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4240" windowHeight="13140" activeTab="3"/>
  </bookViews>
  <sheets>
    <sheet name="Mode d'emploi" sheetId="8" r:id="rId1"/>
    <sheet name="Recap par Agent" sheetId="6" r:id="rId2"/>
    <sheet name="Recap par Jour" sheetId="1" r:id="rId3"/>
    <sheet name="planning période" sheetId="4" r:id="rId4"/>
    <sheet name="Agents Postes" sheetId="5" r:id="rId5"/>
    <sheet name="Controle" sheetId="7" state="hidden" r:id="rId6"/>
  </sheets>
  <definedNames>
    <definedName name="Agents">'Agents Postes'!$E$3:$E$17</definedName>
    <definedName name="Feries">'Agents Postes'!$L$3:$L$17</definedName>
    <definedName name="Postes">'Agents Postes'!$H$3:$H$39</definedName>
    <definedName name="_xlnm.Print_Area" localSheetId="1">'Recap par Agent'!$C$1:$H$58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6"/>
  <c r="W4" i="5"/>
  <c r="W5"/>
  <c r="W6"/>
  <c r="W7"/>
  <c r="W8"/>
  <c r="W9"/>
  <c r="W10"/>
  <c r="W11"/>
  <c r="W12"/>
  <c r="W13"/>
  <c r="W14"/>
  <c r="W15"/>
  <c r="W16"/>
  <c r="W17"/>
  <c r="W3"/>
  <c r="J23" i="6"/>
  <c r="W9" i="1"/>
  <c r="X9"/>
  <c r="W10"/>
  <c r="X10"/>
  <c r="W11"/>
  <c r="X11"/>
  <c r="W12"/>
  <c r="X12"/>
  <c r="W13"/>
  <c r="X13"/>
  <c r="W14"/>
  <c r="X14"/>
  <c r="W15"/>
  <c r="X15"/>
  <c r="W16"/>
  <c r="X16"/>
  <c r="W17"/>
  <c r="X17"/>
  <c r="W18"/>
  <c r="X18"/>
  <c r="W19"/>
  <c r="X19"/>
  <c r="W20"/>
  <c r="X20"/>
  <c r="W21"/>
  <c r="X21"/>
  <c r="W22"/>
  <c r="X22"/>
  <c r="W23"/>
  <c r="X23"/>
  <c r="W24"/>
  <c r="X24"/>
  <c r="W25"/>
  <c r="X25"/>
  <c r="W26"/>
  <c r="X26"/>
  <c r="W27"/>
  <c r="X27"/>
  <c r="W28"/>
  <c r="X28"/>
  <c r="W29"/>
  <c r="X29"/>
  <c r="W30"/>
  <c r="X30"/>
  <c r="W31"/>
  <c r="X31"/>
  <c r="W32"/>
  <c r="X32"/>
  <c r="W33"/>
  <c r="X33"/>
  <c r="W34"/>
  <c r="X34"/>
  <c r="W35"/>
  <c r="X35"/>
  <c r="W36"/>
  <c r="X36"/>
  <c r="W37"/>
  <c r="X37"/>
  <c r="W38"/>
  <c r="X38"/>
  <c r="W39"/>
  <c r="X39"/>
  <c r="W40"/>
  <c r="X40"/>
  <c r="W41"/>
  <c r="X41"/>
  <c r="W42"/>
  <c r="X42"/>
  <c r="W43"/>
  <c r="X43"/>
  <c r="W44"/>
  <c r="X44"/>
  <c r="W45"/>
  <c r="X45"/>
  <c r="W46"/>
  <c r="X46"/>
  <c r="W47"/>
  <c r="X47"/>
  <c r="W48"/>
  <c r="X48"/>
  <c r="W49"/>
  <c r="X49"/>
  <c r="W50"/>
  <c r="X50"/>
  <c r="W51"/>
  <c r="X51"/>
  <c r="W52"/>
  <c r="X52"/>
  <c r="W53"/>
  <c r="X53"/>
  <c r="W54"/>
  <c r="X54"/>
  <c r="W55"/>
  <c r="X55"/>
  <c r="W56"/>
  <c r="X56"/>
  <c r="W57"/>
  <c r="X57"/>
  <c r="W58"/>
  <c r="X58"/>
  <c r="W59"/>
  <c r="X59"/>
  <c r="W60"/>
  <c r="X60"/>
  <c r="W61"/>
  <c r="X61"/>
  <c r="W62"/>
  <c r="X62"/>
  <c r="W63"/>
  <c r="X63"/>
  <c r="W64"/>
  <c r="X64"/>
  <c r="W65"/>
  <c r="X65"/>
  <c r="W66"/>
  <c r="X66"/>
  <c r="W67"/>
  <c r="X67"/>
  <c r="W68"/>
  <c r="X68"/>
  <c r="W69"/>
  <c r="X69"/>
  <c r="W70"/>
  <c r="X70"/>
  <c r="W71"/>
  <c r="X71"/>
  <c r="W72"/>
  <c r="X72"/>
  <c r="W73"/>
  <c r="X73"/>
  <c r="W74"/>
  <c r="X74"/>
  <c r="W75"/>
  <c r="X75"/>
  <c r="W76"/>
  <c r="X76"/>
  <c r="W77"/>
  <c r="X77"/>
  <c r="W78"/>
  <c r="X78"/>
  <c r="W79"/>
  <c r="X79"/>
  <c r="W80"/>
  <c r="X80"/>
  <c r="W81"/>
  <c r="X81"/>
  <c r="W82"/>
  <c r="X82"/>
  <c r="W83"/>
  <c r="X83"/>
  <c r="W84"/>
  <c r="X84"/>
  <c r="W85"/>
  <c r="X85"/>
  <c r="W86"/>
  <c r="X86"/>
  <c r="W87"/>
  <c r="X87"/>
  <c r="W88"/>
  <c r="X88"/>
  <c r="W89"/>
  <c r="X89"/>
  <c r="W90"/>
  <c r="X90"/>
  <c r="W91"/>
  <c r="X91"/>
  <c r="W92"/>
  <c r="X92"/>
  <c r="W93"/>
  <c r="X93"/>
  <c r="W94"/>
  <c r="X94"/>
  <c r="W95"/>
  <c r="X95"/>
  <c r="W96"/>
  <c r="X96"/>
  <c r="W97"/>
  <c r="X97"/>
  <c r="W98"/>
  <c r="X98"/>
  <c r="W99"/>
  <c r="X99"/>
  <c r="W100"/>
  <c r="X100"/>
  <c r="W101"/>
  <c r="X101"/>
  <c r="W102"/>
  <c r="X102"/>
  <c r="W103"/>
  <c r="X103"/>
  <c r="W104"/>
  <c r="X104"/>
  <c r="W105"/>
  <c r="X105"/>
  <c r="W106"/>
  <c r="X106"/>
  <c r="W107"/>
  <c r="X107"/>
  <c r="W108"/>
  <c r="X108"/>
  <c r="W109"/>
  <c r="X109"/>
  <c r="W110"/>
  <c r="X110"/>
  <c r="W111"/>
  <c r="X111"/>
  <c r="W112"/>
  <c r="X112"/>
  <c r="W113"/>
  <c r="X113"/>
  <c r="W114"/>
  <c r="X114"/>
  <c r="W115"/>
  <c r="X115"/>
  <c r="W116"/>
  <c r="X116"/>
  <c r="W117"/>
  <c r="X117"/>
  <c r="W118"/>
  <c r="X118"/>
  <c r="W119"/>
  <c r="X119"/>
  <c r="W120"/>
  <c r="X120"/>
  <c r="W121"/>
  <c r="X121"/>
  <c r="W122"/>
  <c r="X122"/>
  <c r="W123"/>
  <c r="X123"/>
  <c r="W124"/>
  <c r="X124"/>
  <c r="W125"/>
  <c r="X125"/>
  <c r="W126"/>
  <c r="X126"/>
  <c r="W127"/>
  <c r="X127"/>
  <c r="W128"/>
  <c r="X128"/>
  <c r="W129"/>
  <c r="X129"/>
  <c r="W130"/>
  <c r="X130"/>
  <c r="W131"/>
  <c r="X131"/>
  <c r="W132"/>
  <c r="X132"/>
  <c r="W133"/>
  <c r="X133"/>
  <c r="W134"/>
  <c r="X134"/>
  <c r="W135"/>
  <c r="X135"/>
  <c r="W136"/>
  <c r="X136"/>
  <c r="W137"/>
  <c r="X137"/>
  <c r="W138"/>
  <c r="X138"/>
  <c r="W139"/>
  <c r="X139"/>
  <c r="W140"/>
  <c r="X140"/>
  <c r="W141"/>
  <c r="X141"/>
  <c r="W142"/>
  <c r="X142"/>
  <c r="W143"/>
  <c r="X143"/>
  <c r="W144"/>
  <c r="X144"/>
  <c r="W145"/>
  <c r="X145"/>
  <c r="W146"/>
  <c r="X146"/>
  <c r="W147"/>
  <c r="X147"/>
  <c r="W148"/>
  <c r="X148"/>
  <c r="W149"/>
  <c r="X149"/>
  <c r="W150"/>
  <c r="X150"/>
  <c r="W151"/>
  <c r="X151"/>
  <c r="W152"/>
  <c r="X152"/>
  <c r="W153"/>
  <c r="X153"/>
  <c r="W154"/>
  <c r="X154"/>
  <c r="W155"/>
  <c r="X155"/>
  <c r="W156"/>
  <c r="X156"/>
  <c r="W157"/>
  <c r="X157"/>
  <c r="W158"/>
  <c r="X158"/>
  <c r="W159"/>
  <c r="X159"/>
  <c r="W160"/>
  <c r="X160"/>
  <c r="W161"/>
  <c r="X161"/>
  <c r="W162"/>
  <c r="X162"/>
  <c r="W163"/>
  <c r="X163"/>
  <c r="W164"/>
  <c r="X164"/>
  <c r="W165"/>
  <c r="X165"/>
  <c r="W166"/>
  <c r="X166"/>
  <c r="W167"/>
  <c r="X167"/>
  <c r="W168"/>
  <c r="X168"/>
  <c r="W169"/>
  <c r="X169"/>
  <c r="W170"/>
  <c r="X170"/>
  <c r="W171"/>
  <c r="X171"/>
  <c r="W172"/>
  <c r="X172"/>
  <c r="W173"/>
  <c r="X173"/>
  <c r="W174"/>
  <c r="X174"/>
  <c r="W175"/>
  <c r="X175"/>
  <c r="W176"/>
  <c r="X176"/>
  <c r="W177"/>
  <c r="X177"/>
  <c r="W178"/>
  <c r="X178"/>
  <c r="W179"/>
  <c r="X179"/>
  <c r="W180"/>
  <c r="X180"/>
  <c r="W181"/>
  <c r="X181"/>
  <c r="W182"/>
  <c r="X182"/>
  <c r="W183"/>
  <c r="X183"/>
  <c r="W184"/>
  <c r="X184"/>
  <c r="W185"/>
  <c r="X185"/>
  <c r="W186"/>
  <c r="X186"/>
  <c r="W187"/>
  <c r="X187"/>
  <c r="W188"/>
  <c r="X188"/>
  <c r="W189"/>
  <c r="X189"/>
  <c r="W190"/>
  <c r="X190"/>
  <c r="W191"/>
  <c r="X191"/>
  <c r="W192"/>
  <c r="X192"/>
  <c r="W193"/>
  <c r="X193"/>
  <c r="W194"/>
  <c r="X194"/>
  <c r="W195"/>
  <c r="X195"/>
  <c r="W196"/>
  <c r="X196"/>
  <c r="W197"/>
  <c r="X197"/>
  <c r="W198"/>
  <c r="X198"/>
  <c r="W199"/>
  <c r="X199"/>
  <c r="W200"/>
  <c r="X200"/>
  <c r="W201"/>
  <c r="X201"/>
  <c r="W202"/>
  <c r="X202"/>
  <c r="W203"/>
  <c r="X203"/>
  <c r="W204"/>
  <c r="X204"/>
  <c r="W205"/>
  <c r="X205"/>
  <c r="W206"/>
  <c r="X206"/>
  <c r="W207"/>
  <c r="X207"/>
  <c r="W208"/>
  <c r="X208"/>
  <c r="W209"/>
  <c r="X209"/>
  <c r="W210"/>
  <c r="X210"/>
  <c r="W211"/>
  <c r="X211"/>
  <c r="W212"/>
  <c r="X212"/>
  <c r="W213"/>
  <c r="X213"/>
  <c r="W214"/>
  <c r="X214"/>
  <c r="W215"/>
  <c r="X215"/>
  <c r="W216"/>
  <c r="X216"/>
  <c r="W217"/>
  <c r="X217"/>
  <c r="W218"/>
  <c r="X218"/>
  <c r="W219"/>
  <c r="X219"/>
  <c r="W220"/>
  <c r="X220"/>
  <c r="W221"/>
  <c r="X221"/>
  <c r="W222"/>
  <c r="X222"/>
  <c r="W223"/>
  <c r="X223"/>
  <c r="W224"/>
  <c r="X224"/>
  <c r="W225"/>
  <c r="X225"/>
  <c r="W226"/>
  <c r="X226"/>
  <c r="W227"/>
  <c r="X227"/>
  <c r="W228"/>
  <c r="X228"/>
  <c r="W229"/>
  <c r="X229"/>
  <c r="W230"/>
  <c r="X230"/>
  <c r="W231"/>
  <c r="X231"/>
  <c r="W232"/>
  <c r="X232"/>
  <c r="W233"/>
  <c r="X233"/>
  <c r="W234"/>
  <c r="X234"/>
  <c r="W235"/>
  <c r="X235"/>
  <c r="W236"/>
  <c r="X236"/>
  <c r="W237"/>
  <c r="X237"/>
  <c r="W238"/>
  <c r="X238"/>
  <c r="W239"/>
  <c r="X239"/>
  <c r="W240"/>
  <c r="X240"/>
  <c r="W241"/>
  <c r="X241"/>
  <c r="W242"/>
  <c r="X242"/>
  <c r="W243"/>
  <c r="X243"/>
  <c r="W244"/>
  <c r="X244"/>
  <c r="W245"/>
  <c r="X245"/>
  <c r="W246"/>
  <c r="X246"/>
  <c r="W247"/>
  <c r="X247"/>
  <c r="W248"/>
  <c r="X248"/>
  <c r="W249"/>
  <c r="X249"/>
  <c r="W250"/>
  <c r="X250"/>
  <c r="W251"/>
  <c r="X251"/>
  <c r="W252"/>
  <c r="X252"/>
  <c r="W253"/>
  <c r="X253"/>
  <c r="W254"/>
  <c r="X254"/>
  <c r="W255"/>
  <c r="X255"/>
  <c r="W256"/>
  <c r="X256"/>
  <c r="W257"/>
  <c r="X257"/>
  <c r="W258"/>
  <c r="X258"/>
  <c r="W259"/>
  <c r="X259"/>
  <c r="W260"/>
  <c r="X260"/>
  <c r="W261"/>
  <c r="X261"/>
  <c r="W262"/>
  <c r="X262"/>
  <c r="W263"/>
  <c r="X263"/>
  <c r="W264"/>
  <c r="X264"/>
  <c r="W265"/>
  <c r="X265"/>
  <c r="W266"/>
  <c r="X266"/>
  <c r="W267"/>
  <c r="X267"/>
  <c r="W268"/>
  <c r="X268"/>
  <c r="W269"/>
  <c r="X269"/>
  <c r="W270"/>
  <c r="X270"/>
  <c r="W271"/>
  <c r="X271"/>
  <c r="W272"/>
  <c r="X272"/>
  <c r="W273"/>
  <c r="X273"/>
  <c r="W274"/>
  <c r="X274"/>
  <c r="W275"/>
  <c r="X275"/>
  <c r="W276"/>
  <c r="X276"/>
  <c r="W277"/>
  <c r="X277"/>
  <c r="W278"/>
  <c r="X278"/>
  <c r="W279"/>
  <c r="X279"/>
  <c r="W280"/>
  <c r="X280"/>
  <c r="W281"/>
  <c r="X281"/>
  <c r="W282"/>
  <c r="X282"/>
  <c r="W283"/>
  <c r="X283"/>
  <c r="W284"/>
  <c r="X284"/>
  <c r="W285"/>
  <c r="X285"/>
  <c r="W286"/>
  <c r="X286"/>
  <c r="W287"/>
  <c r="X287"/>
  <c r="W288"/>
  <c r="X288"/>
  <c r="W289"/>
  <c r="X289"/>
  <c r="W290"/>
  <c r="X290"/>
  <c r="W291"/>
  <c r="X291"/>
  <c r="W292"/>
  <c r="X292"/>
  <c r="W293"/>
  <c r="X293"/>
  <c r="W294"/>
  <c r="X294"/>
  <c r="W295"/>
  <c r="X295"/>
  <c r="W296"/>
  <c r="X296"/>
  <c r="W297"/>
  <c r="X297"/>
  <c r="W298"/>
  <c r="X298"/>
  <c r="W299"/>
  <c r="X299"/>
  <c r="W300"/>
  <c r="X300"/>
  <c r="W301"/>
  <c r="X301"/>
  <c r="W302"/>
  <c r="X302"/>
  <c r="W303"/>
  <c r="X303"/>
  <c r="W304"/>
  <c r="X304"/>
  <c r="W305"/>
  <c r="X305"/>
  <c r="W306"/>
  <c r="X306"/>
  <c r="W307"/>
  <c r="X307"/>
  <c r="W308"/>
  <c r="X308"/>
  <c r="W309"/>
  <c r="X309"/>
  <c r="W310"/>
  <c r="X310"/>
  <c r="W311"/>
  <c r="X311"/>
  <c r="W312"/>
  <c r="X312"/>
  <c r="W313"/>
  <c r="X313"/>
  <c r="W314"/>
  <c r="X314"/>
  <c r="W315"/>
  <c r="X315"/>
  <c r="W316"/>
  <c r="X316"/>
  <c r="W317"/>
  <c r="X317"/>
  <c r="W318"/>
  <c r="X318"/>
  <c r="W319"/>
  <c r="X319"/>
  <c r="W320"/>
  <c r="X320"/>
  <c r="W321"/>
  <c r="X321"/>
  <c r="W322"/>
  <c r="X322"/>
  <c r="W323"/>
  <c r="X323"/>
  <c r="W324"/>
  <c r="X324"/>
  <c r="W325"/>
  <c r="X325"/>
  <c r="W326"/>
  <c r="X326"/>
  <c r="W327"/>
  <c r="X327"/>
  <c r="W328"/>
  <c r="X328"/>
  <c r="W329"/>
  <c r="X329"/>
  <c r="W330"/>
  <c r="X330"/>
  <c r="W331"/>
  <c r="X331"/>
  <c r="W332"/>
  <c r="X332"/>
  <c r="W333"/>
  <c r="X333"/>
  <c r="W334"/>
  <c r="X334"/>
  <c r="W335"/>
  <c r="X335"/>
  <c r="W336"/>
  <c r="X336"/>
  <c r="W337"/>
  <c r="X337"/>
  <c r="W338"/>
  <c r="X338"/>
  <c r="W339"/>
  <c r="X339"/>
  <c r="W340"/>
  <c r="X340"/>
  <c r="W341"/>
  <c r="X341"/>
  <c r="W342"/>
  <c r="X342"/>
  <c r="W343"/>
  <c r="X343"/>
  <c r="W344"/>
  <c r="X344"/>
  <c r="W345"/>
  <c r="X345"/>
  <c r="W346"/>
  <c r="X346"/>
  <c r="W347"/>
  <c r="X347"/>
  <c r="W348"/>
  <c r="X348"/>
  <c r="W349"/>
  <c r="X349"/>
  <c r="W350"/>
  <c r="X350"/>
  <c r="W351"/>
  <c r="X351"/>
  <c r="W352"/>
  <c r="X352"/>
  <c r="W353"/>
  <c r="X353"/>
  <c r="W354"/>
  <c r="X354"/>
  <c r="W355"/>
  <c r="X355"/>
  <c r="W356"/>
  <c r="X356"/>
  <c r="W357"/>
  <c r="X357"/>
  <c r="W358"/>
  <c r="X358"/>
  <c r="W359"/>
  <c r="X359"/>
  <c r="W360"/>
  <c r="X360"/>
  <c r="W361"/>
  <c r="X361"/>
  <c r="W362"/>
  <c r="X362"/>
  <c r="W363"/>
  <c r="X363"/>
  <c r="W364"/>
  <c r="X364"/>
  <c r="W365"/>
  <c r="X365"/>
  <c r="W366"/>
  <c r="X366"/>
  <c r="W367"/>
  <c r="X367"/>
  <c r="W368"/>
  <c r="X368"/>
  <c r="W369"/>
  <c r="X369"/>
  <c r="W370"/>
  <c r="X370"/>
  <c r="W371"/>
  <c r="X371"/>
  <c r="W372"/>
  <c r="X372"/>
  <c r="W373"/>
  <c r="X373"/>
  <c r="W374"/>
  <c r="X374"/>
  <c r="W375"/>
  <c r="X375"/>
  <c r="W376"/>
  <c r="X376"/>
  <c r="W377"/>
  <c r="X377"/>
  <c r="W378"/>
  <c r="X378"/>
  <c r="W379"/>
  <c r="X379"/>
  <c r="W380"/>
  <c r="X380"/>
  <c r="W381"/>
  <c r="X381"/>
  <c r="W382"/>
  <c r="X382"/>
  <c r="W383"/>
  <c r="X383"/>
  <c r="W384"/>
  <c r="X384"/>
  <c r="W385"/>
  <c r="X385"/>
  <c r="W386"/>
  <c r="X386"/>
  <c r="W387"/>
  <c r="X387"/>
  <c r="W388"/>
  <c r="X388"/>
  <c r="W389"/>
  <c r="X389"/>
  <c r="W390"/>
  <c r="X390"/>
  <c r="W391"/>
  <c r="X391"/>
  <c r="W392"/>
  <c r="X392"/>
  <c r="W393"/>
  <c r="X393"/>
  <c r="W394"/>
  <c r="X394"/>
  <c r="W395"/>
  <c r="X395"/>
  <c r="W396"/>
  <c r="X396"/>
  <c r="W397"/>
  <c r="X397"/>
  <c r="W398"/>
  <c r="X398"/>
  <c r="W399"/>
  <c r="X399"/>
  <c r="W400"/>
  <c r="X400"/>
  <c r="W401"/>
  <c r="X401"/>
  <c r="W402"/>
  <c r="X402"/>
  <c r="W403"/>
  <c r="X403"/>
  <c r="W404"/>
  <c r="X404"/>
  <c r="W405"/>
  <c r="X405"/>
  <c r="W406"/>
  <c r="X406"/>
  <c r="W407"/>
  <c r="X407"/>
  <c r="W408"/>
  <c r="X408"/>
  <c r="W409"/>
  <c r="X409"/>
  <c r="W410"/>
  <c r="X410"/>
  <c r="W411"/>
  <c r="X411"/>
  <c r="W412"/>
  <c r="X412"/>
  <c r="W413"/>
  <c r="X413"/>
  <c r="W414"/>
  <c r="X414"/>
  <c r="W415"/>
  <c r="X415"/>
  <c r="W416"/>
  <c r="X416"/>
  <c r="W417"/>
  <c r="X417"/>
  <c r="W418"/>
  <c r="X418"/>
  <c r="W419"/>
  <c r="X419"/>
  <c r="W420"/>
  <c r="X420"/>
  <c r="W421"/>
  <c r="X421"/>
  <c r="W422"/>
  <c r="X422"/>
  <c r="W423"/>
  <c r="X423"/>
  <c r="W424"/>
  <c r="X424"/>
  <c r="W425"/>
  <c r="X425"/>
  <c r="W426"/>
  <c r="X426"/>
  <c r="W427"/>
  <c r="X427"/>
  <c r="W428"/>
  <c r="X428"/>
  <c r="W429"/>
  <c r="X429"/>
  <c r="W430"/>
  <c r="X430"/>
  <c r="W431"/>
  <c r="X431"/>
  <c r="W432"/>
  <c r="X432"/>
  <c r="W433"/>
  <c r="X433"/>
  <c r="W434"/>
  <c r="X434"/>
  <c r="W435"/>
  <c r="X435"/>
  <c r="W436"/>
  <c r="X436"/>
  <c r="W437"/>
  <c r="X437"/>
  <c r="W438"/>
  <c r="X438"/>
  <c r="W439"/>
  <c r="X439"/>
  <c r="W440"/>
  <c r="X440"/>
  <c r="W441"/>
  <c r="X441"/>
  <c r="W442"/>
  <c r="X442"/>
  <c r="W443"/>
  <c r="X443"/>
  <c r="W444"/>
  <c r="X444"/>
  <c r="W445"/>
  <c r="X445"/>
  <c r="W446"/>
  <c r="X446"/>
  <c r="W447"/>
  <c r="X447"/>
  <c r="W448"/>
  <c r="X448"/>
  <c r="W449"/>
  <c r="X449"/>
  <c r="W450"/>
  <c r="X450"/>
  <c r="W451"/>
  <c r="X451"/>
  <c r="W452"/>
  <c r="X452"/>
  <c r="W453"/>
  <c r="X453"/>
  <c r="W454"/>
  <c r="X454"/>
  <c r="W455"/>
  <c r="X455"/>
  <c r="W456"/>
  <c r="X456"/>
  <c r="W457"/>
  <c r="X457"/>
  <c r="W458"/>
  <c r="X458"/>
  <c r="W459"/>
  <c r="X459"/>
  <c r="W460"/>
  <c r="X460"/>
  <c r="W461"/>
  <c r="X461"/>
  <c r="W462"/>
  <c r="X462"/>
  <c r="W463"/>
  <c r="X463"/>
  <c r="W464"/>
  <c r="X464"/>
  <c r="W465"/>
  <c r="X465"/>
  <c r="W466"/>
  <c r="X466"/>
  <c r="W467"/>
  <c r="X467"/>
  <c r="W468"/>
  <c r="X468"/>
  <c r="W469"/>
  <c r="X469"/>
  <c r="W470"/>
  <c r="X470"/>
  <c r="W471"/>
  <c r="X471"/>
  <c r="W472"/>
  <c r="X472"/>
  <c r="W473"/>
  <c r="X473"/>
  <c r="W474"/>
  <c r="X474"/>
  <c r="W475"/>
  <c r="X475"/>
  <c r="W476"/>
  <c r="X476"/>
  <c r="W477"/>
  <c r="X477"/>
  <c r="W478"/>
  <c r="X478"/>
  <c r="W479"/>
  <c r="X479"/>
  <c r="W480"/>
  <c r="X480"/>
  <c r="W481"/>
  <c r="X481"/>
  <c r="W482"/>
  <c r="X482"/>
  <c r="W483"/>
  <c r="X483"/>
  <c r="W484"/>
  <c r="X484"/>
  <c r="W485"/>
  <c r="X485"/>
  <c r="W486"/>
  <c r="X486"/>
  <c r="W487"/>
  <c r="X487"/>
  <c r="W488"/>
  <c r="X488"/>
  <c r="W489"/>
  <c r="X489"/>
  <c r="W490"/>
  <c r="X490"/>
  <c r="W491"/>
  <c r="X491"/>
  <c r="W492"/>
  <c r="X492"/>
  <c r="W493"/>
  <c r="X493"/>
  <c r="W494"/>
  <c r="X494"/>
  <c r="W495"/>
  <c r="X495"/>
  <c r="W496"/>
  <c r="X496"/>
  <c r="W497"/>
  <c r="X497"/>
  <c r="W498"/>
  <c r="X498"/>
  <c r="W499"/>
  <c r="X499"/>
  <c r="W500"/>
  <c r="X500"/>
  <c r="W501"/>
  <c r="X501"/>
  <c r="W502"/>
  <c r="X502"/>
  <c r="W503"/>
  <c r="X503"/>
  <c r="W504"/>
  <c r="X504"/>
  <c r="W505"/>
  <c r="X505"/>
  <c r="W506"/>
  <c r="X506"/>
  <c r="W507"/>
  <c r="X507"/>
  <c r="W508"/>
  <c r="X508"/>
  <c r="W509"/>
  <c r="X509"/>
  <c r="W510"/>
  <c r="X510"/>
  <c r="W511"/>
  <c r="X511"/>
  <c r="W512"/>
  <c r="X512"/>
  <c r="W513"/>
  <c r="X513"/>
  <c r="W514"/>
  <c r="X514"/>
  <c r="W515"/>
  <c r="X515"/>
  <c r="W516"/>
  <c r="X516"/>
  <c r="W517"/>
  <c r="X517"/>
  <c r="W518"/>
  <c r="X518"/>
  <c r="W519"/>
  <c r="X519"/>
  <c r="W520"/>
  <c r="X520"/>
  <c r="W521"/>
  <c r="X521"/>
  <c r="W522"/>
  <c r="X522"/>
  <c r="W523"/>
  <c r="X523"/>
  <c r="W524"/>
  <c r="X524"/>
  <c r="W525"/>
  <c r="X525"/>
  <c r="W526"/>
  <c r="X526"/>
  <c r="W527"/>
  <c r="X527"/>
  <c r="W528"/>
  <c r="X528"/>
  <c r="W529"/>
  <c r="X529"/>
  <c r="W530"/>
  <c r="X530"/>
  <c r="W531"/>
  <c r="X531"/>
  <c r="W532"/>
  <c r="X532"/>
  <c r="W533"/>
  <c r="X533"/>
  <c r="W534"/>
  <c r="X534"/>
  <c r="W535"/>
  <c r="X535"/>
  <c r="W536"/>
  <c r="X536"/>
  <c r="W537"/>
  <c r="X537"/>
  <c r="W538"/>
  <c r="X538"/>
  <c r="W539"/>
  <c r="X539"/>
  <c r="W540"/>
  <c r="X540"/>
  <c r="W541"/>
  <c r="X541"/>
  <c r="W542"/>
  <c r="X542"/>
  <c r="W543"/>
  <c r="X543"/>
  <c r="W544"/>
  <c r="X544"/>
  <c r="W545"/>
  <c r="X545"/>
  <c r="W546"/>
  <c r="X546"/>
  <c r="W547"/>
  <c r="X547"/>
  <c r="W548"/>
  <c r="X548"/>
  <c r="W549"/>
  <c r="X549"/>
  <c r="W550"/>
  <c r="X550"/>
  <c r="W551"/>
  <c r="X551"/>
  <c r="W552"/>
  <c r="X552"/>
  <c r="W553"/>
  <c r="X553"/>
  <c r="W554"/>
  <c r="X554"/>
  <c r="W555"/>
  <c r="X555"/>
  <c r="W556"/>
  <c r="X556"/>
  <c r="W557"/>
  <c r="X557"/>
  <c r="W558"/>
  <c r="X558"/>
  <c r="W559"/>
  <c r="X559"/>
  <c r="W560"/>
  <c r="X560"/>
  <c r="W561"/>
  <c r="X561"/>
  <c r="W562"/>
  <c r="X562"/>
  <c r="W563"/>
  <c r="X563"/>
  <c r="W564"/>
  <c r="X564"/>
  <c r="W565"/>
  <c r="X565"/>
  <c r="W566"/>
  <c r="X566"/>
  <c r="W567"/>
  <c r="X567"/>
  <c r="W568"/>
  <c r="X568"/>
  <c r="W569"/>
  <c r="X569"/>
  <c r="W570"/>
  <c r="X570"/>
  <c r="W571"/>
  <c r="X571"/>
  <c r="W572"/>
  <c r="X572"/>
  <c r="W573"/>
  <c r="X573"/>
  <c r="W574"/>
  <c r="X574"/>
  <c r="W575"/>
  <c r="X575"/>
  <c r="W576"/>
  <c r="X576"/>
  <c r="W577"/>
  <c r="X577"/>
  <c r="W578"/>
  <c r="X578"/>
  <c r="W579"/>
  <c r="X579"/>
  <c r="W580"/>
  <c r="X580"/>
  <c r="W581"/>
  <c r="X581"/>
  <c r="W582"/>
  <c r="X582"/>
  <c r="W583"/>
  <c r="X583"/>
  <c r="W584"/>
  <c r="X584"/>
  <c r="W585"/>
  <c r="X585"/>
  <c r="W586"/>
  <c r="X586"/>
  <c r="W587"/>
  <c r="X587"/>
  <c r="W588"/>
  <c r="X588"/>
  <c r="W589"/>
  <c r="X589"/>
  <c r="W590"/>
  <c r="X590"/>
  <c r="W591"/>
  <c r="X591"/>
  <c r="W592"/>
  <c r="X592"/>
  <c r="W593"/>
  <c r="X593"/>
  <c r="W594"/>
  <c r="X594"/>
  <c r="W595"/>
  <c r="X595"/>
  <c r="W596"/>
  <c r="X596"/>
  <c r="W597"/>
  <c r="X597"/>
  <c r="W598"/>
  <c r="X598"/>
  <c r="W599"/>
  <c r="X599"/>
  <c r="W600"/>
  <c r="X600"/>
  <c r="W601"/>
  <c r="X601"/>
  <c r="W602"/>
  <c r="X602"/>
  <c r="W603"/>
  <c r="X603"/>
  <c r="W604"/>
  <c r="X604"/>
  <c r="W605"/>
  <c r="X605"/>
  <c r="W606"/>
  <c r="X606"/>
  <c r="W607"/>
  <c r="X607"/>
  <c r="W608"/>
  <c r="X608"/>
  <c r="W609"/>
  <c r="X609"/>
  <c r="W610"/>
  <c r="X610"/>
  <c r="W611"/>
  <c r="X611"/>
  <c r="W612"/>
  <c r="X612"/>
  <c r="W613"/>
  <c r="X613"/>
  <c r="W614"/>
  <c r="X614"/>
  <c r="W615"/>
  <c r="X615"/>
  <c r="W616"/>
  <c r="X616"/>
  <c r="W617"/>
  <c r="X617"/>
  <c r="W618"/>
  <c r="X618"/>
  <c r="W619"/>
  <c r="X619"/>
  <c r="W620"/>
  <c r="X620"/>
  <c r="W621"/>
  <c r="X621"/>
  <c r="W622"/>
  <c r="X622"/>
  <c r="W623"/>
  <c r="X623"/>
  <c r="W624"/>
  <c r="X624"/>
  <c r="W625"/>
  <c r="X625"/>
  <c r="W626"/>
  <c r="X626"/>
  <c r="W627"/>
  <c r="X627"/>
  <c r="W628"/>
  <c r="X628"/>
  <c r="W629"/>
  <c r="X629"/>
  <c r="W630"/>
  <c r="X630"/>
  <c r="W631"/>
  <c r="X631"/>
  <c r="W632"/>
  <c r="X632"/>
  <c r="W633"/>
  <c r="X633"/>
  <c r="W634"/>
  <c r="X634"/>
  <c r="W635"/>
  <c r="X635"/>
  <c r="W636"/>
  <c r="X636"/>
  <c r="W637"/>
  <c r="X637"/>
  <c r="W638"/>
  <c r="X638"/>
  <c r="W639"/>
  <c r="X639"/>
  <c r="W640"/>
  <c r="X640"/>
  <c r="W641"/>
  <c r="X641"/>
  <c r="W642"/>
  <c r="X642"/>
  <c r="W643"/>
  <c r="X643"/>
  <c r="W644"/>
  <c r="X644"/>
  <c r="W645"/>
  <c r="X645"/>
  <c r="W646"/>
  <c r="X646"/>
  <c r="W647"/>
  <c r="X647"/>
  <c r="W648"/>
  <c r="X648"/>
  <c r="W649"/>
  <c r="X649"/>
  <c r="W650"/>
  <c r="X650"/>
  <c r="W651"/>
  <c r="X651"/>
  <c r="W652"/>
  <c r="X652"/>
  <c r="W653"/>
  <c r="X653"/>
  <c r="W654"/>
  <c r="X654"/>
  <c r="W655"/>
  <c r="X655"/>
  <c r="W656"/>
  <c r="X656"/>
  <c r="W657"/>
  <c r="X657"/>
  <c r="W658"/>
  <c r="X658"/>
  <c r="W659"/>
  <c r="X659"/>
  <c r="W660"/>
  <c r="X660"/>
  <c r="W661"/>
  <c r="X661"/>
  <c r="W662"/>
  <c r="X662"/>
  <c r="W663"/>
  <c r="X663"/>
  <c r="W664"/>
  <c r="X664"/>
  <c r="W665"/>
  <c r="X665"/>
  <c r="W666"/>
  <c r="X666"/>
  <c r="W667"/>
  <c r="X667"/>
  <c r="W668"/>
  <c r="X668"/>
  <c r="W669"/>
  <c r="X669"/>
  <c r="W670"/>
  <c r="X670"/>
  <c r="W671"/>
  <c r="X671"/>
  <c r="W672"/>
  <c r="X672"/>
  <c r="W673"/>
  <c r="X673"/>
  <c r="W674"/>
  <c r="X674"/>
  <c r="W675"/>
  <c r="X675"/>
  <c r="W676"/>
  <c r="X676"/>
  <c r="W677"/>
  <c r="X677"/>
  <c r="W678"/>
  <c r="X678"/>
  <c r="W679"/>
  <c r="X679"/>
  <c r="W680"/>
  <c r="X680"/>
  <c r="W681"/>
  <c r="X681"/>
  <c r="W682"/>
  <c r="X682"/>
  <c r="W683"/>
  <c r="X683"/>
  <c r="W684"/>
  <c r="X684"/>
  <c r="W685"/>
  <c r="X685"/>
  <c r="W686"/>
  <c r="X686"/>
  <c r="W687"/>
  <c r="X687"/>
  <c r="W688"/>
  <c r="X688"/>
  <c r="W689"/>
  <c r="X689"/>
  <c r="W690"/>
  <c r="X690"/>
  <c r="W691"/>
  <c r="X691"/>
  <c r="W692"/>
  <c r="X692"/>
  <c r="W693"/>
  <c r="X693"/>
  <c r="W694"/>
  <c r="X694"/>
  <c r="W695"/>
  <c r="X695"/>
  <c r="W696"/>
  <c r="X696"/>
  <c r="W697"/>
  <c r="X697"/>
  <c r="W698"/>
  <c r="X698"/>
  <c r="W699"/>
  <c r="X699"/>
  <c r="W700"/>
  <c r="X700"/>
  <c r="W701"/>
  <c r="X701"/>
  <c r="W702"/>
  <c r="X702"/>
  <c r="W703"/>
  <c r="X703"/>
  <c r="W704"/>
  <c r="X704"/>
  <c r="W705"/>
  <c r="X705"/>
  <c r="W706"/>
  <c r="X706"/>
  <c r="W707"/>
  <c r="X707"/>
  <c r="W708"/>
  <c r="X708"/>
  <c r="W709"/>
  <c r="X709"/>
  <c r="W710"/>
  <c r="X710"/>
  <c r="W711"/>
  <c r="X711"/>
  <c r="W712"/>
  <c r="X712"/>
  <c r="W713"/>
  <c r="X713"/>
  <c r="W714"/>
  <c r="X714"/>
  <c r="W715"/>
  <c r="X715"/>
  <c r="W716"/>
  <c r="X716"/>
  <c r="W717"/>
  <c r="X717"/>
  <c r="W718"/>
  <c r="X718"/>
  <c r="W719"/>
  <c r="X719"/>
  <c r="W720"/>
  <c r="X720"/>
  <c r="W721"/>
  <c r="X721"/>
  <c r="W722"/>
  <c r="X722"/>
  <c r="W723"/>
  <c r="X723"/>
  <c r="W724"/>
  <c r="X724"/>
  <c r="W725"/>
  <c r="X725"/>
  <c r="W726"/>
  <c r="X726"/>
  <c r="W727"/>
  <c r="X727"/>
  <c r="W728"/>
  <c r="X728"/>
  <c r="W729"/>
  <c r="X729"/>
  <c r="W730"/>
  <c r="X730"/>
  <c r="W731"/>
  <c r="X731"/>
  <c r="W732"/>
  <c r="X732"/>
  <c r="W733"/>
  <c r="X733"/>
  <c r="W734"/>
  <c r="X734"/>
  <c r="W735"/>
  <c r="X735"/>
  <c r="W736"/>
  <c r="X736"/>
  <c r="W737"/>
  <c r="X737"/>
  <c r="W738"/>
  <c r="X738"/>
  <c r="W739"/>
  <c r="X739"/>
  <c r="W740"/>
  <c r="X740"/>
  <c r="W741"/>
  <c r="X741"/>
  <c r="W742"/>
  <c r="X742"/>
  <c r="W743"/>
  <c r="X743"/>
  <c r="W744"/>
  <c r="X744"/>
  <c r="W745"/>
  <c r="X745"/>
  <c r="W746"/>
  <c r="X746"/>
  <c r="W747"/>
  <c r="X747"/>
  <c r="W748"/>
  <c r="X748"/>
  <c r="W749"/>
  <c r="X749"/>
  <c r="W750"/>
  <c r="X750"/>
  <c r="W751"/>
  <c r="X751"/>
  <c r="W752"/>
  <c r="X752"/>
  <c r="W753"/>
  <c r="X753"/>
  <c r="W754"/>
  <c r="X754"/>
  <c r="W755"/>
  <c r="X755"/>
  <c r="W756"/>
  <c r="X756"/>
  <c r="W757"/>
  <c r="X757"/>
  <c r="W758"/>
  <c r="X758"/>
  <c r="W759"/>
  <c r="X759"/>
  <c r="W760"/>
  <c r="X760"/>
  <c r="W761"/>
  <c r="X761"/>
  <c r="W762"/>
  <c r="X762"/>
  <c r="W763"/>
  <c r="X763"/>
  <c r="W764"/>
  <c r="X764"/>
  <c r="W765"/>
  <c r="X765"/>
  <c r="W766"/>
  <c r="X766"/>
  <c r="W767"/>
  <c r="X767"/>
  <c r="W768"/>
  <c r="X768"/>
  <c r="W769"/>
  <c r="X769"/>
  <c r="W770"/>
  <c r="X770"/>
  <c r="W771"/>
  <c r="X771"/>
  <c r="W772"/>
  <c r="X772"/>
  <c r="W773"/>
  <c r="X773"/>
  <c r="W774"/>
  <c r="X774"/>
  <c r="W775"/>
  <c r="X775"/>
  <c r="W776"/>
  <c r="X776"/>
  <c r="W777"/>
  <c r="X777"/>
  <c r="W778"/>
  <c r="X778"/>
  <c r="W779"/>
  <c r="X779"/>
  <c r="W780"/>
  <c r="X780"/>
  <c r="W781"/>
  <c r="X781"/>
  <c r="W782"/>
  <c r="X782"/>
  <c r="W783"/>
  <c r="X783"/>
  <c r="W784"/>
  <c r="X784"/>
  <c r="W785"/>
  <c r="X785"/>
  <c r="W786"/>
  <c r="X786"/>
  <c r="W787"/>
  <c r="X787"/>
  <c r="W788"/>
  <c r="X788"/>
  <c r="W789"/>
  <c r="X789"/>
  <c r="W790"/>
  <c r="X790"/>
  <c r="W791"/>
  <c r="X791"/>
  <c r="W792"/>
  <c r="X792"/>
  <c r="W793"/>
  <c r="X793"/>
  <c r="W794"/>
  <c r="X794"/>
  <c r="W795"/>
  <c r="X795"/>
  <c r="W796"/>
  <c r="X796"/>
  <c r="W797"/>
  <c r="X797"/>
  <c r="W798"/>
  <c r="X798"/>
  <c r="W799"/>
  <c r="X799"/>
  <c r="W800"/>
  <c r="X800"/>
  <c r="W801"/>
  <c r="X801"/>
  <c r="W802"/>
  <c r="X802"/>
  <c r="W803"/>
  <c r="X803"/>
  <c r="W804"/>
  <c r="X804"/>
  <c r="W805"/>
  <c r="X805"/>
  <c r="W806"/>
  <c r="X806"/>
  <c r="W807"/>
  <c r="X807"/>
  <c r="W808"/>
  <c r="X808"/>
  <c r="W809"/>
  <c r="X809"/>
  <c r="W810"/>
  <c r="X810"/>
  <c r="W811"/>
  <c r="X811"/>
  <c r="W812"/>
  <c r="X812"/>
  <c r="W813"/>
  <c r="X813"/>
  <c r="W814"/>
  <c r="X814"/>
  <c r="W815"/>
  <c r="X815"/>
  <c r="W816"/>
  <c r="X816"/>
  <c r="W817"/>
  <c r="X817"/>
  <c r="W818"/>
  <c r="X818"/>
  <c r="W819"/>
  <c r="X819"/>
  <c r="W820"/>
  <c r="X820"/>
  <c r="W821"/>
  <c r="X821"/>
  <c r="W822"/>
  <c r="X822"/>
  <c r="W823"/>
  <c r="X823"/>
  <c r="W824"/>
  <c r="X824"/>
  <c r="W825"/>
  <c r="X825"/>
  <c r="W826"/>
  <c r="X826"/>
  <c r="W827"/>
  <c r="X827"/>
  <c r="W828"/>
  <c r="X828"/>
  <c r="W829"/>
  <c r="X829"/>
  <c r="W830"/>
  <c r="X830"/>
  <c r="W831"/>
  <c r="X831"/>
  <c r="W832"/>
  <c r="X832"/>
  <c r="W833"/>
  <c r="X833"/>
  <c r="W834"/>
  <c r="X834"/>
  <c r="W835"/>
  <c r="X835"/>
  <c r="W836"/>
  <c r="X836"/>
  <c r="W837"/>
  <c r="X837"/>
  <c r="W838"/>
  <c r="X838"/>
  <c r="W839"/>
  <c r="X839"/>
  <c r="W840"/>
  <c r="X840"/>
  <c r="W841"/>
  <c r="X841"/>
  <c r="W842"/>
  <c r="X842"/>
  <c r="W843"/>
  <c r="X843"/>
  <c r="W844"/>
  <c r="X844"/>
  <c r="W845"/>
  <c r="X845"/>
  <c r="W846"/>
  <c r="X846"/>
  <c r="W847"/>
  <c r="X847"/>
  <c r="W848"/>
  <c r="X848"/>
  <c r="W849"/>
  <c r="X849"/>
  <c r="W850"/>
  <c r="X850"/>
  <c r="W851"/>
  <c r="X851"/>
  <c r="W852"/>
  <c r="X852"/>
  <c r="W853"/>
  <c r="X853"/>
  <c r="W854"/>
  <c r="X854"/>
  <c r="W855"/>
  <c r="X855"/>
  <c r="W856"/>
  <c r="X856"/>
  <c r="W857"/>
  <c r="X857"/>
  <c r="W858"/>
  <c r="X858"/>
  <c r="W859"/>
  <c r="X859"/>
  <c r="W860"/>
  <c r="X860"/>
  <c r="W861"/>
  <c r="X861"/>
  <c r="W862"/>
  <c r="X862"/>
  <c r="W863"/>
  <c r="X863"/>
  <c r="W864"/>
  <c r="X864"/>
  <c r="W865"/>
  <c r="X865"/>
  <c r="W866"/>
  <c r="X866"/>
  <c r="W867"/>
  <c r="X867"/>
  <c r="W868"/>
  <c r="X868"/>
  <c r="W869"/>
  <c r="X869"/>
  <c r="W870"/>
  <c r="X870"/>
  <c r="W871"/>
  <c r="X871"/>
  <c r="W872"/>
  <c r="X872"/>
  <c r="W873"/>
  <c r="X873"/>
  <c r="W874"/>
  <c r="X874"/>
  <c r="W875"/>
  <c r="X875"/>
  <c r="W876"/>
  <c r="X876"/>
  <c r="W877"/>
  <c r="X877"/>
  <c r="W878"/>
  <c r="X878"/>
  <c r="W879"/>
  <c r="X879"/>
  <c r="W880"/>
  <c r="X880"/>
  <c r="W881"/>
  <c r="X881"/>
  <c r="W882"/>
  <c r="X882"/>
  <c r="W883"/>
  <c r="X883"/>
  <c r="W884"/>
  <c r="X884"/>
  <c r="W885"/>
  <c r="X885"/>
  <c r="W886"/>
  <c r="X886"/>
  <c r="W887"/>
  <c r="X887"/>
  <c r="W888"/>
  <c r="X888"/>
  <c r="W889"/>
  <c r="X889"/>
  <c r="W890"/>
  <c r="X890"/>
  <c r="W891"/>
  <c r="X891"/>
  <c r="W892"/>
  <c r="X892"/>
  <c r="W893"/>
  <c r="X893"/>
  <c r="W894"/>
  <c r="X894"/>
  <c r="W895"/>
  <c r="X895"/>
  <c r="W896"/>
  <c r="X896"/>
  <c r="W897"/>
  <c r="X897"/>
  <c r="W898"/>
  <c r="X898"/>
  <c r="W899"/>
  <c r="X899"/>
  <c r="W900"/>
  <c r="X900"/>
  <c r="W901"/>
  <c r="X901"/>
  <c r="W902"/>
  <c r="X902"/>
  <c r="W903"/>
  <c r="X903"/>
  <c r="W904"/>
  <c r="X904"/>
  <c r="W905"/>
  <c r="X905"/>
  <c r="W906"/>
  <c r="X906"/>
  <c r="W907"/>
  <c r="X907"/>
  <c r="W908"/>
  <c r="X908"/>
  <c r="W909"/>
  <c r="X909"/>
  <c r="W910"/>
  <c r="X910"/>
  <c r="W911"/>
  <c r="X911"/>
  <c r="W912"/>
  <c r="X912"/>
  <c r="W913"/>
  <c r="X913"/>
  <c r="W914"/>
  <c r="X914"/>
  <c r="W915"/>
  <c r="X915"/>
  <c r="W916"/>
  <c r="X916"/>
  <c r="W917"/>
  <c r="X917"/>
  <c r="W918"/>
  <c r="X918"/>
  <c r="W919"/>
  <c r="X919"/>
  <c r="W920"/>
  <c r="X920"/>
  <c r="W921"/>
  <c r="X921"/>
  <c r="W922"/>
  <c r="X922"/>
  <c r="W923"/>
  <c r="X923"/>
  <c r="W924"/>
  <c r="X924"/>
  <c r="W925"/>
  <c r="X925"/>
  <c r="W926"/>
  <c r="X926"/>
  <c r="W927"/>
  <c r="X927"/>
  <c r="W928"/>
  <c r="X928"/>
  <c r="W929"/>
  <c r="X929"/>
  <c r="W930"/>
  <c r="X930"/>
  <c r="W931"/>
  <c r="X931"/>
  <c r="W932"/>
  <c r="X932"/>
  <c r="W933"/>
  <c r="X933"/>
  <c r="W934"/>
  <c r="X934"/>
  <c r="W935"/>
  <c r="X935"/>
  <c r="W936"/>
  <c r="X936"/>
  <c r="W937"/>
  <c r="X937"/>
  <c r="W938"/>
  <c r="X938"/>
  <c r="W939"/>
  <c r="X939"/>
  <c r="W940"/>
  <c r="X940"/>
  <c r="W941"/>
  <c r="X941"/>
  <c r="W942"/>
  <c r="X942"/>
  <c r="W943"/>
  <c r="X943"/>
  <c r="W944"/>
  <c r="X944"/>
  <c r="W945"/>
  <c r="X945"/>
  <c r="W946"/>
  <c r="X946"/>
  <c r="W947"/>
  <c r="X947"/>
  <c r="W948"/>
  <c r="X948"/>
  <c r="W949"/>
  <c r="X949"/>
  <c r="W950"/>
  <c r="X950"/>
  <c r="W951"/>
  <c r="X951"/>
  <c r="W952"/>
  <c r="X952"/>
  <c r="W953"/>
  <c r="X953"/>
  <c r="W954"/>
  <c r="X954"/>
  <c r="W955"/>
  <c r="X955"/>
  <c r="W956"/>
  <c r="X956"/>
  <c r="W957"/>
  <c r="X957"/>
  <c r="W958"/>
  <c r="X958"/>
  <c r="W959"/>
  <c r="X959"/>
  <c r="W960"/>
  <c r="X960"/>
  <c r="W961"/>
  <c r="X961"/>
  <c r="W962"/>
  <c r="X962"/>
  <c r="W963"/>
  <c r="X963"/>
  <c r="W964"/>
  <c r="X964"/>
  <c r="W965"/>
  <c r="X965"/>
  <c r="W966"/>
  <c r="X966"/>
  <c r="W967"/>
  <c r="X967"/>
  <c r="W968"/>
  <c r="X968"/>
  <c r="W969"/>
  <c r="X969"/>
  <c r="W970"/>
  <c r="X970"/>
  <c r="W971"/>
  <c r="X971"/>
  <c r="W972"/>
  <c r="X972"/>
  <c r="W973"/>
  <c r="X973"/>
  <c r="W974"/>
  <c r="X974"/>
  <c r="W975"/>
  <c r="X975"/>
  <c r="W976"/>
  <c r="X976"/>
  <c r="W977"/>
  <c r="X977"/>
  <c r="W978"/>
  <c r="X978"/>
  <c r="W979"/>
  <c r="X979"/>
  <c r="W980"/>
  <c r="X980"/>
  <c r="W981"/>
  <c r="X981"/>
  <c r="W982"/>
  <c r="X982"/>
  <c r="W983"/>
  <c r="X983"/>
  <c r="W984"/>
  <c r="X984"/>
  <c r="W985"/>
  <c r="X985"/>
  <c r="W986"/>
  <c r="X986"/>
  <c r="W987"/>
  <c r="X987"/>
  <c r="W988"/>
  <c r="X988"/>
  <c r="W989"/>
  <c r="X989"/>
  <c r="W990"/>
  <c r="X990"/>
  <c r="W991"/>
  <c r="X991"/>
  <c r="W992"/>
  <c r="X992"/>
  <c r="W993"/>
  <c r="X993"/>
  <c r="W994"/>
  <c r="X994"/>
  <c r="W995"/>
  <c r="X995"/>
  <c r="W996"/>
  <c r="X996"/>
  <c r="W997"/>
  <c r="X997"/>
  <c r="W998"/>
  <c r="X998"/>
  <c r="W999"/>
  <c r="X999"/>
  <c r="W1000"/>
  <c r="X1000"/>
  <c r="W1001"/>
  <c r="X1001"/>
  <c r="W1002"/>
  <c r="X1002"/>
  <c r="W1003"/>
  <c r="X1003"/>
  <c r="W1004"/>
  <c r="X1004"/>
  <c r="W1005"/>
  <c r="X1005"/>
  <c r="W1006"/>
  <c r="X1006"/>
  <c r="W1007"/>
  <c r="X1007"/>
  <c r="W1008"/>
  <c r="X1008"/>
  <c r="W1009"/>
  <c r="X1009"/>
  <c r="W1010"/>
  <c r="X1010"/>
  <c r="W1011"/>
  <c r="X1011"/>
  <c r="W1012"/>
  <c r="X1012"/>
  <c r="W1013"/>
  <c r="X1013"/>
  <c r="W1014"/>
  <c r="X1014"/>
  <c r="W1015"/>
  <c r="X1015"/>
  <c r="W1016"/>
  <c r="X1016"/>
  <c r="W1017"/>
  <c r="X1017"/>
  <c r="W1018"/>
  <c r="X1018"/>
  <c r="W1019"/>
  <c r="X1019"/>
  <c r="W1020"/>
  <c r="X1020"/>
  <c r="W1021"/>
  <c r="X1021"/>
  <c r="W1022"/>
  <c r="X1022"/>
  <c r="W1023"/>
  <c r="X1023"/>
  <c r="W1024"/>
  <c r="X1024"/>
  <c r="W1025"/>
  <c r="X1025"/>
  <c r="W1026"/>
  <c r="X1026"/>
  <c r="W1027"/>
  <c r="X1027"/>
  <c r="W1028"/>
  <c r="X1028"/>
  <c r="W1029"/>
  <c r="X1029"/>
  <c r="W1030"/>
  <c r="X1030"/>
  <c r="W1031"/>
  <c r="X1031"/>
  <c r="W1032"/>
  <c r="X1032"/>
  <c r="W1033"/>
  <c r="X1033"/>
  <c r="W1034"/>
  <c r="X1034"/>
  <c r="W1035"/>
  <c r="X1035"/>
  <c r="W1036"/>
  <c r="X1036"/>
  <c r="W1037"/>
  <c r="X1037"/>
  <c r="W1038"/>
  <c r="X1038"/>
  <c r="W1039"/>
  <c r="X1039"/>
  <c r="W1040"/>
  <c r="X1040"/>
  <c r="W1041"/>
  <c r="X1041"/>
  <c r="W1042"/>
  <c r="X1042"/>
  <c r="W1043"/>
  <c r="X1043"/>
  <c r="W1044"/>
  <c r="X1044"/>
  <c r="W1045"/>
  <c r="X1045"/>
  <c r="W1046"/>
  <c r="X1046"/>
  <c r="W1047"/>
  <c r="X1047"/>
  <c r="W1048"/>
  <c r="X1048"/>
  <c r="W1049"/>
  <c r="X1049"/>
  <c r="W1050"/>
  <c r="X1050"/>
  <c r="W1051"/>
  <c r="X1051"/>
  <c r="W1052"/>
  <c r="X1052"/>
  <c r="W1053"/>
  <c r="X1053"/>
  <c r="W1054"/>
  <c r="X1054"/>
  <c r="W1055"/>
  <c r="X1055"/>
  <c r="W1056"/>
  <c r="X1056"/>
  <c r="W1057"/>
  <c r="X1057"/>
  <c r="W1058"/>
  <c r="X1058"/>
  <c r="W1059"/>
  <c r="X1059"/>
  <c r="W1060"/>
  <c r="X1060"/>
  <c r="W1061"/>
  <c r="X1061"/>
  <c r="W1062"/>
  <c r="X1062"/>
  <c r="W1063"/>
  <c r="X1063"/>
  <c r="W1064"/>
  <c r="X1064"/>
  <c r="W1065"/>
  <c r="X1065"/>
  <c r="W1066"/>
  <c r="X1066"/>
  <c r="W1067"/>
  <c r="X1067"/>
  <c r="W1068"/>
  <c r="X1068"/>
  <c r="W1069"/>
  <c r="X1069"/>
  <c r="W1070"/>
  <c r="X1070"/>
  <c r="W1071"/>
  <c r="X1071"/>
  <c r="W1072"/>
  <c r="X1072"/>
  <c r="W1073"/>
  <c r="X1073"/>
  <c r="W1074"/>
  <c r="X1074"/>
  <c r="W1075"/>
  <c r="X1075"/>
  <c r="W1076"/>
  <c r="X1076"/>
  <c r="W1077"/>
  <c r="X1077"/>
  <c r="W1078"/>
  <c r="X1078"/>
  <c r="W1079"/>
  <c r="X1079"/>
  <c r="W1080"/>
  <c r="X1080"/>
  <c r="W1081"/>
  <c r="X1081"/>
  <c r="W1082"/>
  <c r="X1082"/>
  <c r="W1083"/>
  <c r="X1083"/>
  <c r="W1084"/>
  <c r="X1084"/>
  <c r="W1085"/>
  <c r="X1085"/>
  <c r="W1086"/>
  <c r="X1086"/>
  <c r="W1087"/>
  <c r="X1087"/>
  <c r="W1088"/>
  <c r="X1088"/>
  <c r="W1089"/>
  <c r="X1089"/>
  <c r="W1090"/>
  <c r="X1090"/>
  <c r="W1091"/>
  <c r="X1091"/>
  <c r="W1092"/>
  <c r="X1092"/>
  <c r="W1093"/>
  <c r="X1093"/>
  <c r="W1094"/>
  <c r="X1094"/>
  <c r="W1095"/>
  <c r="X1095"/>
  <c r="W1096"/>
  <c r="X1096"/>
  <c r="W1097"/>
  <c r="X1097"/>
  <c r="W1098"/>
  <c r="X1098"/>
  <c r="W1099"/>
  <c r="X1099"/>
  <c r="W1100"/>
  <c r="X1100"/>
  <c r="W1101"/>
  <c r="X1101"/>
  <c r="W1102"/>
  <c r="X1102"/>
  <c r="W1103"/>
  <c r="X1103"/>
  <c r="W1104"/>
  <c r="X1104"/>
  <c r="W1105"/>
  <c r="X1105"/>
  <c r="W1106"/>
  <c r="X1106"/>
  <c r="W1107"/>
  <c r="X1107"/>
  <c r="W1108"/>
  <c r="X1108"/>
  <c r="W1109"/>
  <c r="X1109"/>
  <c r="W1110"/>
  <c r="X1110"/>
  <c r="W1111"/>
  <c r="X1111"/>
  <c r="W1112"/>
  <c r="X1112"/>
  <c r="W1113"/>
  <c r="X1113"/>
  <c r="W1114"/>
  <c r="X1114"/>
  <c r="W1115"/>
  <c r="X1115"/>
  <c r="W1116"/>
  <c r="X1116"/>
  <c r="W1117"/>
  <c r="X1117"/>
  <c r="W1118"/>
  <c r="X1118"/>
  <c r="W1119"/>
  <c r="X1119"/>
  <c r="W1120"/>
  <c r="X1120"/>
  <c r="W1121"/>
  <c r="X1121"/>
  <c r="W1122"/>
  <c r="X1122"/>
  <c r="W1123"/>
  <c r="X1123"/>
  <c r="W1124"/>
  <c r="X1124"/>
  <c r="W1125"/>
  <c r="X1125"/>
  <c r="W1126"/>
  <c r="X1126"/>
  <c r="W1127"/>
  <c r="X1127"/>
  <c r="W1128"/>
  <c r="X1128"/>
  <c r="W1129"/>
  <c r="X1129"/>
  <c r="W1130"/>
  <c r="X1130"/>
  <c r="W1131"/>
  <c r="X1131"/>
  <c r="W1132"/>
  <c r="X1132"/>
  <c r="W1133"/>
  <c r="X1133"/>
  <c r="W1134"/>
  <c r="X1134"/>
  <c r="W1135"/>
  <c r="X1135"/>
  <c r="W1136"/>
  <c r="X1136"/>
  <c r="W1137"/>
  <c r="X1137"/>
  <c r="W1138"/>
  <c r="X1138"/>
  <c r="W1139"/>
  <c r="X1139"/>
  <c r="W1140"/>
  <c r="X1140"/>
  <c r="W1141"/>
  <c r="X1141"/>
  <c r="W1142"/>
  <c r="X1142"/>
  <c r="W1143"/>
  <c r="X1143"/>
  <c r="W1144"/>
  <c r="X1144"/>
  <c r="W1145"/>
  <c r="X1145"/>
  <c r="W1146"/>
  <c r="X1146"/>
  <c r="W1147"/>
  <c r="X1147"/>
  <c r="W1148"/>
  <c r="X1148"/>
  <c r="W1149"/>
  <c r="X1149"/>
  <c r="W1150"/>
  <c r="X1150"/>
  <c r="W1151"/>
  <c r="X1151"/>
  <c r="W1152"/>
  <c r="X1152"/>
  <c r="W1153"/>
  <c r="X1153"/>
  <c r="W1154"/>
  <c r="X1154"/>
  <c r="W1155"/>
  <c r="X1155"/>
  <c r="W1156"/>
  <c r="X1156"/>
  <c r="W1157"/>
  <c r="X1157"/>
  <c r="W1158"/>
  <c r="X1158"/>
  <c r="W1159"/>
  <c r="X1159"/>
  <c r="W1160"/>
  <c r="X1160"/>
  <c r="W1161"/>
  <c r="X1161"/>
  <c r="W1162"/>
  <c r="X1162"/>
  <c r="W1163"/>
  <c r="X1163"/>
  <c r="W1164"/>
  <c r="X1164"/>
  <c r="W1165"/>
  <c r="X1165"/>
  <c r="W1166"/>
  <c r="X1166"/>
  <c r="W1167"/>
  <c r="X1167"/>
  <c r="W1168"/>
  <c r="X1168"/>
  <c r="W1169"/>
  <c r="X1169"/>
  <c r="W1170"/>
  <c r="X1170"/>
  <c r="W1171"/>
  <c r="X1171"/>
  <c r="W1172"/>
  <c r="X1172"/>
  <c r="W1173"/>
  <c r="X1173"/>
  <c r="W1174"/>
  <c r="X1174"/>
  <c r="W1175"/>
  <c r="X1175"/>
  <c r="W1176"/>
  <c r="X1176"/>
  <c r="W1177"/>
  <c r="X1177"/>
  <c r="W1178"/>
  <c r="X1178"/>
  <c r="W1179"/>
  <c r="X1179"/>
  <c r="W1180"/>
  <c r="X1180"/>
  <c r="W1181"/>
  <c r="X1181"/>
  <c r="W1182"/>
  <c r="X1182"/>
  <c r="W1183"/>
  <c r="X1183"/>
  <c r="W1184"/>
  <c r="X1184"/>
  <c r="W1185"/>
  <c r="X1185"/>
  <c r="W1186"/>
  <c r="X1186"/>
  <c r="W1187"/>
  <c r="X1187"/>
  <c r="W1188"/>
  <c r="X1188"/>
  <c r="W1189"/>
  <c r="X1189"/>
  <c r="W1190"/>
  <c r="X1190"/>
  <c r="W1191"/>
  <c r="X1191"/>
  <c r="W1192"/>
  <c r="X1192"/>
  <c r="W1193"/>
  <c r="X1193"/>
  <c r="W1194"/>
  <c r="X1194"/>
  <c r="W1195"/>
  <c r="X1195"/>
  <c r="W1196"/>
  <c r="X1196"/>
  <c r="W1197"/>
  <c r="X1197"/>
  <c r="W1198"/>
  <c r="X1198"/>
  <c r="W1199"/>
  <c r="X1199"/>
  <c r="W1200"/>
  <c r="X1200"/>
  <c r="W1201"/>
  <c r="X1201"/>
  <c r="W1202"/>
  <c r="X1202"/>
  <c r="W1203"/>
  <c r="X1203"/>
  <c r="W1204"/>
  <c r="X1204"/>
  <c r="W1205"/>
  <c r="X1205"/>
  <c r="W1206"/>
  <c r="X1206"/>
  <c r="W1207"/>
  <c r="X1207"/>
  <c r="W1208"/>
  <c r="X1208"/>
  <c r="W1209"/>
  <c r="X1209"/>
  <c r="W1210"/>
  <c r="X1210"/>
  <c r="W1211"/>
  <c r="X1211"/>
  <c r="W1212"/>
  <c r="X1212"/>
  <c r="W1213"/>
  <c r="X1213"/>
  <c r="W1214"/>
  <c r="X1214"/>
  <c r="W1215"/>
  <c r="X1215"/>
  <c r="W1216"/>
  <c r="X1216"/>
  <c r="W1217"/>
  <c r="X1217"/>
  <c r="W1218"/>
  <c r="X1218"/>
  <c r="W1219"/>
  <c r="X1219"/>
  <c r="W1220"/>
  <c r="X1220"/>
  <c r="W1221"/>
  <c r="X1221"/>
  <c r="W1222"/>
  <c r="X1222"/>
  <c r="W1223"/>
  <c r="X1223"/>
  <c r="W1224"/>
  <c r="X1224"/>
  <c r="W1225"/>
  <c r="X1225"/>
  <c r="W1226"/>
  <c r="X1226"/>
  <c r="W1227"/>
  <c r="X1227"/>
  <c r="W1228"/>
  <c r="X1228"/>
  <c r="W1229"/>
  <c r="X1229"/>
  <c r="W1230"/>
  <c r="X1230"/>
  <c r="W1231"/>
  <c r="X1231"/>
  <c r="W1232"/>
  <c r="X1232"/>
  <c r="W1233"/>
  <c r="X1233"/>
  <c r="W1234"/>
  <c r="X1234"/>
  <c r="W1235"/>
  <c r="X1235"/>
  <c r="W1236"/>
  <c r="X1236"/>
  <c r="W1237"/>
  <c r="X1237"/>
  <c r="W1238"/>
  <c r="X1238"/>
  <c r="W1239"/>
  <c r="X1239"/>
  <c r="W1240"/>
  <c r="X1240"/>
  <c r="W1241"/>
  <c r="X1241"/>
  <c r="W1242"/>
  <c r="X1242"/>
  <c r="W1243"/>
  <c r="X1243"/>
  <c r="W1244"/>
  <c r="X1244"/>
  <c r="W1245"/>
  <c r="X1245"/>
  <c r="W1246"/>
  <c r="X1246"/>
  <c r="W1247"/>
  <c r="X1247"/>
  <c r="W1248"/>
  <c r="X1248"/>
  <c r="W1249"/>
  <c r="X1249"/>
  <c r="W1250"/>
  <c r="X1250"/>
  <c r="W1251"/>
  <c r="X1251"/>
  <c r="W1252"/>
  <c r="X1252"/>
  <c r="W1253"/>
  <c r="X1253"/>
  <c r="W1254"/>
  <c r="X1254"/>
  <c r="W1255"/>
  <c r="X1255"/>
  <c r="W1256"/>
  <c r="X1256"/>
  <c r="W1257"/>
  <c r="X1257"/>
  <c r="W1258"/>
  <c r="X1258"/>
  <c r="W1259"/>
  <c r="X1259"/>
  <c r="W1260"/>
  <c r="X1260"/>
  <c r="W1261"/>
  <c r="X1261"/>
  <c r="W1262"/>
  <c r="X1262"/>
  <c r="W1263"/>
  <c r="X1263"/>
  <c r="W1264"/>
  <c r="X1264"/>
  <c r="W1265"/>
  <c r="X1265"/>
  <c r="W1266"/>
  <c r="X1266"/>
  <c r="W1267"/>
  <c r="X1267"/>
  <c r="W1268"/>
  <c r="X1268"/>
  <c r="W1269"/>
  <c r="X1269"/>
  <c r="W1270"/>
  <c r="X1270"/>
  <c r="W1271"/>
  <c r="X1271"/>
  <c r="W1272"/>
  <c r="X1272"/>
  <c r="W1273"/>
  <c r="X1273"/>
  <c r="W1274"/>
  <c r="X1274"/>
  <c r="W1275"/>
  <c r="X1275"/>
  <c r="W1276"/>
  <c r="X1276"/>
  <c r="W1277"/>
  <c r="X1277"/>
  <c r="W1278"/>
  <c r="X1278"/>
  <c r="W1279"/>
  <c r="X1279"/>
  <c r="W1280"/>
  <c r="X1280"/>
  <c r="W1281"/>
  <c r="X1281"/>
  <c r="W1282"/>
  <c r="X1282"/>
  <c r="W1283"/>
  <c r="X1283"/>
  <c r="W1284"/>
  <c r="X1284"/>
  <c r="W1285"/>
  <c r="X1285"/>
  <c r="W1286"/>
  <c r="X1286"/>
  <c r="W1287"/>
  <c r="X1287"/>
  <c r="W1288"/>
  <c r="X1288"/>
  <c r="W1289"/>
  <c r="X1289"/>
  <c r="W1290"/>
  <c r="X1290"/>
  <c r="W1291"/>
  <c r="X1291"/>
  <c r="W1292"/>
  <c r="X1292"/>
  <c r="W1293"/>
  <c r="X1293"/>
  <c r="W1294"/>
  <c r="X1294"/>
  <c r="W1295"/>
  <c r="X1295"/>
  <c r="W1296"/>
  <c r="X1296"/>
  <c r="W1297"/>
  <c r="X1297"/>
  <c r="W1298"/>
  <c r="X1298"/>
  <c r="W1299"/>
  <c r="X1299"/>
  <c r="W1300"/>
  <c r="X1300"/>
  <c r="W1301"/>
  <c r="X1301"/>
  <c r="W1302"/>
  <c r="X1302"/>
  <c r="W1303"/>
  <c r="X1303"/>
  <c r="W1304"/>
  <c r="X1304"/>
  <c r="W1305"/>
  <c r="X1305"/>
  <c r="W1306"/>
  <c r="X1306"/>
  <c r="W1307"/>
  <c r="X1307"/>
  <c r="W1308"/>
  <c r="X1308"/>
  <c r="W1309"/>
  <c r="X1309"/>
  <c r="W1310"/>
  <c r="X1310"/>
  <c r="W1311"/>
  <c r="X1311"/>
  <c r="W1312"/>
  <c r="X1312"/>
  <c r="W1313"/>
  <c r="X1313"/>
  <c r="W1314"/>
  <c r="X1314"/>
  <c r="W1315"/>
  <c r="X1315"/>
  <c r="W1316"/>
  <c r="X1316"/>
  <c r="W1317"/>
  <c r="X1317"/>
  <c r="W1318"/>
  <c r="X1318"/>
  <c r="W1319"/>
  <c r="X1319"/>
  <c r="W1320"/>
  <c r="X1320"/>
  <c r="W1321"/>
  <c r="X1321"/>
  <c r="W1322"/>
  <c r="X1322"/>
  <c r="W1323"/>
  <c r="X1323"/>
  <c r="W1324"/>
  <c r="X1324"/>
  <c r="W1325"/>
  <c r="X1325"/>
  <c r="W1326"/>
  <c r="X1326"/>
  <c r="W1327"/>
  <c r="X1327"/>
  <c r="W1328"/>
  <c r="X1328"/>
  <c r="W1329"/>
  <c r="X1329"/>
  <c r="W1330"/>
  <c r="X1330"/>
  <c r="W1331"/>
  <c r="X1331"/>
  <c r="W1332"/>
  <c r="X1332"/>
  <c r="W1333"/>
  <c r="X1333"/>
  <c r="W1334"/>
  <c r="X1334"/>
  <c r="W1335"/>
  <c r="X1335"/>
  <c r="W1336"/>
  <c r="X1336"/>
  <c r="W1337"/>
  <c r="X1337"/>
  <c r="W1338"/>
  <c r="X1338"/>
  <c r="W1339"/>
  <c r="X1339"/>
  <c r="W1340"/>
  <c r="X1340"/>
  <c r="W1341"/>
  <c r="X1341"/>
  <c r="W1342"/>
  <c r="X1342"/>
  <c r="W1343"/>
  <c r="X1343"/>
  <c r="W1344"/>
  <c r="X1344"/>
  <c r="W1345"/>
  <c r="X1345"/>
  <c r="W1346"/>
  <c r="X1346"/>
  <c r="W1347"/>
  <c r="X1347"/>
  <c r="W1348"/>
  <c r="X1348"/>
  <c r="W1349"/>
  <c r="X1349"/>
  <c r="W1350"/>
  <c r="X1350"/>
  <c r="W1351"/>
  <c r="X1351"/>
  <c r="W1352"/>
  <c r="X1352"/>
  <c r="W1353"/>
  <c r="X1353"/>
  <c r="W1354"/>
  <c r="X1354"/>
  <c r="W1355"/>
  <c r="X1355"/>
  <c r="W1356"/>
  <c r="X1356"/>
  <c r="W1357"/>
  <c r="X1357"/>
  <c r="W1358"/>
  <c r="X1358"/>
  <c r="W1359"/>
  <c r="X1359"/>
  <c r="W1360"/>
  <c r="X1360"/>
  <c r="W1361"/>
  <c r="X1361"/>
  <c r="W1362"/>
  <c r="X1362"/>
  <c r="W1363"/>
  <c r="X1363"/>
  <c r="W1364"/>
  <c r="X1364"/>
  <c r="W1365"/>
  <c r="X1365"/>
  <c r="W1366"/>
  <c r="X1366"/>
  <c r="W1367"/>
  <c r="X1367"/>
  <c r="W1368"/>
  <c r="X1368"/>
  <c r="W1369"/>
  <c r="X1369"/>
  <c r="W1370"/>
  <c r="X1370"/>
  <c r="W1371"/>
  <c r="X1371"/>
  <c r="W1372"/>
  <c r="X1372"/>
  <c r="W1373"/>
  <c r="X1373"/>
  <c r="W1374"/>
  <c r="X1374"/>
  <c r="W1375"/>
  <c r="X1375"/>
  <c r="W1376"/>
  <c r="X1376"/>
  <c r="W1377"/>
  <c r="X1377"/>
  <c r="W1378"/>
  <c r="X1378"/>
  <c r="W1379"/>
  <c r="X1379"/>
  <c r="W1380"/>
  <c r="X1380"/>
  <c r="W1381"/>
  <c r="X1381"/>
  <c r="W1382"/>
  <c r="X1382"/>
  <c r="W1383"/>
  <c r="X1383"/>
  <c r="W1384"/>
  <c r="X1384"/>
  <c r="W1385"/>
  <c r="X1385"/>
  <c r="W1386"/>
  <c r="X1386"/>
  <c r="W1387"/>
  <c r="X1387"/>
  <c r="W1388"/>
  <c r="X1388"/>
  <c r="W1389"/>
  <c r="X1389"/>
  <c r="W1390"/>
  <c r="X1390"/>
  <c r="W1391"/>
  <c r="X1391"/>
  <c r="W1392"/>
  <c r="X1392"/>
  <c r="W1393"/>
  <c r="X1393"/>
  <c r="W1394"/>
  <c r="X1394"/>
  <c r="W1395"/>
  <c r="X1395"/>
  <c r="W1396"/>
  <c r="X1396"/>
  <c r="W1397"/>
  <c r="X1397"/>
  <c r="W1398"/>
  <c r="X1398"/>
  <c r="W1399"/>
  <c r="X1399"/>
  <c r="W1400"/>
  <c r="X1400"/>
  <c r="W1401"/>
  <c r="X1401"/>
  <c r="W1402"/>
  <c r="X1402"/>
  <c r="W1403"/>
  <c r="X1403"/>
  <c r="W1404"/>
  <c r="X1404"/>
  <c r="W1405"/>
  <c r="X1405"/>
  <c r="W1406"/>
  <c r="X1406"/>
  <c r="W1407"/>
  <c r="X1407"/>
  <c r="W1408"/>
  <c r="X1408"/>
  <c r="W1409"/>
  <c r="X1409"/>
  <c r="W1410"/>
  <c r="X1410"/>
  <c r="W1411"/>
  <c r="X1411"/>
  <c r="W1412"/>
  <c r="X1412"/>
  <c r="W1413"/>
  <c r="X1413"/>
  <c r="W1414"/>
  <c r="X1414"/>
  <c r="W1415"/>
  <c r="X1415"/>
  <c r="W1416"/>
  <c r="X1416"/>
  <c r="W1417"/>
  <c r="X1417"/>
  <c r="W1418"/>
  <c r="X1418"/>
  <c r="W1419"/>
  <c r="X1419"/>
  <c r="W1420"/>
  <c r="X1420"/>
  <c r="W1421"/>
  <c r="X1421"/>
  <c r="W1422"/>
  <c r="X1422"/>
  <c r="W1423"/>
  <c r="X1423"/>
  <c r="W1424"/>
  <c r="X1424"/>
  <c r="W1425"/>
  <c r="X1425"/>
  <c r="W1426"/>
  <c r="X1426"/>
  <c r="W1427"/>
  <c r="X1427"/>
  <c r="W1428"/>
  <c r="X1428"/>
  <c r="W1429"/>
  <c r="X1429"/>
  <c r="W1430"/>
  <c r="X1430"/>
  <c r="W1431"/>
  <c r="X1431"/>
  <c r="W1432"/>
  <c r="X1432"/>
  <c r="W1433"/>
  <c r="X1433"/>
  <c r="W1434"/>
  <c r="X1434"/>
  <c r="W1435"/>
  <c r="X1435"/>
  <c r="W1436"/>
  <c r="X1436"/>
  <c r="W1437"/>
  <c r="X1437"/>
  <c r="W1438"/>
  <c r="X1438"/>
  <c r="W1439"/>
  <c r="X1439"/>
  <c r="W1440"/>
  <c r="X1440"/>
  <c r="W1441"/>
  <c r="X1441"/>
  <c r="W1442"/>
  <c r="X1442"/>
  <c r="W1443"/>
  <c r="X1443"/>
  <c r="W1444"/>
  <c r="X1444"/>
  <c r="W1445"/>
  <c r="X1445"/>
  <c r="W1446"/>
  <c r="X1446"/>
  <c r="W1447"/>
  <c r="X1447"/>
  <c r="W1448"/>
  <c r="X1448"/>
  <c r="W1449"/>
  <c r="X1449"/>
  <c r="W1450"/>
  <c r="X1450"/>
  <c r="W1451"/>
  <c r="X1451"/>
  <c r="W1452"/>
  <c r="X1452"/>
  <c r="W1453"/>
  <c r="X1453"/>
  <c r="W1454"/>
  <c r="X1454"/>
  <c r="W1455"/>
  <c r="X1455"/>
  <c r="W1456"/>
  <c r="X1456"/>
  <c r="W1457"/>
  <c r="X1457"/>
  <c r="W1458"/>
  <c r="X1458"/>
  <c r="W1459"/>
  <c r="X1459"/>
  <c r="W1460"/>
  <c r="X1460"/>
  <c r="W1461"/>
  <c r="X1461"/>
  <c r="W1462"/>
  <c r="X1462"/>
  <c r="W1463"/>
  <c r="X1463"/>
  <c r="W1464"/>
  <c r="X1464"/>
  <c r="W1465"/>
  <c r="X1465"/>
  <c r="W1466"/>
  <c r="X1466"/>
  <c r="W1467"/>
  <c r="X1467"/>
  <c r="W1468"/>
  <c r="X1468"/>
  <c r="W1469"/>
  <c r="X1469"/>
  <c r="W1470"/>
  <c r="X1470"/>
  <c r="W1471"/>
  <c r="X1471"/>
  <c r="W1472"/>
  <c r="X1472"/>
  <c r="W1473"/>
  <c r="X1473"/>
  <c r="W1474"/>
  <c r="X1474"/>
  <c r="W1475"/>
  <c r="X1475"/>
  <c r="W1476"/>
  <c r="X1476"/>
  <c r="W1477"/>
  <c r="X1477"/>
  <c r="W1478"/>
  <c r="X1478"/>
  <c r="W1479"/>
  <c r="X1479"/>
  <c r="W1480"/>
  <c r="X1480"/>
  <c r="W1481"/>
  <c r="X1481"/>
  <c r="W1482"/>
  <c r="X1482"/>
  <c r="W1483"/>
  <c r="X1483"/>
  <c r="W1484"/>
  <c r="X1484"/>
  <c r="W1485"/>
  <c r="X1485"/>
  <c r="W1486"/>
  <c r="X1486"/>
  <c r="W1487"/>
  <c r="X1487"/>
  <c r="W1488"/>
  <c r="X1488"/>
  <c r="W1489"/>
  <c r="X1489"/>
  <c r="W1490"/>
  <c r="X1490"/>
  <c r="W1491"/>
  <c r="X1491"/>
  <c r="W1492"/>
  <c r="X1492"/>
  <c r="W1493"/>
  <c r="X1493"/>
  <c r="W1494"/>
  <c r="X1494"/>
  <c r="W1495"/>
  <c r="X1495"/>
  <c r="W1496"/>
  <c r="X1496"/>
  <c r="W1497"/>
  <c r="X1497"/>
  <c r="W1498"/>
  <c r="X1498"/>
  <c r="W1499"/>
  <c r="X1499"/>
  <c r="W1500"/>
  <c r="X1500"/>
  <c r="W1501"/>
  <c r="X1501"/>
  <c r="W1502"/>
  <c r="X1502"/>
  <c r="W1503"/>
  <c r="X1503"/>
  <c r="W1504"/>
  <c r="X1504"/>
  <c r="W1505"/>
  <c r="X1505"/>
  <c r="W1506"/>
  <c r="X1506"/>
  <c r="W1507"/>
  <c r="X1507"/>
  <c r="W1508"/>
  <c r="X1508"/>
  <c r="W1509"/>
  <c r="X1509"/>
  <c r="W1510"/>
  <c r="X1510"/>
  <c r="W1511"/>
  <c r="X1511"/>
  <c r="W1512"/>
  <c r="X1512"/>
  <c r="W1513"/>
  <c r="X1513"/>
  <c r="W1514"/>
  <c r="X1514"/>
  <c r="W1515"/>
  <c r="X1515"/>
  <c r="W1516"/>
  <c r="X1516"/>
  <c r="W1517"/>
  <c r="X1517"/>
  <c r="W1518"/>
  <c r="X1518"/>
  <c r="W1519"/>
  <c r="X1519"/>
  <c r="W1520"/>
  <c r="X1520"/>
  <c r="W1521"/>
  <c r="X1521"/>
  <c r="W1522"/>
  <c r="X1522"/>
  <c r="W1523"/>
  <c r="X1523"/>
  <c r="W1524"/>
  <c r="X1524"/>
  <c r="W1525"/>
  <c r="X1525"/>
  <c r="W1526"/>
  <c r="X1526"/>
  <c r="W1527"/>
  <c r="X1527"/>
  <c r="W1528"/>
  <c r="X1528"/>
  <c r="W1529"/>
  <c r="X1529"/>
  <c r="W1530"/>
  <c r="X1530"/>
  <c r="W1531"/>
  <c r="X1531"/>
  <c r="W1532"/>
  <c r="X1532"/>
  <c r="W1533"/>
  <c r="X1533"/>
  <c r="W1534"/>
  <c r="X1534"/>
  <c r="W1535"/>
  <c r="X1535"/>
  <c r="W1536"/>
  <c r="X1536"/>
  <c r="W1537"/>
  <c r="X1537"/>
  <c r="W1538"/>
  <c r="X1538"/>
  <c r="W1539"/>
  <c r="X1539"/>
  <c r="W1540"/>
  <c r="X1540"/>
  <c r="W1541"/>
  <c r="X1541"/>
  <c r="W1542"/>
  <c r="X1542"/>
  <c r="W1543"/>
  <c r="X1543"/>
  <c r="W1544"/>
  <c r="X1544"/>
  <c r="W1545"/>
  <c r="X1545"/>
  <c r="W1546"/>
  <c r="X1546"/>
  <c r="W1547"/>
  <c r="X1547"/>
  <c r="W1548"/>
  <c r="X1548"/>
  <c r="W1549"/>
  <c r="X1549"/>
  <c r="W1550"/>
  <c r="X1550"/>
  <c r="W1551"/>
  <c r="X1551"/>
  <c r="W1552"/>
  <c r="X1552"/>
  <c r="W1553"/>
  <c r="X1553"/>
  <c r="W1554"/>
  <c r="X1554"/>
  <c r="W1555"/>
  <c r="X1555"/>
  <c r="W1556"/>
  <c r="X1556"/>
  <c r="W1557"/>
  <c r="X1557"/>
  <c r="W1558"/>
  <c r="X1558"/>
  <c r="W1559"/>
  <c r="X1559"/>
  <c r="W1560"/>
  <c r="X1560"/>
  <c r="W1561"/>
  <c r="X1561"/>
  <c r="W1562"/>
  <c r="X1562"/>
  <c r="W1563"/>
  <c r="X1563"/>
  <c r="W1564"/>
  <c r="X1564"/>
  <c r="W1565"/>
  <c r="X1565"/>
  <c r="W1566"/>
  <c r="X1566"/>
  <c r="W1567"/>
  <c r="X1567"/>
  <c r="W1568"/>
  <c r="X1568"/>
  <c r="W1569"/>
  <c r="X1569"/>
  <c r="W1570"/>
  <c r="X1570"/>
  <c r="W1571"/>
  <c r="X1571"/>
  <c r="W1572"/>
  <c r="X1572"/>
  <c r="W1573"/>
  <c r="X1573"/>
  <c r="W1574"/>
  <c r="X1574"/>
  <c r="W1575"/>
  <c r="X1575"/>
  <c r="W1576"/>
  <c r="X1576"/>
  <c r="W1577"/>
  <c r="X1577"/>
  <c r="W1578"/>
  <c r="X1578"/>
  <c r="W1579"/>
  <c r="X1579"/>
  <c r="W1580"/>
  <c r="X1580"/>
  <c r="W1581"/>
  <c r="X1581"/>
  <c r="W1582"/>
  <c r="X1582"/>
  <c r="W1583"/>
  <c r="X1583"/>
  <c r="W1584"/>
  <c r="X1584"/>
  <c r="W1585"/>
  <c r="X1585"/>
  <c r="W1586"/>
  <c r="X1586"/>
  <c r="W1587"/>
  <c r="X1587"/>
  <c r="W1588"/>
  <c r="X1588"/>
  <c r="W1589"/>
  <c r="X1589"/>
  <c r="W1590"/>
  <c r="X1590"/>
  <c r="W1591"/>
  <c r="X1591"/>
  <c r="W1592"/>
  <c r="X1592"/>
  <c r="W1593"/>
  <c r="X1593"/>
  <c r="W1594"/>
  <c r="X1594"/>
  <c r="W1595"/>
  <c r="X1595"/>
  <c r="W1596"/>
  <c r="X1596"/>
  <c r="W1597"/>
  <c r="X1597"/>
  <c r="W1598"/>
  <c r="X1598"/>
  <c r="W1599"/>
  <c r="X1599"/>
  <c r="W1600"/>
  <c r="X1600"/>
  <c r="W1601"/>
  <c r="X1601"/>
  <c r="W1602"/>
  <c r="X1602"/>
  <c r="W1603"/>
  <c r="X1603"/>
  <c r="W1604"/>
  <c r="X1604"/>
  <c r="W1605"/>
  <c r="X1605"/>
  <c r="W1606"/>
  <c r="X1606"/>
  <c r="W1607"/>
  <c r="X1607"/>
  <c r="W1608"/>
  <c r="X1608"/>
  <c r="W1609"/>
  <c r="X1609"/>
  <c r="W1610"/>
  <c r="X1610"/>
  <c r="W1611"/>
  <c r="X1611"/>
  <c r="W1612"/>
  <c r="X1612"/>
  <c r="W1613"/>
  <c r="X1613"/>
  <c r="W1614"/>
  <c r="X1614"/>
  <c r="W1615"/>
  <c r="X1615"/>
  <c r="W1616"/>
  <c r="X1616"/>
  <c r="W1617"/>
  <c r="X1617"/>
  <c r="W1618"/>
  <c r="X1618"/>
  <c r="W1619"/>
  <c r="X1619"/>
  <c r="W1620"/>
  <c r="X1620"/>
  <c r="W1621"/>
  <c r="X1621"/>
  <c r="W1622"/>
  <c r="X1622"/>
  <c r="W1623"/>
  <c r="X1623"/>
  <c r="W1624"/>
  <c r="X1624"/>
  <c r="W1625"/>
  <c r="X1625"/>
  <c r="W1626"/>
  <c r="X1626"/>
  <c r="W1627"/>
  <c r="X1627"/>
  <c r="W1628"/>
  <c r="X1628"/>
  <c r="W1629"/>
  <c r="X1629"/>
  <c r="W1630"/>
  <c r="X1630"/>
  <c r="W1631"/>
  <c r="X1631"/>
  <c r="W1632"/>
  <c r="X1632"/>
  <c r="W1633"/>
  <c r="X1633"/>
  <c r="W1634"/>
  <c r="X1634"/>
  <c r="W1635"/>
  <c r="X1635"/>
  <c r="W1636"/>
  <c r="X1636"/>
  <c r="W1637"/>
  <c r="X1637"/>
  <c r="W1638"/>
  <c r="X1638"/>
  <c r="W1639"/>
  <c r="X1639"/>
  <c r="W1640"/>
  <c r="X1640"/>
  <c r="W1641"/>
  <c r="X1641"/>
  <c r="W1642"/>
  <c r="X1642"/>
  <c r="W1643"/>
  <c r="X1643"/>
  <c r="W1644"/>
  <c r="X1644"/>
  <c r="W1645"/>
  <c r="X1645"/>
  <c r="W1646"/>
  <c r="X1646"/>
  <c r="W1647"/>
  <c r="X1647"/>
  <c r="W1648"/>
  <c r="X1648"/>
  <c r="W1649"/>
  <c r="X1649"/>
  <c r="W1650"/>
  <c r="X1650"/>
  <c r="W1651"/>
  <c r="X1651"/>
  <c r="W1652"/>
  <c r="X1652"/>
  <c r="W1653"/>
  <c r="X1653"/>
  <c r="W1654"/>
  <c r="X1654"/>
  <c r="W1655"/>
  <c r="X1655"/>
  <c r="W1656"/>
  <c r="X1656"/>
  <c r="W1657"/>
  <c r="X1657"/>
  <c r="W1658"/>
  <c r="X1658"/>
  <c r="W1659"/>
  <c r="X1659"/>
  <c r="W1660"/>
  <c r="X1660"/>
  <c r="W1661"/>
  <c r="X1661"/>
  <c r="W1662"/>
  <c r="X1662"/>
  <c r="W1663"/>
  <c r="X1663"/>
  <c r="W1664"/>
  <c r="X1664"/>
  <c r="W1665"/>
  <c r="X1665"/>
  <c r="W1666"/>
  <c r="X1666"/>
  <c r="W1667"/>
  <c r="X1667"/>
  <c r="W1668"/>
  <c r="X1668"/>
  <c r="W1669"/>
  <c r="X1669"/>
  <c r="W1670"/>
  <c r="X1670"/>
  <c r="W1671"/>
  <c r="X1671"/>
  <c r="W1672"/>
  <c r="X1672"/>
  <c r="W1673"/>
  <c r="X1673"/>
  <c r="W1674"/>
  <c r="X1674"/>
  <c r="W1675"/>
  <c r="X1675"/>
  <c r="W1676"/>
  <c r="X1676"/>
  <c r="W1677"/>
  <c r="X1677"/>
  <c r="W1678"/>
  <c r="X1678"/>
  <c r="W1679"/>
  <c r="X1679"/>
  <c r="W1680"/>
  <c r="X1680"/>
  <c r="W1681"/>
  <c r="X1681"/>
  <c r="W1682"/>
  <c r="X1682"/>
  <c r="W1683"/>
  <c r="X1683"/>
  <c r="W1684"/>
  <c r="X1684"/>
  <c r="W1685"/>
  <c r="X1685"/>
  <c r="W1686"/>
  <c r="X1686"/>
  <c r="W1687"/>
  <c r="X1687"/>
  <c r="W1688"/>
  <c r="X1688"/>
  <c r="W1689"/>
  <c r="X1689"/>
  <c r="W1690"/>
  <c r="X1690"/>
  <c r="W1691"/>
  <c r="X1691"/>
  <c r="W1692"/>
  <c r="X1692"/>
  <c r="W1693"/>
  <c r="X1693"/>
  <c r="W1694"/>
  <c r="X1694"/>
  <c r="W1695"/>
  <c r="X1695"/>
  <c r="W1696"/>
  <c r="X1696"/>
  <c r="W1697"/>
  <c r="X1697"/>
  <c r="W1698"/>
  <c r="X1698"/>
  <c r="W1699"/>
  <c r="X1699"/>
  <c r="W1700"/>
  <c r="X1700"/>
  <c r="W1701"/>
  <c r="X1701"/>
  <c r="W1702"/>
  <c r="X1702"/>
  <c r="W1703"/>
  <c r="X1703"/>
  <c r="W1704"/>
  <c r="X1704"/>
  <c r="W1705"/>
  <c r="X1705"/>
  <c r="W1706"/>
  <c r="X1706"/>
  <c r="W1707"/>
  <c r="X1707"/>
  <c r="W1708"/>
  <c r="X1708"/>
  <c r="W1709"/>
  <c r="X1709"/>
  <c r="W1710"/>
  <c r="X1710"/>
  <c r="W1711"/>
  <c r="X1711"/>
  <c r="W1712"/>
  <c r="X1712"/>
  <c r="W1713"/>
  <c r="X1713"/>
  <c r="W1714"/>
  <c r="X1714"/>
  <c r="W1715"/>
  <c r="X1715"/>
  <c r="W1716"/>
  <c r="X1716"/>
  <c r="W1717"/>
  <c r="X1717"/>
  <c r="W1718"/>
  <c r="X1718"/>
  <c r="W1719"/>
  <c r="X1719"/>
  <c r="W1720"/>
  <c r="X1720"/>
  <c r="W1721"/>
  <c r="X1721"/>
  <c r="W1722"/>
  <c r="X1722"/>
  <c r="W1723"/>
  <c r="X1723"/>
  <c r="W1724"/>
  <c r="X1724"/>
  <c r="W1725"/>
  <c r="X1725"/>
  <c r="W1726"/>
  <c r="X1726"/>
  <c r="W1727"/>
  <c r="X1727"/>
  <c r="W1728"/>
  <c r="X1728"/>
  <c r="W1729"/>
  <c r="X1729"/>
  <c r="W1730"/>
  <c r="X1730"/>
  <c r="W1731"/>
  <c r="X1731"/>
  <c r="W1732"/>
  <c r="X1732"/>
  <c r="W1733"/>
  <c r="X1733"/>
  <c r="W1734"/>
  <c r="X1734"/>
  <c r="W1735"/>
  <c r="X1735"/>
  <c r="W1736"/>
  <c r="X1736"/>
  <c r="W1737"/>
  <c r="X1737"/>
  <c r="W1738"/>
  <c r="X1738"/>
  <c r="W1739"/>
  <c r="X1739"/>
  <c r="W1740"/>
  <c r="X1740"/>
  <c r="W1741"/>
  <c r="X1741"/>
  <c r="W1742"/>
  <c r="X1742"/>
  <c r="W1743"/>
  <c r="X1743"/>
  <c r="W1744"/>
  <c r="X1744"/>
  <c r="W1745"/>
  <c r="X1745"/>
  <c r="W1746"/>
  <c r="X1746"/>
  <c r="W1747"/>
  <c r="X1747"/>
  <c r="W1748"/>
  <c r="X1748"/>
  <c r="W1749"/>
  <c r="X1749"/>
  <c r="W1750"/>
  <c r="X1750"/>
  <c r="W1751"/>
  <c r="X1751"/>
  <c r="W1752"/>
  <c r="X1752"/>
  <c r="W1753"/>
  <c r="X1753"/>
  <c r="W1754"/>
  <c r="X1754"/>
  <c r="W1755"/>
  <c r="X1755"/>
  <c r="W1756"/>
  <c r="X1756"/>
  <c r="W1757"/>
  <c r="X1757"/>
  <c r="W1758"/>
  <c r="X1758"/>
  <c r="W1759"/>
  <c r="X1759"/>
  <c r="W1760"/>
  <c r="X1760"/>
  <c r="W1761"/>
  <c r="X1761"/>
  <c r="W1762"/>
  <c r="X1762"/>
  <c r="W1763"/>
  <c r="X1763"/>
  <c r="W1764"/>
  <c r="X1764"/>
  <c r="W1765"/>
  <c r="X1765"/>
  <c r="W1766"/>
  <c r="X1766"/>
  <c r="W1767"/>
  <c r="X1767"/>
  <c r="W1768"/>
  <c r="X1768"/>
  <c r="W1769"/>
  <c r="X1769"/>
  <c r="W1770"/>
  <c r="X1770"/>
  <c r="W1771"/>
  <c r="X1771"/>
  <c r="W1772"/>
  <c r="X1772"/>
  <c r="W1773"/>
  <c r="X1773"/>
  <c r="W1774"/>
  <c r="X1774"/>
  <c r="W1775"/>
  <c r="X1775"/>
  <c r="W1776"/>
  <c r="X1776"/>
  <c r="W1777"/>
  <c r="X1777"/>
  <c r="W1778"/>
  <c r="X1778"/>
  <c r="W1779"/>
  <c r="X1779"/>
  <c r="W1780"/>
  <c r="X1780"/>
  <c r="W1781"/>
  <c r="X1781"/>
  <c r="W1782"/>
  <c r="X1782"/>
  <c r="W1783"/>
  <c r="X1783"/>
  <c r="W1784"/>
  <c r="X1784"/>
  <c r="W1785"/>
  <c r="X1785"/>
  <c r="W1786"/>
  <c r="X1786"/>
  <c r="W1787"/>
  <c r="X1787"/>
  <c r="W1788"/>
  <c r="X1788"/>
  <c r="W1789"/>
  <c r="X1789"/>
  <c r="W1790"/>
  <c r="X1790"/>
  <c r="W1791"/>
  <c r="X1791"/>
  <c r="W1792"/>
  <c r="X1792"/>
  <c r="W1793"/>
  <c r="X1793"/>
  <c r="W1794"/>
  <c r="X1794"/>
  <c r="W1795"/>
  <c r="X1795"/>
  <c r="W1796"/>
  <c r="X1796"/>
  <c r="W1797"/>
  <c r="X1797"/>
  <c r="W1798"/>
  <c r="X1798"/>
  <c r="W1799"/>
  <c r="X1799"/>
  <c r="W1800"/>
  <c r="X1800"/>
  <c r="W1801"/>
  <c r="X1801"/>
  <c r="W1802"/>
  <c r="X1802"/>
  <c r="W1803"/>
  <c r="X1803"/>
  <c r="W1804"/>
  <c r="X1804"/>
  <c r="W1805"/>
  <c r="X1805"/>
  <c r="W1806"/>
  <c r="X1806"/>
  <c r="W1807"/>
  <c r="X1807"/>
  <c r="W1808"/>
  <c r="X1808"/>
  <c r="W1809"/>
  <c r="X1809"/>
  <c r="W1810"/>
  <c r="X1810"/>
  <c r="W1811"/>
  <c r="X1811"/>
  <c r="W1812"/>
  <c r="X1812"/>
  <c r="W1813"/>
  <c r="X1813"/>
  <c r="W1814"/>
  <c r="X1814"/>
  <c r="W1815"/>
  <c r="X1815"/>
  <c r="W1816"/>
  <c r="X1816"/>
  <c r="W1817"/>
  <c r="X1817"/>
  <c r="W1818"/>
  <c r="X1818"/>
  <c r="W1819"/>
  <c r="X1819"/>
  <c r="W1820"/>
  <c r="X1820"/>
  <c r="W1821"/>
  <c r="X1821"/>
  <c r="W1822"/>
  <c r="X1822"/>
  <c r="W1823"/>
  <c r="X1823"/>
  <c r="W1824"/>
  <c r="X1824"/>
  <c r="W1825"/>
  <c r="X1825"/>
  <c r="W1826"/>
  <c r="X1826"/>
  <c r="W1827"/>
  <c r="X1827"/>
  <c r="W1828"/>
  <c r="X1828"/>
  <c r="W1829"/>
  <c r="X1829"/>
  <c r="W1830"/>
  <c r="X1830"/>
  <c r="W1831"/>
  <c r="X1831"/>
  <c r="W1832"/>
  <c r="X1832"/>
  <c r="W1833"/>
  <c r="X1833"/>
  <c r="W1834"/>
  <c r="X1834"/>
  <c r="W1835"/>
  <c r="X1835"/>
  <c r="W1836"/>
  <c r="X1836"/>
  <c r="W1837"/>
  <c r="X1837"/>
  <c r="W1838"/>
  <c r="X1838"/>
  <c r="W1839"/>
  <c r="X1839"/>
  <c r="W1840"/>
  <c r="X1840"/>
  <c r="W1841"/>
  <c r="X1841"/>
  <c r="W1842"/>
  <c r="X1842"/>
  <c r="W1843"/>
  <c r="X1843"/>
  <c r="W1844"/>
  <c r="X1844"/>
  <c r="W1845"/>
  <c r="X1845"/>
  <c r="W1846"/>
  <c r="X1846"/>
  <c r="W1847"/>
  <c r="X1847"/>
  <c r="W1848"/>
  <c r="X1848"/>
  <c r="W1849"/>
  <c r="X1849"/>
  <c r="W1850"/>
  <c r="X1850"/>
  <c r="W1851"/>
  <c r="X1851"/>
  <c r="W1852"/>
  <c r="X1852"/>
  <c r="W1853"/>
  <c r="X1853"/>
  <c r="W1854"/>
  <c r="X1854"/>
  <c r="W1855"/>
  <c r="X1855"/>
  <c r="W1856"/>
  <c r="X1856"/>
  <c r="W1857"/>
  <c r="X1857"/>
  <c r="W1858"/>
  <c r="X1858"/>
  <c r="W1859"/>
  <c r="X1859"/>
  <c r="W1860"/>
  <c r="X1860"/>
  <c r="W1861"/>
  <c r="X1861"/>
  <c r="W1862"/>
  <c r="X1862"/>
  <c r="W1863"/>
  <c r="X1863"/>
  <c r="W1864"/>
  <c r="X1864"/>
  <c r="W1865"/>
  <c r="X1865"/>
  <c r="W1866"/>
  <c r="X1866"/>
  <c r="W1867"/>
  <c r="X1867"/>
  <c r="W1868"/>
  <c r="X1868"/>
  <c r="W1869"/>
  <c r="X1869"/>
  <c r="W1870"/>
  <c r="X1870"/>
  <c r="W1871"/>
  <c r="X1871"/>
  <c r="W1872"/>
  <c r="X1872"/>
  <c r="W1873"/>
  <c r="X1873"/>
  <c r="W1874"/>
  <c r="X1874"/>
  <c r="W1875"/>
  <c r="X1875"/>
  <c r="W1876"/>
  <c r="X1876"/>
  <c r="W1877"/>
  <c r="X1877"/>
  <c r="W1878"/>
  <c r="X1878"/>
  <c r="W1879"/>
  <c r="X1879"/>
  <c r="W1880"/>
  <c r="X1880"/>
  <c r="W1881"/>
  <c r="X1881"/>
  <c r="W1882"/>
  <c r="X1882"/>
  <c r="W1883"/>
  <c r="X1883"/>
  <c r="W1884"/>
  <c r="X1884"/>
  <c r="W1885"/>
  <c r="X1885"/>
  <c r="W1886"/>
  <c r="X1886"/>
  <c r="W1887"/>
  <c r="X1887"/>
  <c r="W1888"/>
  <c r="X1888"/>
  <c r="W1889"/>
  <c r="X1889"/>
  <c r="W1890"/>
  <c r="X1890"/>
  <c r="W1891"/>
  <c r="X1891"/>
  <c r="W1892"/>
  <c r="X1892"/>
  <c r="W1893"/>
  <c r="X1893"/>
  <c r="W1894"/>
  <c r="X1894"/>
  <c r="W1895"/>
  <c r="X1895"/>
  <c r="W1896"/>
  <c r="X1896"/>
  <c r="W1897"/>
  <c r="X1897"/>
  <c r="W1898"/>
  <c r="X1898"/>
  <c r="W1899"/>
  <c r="X1899"/>
  <c r="W1900"/>
  <c r="X1900"/>
  <c r="W1901"/>
  <c r="X1901"/>
  <c r="W1902"/>
  <c r="X1902"/>
  <c r="W1903"/>
  <c r="X1903"/>
  <c r="W1904"/>
  <c r="X1904"/>
  <c r="W1905"/>
  <c r="X1905"/>
  <c r="W1906"/>
  <c r="X1906"/>
  <c r="W1907"/>
  <c r="X1907"/>
  <c r="W1908"/>
  <c r="X1908"/>
  <c r="W1909"/>
  <c r="X1909"/>
  <c r="W1910"/>
  <c r="X1910"/>
  <c r="W1911"/>
  <c r="X1911"/>
  <c r="W1912"/>
  <c r="X1912"/>
  <c r="W1913"/>
  <c r="X1913"/>
  <c r="W1914"/>
  <c r="X1914"/>
  <c r="W1915"/>
  <c r="X1915"/>
  <c r="W1916"/>
  <c r="X1916"/>
  <c r="W1917"/>
  <c r="X1917"/>
  <c r="W1918"/>
  <c r="X1918"/>
  <c r="W1919"/>
  <c r="X1919"/>
  <c r="W1920"/>
  <c r="X1920"/>
  <c r="W1921"/>
  <c r="X1921"/>
  <c r="W1922"/>
  <c r="X1922"/>
  <c r="W1923"/>
  <c r="X1923"/>
  <c r="W1924"/>
  <c r="X1924"/>
  <c r="W1925"/>
  <c r="X1925"/>
  <c r="W1926"/>
  <c r="X1926"/>
  <c r="W1927"/>
  <c r="X1927"/>
  <c r="W1928"/>
  <c r="X1928"/>
  <c r="W1929"/>
  <c r="X1929"/>
  <c r="W1930"/>
  <c r="X1930"/>
  <c r="W1931"/>
  <c r="X1931"/>
  <c r="W1932"/>
  <c r="X1932"/>
  <c r="W1933"/>
  <c r="X1933"/>
  <c r="W1934"/>
  <c r="X1934"/>
  <c r="W1935"/>
  <c r="X1935"/>
  <c r="W1936"/>
  <c r="X1936"/>
  <c r="W1937"/>
  <c r="X1937"/>
  <c r="W1938"/>
  <c r="X1938"/>
  <c r="W1939"/>
  <c r="X1939"/>
  <c r="W1940"/>
  <c r="X1940"/>
  <c r="W1941"/>
  <c r="X1941"/>
  <c r="W1942"/>
  <c r="X1942"/>
  <c r="W1943"/>
  <c r="X1943"/>
  <c r="W1944"/>
  <c r="X1944"/>
  <c r="W1945"/>
  <c r="X1945"/>
  <c r="W1946"/>
  <c r="X1946"/>
  <c r="W1947"/>
  <c r="X1947"/>
  <c r="W1948"/>
  <c r="X1948"/>
  <c r="W1949"/>
  <c r="X1949"/>
  <c r="W1950"/>
  <c r="X1950"/>
  <c r="W1951"/>
  <c r="X1951"/>
  <c r="W1952"/>
  <c r="X1952"/>
  <c r="W1953"/>
  <c r="X1953"/>
  <c r="W1954"/>
  <c r="X1954"/>
  <c r="W1955"/>
  <c r="X1955"/>
  <c r="W1956"/>
  <c r="X1956"/>
  <c r="W1957"/>
  <c r="X1957"/>
  <c r="W1958"/>
  <c r="X1958"/>
  <c r="W1959"/>
  <c r="X1959"/>
  <c r="W1960"/>
  <c r="X1960"/>
  <c r="W1961"/>
  <c r="X1961"/>
  <c r="W1962"/>
  <c r="X1962"/>
  <c r="W1963"/>
  <c r="X1963"/>
  <c r="W1964"/>
  <c r="X1964"/>
  <c r="W1965"/>
  <c r="X1965"/>
  <c r="W1966"/>
  <c r="X1966"/>
  <c r="W1967"/>
  <c r="X1967"/>
  <c r="W1968"/>
  <c r="X1968"/>
  <c r="W1969"/>
  <c r="X1969"/>
  <c r="W1970"/>
  <c r="X1970"/>
  <c r="W1971"/>
  <c r="X1971"/>
  <c r="W1972"/>
  <c r="X1972"/>
  <c r="W1973"/>
  <c r="X1973"/>
  <c r="W1974"/>
  <c r="X1974"/>
  <c r="W1975"/>
  <c r="X1975"/>
  <c r="W1976"/>
  <c r="X1976"/>
  <c r="W1977"/>
  <c r="X1977"/>
  <c r="W1978"/>
  <c r="X1978"/>
  <c r="W1979"/>
  <c r="X1979"/>
  <c r="W1980"/>
  <c r="X1980"/>
  <c r="W1981"/>
  <c r="X1981"/>
  <c r="W1982"/>
  <c r="X1982"/>
  <c r="W1983"/>
  <c r="X1983"/>
  <c r="W1984"/>
  <c r="X1984"/>
  <c r="W1985"/>
  <c r="X1985"/>
  <c r="W1986"/>
  <c r="X1986"/>
  <c r="W1987"/>
  <c r="X1987"/>
  <c r="W1988"/>
  <c r="X1988"/>
  <c r="W1989"/>
  <c r="X1989"/>
  <c r="W1990"/>
  <c r="X1990"/>
  <c r="W1991"/>
  <c r="X1991"/>
  <c r="W1992"/>
  <c r="X1992"/>
  <c r="W1993"/>
  <c r="X1993"/>
  <c r="W1994"/>
  <c r="X1994"/>
  <c r="W1995"/>
  <c r="X1995"/>
  <c r="W1996"/>
  <c r="X1996"/>
  <c r="W1997"/>
  <c r="X1997"/>
  <c r="W1998"/>
  <c r="X1998"/>
  <c r="W1999"/>
  <c r="X1999"/>
  <c r="W2000"/>
  <c r="X2000"/>
  <c r="W2001"/>
  <c r="X2001"/>
  <c r="W2002"/>
  <c r="X2002"/>
  <c r="W2003"/>
  <c r="X2003"/>
  <c r="W2004"/>
  <c r="X2004"/>
  <c r="W2005"/>
  <c r="X2005"/>
  <c r="W2006"/>
  <c r="X2006"/>
  <c r="W2007"/>
  <c r="X2007"/>
  <c r="W2008"/>
  <c r="X2008"/>
  <c r="W2009"/>
  <c r="X2009"/>
  <c r="W2010"/>
  <c r="X2010"/>
  <c r="W2011"/>
  <c r="X2011"/>
  <c r="W2012"/>
  <c r="X2012"/>
  <c r="W2013"/>
  <c r="X2013"/>
  <c r="W2014"/>
  <c r="X2014"/>
  <c r="W2015"/>
  <c r="X2015"/>
  <c r="W2016"/>
  <c r="X2016"/>
  <c r="W2017"/>
  <c r="X2017"/>
  <c r="W2018"/>
  <c r="X2018"/>
  <c r="W2019"/>
  <c r="X2019"/>
  <c r="W2020"/>
  <c r="X2020"/>
  <c r="W2021"/>
  <c r="X2021"/>
  <c r="W2022"/>
  <c r="X2022"/>
  <c r="W2023"/>
  <c r="X2023"/>
  <c r="W2024"/>
  <c r="X2024"/>
  <c r="W2025"/>
  <c r="X2025"/>
  <c r="W2026"/>
  <c r="X2026"/>
  <c r="W2027"/>
  <c r="X2027"/>
  <c r="W2028"/>
  <c r="X2028"/>
  <c r="W2029"/>
  <c r="X2029"/>
  <c r="W2030"/>
  <c r="X2030"/>
  <c r="W2031"/>
  <c r="X2031"/>
  <c r="W2032"/>
  <c r="X2032"/>
  <c r="W2033"/>
  <c r="X2033"/>
  <c r="W2034"/>
  <c r="X2034"/>
  <c r="W2035"/>
  <c r="X2035"/>
  <c r="W2036"/>
  <c r="X2036"/>
  <c r="W2037"/>
  <c r="X2037"/>
  <c r="W2038"/>
  <c r="X2038"/>
  <c r="W2039"/>
  <c r="X2039"/>
  <c r="W2040"/>
  <c r="X2040"/>
  <c r="W2041"/>
  <c r="X2041"/>
  <c r="W2042"/>
  <c r="X2042"/>
  <c r="W2043"/>
  <c r="X2043"/>
  <c r="W2044"/>
  <c r="X2044"/>
  <c r="W2045"/>
  <c r="X2045"/>
  <c r="W2046"/>
  <c r="X2046"/>
  <c r="W2047"/>
  <c r="X2047"/>
  <c r="W2048"/>
  <c r="X2048"/>
  <c r="W2049"/>
  <c r="X2049"/>
  <c r="W2050"/>
  <c r="X2050"/>
  <c r="W2051"/>
  <c r="X2051"/>
  <c r="W2052"/>
  <c r="X2052"/>
  <c r="W2053"/>
  <c r="X2053"/>
  <c r="W2054"/>
  <c r="X2054"/>
  <c r="W2055"/>
  <c r="X2055"/>
  <c r="W2056"/>
  <c r="X2056"/>
  <c r="W2057"/>
  <c r="X2057"/>
  <c r="W2058"/>
  <c r="X2058"/>
  <c r="W2059"/>
  <c r="X2059"/>
  <c r="W2060"/>
  <c r="X2060"/>
  <c r="W2061"/>
  <c r="X2061"/>
  <c r="W2062"/>
  <c r="X2062"/>
  <c r="W2063"/>
  <c r="X2063"/>
  <c r="W2064"/>
  <c r="X2064"/>
  <c r="W2065"/>
  <c r="X2065"/>
  <c r="W2066"/>
  <c r="X2066"/>
  <c r="W2067"/>
  <c r="X2067"/>
  <c r="W2068"/>
  <c r="X2068"/>
  <c r="W2069"/>
  <c r="X2069"/>
  <c r="W2070"/>
  <c r="X2070"/>
  <c r="W2071"/>
  <c r="X2071"/>
  <c r="W2072"/>
  <c r="X2072"/>
  <c r="W2073"/>
  <c r="X2073"/>
  <c r="W2074"/>
  <c r="X2074"/>
  <c r="W2075"/>
  <c r="X2075"/>
  <c r="W2076"/>
  <c r="X2076"/>
  <c r="W2077"/>
  <c r="X2077"/>
  <c r="W2078"/>
  <c r="X2078"/>
  <c r="W2079"/>
  <c r="X2079"/>
  <c r="W2080"/>
  <c r="X2080"/>
  <c r="W2081"/>
  <c r="X2081"/>
  <c r="W2082"/>
  <c r="X2082"/>
  <c r="W2083"/>
  <c r="X2083"/>
  <c r="W2084"/>
  <c r="X2084"/>
  <c r="W2085"/>
  <c r="X2085"/>
  <c r="W2086"/>
  <c r="X2086"/>
  <c r="W2087"/>
  <c r="X2087"/>
  <c r="W2088"/>
  <c r="X2088"/>
  <c r="W2089"/>
  <c r="X2089"/>
  <c r="W2090"/>
  <c r="X2090"/>
  <c r="W2091"/>
  <c r="X2091"/>
  <c r="W2092"/>
  <c r="X2092"/>
  <c r="W2093"/>
  <c r="X2093"/>
  <c r="W2094"/>
  <c r="X2094"/>
  <c r="W2095"/>
  <c r="X2095"/>
  <c r="W2096"/>
  <c r="X2096"/>
  <c r="W2097"/>
  <c r="X2097"/>
  <c r="W2098"/>
  <c r="X2098"/>
  <c r="W2099"/>
  <c r="X2099"/>
  <c r="W2100"/>
  <c r="X2100"/>
  <c r="W2101"/>
  <c r="X2101"/>
  <c r="W2102"/>
  <c r="X2102"/>
  <c r="W2103"/>
  <c r="X2103"/>
  <c r="W2104"/>
  <c r="X2104"/>
  <c r="W2105"/>
  <c r="X2105"/>
  <c r="W2106"/>
  <c r="X2106"/>
  <c r="W2107"/>
  <c r="X2107"/>
  <c r="W2108"/>
  <c r="X2108"/>
  <c r="W2109"/>
  <c r="X2109"/>
  <c r="W2110"/>
  <c r="X2110"/>
  <c r="W2111"/>
  <c r="X2111"/>
  <c r="W2112"/>
  <c r="X2112"/>
  <c r="W2113"/>
  <c r="X2113"/>
  <c r="W2114"/>
  <c r="X2114"/>
  <c r="W2115"/>
  <c r="X2115"/>
  <c r="W2116"/>
  <c r="X2116"/>
  <c r="W2117"/>
  <c r="X2117"/>
  <c r="W2118"/>
  <c r="X2118"/>
  <c r="W2119"/>
  <c r="X2119"/>
  <c r="W2120"/>
  <c r="X2120"/>
  <c r="W2121"/>
  <c r="X2121"/>
  <c r="W2122"/>
  <c r="X2122"/>
  <c r="W2123"/>
  <c r="X2123"/>
  <c r="W2124"/>
  <c r="X2124"/>
  <c r="W2125"/>
  <c r="X2125"/>
  <c r="W2126"/>
  <c r="X2126"/>
  <c r="W2127"/>
  <c r="X2127"/>
  <c r="W2128"/>
  <c r="X2128"/>
  <c r="W2129"/>
  <c r="X2129"/>
  <c r="W2130"/>
  <c r="X2130"/>
  <c r="W2131"/>
  <c r="X2131"/>
  <c r="W2132"/>
  <c r="X2132"/>
  <c r="W2133"/>
  <c r="X2133"/>
  <c r="W2134"/>
  <c r="X2134"/>
  <c r="W2135"/>
  <c r="X2135"/>
  <c r="W2136"/>
  <c r="X2136"/>
  <c r="W2137"/>
  <c r="X2137"/>
  <c r="W2138"/>
  <c r="X2138"/>
  <c r="W2139"/>
  <c r="X2139"/>
  <c r="W2140"/>
  <c r="X2140"/>
  <c r="W2141"/>
  <c r="X2141"/>
  <c r="W2142"/>
  <c r="X2142"/>
  <c r="W2143"/>
  <c r="X2143"/>
  <c r="W2144"/>
  <c r="X2144"/>
  <c r="W2145"/>
  <c r="X2145"/>
  <c r="W2146"/>
  <c r="X2146"/>
  <c r="W2147"/>
  <c r="X2147"/>
  <c r="W2148"/>
  <c r="X2148"/>
  <c r="W2149"/>
  <c r="X2149"/>
  <c r="W2150"/>
  <c r="X2150"/>
  <c r="W2151"/>
  <c r="X2151"/>
  <c r="W2152"/>
  <c r="X2152"/>
  <c r="W2153"/>
  <c r="X2153"/>
  <c r="W2154"/>
  <c r="X2154"/>
  <c r="W2155"/>
  <c r="X2155"/>
  <c r="W2156"/>
  <c r="X2156"/>
  <c r="W2157"/>
  <c r="X2157"/>
  <c r="W2158"/>
  <c r="X2158"/>
  <c r="W2159"/>
  <c r="X2159"/>
  <c r="W2160"/>
  <c r="X2160"/>
  <c r="W2161"/>
  <c r="X2161"/>
  <c r="W2162"/>
  <c r="X2162"/>
  <c r="W2163"/>
  <c r="X2163"/>
  <c r="W2164"/>
  <c r="X2164"/>
  <c r="W2165"/>
  <c r="X2165"/>
  <c r="W2166"/>
  <c r="X2166"/>
  <c r="W2167"/>
  <c r="X2167"/>
  <c r="W2168"/>
  <c r="X2168"/>
  <c r="W2169"/>
  <c r="X2169"/>
  <c r="W2170"/>
  <c r="X2170"/>
  <c r="W2171"/>
  <c r="X2171"/>
  <c r="W2172"/>
  <c r="X2172"/>
  <c r="W2173"/>
  <c r="X2173"/>
  <c r="W2174"/>
  <c r="X2174"/>
  <c r="W2175"/>
  <c r="X2175"/>
  <c r="W2176"/>
  <c r="X2176"/>
  <c r="W2177"/>
  <c r="X2177"/>
  <c r="W2178"/>
  <c r="X2178"/>
  <c r="W2179"/>
  <c r="X2179"/>
  <c r="W2180"/>
  <c r="X2180"/>
  <c r="W2181"/>
  <c r="X2181"/>
  <c r="W2182"/>
  <c r="X2182"/>
  <c r="W2183"/>
  <c r="X2183"/>
  <c r="W2184"/>
  <c r="X2184"/>
  <c r="W2185"/>
  <c r="X2185"/>
  <c r="W2186"/>
  <c r="X2186"/>
  <c r="W2187"/>
  <c r="X2187"/>
  <c r="W2188"/>
  <c r="X2188"/>
  <c r="W2189"/>
  <c r="X2189"/>
  <c r="W2190"/>
  <c r="X2190"/>
  <c r="W2191"/>
  <c r="X2191"/>
  <c r="W2192"/>
  <c r="X2192"/>
  <c r="W2193"/>
  <c r="X2193"/>
  <c r="W2194"/>
  <c r="X2194"/>
  <c r="W2195"/>
  <c r="X2195"/>
  <c r="W2196"/>
  <c r="X2196"/>
  <c r="W2197"/>
  <c r="X2197"/>
  <c r="W2198"/>
  <c r="X2198"/>
  <c r="W2199"/>
  <c r="X2199"/>
  <c r="W2200"/>
  <c r="X2200"/>
  <c r="W2201"/>
  <c r="X2201"/>
  <c r="W2202"/>
  <c r="X2202"/>
  <c r="W2203"/>
  <c r="X2203"/>
  <c r="W2204"/>
  <c r="X2204"/>
  <c r="W2205"/>
  <c r="X2205"/>
  <c r="W2206"/>
  <c r="X2206"/>
  <c r="W2207"/>
  <c r="X2207"/>
  <c r="W2208"/>
  <c r="X2208"/>
  <c r="W2209"/>
  <c r="X2209"/>
  <c r="W2210"/>
  <c r="X2210"/>
  <c r="W2211"/>
  <c r="X2211"/>
  <c r="W2212"/>
  <c r="X2212"/>
  <c r="W2213"/>
  <c r="X2213"/>
  <c r="W2214"/>
  <c r="X2214"/>
  <c r="W2215"/>
  <c r="X2215"/>
  <c r="W2216"/>
  <c r="X2216"/>
  <c r="W2217"/>
  <c r="X2217"/>
  <c r="W2218"/>
  <c r="X2218"/>
  <c r="W2219"/>
  <c r="X2219"/>
  <c r="W2220"/>
  <c r="X2220"/>
  <c r="W2221"/>
  <c r="X2221"/>
  <c r="W2222"/>
  <c r="X2222"/>
  <c r="W2223"/>
  <c r="X2223"/>
  <c r="W2224"/>
  <c r="X2224"/>
  <c r="W2225"/>
  <c r="X2225"/>
  <c r="W2226"/>
  <c r="X2226"/>
  <c r="W2227"/>
  <c r="X2227"/>
  <c r="W2228"/>
  <c r="X2228"/>
  <c r="W2229"/>
  <c r="X2229"/>
  <c r="W2230"/>
  <c r="X2230"/>
  <c r="W2231"/>
  <c r="X2231"/>
  <c r="W2232"/>
  <c r="X2232"/>
  <c r="W2233"/>
  <c r="X2233"/>
  <c r="W2234"/>
  <c r="X2234"/>
  <c r="W2235"/>
  <c r="X2235"/>
  <c r="W2236"/>
  <c r="X2236"/>
  <c r="W2237"/>
  <c r="X2237"/>
  <c r="W2238"/>
  <c r="X2238"/>
  <c r="W2239"/>
  <c r="X2239"/>
  <c r="W2240"/>
  <c r="X2240"/>
  <c r="W2241"/>
  <c r="X2241"/>
  <c r="W2242"/>
  <c r="X2242"/>
  <c r="W2243"/>
  <c r="X2243"/>
  <c r="W2244"/>
  <c r="X2244"/>
  <c r="W2245"/>
  <c r="X2245"/>
  <c r="W2246"/>
  <c r="X2246"/>
  <c r="W2247"/>
  <c r="X2247"/>
  <c r="W2248"/>
  <c r="X2248"/>
  <c r="W2249"/>
  <c r="X2249"/>
  <c r="W2250"/>
  <c r="X2250"/>
  <c r="W2251"/>
  <c r="X2251"/>
  <c r="W2252"/>
  <c r="X2252"/>
  <c r="W2253"/>
  <c r="X2253"/>
  <c r="W2254"/>
  <c r="X2254"/>
  <c r="W2255"/>
  <c r="X2255"/>
  <c r="W2256"/>
  <c r="X2256"/>
  <c r="W2257"/>
  <c r="X2257"/>
  <c r="W2258"/>
  <c r="X2258"/>
  <c r="W2259"/>
  <c r="X2259"/>
  <c r="W2260"/>
  <c r="X2260"/>
  <c r="W2261"/>
  <c r="X2261"/>
  <c r="W2262"/>
  <c r="X2262"/>
  <c r="W2263"/>
  <c r="X2263"/>
  <c r="W2264"/>
  <c r="X2264"/>
  <c r="W2265"/>
  <c r="X2265"/>
  <c r="W2266"/>
  <c r="X2266"/>
  <c r="W2267"/>
  <c r="X2267"/>
  <c r="W2268"/>
  <c r="X2268"/>
  <c r="W2269"/>
  <c r="X2269"/>
  <c r="W2270"/>
  <c r="X2270"/>
  <c r="W2271"/>
  <c r="X2271"/>
  <c r="W2272"/>
  <c r="X2272"/>
  <c r="W2273"/>
  <c r="X2273"/>
  <c r="W2274"/>
  <c r="X2274"/>
  <c r="W2275"/>
  <c r="X2275"/>
  <c r="W2276"/>
  <c r="X2276"/>
  <c r="W2277"/>
  <c r="X2277"/>
  <c r="W2278"/>
  <c r="X2278"/>
  <c r="W2279"/>
  <c r="X2279"/>
  <c r="W2280"/>
  <c r="X2280"/>
  <c r="W2281"/>
  <c r="X2281"/>
  <c r="W2282"/>
  <c r="X2282"/>
  <c r="W2283"/>
  <c r="X2283"/>
  <c r="W2284"/>
  <c r="X2284"/>
  <c r="W2285"/>
  <c r="X2285"/>
  <c r="W2286"/>
  <c r="X2286"/>
  <c r="W2287"/>
  <c r="X2287"/>
  <c r="W2288"/>
  <c r="X2288"/>
  <c r="W2289"/>
  <c r="X2289"/>
  <c r="W2290"/>
  <c r="X2290"/>
  <c r="W2291"/>
  <c r="X2291"/>
  <c r="W2292"/>
  <c r="X2292"/>
  <c r="W2293"/>
  <c r="X2293"/>
  <c r="W2294"/>
  <c r="X2294"/>
  <c r="W2295"/>
  <c r="X2295"/>
  <c r="W2296"/>
  <c r="X2296"/>
  <c r="W2297"/>
  <c r="X2297"/>
  <c r="W2298"/>
  <c r="X2298"/>
  <c r="W2299"/>
  <c r="X2299"/>
  <c r="W2300"/>
  <c r="X2300"/>
  <c r="W2301"/>
  <c r="X2301"/>
  <c r="W2302"/>
  <c r="X2302"/>
  <c r="W2303"/>
  <c r="X2303"/>
  <c r="W2304"/>
  <c r="X2304"/>
  <c r="W2305"/>
  <c r="X2305"/>
  <c r="W2306"/>
  <c r="X2306"/>
  <c r="W2307"/>
  <c r="X2307"/>
  <c r="W2308"/>
  <c r="X2308"/>
  <c r="W2309"/>
  <c r="X2309"/>
  <c r="W2310"/>
  <c r="X2310"/>
  <c r="W2311"/>
  <c r="X2311"/>
  <c r="W2312"/>
  <c r="X2312"/>
  <c r="W2313"/>
  <c r="X2313"/>
  <c r="W2314"/>
  <c r="X2314"/>
  <c r="W2315"/>
  <c r="X2315"/>
  <c r="W2316"/>
  <c r="X2316"/>
  <c r="W2317"/>
  <c r="X2317"/>
  <c r="W2318"/>
  <c r="X2318"/>
  <c r="W2319"/>
  <c r="X2319"/>
  <c r="W2320"/>
  <c r="X2320"/>
  <c r="W2321"/>
  <c r="X2321"/>
  <c r="W2322"/>
  <c r="X2322"/>
  <c r="W2323"/>
  <c r="X2323"/>
  <c r="W2324"/>
  <c r="X2324"/>
  <c r="W2325"/>
  <c r="X2325"/>
  <c r="W2326"/>
  <c r="X2326"/>
  <c r="W2327"/>
  <c r="X2327"/>
  <c r="W2328"/>
  <c r="X2328"/>
  <c r="W2329"/>
  <c r="X2329"/>
  <c r="W2330"/>
  <c r="X2330"/>
  <c r="W2331"/>
  <c r="X2331"/>
  <c r="W2332"/>
  <c r="X2332"/>
  <c r="W2333"/>
  <c r="X2333"/>
  <c r="W2334"/>
  <c r="X2334"/>
  <c r="W2335"/>
  <c r="X2335"/>
  <c r="W2336"/>
  <c r="X2336"/>
  <c r="W2337"/>
  <c r="X2337"/>
  <c r="W2338"/>
  <c r="X2338"/>
  <c r="W2339"/>
  <c r="X2339"/>
  <c r="W2340"/>
  <c r="X2340"/>
  <c r="W2341"/>
  <c r="X2341"/>
  <c r="W2342"/>
  <c r="X2342"/>
  <c r="W2343"/>
  <c r="X2343"/>
  <c r="W2344"/>
  <c r="X2344"/>
  <c r="W2345"/>
  <c r="X2345"/>
  <c r="W2346"/>
  <c r="X2346"/>
  <c r="W2347"/>
  <c r="X2347"/>
  <c r="W2348"/>
  <c r="X2348"/>
  <c r="W2349"/>
  <c r="X2349"/>
  <c r="W2350"/>
  <c r="X2350"/>
  <c r="W2351"/>
  <c r="X2351"/>
  <c r="W2352"/>
  <c r="X2352"/>
  <c r="W2353"/>
  <c r="X2353"/>
  <c r="W2354"/>
  <c r="X2354"/>
  <c r="W2355"/>
  <c r="X2355"/>
  <c r="W2356"/>
  <c r="X2356"/>
  <c r="W2357"/>
  <c r="X2357"/>
  <c r="W2358"/>
  <c r="X2358"/>
  <c r="W2359"/>
  <c r="X2359"/>
  <c r="W2360"/>
  <c r="X2360"/>
  <c r="W2361"/>
  <c r="X2361"/>
  <c r="W2362"/>
  <c r="X2362"/>
  <c r="W2363"/>
  <c r="X2363"/>
  <c r="W2364"/>
  <c r="X2364"/>
  <c r="W2365"/>
  <c r="X2365"/>
  <c r="W2366"/>
  <c r="X2366"/>
  <c r="W2367"/>
  <c r="X2367"/>
  <c r="W2368"/>
  <c r="X2368"/>
  <c r="W2369"/>
  <c r="X2369"/>
  <c r="W2370"/>
  <c r="X2370"/>
  <c r="W2371"/>
  <c r="X2371"/>
  <c r="W2372"/>
  <c r="X2372"/>
  <c r="W2373"/>
  <c r="X2373"/>
  <c r="W2374"/>
  <c r="X2374"/>
  <c r="W2375"/>
  <c r="X2375"/>
  <c r="W2376"/>
  <c r="X2376"/>
  <c r="W2377"/>
  <c r="X2377"/>
  <c r="W2378"/>
  <c r="X2378"/>
  <c r="W2379"/>
  <c r="X2379"/>
  <c r="W2380"/>
  <c r="X2380"/>
  <c r="W2381"/>
  <c r="X2381"/>
  <c r="W2382"/>
  <c r="X2382"/>
  <c r="W2383"/>
  <c r="X2383"/>
  <c r="W2384"/>
  <c r="X2384"/>
  <c r="W2385"/>
  <c r="X2385"/>
  <c r="W2386"/>
  <c r="X2386"/>
  <c r="W2387"/>
  <c r="X2387"/>
  <c r="W2388"/>
  <c r="X2388"/>
  <c r="W2389"/>
  <c r="X2389"/>
  <c r="W2390"/>
  <c r="X2390"/>
  <c r="W2391"/>
  <c r="X2391"/>
  <c r="W2392"/>
  <c r="X2392"/>
  <c r="W2393"/>
  <c r="X2393"/>
  <c r="W2394"/>
  <c r="X2394"/>
  <c r="W2395"/>
  <c r="X2395"/>
  <c r="W2396"/>
  <c r="X2396"/>
  <c r="W2397"/>
  <c r="X2397"/>
  <c r="W2398"/>
  <c r="X2398"/>
  <c r="W2399"/>
  <c r="X2399"/>
  <c r="W2400"/>
  <c r="X2400"/>
  <c r="W2401"/>
  <c r="X2401"/>
  <c r="W2402"/>
  <c r="X2402"/>
  <c r="W2403"/>
  <c r="X2403"/>
  <c r="W2404"/>
  <c r="X2404"/>
  <c r="W2405"/>
  <c r="X2405"/>
  <c r="W2406"/>
  <c r="X2406"/>
  <c r="W2407"/>
  <c r="X2407"/>
  <c r="W2408"/>
  <c r="X2408"/>
  <c r="W2409"/>
  <c r="X2409"/>
  <c r="W2410"/>
  <c r="X2410"/>
  <c r="W2411"/>
  <c r="X2411"/>
  <c r="W2412"/>
  <c r="X2412"/>
  <c r="W2413"/>
  <c r="X2413"/>
  <c r="W2414"/>
  <c r="X2414"/>
  <c r="W2415"/>
  <c r="X2415"/>
  <c r="W2416"/>
  <c r="X2416"/>
  <c r="W2417"/>
  <c r="X2417"/>
  <c r="W2418"/>
  <c r="X2418"/>
  <c r="W2419"/>
  <c r="X2419"/>
  <c r="W2420"/>
  <c r="X2420"/>
  <c r="W2421"/>
  <c r="X2421"/>
  <c r="W2422"/>
  <c r="X2422"/>
  <c r="W2423"/>
  <c r="X2423"/>
  <c r="W2424"/>
  <c r="X2424"/>
  <c r="W2425"/>
  <c r="X2425"/>
  <c r="W2426"/>
  <c r="X2426"/>
  <c r="W2427"/>
  <c r="X2427"/>
  <c r="W2428"/>
  <c r="X2428"/>
  <c r="W2429"/>
  <c r="X2429"/>
  <c r="W2430"/>
  <c r="X2430"/>
  <c r="W2431"/>
  <c r="X2431"/>
  <c r="W2432"/>
  <c r="X2432"/>
  <c r="W2433"/>
  <c r="X2433"/>
  <c r="W2434"/>
  <c r="X2434"/>
  <c r="W2435"/>
  <c r="X2435"/>
  <c r="W2436"/>
  <c r="X2436"/>
  <c r="W2437"/>
  <c r="X2437"/>
  <c r="W2438"/>
  <c r="X2438"/>
  <c r="W2439"/>
  <c r="X2439"/>
  <c r="W2440"/>
  <c r="X2440"/>
  <c r="W2441"/>
  <c r="X2441"/>
  <c r="W2442"/>
  <c r="X2442"/>
  <c r="W2443"/>
  <c r="X2443"/>
  <c r="W2444"/>
  <c r="X2444"/>
  <c r="W2445"/>
  <c r="X2445"/>
  <c r="W2446"/>
  <c r="X2446"/>
  <c r="W2447"/>
  <c r="X2447"/>
  <c r="W2448"/>
  <c r="X2448"/>
  <c r="W2449"/>
  <c r="X2449"/>
  <c r="W2450"/>
  <c r="X2450"/>
  <c r="W2451"/>
  <c r="X2451"/>
  <c r="W2452"/>
  <c r="X2452"/>
  <c r="W2453"/>
  <c r="X2453"/>
  <c r="W2454"/>
  <c r="X2454"/>
  <c r="W2455"/>
  <c r="X2455"/>
  <c r="W2456"/>
  <c r="X2456"/>
  <c r="W2457"/>
  <c r="X2457"/>
  <c r="W2458"/>
  <c r="X2458"/>
  <c r="W2459"/>
  <c r="X2459"/>
  <c r="W2460"/>
  <c r="X2460"/>
  <c r="W2461"/>
  <c r="X2461"/>
  <c r="W2462"/>
  <c r="X2462"/>
  <c r="W2463"/>
  <c r="X2463"/>
  <c r="W2464"/>
  <c r="X2464"/>
  <c r="W2465"/>
  <c r="X2465"/>
  <c r="W2466"/>
  <c r="X2466"/>
  <c r="W2467"/>
  <c r="X2467"/>
  <c r="W2468"/>
  <c r="X2468"/>
  <c r="W2469"/>
  <c r="X2469"/>
  <c r="W2470"/>
  <c r="X2470"/>
  <c r="W2471"/>
  <c r="X2471"/>
  <c r="W2472"/>
  <c r="X2472"/>
  <c r="W2473"/>
  <c r="X2473"/>
  <c r="W2474"/>
  <c r="X2474"/>
  <c r="W2475"/>
  <c r="X2475"/>
  <c r="W2476"/>
  <c r="X2476"/>
  <c r="W2477"/>
  <c r="X2477"/>
  <c r="W2478"/>
  <c r="X2478"/>
  <c r="W2479"/>
  <c r="X2479"/>
  <c r="W2480"/>
  <c r="X2480"/>
  <c r="W2481"/>
  <c r="X2481"/>
  <c r="W2482"/>
  <c r="X2482"/>
  <c r="W2483"/>
  <c r="X2483"/>
  <c r="W2484"/>
  <c r="X2484"/>
  <c r="W2485"/>
  <c r="X2485"/>
  <c r="W2486"/>
  <c r="X2486"/>
  <c r="W2487"/>
  <c r="X2487"/>
  <c r="W2488"/>
  <c r="X2488"/>
  <c r="W2489"/>
  <c r="X2489"/>
  <c r="W2490"/>
  <c r="X2490"/>
  <c r="W2491"/>
  <c r="X2491"/>
  <c r="W2492"/>
  <c r="X2492"/>
  <c r="W2493"/>
  <c r="X2493"/>
  <c r="W2494"/>
  <c r="X2494"/>
  <c r="W2495"/>
  <c r="X2495"/>
  <c r="W2496"/>
  <c r="X2496"/>
  <c r="W2497"/>
  <c r="X2497"/>
  <c r="W2498"/>
  <c r="X2498"/>
  <c r="W2499"/>
  <c r="X2499"/>
  <c r="W2500"/>
  <c r="X2500"/>
  <c r="W2501"/>
  <c r="X2501"/>
  <c r="W2502"/>
  <c r="X2502"/>
  <c r="W2503"/>
  <c r="X2503"/>
  <c r="W2504"/>
  <c r="X2504"/>
  <c r="W2505"/>
  <c r="X2505"/>
  <c r="W2506"/>
  <c r="X2506"/>
  <c r="W2507"/>
  <c r="X2507"/>
  <c r="W2508"/>
  <c r="X2508"/>
  <c r="W2509"/>
  <c r="X2509"/>
  <c r="W2510"/>
  <c r="X2510"/>
  <c r="W2511"/>
  <c r="X2511"/>
  <c r="W2512"/>
  <c r="X2512"/>
  <c r="W2513"/>
  <c r="X2513"/>
  <c r="W2514"/>
  <c r="X2514"/>
  <c r="W2515"/>
  <c r="X2515"/>
  <c r="W2516"/>
  <c r="X2516"/>
  <c r="W2517"/>
  <c r="X2517"/>
  <c r="W2518"/>
  <c r="X2518"/>
  <c r="W2519"/>
  <c r="X2519"/>
  <c r="W2520"/>
  <c r="X2520"/>
  <c r="W2521"/>
  <c r="X2521"/>
  <c r="W2522"/>
  <c r="X2522"/>
  <c r="W2523"/>
  <c r="X2523"/>
  <c r="W2524"/>
  <c r="X2524"/>
  <c r="W2525"/>
  <c r="X2525"/>
  <c r="W2526"/>
  <c r="X2526"/>
  <c r="W2527"/>
  <c r="X2527"/>
  <c r="W2528"/>
  <c r="X2528"/>
  <c r="W2529"/>
  <c r="X2529"/>
  <c r="W2530"/>
  <c r="X2530"/>
  <c r="W2531"/>
  <c r="X2531"/>
  <c r="W2532"/>
  <c r="X2532"/>
  <c r="W2533"/>
  <c r="X2533"/>
  <c r="W2534"/>
  <c r="X2534"/>
  <c r="W2535"/>
  <c r="X2535"/>
  <c r="W2536"/>
  <c r="X2536"/>
  <c r="W2537"/>
  <c r="X2537"/>
  <c r="W2538"/>
  <c r="X2538"/>
  <c r="W2539"/>
  <c r="X2539"/>
  <c r="W2540"/>
  <c r="X2540"/>
  <c r="W2541"/>
  <c r="X2541"/>
  <c r="W2542"/>
  <c r="X2542"/>
  <c r="W2543"/>
  <c r="X2543"/>
  <c r="W2544"/>
  <c r="X2544"/>
  <c r="W2545"/>
  <c r="X2545"/>
  <c r="W2546"/>
  <c r="X2546"/>
  <c r="W2547"/>
  <c r="X2547"/>
  <c r="W2548"/>
  <c r="X2548"/>
  <c r="W2549"/>
  <c r="X2549"/>
  <c r="W2550"/>
  <c r="X2550"/>
  <c r="W2551"/>
  <c r="X2551"/>
  <c r="W2552"/>
  <c r="X2552"/>
  <c r="W2553"/>
  <c r="X2553"/>
  <c r="W2554"/>
  <c r="X2554"/>
  <c r="W2555"/>
  <c r="X2555"/>
  <c r="W2556"/>
  <c r="X2556"/>
  <c r="W2557"/>
  <c r="X2557"/>
  <c r="W2558"/>
  <c r="X2558"/>
  <c r="W2559"/>
  <c r="X2559"/>
  <c r="W2560"/>
  <c r="X2560"/>
  <c r="W2561"/>
  <c r="X2561"/>
  <c r="W2562"/>
  <c r="X2562"/>
  <c r="W2563"/>
  <c r="X2563"/>
  <c r="W2564"/>
  <c r="X2564"/>
  <c r="W2565"/>
  <c r="X2565"/>
  <c r="W2566"/>
  <c r="X2566"/>
  <c r="W2567"/>
  <c r="X2567"/>
  <c r="W2568"/>
  <c r="X2568"/>
  <c r="W2569"/>
  <c r="X2569"/>
  <c r="W2570"/>
  <c r="X2570"/>
  <c r="W2571"/>
  <c r="X2571"/>
  <c r="W2572"/>
  <c r="X2572"/>
  <c r="W2573"/>
  <c r="X2573"/>
  <c r="W2574"/>
  <c r="X2574"/>
  <c r="W2575"/>
  <c r="X2575"/>
  <c r="W2576"/>
  <c r="X2576"/>
  <c r="W2577"/>
  <c r="X2577"/>
  <c r="W2578"/>
  <c r="X2578"/>
  <c r="W2579"/>
  <c r="X2579"/>
  <c r="W2580"/>
  <c r="X2580"/>
  <c r="W2581"/>
  <c r="X2581"/>
  <c r="W2582"/>
  <c r="X2582"/>
  <c r="W2583"/>
  <c r="X2583"/>
  <c r="W2584"/>
  <c r="X2584"/>
  <c r="W2585"/>
  <c r="X2585"/>
  <c r="W2586"/>
  <c r="X2586"/>
  <c r="W2587"/>
  <c r="X2587"/>
  <c r="W2588"/>
  <c r="X2588"/>
  <c r="W2589"/>
  <c r="X2589"/>
  <c r="W2590"/>
  <c r="X2590"/>
  <c r="W2591"/>
  <c r="X2591"/>
  <c r="W2592"/>
  <c r="X2592"/>
  <c r="W2593"/>
  <c r="X2593"/>
  <c r="W2594"/>
  <c r="X2594"/>
  <c r="W2595"/>
  <c r="X2595"/>
  <c r="W2596"/>
  <c r="X2596"/>
  <c r="W2597"/>
  <c r="X2597"/>
  <c r="W2598"/>
  <c r="X2598"/>
  <c r="W2599"/>
  <c r="X2599"/>
  <c r="W2600"/>
  <c r="X2600"/>
  <c r="W2601"/>
  <c r="X2601"/>
  <c r="W2602"/>
  <c r="X2602"/>
  <c r="W2603"/>
  <c r="X2603"/>
  <c r="W2604"/>
  <c r="X2604"/>
  <c r="W2605"/>
  <c r="X2605"/>
  <c r="W2606"/>
  <c r="X2606"/>
  <c r="W2607"/>
  <c r="X2607"/>
  <c r="W2608"/>
  <c r="X2608"/>
  <c r="W2609"/>
  <c r="X2609"/>
  <c r="W2610"/>
  <c r="X2610"/>
  <c r="W2611"/>
  <c r="X2611"/>
  <c r="W2612"/>
  <c r="X2612"/>
  <c r="W2613"/>
  <c r="X2613"/>
  <c r="W2614"/>
  <c r="X2614"/>
  <c r="W2615"/>
  <c r="X2615"/>
  <c r="W2616"/>
  <c r="X2616"/>
  <c r="W2617"/>
  <c r="X2617"/>
  <c r="W2618"/>
  <c r="X2618"/>
  <c r="W2619"/>
  <c r="X2619"/>
  <c r="W2620"/>
  <c r="X2620"/>
  <c r="W2621"/>
  <c r="X2621"/>
  <c r="W2622"/>
  <c r="X2622"/>
  <c r="W2623"/>
  <c r="X2623"/>
  <c r="W2624"/>
  <c r="X2624"/>
  <c r="W2625"/>
  <c r="X2625"/>
  <c r="W2626"/>
  <c r="X2626"/>
  <c r="W2627"/>
  <c r="X2627"/>
  <c r="W2628"/>
  <c r="X2628"/>
  <c r="W2629"/>
  <c r="X2629"/>
  <c r="W2630"/>
  <c r="X2630"/>
  <c r="W2631"/>
  <c r="X2631"/>
  <c r="W2632"/>
  <c r="X2632"/>
  <c r="W2633"/>
  <c r="X2633"/>
  <c r="W2634"/>
  <c r="X2634"/>
  <c r="W2635"/>
  <c r="X2635"/>
  <c r="W2636"/>
  <c r="X2636"/>
  <c r="W2637"/>
  <c r="X2637"/>
  <c r="W2638"/>
  <c r="X2638"/>
  <c r="W2639"/>
  <c r="X2639"/>
  <c r="W2640"/>
  <c r="X2640"/>
  <c r="W2641"/>
  <c r="X2641"/>
  <c r="W2642"/>
  <c r="X2642"/>
  <c r="W2643"/>
  <c r="X2643"/>
  <c r="W2644"/>
  <c r="X2644"/>
  <c r="W2645"/>
  <c r="X2645"/>
  <c r="W2646"/>
  <c r="X2646"/>
  <c r="W2647"/>
  <c r="X2647"/>
  <c r="W2648"/>
  <c r="X2648"/>
  <c r="W2649"/>
  <c r="X2649"/>
  <c r="W2650"/>
  <c r="X2650"/>
  <c r="W2651"/>
  <c r="X2651"/>
  <c r="W2652"/>
  <c r="X2652"/>
  <c r="W2653"/>
  <c r="X2653"/>
  <c r="W2654"/>
  <c r="X2654"/>
  <c r="W2655"/>
  <c r="X2655"/>
  <c r="W2656"/>
  <c r="X2656"/>
  <c r="W2657"/>
  <c r="X2657"/>
  <c r="W2658"/>
  <c r="X2658"/>
  <c r="W2659"/>
  <c r="X2659"/>
  <c r="W2660"/>
  <c r="X2660"/>
  <c r="W2661"/>
  <c r="X2661"/>
  <c r="W2662"/>
  <c r="X2662"/>
  <c r="W2663"/>
  <c r="X2663"/>
  <c r="W2664"/>
  <c r="X2664"/>
  <c r="W2665"/>
  <c r="X2665"/>
  <c r="W2666"/>
  <c r="X2666"/>
  <c r="W2667"/>
  <c r="X2667"/>
  <c r="W2668"/>
  <c r="X2668"/>
  <c r="W2669"/>
  <c r="X2669"/>
  <c r="W2670"/>
  <c r="X2670"/>
  <c r="W2671"/>
  <c r="X2671"/>
  <c r="W2672"/>
  <c r="X2672"/>
  <c r="W2673"/>
  <c r="X2673"/>
  <c r="W2674"/>
  <c r="X2674"/>
  <c r="W2675"/>
  <c r="X2675"/>
  <c r="W2676"/>
  <c r="X2676"/>
  <c r="W2677"/>
  <c r="X2677"/>
  <c r="W2678"/>
  <c r="X2678"/>
  <c r="W2679"/>
  <c r="X2679"/>
  <c r="W2680"/>
  <c r="X2680"/>
  <c r="W2681"/>
  <c r="X2681"/>
  <c r="W2682"/>
  <c r="X2682"/>
  <c r="W2683"/>
  <c r="X2683"/>
  <c r="W2684"/>
  <c r="X2684"/>
  <c r="W2685"/>
  <c r="X2685"/>
  <c r="W2686"/>
  <c r="X2686"/>
  <c r="W2687"/>
  <c r="X2687"/>
  <c r="W2688"/>
  <c r="X2688"/>
  <c r="W2689"/>
  <c r="X2689"/>
  <c r="W2690"/>
  <c r="X2690"/>
  <c r="W2691"/>
  <c r="X2691"/>
  <c r="W2692"/>
  <c r="X2692"/>
  <c r="W2693"/>
  <c r="X2693"/>
  <c r="W2694"/>
  <c r="X2694"/>
  <c r="W2695"/>
  <c r="X2695"/>
  <c r="W2696"/>
  <c r="X2696"/>
  <c r="W2697"/>
  <c r="X2697"/>
  <c r="W2698"/>
  <c r="X2698"/>
  <c r="W2699"/>
  <c r="X2699"/>
  <c r="W2700"/>
  <c r="X2700"/>
  <c r="W2701"/>
  <c r="X2701"/>
  <c r="W2702"/>
  <c r="X2702"/>
  <c r="W2703"/>
  <c r="X2703"/>
  <c r="W2704"/>
  <c r="X2704"/>
  <c r="W2705"/>
  <c r="X2705"/>
  <c r="W2706"/>
  <c r="X2706"/>
  <c r="W2707"/>
  <c r="X2707"/>
  <c r="W2708"/>
  <c r="X2708"/>
  <c r="W2709"/>
  <c r="X2709"/>
  <c r="W2710"/>
  <c r="X2710"/>
  <c r="W2711"/>
  <c r="X2711"/>
  <c r="W2712"/>
  <c r="X2712"/>
  <c r="W2713"/>
  <c r="X2713"/>
  <c r="W2714"/>
  <c r="X2714"/>
  <c r="W2715"/>
  <c r="X2715"/>
  <c r="W2716"/>
  <c r="X2716"/>
  <c r="W2717"/>
  <c r="X2717"/>
  <c r="W2718"/>
  <c r="X2718"/>
  <c r="W2719"/>
  <c r="X2719"/>
  <c r="W2720"/>
  <c r="X2720"/>
  <c r="W2721"/>
  <c r="X2721"/>
  <c r="W2722"/>
  <c r="X2722"/>
  <c r="W2723"/>
  <c r="X2723"/>
  <c r="W2724"/>
  <c r="X2724"/>
  <c r="W2725"/>
  <c r="X2725"/>
  <c r="W2726"/>
  <c r="X2726"/>
  <c r="W2727"/>
  <c r="X2727"/>
  <c r="W2728"/>
  <c r="X2728"/>
  <c r="W2729"/>
  <c r="X2729"/>
  <c r="W2730"/>
  <c r="X2730"/>
  <c r="W2731"/>
  <c r="X2731"/>
  <c r="W2732"/>
  <c r="X2732"/>
  <c r="W2733"/>
  <c r="X2733"/>
  <c r="W2734"/>
  <c r="X2734"/>
  <c r="W2735"/>
  <c r="X2735"/>
  <c r="W2736"/>
  <c r="X2736"/>
  <c r="W2737"/>
  <c r="X2737"/>
  <c r="W2738"/>
  <c r="X2738"/>
  <c r="W2739"/>
  <c r="X2739"/>
  <c r="W2740"/>
  <c r="X2740"/>
  <c r="W2741"/>
  <c r="X2741"/>
  <c r="W2742"/>
  <c r="X2742"/>
  <c r="W2743"/>
  <c r="X2743"/>
  <c r="W2744"/>
  <c r="X2744"/>
  <c r="W2745"/>
  <c r="X2745"/>
  <c r="W2746"/>
  <c r="X2746"/>
  <c r="W2747"/>
  <c r="X2747"/>
  <c r="W2748"/>
  <c r="X2748"/>
  <c r="W2749"/>
  <c r="X2749"/>
  <c r="W2750"/>
  <c r="X2750"/>
  <c r="W2751"/>
  <c r="X2751"/>
  <c r="W2752"/>
  <c r="X2752"/>
  <c r="W2753"/>
  <c r="X2753"/>
  <c r="W2754"/>
  <c r="X2754"/>
  <c r="W2755"/>
  <c r="X2755"/>
  <c r="W2756"/>
  <c r="X2756"/>
  <c r="W2757"/>
  <c r="X2757"/>
  <c r="W2758"/>
  <c r="X2758"/>
  <c r="W2759"/>
  <c r="X2759"/>
  <c r="W2760"/>
  <c r="X2760"/>
  <c r="W2761"/>
  <c r="X2761"/>
  <c r="W2762"/>
  <c r="X2762"/>
  <c r="W2763"/>
  <c r="X2763"/>
  <c r="W2764"/>
  <c r="X2764"/>
  <c r="W2765"/>
  <c r="X2765"/>
  <c r="W2766"/>
  <c r="X2766"/>
  <c r="W2767"/>
  <c r="X2767"/>
  <c r="W2768"/>
  <c r="X2768"/>
  <c r="W2769"/>
  <c r="X2769"/>
  <c r="W2770"/>
  <c r="X2770"/>
  <c r="W2771"/>
  <c r="X2771"/>
  <c r="W2772"/>
  <c r="X2772"/>
  <c r="W2773"/>
  <c r="X2773"/>
  <c r="W2774"/>
  <c r="X2774"/>
  <c r="W2775"/>
  <c r="X2775"/>
  <c r="W2776"/>
  <c r="X2776"/>
  <c r="W2777"/>
  <c r="X2777"/>
  <c r="W2778"/>
  <c r="X2778"/>
  <c r="W2779"/>
  <c r="X2779"/>
  <c r="W2780"/>
  <c r="X2780"/>
  <c r="W2781"/>
  <c r="X2781"/>
  <c r="W2782"/>
  <c r="X2782"/>
  <c r="W2783"/>
  <c r="X2783"/>
  <c r="W2784"/>
  <c r="X2784"/>
  <c r="W2785"/>
  <c r="X2785"/>
  <c r="W2786"/>
  <c r="X2786"/>
  <c r="W2787"/>
  <c r="X2787"/>
  <c r="W2788"/>
  <c r="X2788"/>
  <c r="W2789"/>
  <c r="X2789"/>
  <c r="W2790"/>
  <c r="X2790"/>
  <c r="W2791"/>
  <c r="X2791"/>
  <c r="W2792"/>
  <c r="X2792"/>
  <c r="W2793"/>
  <c r="X2793"/>
  <c r="W2794"/>
  <c r="X2794"/>
  <c r="W2795"/>
  <c r="X2795"/>
  <c r="W2796"/>
  <c r="X2796"/>
  <c r="W2797"/>
  <c r="X2797"/>
  <c r="W2798"/>
  <c r="X2798"/>
  <c r="W2799"/>
  <c r="X2799"/>
  <c r="W2800"/>
  <c r="X2800"/>
  <c r="W2801"/>
  <c r="X2801"/>
  <c r="W2802"/>
  <c r="X2802"/>
  <c r="W2803"/>
  <c r="X2803"/>
  <c r="W2804"/>
  <c r="X2804"/>
  <c r="W2805"/>
  <c r="X2805"/>
  <c r="W2806"/>
  <c r="X2806"/>
  <c r="W2807"/>
  <c r="X2807"/>
  <c r="W2808"/>
  <c r="X2808"/>
  <c r="W2809"/>
  <c r="X2809"/>
  <c r="W2810"/>
  <c r="X2810"/>
  <c r="W2811"/>
  <c r="X2811"/>
  <c r="W2812"/>
  <c r="X2812"/>
  <c r="W2813"/>
  <c r="X2813"/>
  <c r="W2814"/>
  <c r="X2814"/>
  <c r="W2815"/>
  <c r="X2815"/>
  <c r="W2816"/>
  <c r="X2816"/>
  <c r="W2817"/>
  <c r="X2817"/>
  <c r="W2818"/>
  <c r="X2818"/>
  <c r="W2819"/>
  <c r="X2819"/>
  <c r="W2820"/>
  <c r="X2820"/>
  <c r="W2821"/>
  <c r="X2821"/>
  <c r="W2822"/>
  <c r="X2822"/>
  <c r="W2823"/>
  <c r="X2823"/>
  <c r="W2824"/>
  <c r="X2824"/>
  <c r="W2825"/>
  <c r="X2825"/>
  <c r="W2826"/>
  <c r="X2826"/>
  <c r="W2827"/>
  <c r="X2827"/>
  <c r="W2828"/>
  <c r="X2828"/>
  <c r="W2829"/>
  <c r="X2829"/>
  <c r="W2830"/>
  <c r="X2830"/>
  <c r="W2831"/>
  <c r="X2831"/>
  <c r="W2832"/>
  <c r="X2832"/>
  <c r="W2833"/>
  <c r="X2833"/>
  <c r="W2834"/>
  <c r="X2834"/>
  <c r="W2835"/>
  <c r="X2835"/>
  <c r="W2836"/>
  <c r="X2836"/>
  <c r="W2837"/>
  <c r="X2837"/>
  <c r="W2838"/>
  <c r="X2838"/>
  <c r="W2839"/>
  <c r="X2839"/>
  <c r="W2840"/>
  <c r="X2840"/>
  <c r="W2841"/>
  <c r="X2841"/>
  <c r="W2842"/>
  <c r="X2842"/>
  <c r="W2843"/>
  <c r="X2843"/>
  <c r="W2844"/>
  <c r="X2844"/>
  <c r="W2845"/>
  <c r="X2845"/>
  <c r="W2846"/>
  <c r="X2846"/>
  <c r="W2847"/>
  <c r="X2847"/>
  <c r="W2848"/>
  <c r="X2848"/>
  <c r="W2849"/>
  <c r="X2849"/>
  <c r="W2850"/>
  <c r="X2850"/>
  <c r="W2851"/>
  <c r="X2851"/>
  <c r="W2852"/>
  <c r="X2852"/>
  <c r="W2853"/>
  <c r="X2853"/>
  <c r="W2854"/>
  <c r="X2854"/>
  <c r="W2855"/>
  <c r="X2855"/>
  <c r="W2856"/>
  <c r="X2856"/>
  <c r="W2857"/>
  <c r="X2857"/>
  <c r="W2858"/>
  <c r="X2858"/>
  <c r="W2859"/>
  <c r="X2859"/>
  <c r="W2860"/>
  <c r="X2860"/>
  <c r="W2861"/>
  <c r="X2861"/>
  <c r="W2862"/>
  <c r="X2862"/>
  <c r="W2863"/>
  <c r="X2863"/>
  <c r="W2864"/>
  <c r="X2864"/>
  <c r="W2865"/>
  <c r="X2865"/>
  <c r="W2866"/>
  <c r="X2866"/>
  <c r="W2867"/>
  <c r="X2867"/>
  <c r="W2868"/>
  <c r="X2868"/>
  <c r="W2869"/>
  <c r="X2869"/>
  <c r="W2870"/>
  <c r="X2870"/>
  <c r="W2871"/>
  <c r="X2871"/>
  <c r="W2872"/>
  <c r="X2872"/>
  <c r="W2873"/>
  <c r="X2873"/>
  <c r="W2874"/>
  <c r="X2874"/>
  <c r="W2875"/>
  <c r="X2875"/>
  <c r="W2876"/>
  <c r="X2876"/>
  <c r="W2877"/>
  <c r="X2877"/>
  <c r="W2878"/>
  <c r="X2878"/>
  <c r="W2879"/>
  <c r="X2879"/>
  <c r="W2880"/>
  <c r="X2880"/>
  <c r="W2881"/>
  <c r="X2881"/>
  <c r="W2882"/>
  <c r="X2882"/>
  <c r="W2883"/>
  <c r="X2883"/>
  <c r="W2884"/>
  <c r="X2884"/>
  <c r="W2885"/>
  <c r="X2885"/>
  <c r="W2886"/>
  <c r="X2886"/>
  <c r="W2887"/>
  <c r="X2887"/>
  <c r="W2888"/>
  <c r="X2888"/>
  <c r="W2889"/>
  <c r="X2889"/>
  <c r="W2890"/>
  <c r="X2890"/>
  <c r="W2891"/>
  <c r="X2891"/>
  <c r="W2892"/>
  <c r="X2892"/>
  <c r="W2893"/>
  <c r="X2893"/>
  <c r="W2894"/>
  <c r="X2894"/>
  <c r="W2895"/>
  <c r="X2895"/>
  <c r="W2896"/>
  <c r="X2896"/>
  <c r="W2897"/>
  <c r="X2897"/>
  <c r="W2898"/>
  <c r="X2898"/>
  <c r="W2899"/>
  <c r="X2899"/>
  <c r="W2900"/>
  <c r="X2900"/>
  <c r="W2901"/>
  <c r="X2901"/>
  <c r="W2902"/>
  <c r="X2902"/>
  <c r="W2903"/>
  <c r="X2903"/>
  <c r="W2904"/>
  <c r="X2904"/>
  <c r="W2905"/>
  <c r="X2905"/>
  <c r="W2906"/>
  <c r="X2906"/>
  <c r="W2907"/>
  <c r="X2907"/>
  <c r="W2908"/>
  <c r="X2908"/>
  <c r="W2909"/>
  <c r="X2909"/>
  <c r="W2910"/>
  <c r="X2910"/>
  <c r="W2911"/>
  <c r="X2911"/>
  <c r="W2912"/>
  <c r="X2912"/>
  <c r="W2913"/>
  <c r="X2913"/>
  <c r="W2914"/>
  <c r="X2914"/>
  <c r="W2915"/>
  <c r="X2915"/>
  <c r="W2916"/>
  <c r="X2916"/>
  <c r="W2917"/>
  <c r="X2917"/>
  <c r="W2918"/>
  <c r="X2918"/>
  <c r="W2919"/>
  <c r="X2919"/>
  <c r="W2920"/>
  <c r="X2920"/>
  <c r="W2921"/>
  <c r="X2921"/>
  <c r="W2922"/>
  <c r="X2922"/>
  <c r="W2923"/>
  <c r="X2923"/>
  <c r="W2924"/>
  <c r="X2924"/>
  <c r="W2925"/>
  <c r="X2925"/>
  <c r="W2926"/>
  <c r="X2926"/>
  <c r="W2927"/>
  <c r="X2927"/>
  <c r="W2928"/>
  <c r="X2928"/>
  <c r="W2929"/>
  <c r="X2929"/>
  <c r="W2930"/>
  <c r="X2930"/>
  <c r="W2931"/>
  <c r="X2931"/>
  <c r="W2932"/>
  <c r="X2932"/>
  <c r="W2933"/>
  <c r="X2933"/>
  <c r="W2934"/>
  <c r="X2934"/>
  <c r="W2935"/>
  <c r="X2935"/>
  <c r="W2936"/>
  <c r="X2936"/>
  <c r="W2937"/>
  <c r="X2937"/>
  <c r="W2938"/>
  <c r="X2938"/>
  <c r="W2939"/>
  <c r="X2939"/>
  <c r="W2940"/>
  <c r="X2940"/>
  <c r="W2941"/>
  <c r="X2941"/>
  <c r="W2942"/>
  <c r="X2942"/>
  <c r="W2943"/>
  <c r="X2943"/>
  <c r="W2944"/>
  <c r="X2944"/>
  <c r="W2945"/>
  <c r="X2945"/>
  <c r="W2946"/>
  <c r="X2946"/>
  <c r="W2947"/>
  <c r="X2947"/>
  <c r="W2948"/>
  <c r="X2948"/>
  <c r="W2949"/>
  <c r="X2949"/>
  <c r="W2950"/>
  <c r="X2950"/>
  <c r="W2951"/>
  <c r="X2951"/>
  <c r="W2952"/>
  <c r="X2952"/>
  <c r="W2953"/>
  <c r="X2953"/>
  <c r="W2954"/>
  <c r="X2954"/>
  <c r="W2955"/>
  <c r="X2955"/>
  <c r="W2956"/>
  <c r="X2956"/>
  <c r="W2957"/>
  <c r="X2957"/>
  <c r="W2958"/>
  <c r="X2958"/>
  <c r="W2959"/>
  <c r="X2959"/>
  <c r="W2960"/>
  <c r="X2960"/>
  <c r="W2961"/>
  <c r="X2961"/>
  <c r="W2962"/>
  <c r="X2962"/>
  <c r="W2963"/>
  <c r="X2963"/>
  <c r="W2964"/>
  <c r="X2964"/>
  <c r="W2965"/>
  <c r="X2965"/>
  <c r="W2966"/>
  <c r="X2966"/>
  <c r="W2967"/>
  <c r="X2967"/>
  <c r="W2968"/>
  <c r="X2968"/>
  <c r="W2969"/>
  <c r="X2969"/>
  <c r="W2970"/>
  <c r="X2970"/>
  <c r="W2971"/>
  <c r="X2971"/>
  <c r="W2972"/>
  <c r="X2972"/>
  <c r="W2973"/>
  <c r="X2973"/>
  <c r="W2974"/>
  <c r="X2974"/>
  <c r="W2975"/>
  <c r="X2975"/>
  <c r="W2976"/>
  <c r="X2976"/>
  <c r="W2977"/>
  <c r="X2977"/>
  <c r="W2978"/>
  <c r="X2978"/>
  <c r="W2979"/>
  <c r="X2979"/>
  <c r="W2980"/>
  <c r="X2980"/>
  <c r="W2981"/>
  <c r="X2981"/>
  <c r="W2982"/>
  <c r="X2982"/>
  <c r="W2983"/>
  <c r="X2983"/>
  <c r="W2984"/>
  <c r="X2984"/>
  <c r="W2985"/>
  <c r="X2985"/>
  <c r="W2986"/>
  <c r="X2986"/>
  <c r="W2987"/>
  <c r="X2987"/>
  <c r="W2988"/>
  <c r="X2988"/>
  <c r="W2989"/>
  <c r="X2989"/>
  <c r="W2990"/>
  <c r="X2990"/>
  <c r="W2991"/>
  <c r="X2991"/>
  <c r="W2992"/>
  <c r="X2992"/>
  <c r="W2993"/>
  <c r="X2993"/>
  <c r="W2994"/>
  <c r="X2994"/>
  <c r="W2995"/>
  <c r="X2995"/>
  <c r="W2996"/>
  <c r="X2996"/>
  <c r="W2997"/>
  <c r="X2997"/>
  <c r="W2998"/>
  <c r="X2998"/>
  <c r="W2999"/>
  <c r="X2999"/>
  <c r="W3000"/>
  <c r="X3000"/>
  <c r="W3001"/>
  <c r="X3001"/>
  <c r="W3002"/>
  <c r="X3002"/>
  <c r="W3003"/>
  <c r="X3003"/>
  <c r="W3004"/>
  <c r="X3004"/>
  <c r="W3005"/>
  <c r="X3005"/>
  <c r="W3006"/>
  <c r="X3006"/>
  <c r="W3007"/>
  <c r="X3007"/>
  <c r="W3008"/>
  <c r="X3008"/>
  <c r="W3009"/>
  <c r="X3009"/>
  <c r="W3010"/>
  <c r="X3010"/>
  <c r="W3011"/>
  <c r="X3011"/>
  <c r="W3012"/>
  <c r="X3012"/>
  <c r="W3013"/>
  <c r="X3013"/>
  <c r="W3014"/>
  <c r="X3014"/>
  <c r="W3015"/>
  <c r="X3015"/>
  <c r="W3016"/>
  <c r="X3016"/>
  <c r="W3017"/>
  <c r="X3017"/>
  <c r="W3018"/>
  <c r="X3018"/>
  <c r="W3019"/>
  <c r="X3019"/>
  <c r="W3020"/>
  <c r="X3020"/>
  <c r="W3021"/>
  <c r="X3021"/>
  <c r="W3022"/>
  <c r="X3022"/>
  <c r="W3023"/>
  <c r="X3023"/>
  <c r="W3024"/>
  <c r="X3024"/>
  <c r="W3025"/>
  <c r="X3025"/>
  <c r="W3026"/>
  <c r="X3026"/>
  <c r="W3027"/>
  <c r="X3027"/>
  <c r="W3028"/>
  <c r="X3028"/>
  <c r="W3029"/>
  <c r="X3029"/>
  <c r="W3030"/>
  <c r="X3030"/>
  <c r="W3031"/>
  <c r="X3031"/>
  <c r="W3032"/>
  <c r="X3032"/>
  <c r="W3033"/>
  <c r="X3033"/>
  <c r="W3034"/>
  <c r="X3034"/>
  <c r="W3035"/>
  <c r="X3035"/>
  <c r="W3036"/>
  <c r="X3036"/>
  <c r="W3037"/>
  <c r="X3037"/>
  <c r="W3038"/>
  <c r="X3038"/>
  <c r="W3039"/>
  <c r="X3039"/>
  <c r="W3040"/>
  <c r="X3040"/>
  <c r="W3041"/>
  <c r="X3041"/>
  <c r="W3042"/>
  <c r="X3042"/>
  <c r="W3043"/>
  <c r="X3043"/>
  <c r="W3044"/>
  <c r="X3044"/>
  <c r="W3045"/>
  <c r="X3045"/>
  <c r="W3046"/>
  <c r="X3046"/>
  <c r="W3047"/>
  <c r="X3047"/>
  <c r="W3048"/>
  <c r="X3048"/>
  <c r="W3049"/>
  <c r="X3049"/>
  <c r="W3050"/>
  <c r="X3050"/>
  <c r="W3051"/>
  <c r="X3051"/>
  <c r="W3052"/>
  <c r="X3052"/>
  <c r="W3053"/>
  <c r="X3053"/>
  <c r="W3054"/>
  <c r="X3054"/>
  <c r="W3055"/>
  <c r="X3055"/>
  <c r="W3056"/>
  <c r="X3056"/>
  <c r="W3057"/>
  <c r="X3057"/>
  <c r="W3058"/>
  <c r="X3058"/>
  <c r="W3059"/>
  <c r="X3059"/>
  <c r="W3060"/>
  <c r="X3060"/>
  <c r="W3061"/>
  <c r="X3061"/>
  <c r="W3062"/>
  <c r="X3062"/>
  <c r="W3063"/>
  <c r="X3063"/>
  <c r="W3064"/>
  <c r="X3064"/>
  <c r="W3065"/>
  <c r="X3065"/>
  <c r="W3066"/>
  <c r="X3066"/>
  <c r="W3067"/>
  <c r="X3067"/>
  <c r="W3068"/>
  <c r="X3068"/>
  <c r="W3069"/>
  <c r="X3069"/>
  <c r="W3070"/>
  <c r="X3070"/>
  <c r="W3071"/>
  <c r="X3071"/>
  <c r="W3072"/>
  <c r="X3072"/>
  <c r="W3073"/>
  <c r="X3073"/>
  <c r="W3074"/>
  <c r="X3074"/>
  <c r="W3075"/>
  <c r="X3075"/>
  <c r="W3076"/>
  <c r="X3076"/>
  <c r="W3077"/>
  <c r="X3077"/>
  <c r="W3078"/>
  <c r="X3078"/>
  <c r="W3079"/>
  <c r="X3079"/>
  <c r="W3080"/>
  <c r="X3080"/>
  <c r="W3081"/>
  <c r="X3081"/>
  <c r="W3082"/>
  <c r="X3082"/>
  <c r="W3083"/>
  <c r="X3083"/>
  <c r="W3084"/>
  <c r="X3084"/>
  <c r="W3085"/>
  <c r="X3085"/>
  <c r="W3086"/>
  <c r="X3086"/>
  <c r="W3087"/>
  <c r="X3087"/>
  <c r="W3088"/>
  <c r="X3088"/>
  <c r="W3089"/>
  <c r="X3089"/>
  <c r="W3090"/>
  <c r="X3090"/>
  <c r="W3091"/>
  <c r="X3091"/>
  <c r="W3092"/>
  <c r="X3092"/>
  <c r="W3093"/>
  <c r="X3093"/>
  <c r="W3094"/>
  <c r="X3094"/>
  <c r="W3095"/>
  <c r="X3095"/>
  <c r="W3096"/>
  <c r="X3096"/>
  <c r="W3097"/>
  <c r="X3097"/>
  <c r="W3098"/>
  <c r="X3098"/>
  <c r="W3099"/>
  <c r="X3099"/>
  <c r="W3100"/>
  <c r="X3100"/>
  <c r="W3101"/>
  <c r="X3101"/>
  <c r="W3102"/>
  <c r="X3102"/>
  <c r="W3103"/>
  <c r="X3103"/>
  <c r="W3104"/>
  <c r="X3104"/>
  <c r="W3105"/>
  <c r="X3105"/>
  <c r="W3106"/>
  <c r="X3106"/>
  <c r="W3107"/>
  <c r="X3107"/>
  <c r="W3108"/>
  <c r="X3108"/>
  <c r="W3109"/>
  <c r="X3109"/>
  <c r="W3110"/>
  <c r="X3110"/>
  <c r="W3111"/>
  <c r="X3111"/>
  <c r="W3112"/>
  <c r="X3112"/>
  <c r="W3113"/>
  <c r="X3113"/>
  <c r="W3114"/>
  <c r="X3114"/>
  <c r="W3115"/>
  <c r="X3115"/>
  <c r="W3116"/>
  <c r="X3116"/>
  <c r="W3117"/>
  <c r="X3117"/>
  <c r="W3118"/>
  <c r="X3118"/>
  <c r="W3119"/>
  <c r="X3119"/>
  <c r="W3120"/>
  <c r="X3120"/>
  <c r="W3121"/>
  <c r="X3121"/>
  <c r="W3122"/>
  <c r="X3122"/>
  <c r="W3123"/>
  <c r="X3123"/>
  <c r="W3124"/>
  <c r="X3124"/>
  <c r="W3125"/>
  <c r="X3125"/>
  <c r="W3126"/>
  <c r="X3126"/>
  <c r="W3127"/>
  <c r="X3127"/>
  <c r="W3128"/>
  <c r="X3128"/>
  <c r="W3129"/>
  <c r="X3129"/>
  <c r="W3130"/>
  <c r="X3130"/>
  <c r="W3131"/>
  <c r="X3131"/>
  <c r="W3132"/>
  <c r="X3132"/>
  <c r="W3133"/>
  <c r="X3133"/>
  <c r="W3134"/>
  <c r="X3134"/>
  <c r="W3135"/>
  <c r="X3135"/>
  <c r="W3136"/>
  <c r="X3136"/>
  <c r="W3137"/>
  <c r="X3137"/>
  <c r="W3138"/>
  <c r="X3138"/>
  <c r="W3139"/>
  <c r="X3139"/>
  <c r="W3140"/>
  <c r="X3140"/>
  <c r="W3141"/>
  <c r="X3141"/>
  <c r="W3142"/>
  <c r="X3142"/>
  <c r="W3143"/>
  <c r="X3143"/>
  <c r="W3144"/>
  <c r="X3144"/>
  <c r="W3145"/>
  <c r="X3145"/>
  <c r="W3146"/>
  <c r="X3146"/>
  <c r="W3147"/>
  <c r="X3147"/>
  <c r="W3148"/>
  <c r="X3148"/>
  <c r="W3149"/>
  <c r="X3149"/>
  <c r="W3150"/>
  <c r="X3150"/>
  <c r="W3151"/>
  <c r="X3151"/>
  <c r="W3152"/>
  <c r="X3152"/>
  <c r="W3153"/>
  <c r="X3153"/>
  <c r="W3154"/>
  <c r="X3154"/>
  <c r="W3155"/>
  <c r="X3155"/>
  <c r="W3156"/>
  <c r="X3156"/>
  <c r="W3157"/>
  <c r="X3157"/>
  <c r="W3158"/>
  <c r="X3158"/>
  <c r="W3159"/>
  <c r="X3159"/>
  <c r="W3160"/>
  <c r="X3160"/>
  <c r="W3161"/>
  <c r="X3161"/>
  <c r="W3162"/>
  <c r="X3162"/>
  <c r="W3163"/>
  <c r="X3163"/>
  <c r="W3164"/>
  <c r="X3164"/>
  <c r="W3165"/>
  <c r="X3165"/>
  <c r="W3166"/>
  <c r="X3166"/>
  <c r="W3167"/>
  <c r="X3167"/>
  <c r="W3168"/>
  <c r="X3168"/>
  <c r="W3169"/>
  <c r="X3169"/>
  <c r="W3170"/>
  <c r="X3170"/>
  <c r="W3171"/>
  <c r="X3171"/>
  <c r="W3172"/>
  <c r="X3172"/>
  <c r="W3173"/>
  <c r="X3173"/>
  <c r="W3174"/>
  <c r="X3174"/>
  <c r="W3175"/>
  <c r="X3175"/>
  <c r="W3176"/>
  <c r="X3176"/>
  <c r="W3177"/>
  <c r="X3177"/>
  <c r="W3178"/>
  <c r="X3178"/>
  <c r="W3179"/>
  <c r="X3179"/>
  <c r="W3180"/>
  <c r="X3180"/>
  <c r="W3181"/>
  <c r="X3181"/>
  <c r="W3182"/>
  <c r="X3182"/>
  <c r="W3183"/>
  <c r="X3183"/>
  <c r="W3184"/>
  <c r="X3184"/>
  <c r="W3185"/>
  <c r="X3185"/>
  <c r="W3186"/>
  <c r="X3186"/>
  <c r="W3187"/>
  <c r="X3187"/>
  <c r="W3188"/>
  <c r="X3188"/>
  <c r="W3189"/>
  <c r="X3189"/>
  <c r="W3190"/>
  <c r="X3190"/>
  <c r="W3191"/>
  <c r="X3191"/>
  <c r="W3192"/>
  <c r="X3192"/>
  <c r="W3193"/>
  <c r="X3193"/>
  <c r="W3194"/>
  <c r="X3194"/>
  <c r="W3195"/>
  <c r="X3195"/>
  <c r="W3196"/>
  <c r="X3196"/>
  <c r="W3197"/>
  <c r="X3197"/>
  <c r="W3198"/>
  <c r="X3198"/>
  <c r="W3199"/>
  <c r="X3199"/>
  <c r="W3200"/>
  <c r="X3200"/>
  <c r="W3201"/>
  <c r="X3201"/>
  <c r="W3202"/>
  <c r="X3202"/>
  <c r="W3203"/>
  <c r="X3203"/>
  <c r="W3204"/>
  <c r="X3204"/>
  <c r="W3205"/>
  <c r="X3205"/>
  <c r="W3206"/>
  <c r="X3206"/>
  <c r="W3207"/>
  <c r="X3207"/>
  <c r="W3208"/>
  <c r="X3208"/>
  <c r="W3209"/>
  <c r="X3209"/>
  <c r="W3210"/>
  <c r="X3210"/>
  <c r="W3211"/>
  <c r="X3211"/>
  <c r="W3212"/>
  <c r="X3212"/>
  <c r="W3213"/>
  <c r="X3213"/>
  <c r="W3214"/>
  <c r="X3214"/>
  <c r="W3215"/>
  <c r="X3215"/>
  <c r="W3216"/>
  <c r="X3216"/>
  <c r="W3217"/>
  <c r="X3217"/>
  <c r="W3218"/>
  <c r="X3218"/>
  <c r="W3219"/>
  <c r="X3219"/>
  <c r="W3220"/>
  <c r="X3220"/>
  <c r="W3221"/>
  <c r="X3221"/>
  <c r="W3222"/>
  <c r="X3222"/>
  <c r="W3223"/>
  <c r="X3223"/>
  <c r="W3224"/>
  <c r="X3224"/>
  <c r="W3225"/>
  <c r="X3225"/>
  <c r="W3226"/>
  <c r="X3226"/>
  <c r="W3227"/>
  <c r="X3227"/>
  <c r="W3228"/>
  <c r="X3228"/>
  <c r="W3229"/>
  <c r="X3229"/>
  <c r="W3230"/>
  <c r="X3230"/>
  <c r="W3231"/>
  <c r="X3231"/>
  <c r="W3232"/>
  <c r="X3232"/>
  <c r="W3233"/>
  <c r="X3233"/>
  <c r="W3234"/>
  <c r="X3234"/>
  <c r="W3235"/>
  <c r="X3235"/>
  <c r="W3236"/>
  <c r="X3236"/>
  <c r="W3237"/>
  <c r="X3237"/>
  <c r="W3238"/>
  <c r="X3238"/>
  <c r="W3239"/>
  <c r="X3239"/>
  <c r="W3240"/>
  <c r="X3240"/>
  <c r="W3241"/>
  <c r="X3241"/>
  <c r="W3242"/>
  <c r="X3242"/>
  <c r="W3243"/>
  <c r="X3243"/>
  <c r="W3244"/>
  <c r="X3244"/>
  <c r="W3245"/>
  <c r="X3245"/>
  <c r="W3246"/>
  <c r="X3246"/>
  <c r="W3247"/>
  <c r="X3247"/>
  <c r="W3248"/>
  <c r="X3248"/>
  <c r="W3249"/>
  <c r="X3249"/>
  <c r="W3250"/>
  <c r="X3250"/>
  <c r="W3251"/>
  <c r="X3251"/>
  <c r="W3252"/>
  <c r="X3252"/>
  <c r="W3253"/>
  <c r="X3253"/>
  <c r="W3254"/>
  <c r="X3254"/>
  <c r="W3255"/>
  <c r="X3255"/>
  <c r="W3256"/>
  <c r="X3256"/>
  <c r="W3257"/>
  <c r="X3257"/>
  <c r="W3258"/>
  <c r="X3258"/>
  <c r="W3259"/>
  <c r="X3259"/>
  <c r="W3260"/>
  <c r="X3260"/>
  <c r="W3261"/>
  <c r="X3261"/>
  <c r="W3262"/>
  <c r="X3262"/>
  <c r="W3263"/>
  <c r="X3263"/>
  <c r="W3264"/>
  <c r="X3264"/>
  <c r="W3265"/>
  <c r="X3265"/>
  <c r="W3266"/>
  <c r="X3266"/>
  <c r="W3267"/>
  <c r="X3267"/>
  <c r="W3268"/>
  <c r="X3268"/>
  <c r="W3269"/>
  <c r="X3269"/>
  <c r="W3270"/>
  <c r="X3270"/>
  <c r="W3271"/>
  <c r="X3271"/>
  <c r="W3272"/>
  <c r="X3272"/>
  <c r="W3273"/>
  <c r="X3273"/>
  <c r="W3274"/>
  <c r="X3274"/>
  <c r="W3275"/>
  <c r="X3275"/>
  <c r="W3276"/>
  <c r="X3276"/>
  <c r="W3277"/>
  <c r="X3277"/>
  <c r="W3278"/>
  <c r="X3278"/>
  <c r="W3279"/>
  <c r="X3279"/>
  <c r="W3280"/>
  <c r="X3280"/>
  <c r="W3281"/>
  <c r="X3281"/>
  <c r="W3282"/>
  <c r="X3282"/>
  <c r="W3283"/>
  <c r="X3283"/>
  <c r="W3284"/>
  <c r="X3284"/>
  <c r="W3285"/>
  <c r="X3285"/>
  <c r="W3286"/>
  <c r="X3286"/>
  <c r="W3287"/>
  <c r="X3287"/>
  <c r="W3288"/>
  <c r="X3288"/>
  <c r="W3289"/>
  <c r="X3289"/>
  <c r="W3290"/>
  <c r="X3290"/>
  <c r="W3291"/>
  <c r="X3291"/>
  <c r="W3292"/>
  <c r="X3292"/>
  <c r="W3293"/>
  <c r="X3293"/>
  <c r="W3294"/>
  <c r="X3294"/>
  <c r="W3295"/>
  <c r="X3295"/>
  <c r="W3296"/>
  <c r="X3296"/>
  <c r="W3297"/>
  <c r="X3297"/>
  <c r="W3298"/>
  <c r="X3298"/>
  <c r="W3299"/>
  <c r="X3299"/>
  <c r="W3300"/>
  <c r="X3300"/>
  <c r="W3301"/>
  <c r="X3301"/>
  <c r="W3302"/>
  <c r="X3302"/>
  <c r="W3303"/>
  <c r="X3303"/>
  <c r="W3304"/>
  <c r="X3304"/>
  <c r="W3305"/>
  <c r="X3305"/>
  <c r="W3306"/>
  <c r="X3306"/>
  <c r="W3307"/>
  <c r="X3307"/>
  <c r="W3308"/>
  <c r="X3308"/>
  <c r="W3309"/>
  <c r="X3309"/>
  <c r="W3310"/>
  <c r="X3310"/>
  <c r="W3311"/>
  <c r="X3311"/>
  <c r="W3312"/>
  <c r="X3312"/>
  <c r="W3313"/>
  <c r="X3313"/>
  <c r="W3314"/>
  <c r="X3314"/>
  <c r="W3315"/>
  <c r="X3315"/>
  <c r="W3316"/>
  <c r="X3316"/>
  <c r="W3317"/>
  <c r="X3317"/>
  <c r="W3318"/>
  <c r="X3318"/>
  <c r="W3319"/>
  <c r="X3319"/>
  <c r="W3320"/>
  <c r="X3320"/>
  <c r="W3321"/>
  <c r="X3321"/>
  <c r="W3322"/>
  <c r="X3322"/>
  <c r="W3323"/>
  <c r="X3323"/>
  <c r="W3324"/>
  <c r="X3324"/>
  <c r="W3325"/>
  <c r="X3325"/>
  <c r="W3326"/>
  <c r="X3326"/>
  <c r="W3327"/>
  <c r="X3327"/>
  <c r="W3328"/>
  <c r="X3328"/>
  <c r="W3329"/>
  <c r="X3329"/>
  <c r="W3330"/>
  <c r="X3330"/>
  <c r="W3331"/>
  <c r="X3331"/>
  <c r="W3332"/>
  <c r="X3332"/>
  <c r="W3333"/>
  <c r="X3333"/>
  <c r="W3334"/>
  <c r="X3334"/>
  <c r="W3335"/>
  <c r="X3335"/>
  <c r="W3336"/>
  <c r="X3336"/>
  <c r="W3337"/>
  <c r="X3337"/>
  <c r="W3338"/>
  <c r="X3338"/>
  <c r="W3339"/>
  <c r="X3339"/>
  <c r="W3340"/>
  <c r="X3340"/>
  <c r="W3341"/>
  <c r="X3341"/>
  <c r="W3342"/>
  <c r="X3342"/>
  <c r="W3343"/>
  <c r="X3343"/>
  <c r="W3344"/>
  <c r="X3344"/>
  <c r="W3345"/>
  <c r="X3345"/>
  <c r="W3346"/>
  <c r="X3346"/>
  <c r="W3347"/>
  <c r="X3347"/>
  <c r="W3348"/>
  <c r="X3348"/>
  <c r="W3349"/>
  <c r="X3349"/>
  <c r="W3350"/>
  <c r="X3350"/>
  <c r="W3351"/>
  <c r="X3351"/>
  <c r="W3352"/>
  <c r="X3352"/>
  <c r="W3353"/>
  <c r="X3353"/>
  <c r="W3354"/>
  <c r="X3354"/>
  <c r="W3355"/>
  <c r="X3355"/>
  <c r="W3356"/>
  <c r="X3356"/>
  <c r="W3357"/>
  <c r="X3357"/>
  <c r="W3358"/>
  <c r="X3358"/>
  <c r="W3359"/>
  <c r="X3359"/>
  <c r="W3360"/>
  <c r="X3360"/>
  <c r="W3361"/>
  <c r="X3361"/>
  <c r="W3362"/>
  <c r="X3362"/>
  <c r="W3363"/>
  <c r="X3363"/>
  <c r="W3364"/>
  <c r="X3364"/>
  <c r="W3365"/>
  <c r="X3365"/>
  <c r="W3366"/>
  <c r="X3366"/>
  <c r="W3367"/>
  <c r="X3367"/>
  <c r="W3368"/>
  <c r="X3368"/>
  <c r="W3369"/>
  <c r="X3369"/>
  <c r="W3370"/>
  <c r="X3370"/>
  <c r="W3371"/>
  <c r="X3371"/>
  <c r="W3372"/>
  <c r="X3372"/>
  <c r="W3373"/>
  <c r="X3373"/>
  <c r="W3374"/>
  <c r="X3374"/>
  <c r="W3375"/>
  <c r="X3375"/>
  <c r="W3376"/>
  <c r="X3376"/>
  <c r="W3377"/>
  <c r="X3377"/>
  <c r="W3378"/>
  <c r="X3378"/>
  <c r="W3379"/>
  <c r="X3379"/>
  <c r="W3380"/>
  <c r="X3380"/>
  <c r="W3381"/>
  <c r="X3381"/>
  <c r="W3382"/>
  <c r="X3382"/>
  <c r="W3383"/>
  <c r="X3383"/>
  <c r="W3384"/>
  <c r="X3384"/>
  <c r="W3385"/>
  <c r="X3385"/>
  <c r="W3386"/>
  <c r="X3386"/>
  <c r="W3387"/>
  <c r="X3387"/>
  <c r="W3388"/>
  <c r="X3388"/>
  <c r="W3389"/>
  <c r="X3389"/>
  <c r="W3390"/>
  <c r="X3390"/>
  <c r="W3391"/>
  <c r="X3391"/>
  <c r="W3392"/>
  <c r="X3392"/>
  <c r="W3393"/>
  <c r="X3393"/>
  <c r="W3394"/>
  <c r="X3394"/>
  <c r="W3395"/>
  <c r="X3395"/>
  <c r="W3396"/>
  <c r="X3396"/>
  <c r="W3397"/>
  <c r="X3397"/>
  <c r="W3398"/>
  <c r="X3398"/>
  <c r="W3399"/>
  <c r="X3399"/>
  <c r="W3400"/>
  <c r="X3400"/>
  <c r="W3401"/>
  <c r="X3401"/>
  <c r="W3402"/>
  <c r="X3402"/>
  <c r="W3403"/>
  <c r="X3403"/>
  <c r="W3404"/>
  <c r="X3404"/>
  <c r="W3405"/>
  <c r="X3405"/>
  <c r="W3406"/>
  <c r="X3406"/>
  <c r="W3407"/>
  <c r="X3407"/>
  <c r="W3408"/>
  <c r="X3408"/>
  <c r="W3409"/>
  <c r="X3409"/>
  <c r="W3410"/>
  <c r="X3410"/>
  <c r="W3411"/>
  <c r="X3411"/>
  <c r="W3412"/>
  <c r="X3412"/>
  <c r="W3413"/>
  <c r="X3413"/>
  <c r="W3414"/>
  <c r="X3414"/>
  <c r="W3415"/>
  <c r="X3415"/>
  <c r="W3416"/>
  <c r="X3416"/>
  <c r="W3417"/>
  <c r="X3417"/>
  <c r="W3418"/>
  <c r="X3418"/>
  <c r="W3419"/>
  <c r="X3419"/>
  <c r="W3420"/>
  <c r="X3420"/>
  <c r="W3421"/>
  <c r="X3421"/>
  <c r="W3422"/>
  <c r="X3422"/>
  <c r="W3423"/>
  <c r="X3423"/>
  <c r="W3424"/>
  <c r="X3424"/>
  <c r="W3425"/>
  <c r="X3425"/>
  <c r="W3426"/>
  <c r="X3426"/>
  <c r="W3427"/>
  <c r="X3427"/>
  <c r="W3428"/>
  <c r="X3428"/>
  <c r="W3429"/>
  <c r="X3429"/>
  <c r="W3430"/>
  <c r="X3430"/>
  <c r="W3431"/>
  <c r="X3431"/>
  <c r="W3432"/>
  <c r="X3432"/>
  <c r="W3433"/>
  <c r="X3433"/>
  <c r="W3434"/>
  <c r="X3434"/>
  <c r="W3435"/>
  <c r="X3435"/>
  <c r="W3436"/>
  <c r="X3436"/>
  <c r="W3437"/>
  <c r="X3437"/>
  <c r="W3438"/>
  <c r="X3438"/>
  <c r="W3439"/>
  <c r="X3439"/>
  <c r="W3440"/>
  <c r="X3440"/>
  <c r="W3441"/>
  <c r="X3441"/>
  <c r="W3442"/>
  <c r="X3442"/>
  <c r="W3443"/>
  <c r="X3443"/>
  <c r="W3444"/>
  <c r="X3444"/>
  <c r="W3445"/>
  <c r="X3445"/>
  <c r="W3446"/>
  <c r="X3446"/>
  <c r="W3447"/>
  <c r="X3447"/>
  <c r="W3448"/>
  <c r="X3448"/>
  <c r="W3449"/>
  <c r="X3449"/>
  <c r="W3450"/>
  <c r="X3450"/>
  <c r="W3451"/>
  <c r="X3451"/>
  <c r="W3452"/>
  <c r="X3452"/>
  <c r="W3453"/>
  <c r="X3453"/>
  <c r="W3454"/>
  <c r="X3454"/>
  <c r="W3455"/>
  <c r="X3455"/>
  <c r="W3456"/>
  <c r="X3456"/>
  <c r="W3457"/>
  <c r="X3457"/>
  <c r="W3458"/>
  <c r="X3458"/>
  <c r="W3459"/>
  <c r="X3459"/>
  <c r="W3460"/>
  <c r="X3460"/>
  <c r="W3461"/>
  <c r="X3461"/>
  <c r="W3462"/>
  <c r="X3462"/>
  <c r="W3463"/>
  <c r="X3463"/>
  <c r="W3464"/>
  <c r="X3464"/>
  <c r="W3465"/>
  <c r="X3465"/>
  <c r="W3466"/>
  <c r="X3466"/>
  <c r="W3467"/>
  <c r="X3467"/>
  <c r="W3468"/>
  <c r="X3468"/>
  <c r="W3469"/>
  <c r="X3469"/>
  <c r="W3470"/>
  <c r="X3470"/>
  <c r="W3471"/>
  <c r="X3471"/>
  <c r="W3472"/>
  <c r="X3472"/>
  <c r="W3473"/>
  <c r="X3473"/>
  <c r="W3474"/>
  <c r="X3474"/>
  <c r="W3475"/>
  <c r="X3475"/>
  <c r="W3476"/>
  <c r="X3476"/>
  <c r="W3477"/>
  <c r="X3477"/>
  <c r="W3478"/>
  <c r="X3478"/>
  <c r="W3479"/>
  <c r="X3479"/>
  <c r="W3480"/>
  <c r="X3480"/>
  <c r="W3481"/>
  <c r="X3481"/>
  <c r="W3482"/>
  <c r="X3482"/>
  <c r="W3483"/>
  <c r="X3483"/>
  <c r="W3484"/>
  <c r="X3484"/>
  <c r="W3485"/>
  <c r="X3485"/>
  <c r="W3486"/>
  <c r="X3486"/>
  <c r="W3487"/>
  <c r="X3487"/>
  <c r="W3488"/>
  <c r="X3488"/>
  <c r="W3489"/>
  <c r="X3489"/>
  <c r="W3490"/>
  <c r="X3490"/>
  <c r="W3491"/>
  <c r="X3491"/>
  <c r="W3492"/>
  <c r="X3492"/>
  <c r="W3493"/>
  <c r="X3493"/>
  <c r="W3494"/>
  <c r="X3494"/>
  <c r="W3495"/>
  <c r="X3495"/>
  <c r="W3496"/>
  <c r="X3496"/>
  <c r="W3497"/>
  <c r="X3497"/>
  <c r="W3498"/>
  <c r="X3498"/>
  <c r="W3499"/>
  <c r="X3499"/>
  <c r="W3500"/>
  <c r="X3500"/>
  <c r="W3501"/>
  <c r="X3501"/>
  <c r="W3502"/>
  <c r="X3502"/>
  <c r="W3503"/>
  <c r="X3503"/>
  <c r="W3504"/>
  <c r="X3504"/>
  <c r="W3505"/>
  <c r="X3505"/>
  <c r="W3506"/>
  <c r="X3506"/>
  <c r="W3507"/>
  <c r="X3507"/>
  <c r="W3508"/>
  <c r="X3508"/>
  <c r="W3509"/>
  <c r="X3509"/>
  <c r="W3510"/>
  <c r="X3510"/>
  <c r="W3511"/>
  <c r="X3511"/>
  <c r="W3512"/>
  <c r="X3512"/>
  <c r="W3513"/>
  <c r="X3513"/>
  <c r="W3514"/>
  <c r="X3514"/>
  <c r="W3515"/>
  <c r="X3515"/>
  <c r="W3516"/>
  <c r="X3516"/>
  <c r="W3517"/>
  <c r="X3517"/>
  <c r="W3518"/>
  <c r="X3518"/>
  <c r="W3519"/>
  <c r="X3519"/>
  <c r="W3520"/>
  <c r="X3520"/>
  <c r="W3521"/>
  <c r="X3521"/>
  <c r="W3522"/>
  <c r="X3522"/>
  <c r="W3523"/>
  <c r="X3523"/>
  <c r="W3524"/>
  <c r="X3524"/>
  <c r="W3525"/>
  <c r="X3525"/>
  <c r="W3526"/>
  <c r="X3526"/>
  <c r="W3527"/>
  <c r="X3527"/>
  <c r="W3528"/>
  <c r="X3528"/>
  <c r="W3529"/>
  <c r="X3529"/>
  <c r="W3530"/>
  <c r="X3530"/>
  <c r="W3531"/>
  <c r="X3531"/>
  <c r="W3532"/>
  <c r="X3532"/>
  <c r="W3533"/>
  <c r="X3533"/>
  <c r="W3534"/>
  <c r="X3534"/>
  <c r="W3535"/>
  <c r="X3535"/>
  <c r="W3536"/>
  <c r="X3536"/>
  <c r="W3537"/>
  <c r="X3537"/>
  <c r="W3538"/>
  <c r="X3538"/>
  <c r="W3539"/>
  <c r="X3539"/>
  <c r="W3540"/>
  <c r="X3540"/>
  <c r="W3541"/>
  <c r="X3541"/>
  <c r="W3542"/>
  <c r="X3542"/>
  <c r="W3543"/>
  <c r="X3543"/>
  <c r="W3544"/>
  <c r="X3544"/>
  <c r="W3545"/>
  <c r="X3545"/>
  <c r="W3546"/>
  <c r="X3546"/>
  <c r="W3547"/>
  <c r="X3547"/>
  <c r="W3548"/>
  <c r="X3548"/>
  <c r="W3549"/>
  <c r="X3549"/>
  <c r="W3550"/>
  <c r="X3550"/>
  <c r="W3551"/>
  <c r="X3551"/>
  <c r="W3552"/>
  <c r="X3552"/>
  <c r="W3553"/>
  <c r="X3553"/>
  <c r="W3554"/>
  <c r="X3554"/>
  <c r="W3555"/>
  <c r="X3555"/>
  <c r="W3556"/>
  <c r="X3556"/>
  <c r="W3557"/>
  <c r="X3557"/>
  <c r="W3558"/>
  <c r="X3558"/>
  <c r="W3559"/>
  <c r="X3559"/>
  <c r="W3560"/>
  <c r="X3560"/>
  <c r="W3561"/>
  <c r="X3561"/>
  <c r="W3562"/>
  <c r="X3562"/>
  <c r="W3563"/>
  <c r="X3563"/>
  <c r="W3564"/>
  <c r="X3564"/>
  <c r="W3565"/>
  <c r="X3565"/>
  <c r="W3566"/>
  <c r="X3566"/>
  <c r="W3567"/>
  <c r="X3567"/>
  <c r="W3568"/>
  <c r="X3568"/>
  <c r="W3569"/>
  <c r="X3569"/>
  <c r="W3570"/>
  <c r="X3570"/>
  <c r="W3571"/>
  <c r="X3571"/>
  <c r="W3572"/>
  <c r="X3572"/>
  <c r="W3573"/>
  <c r="X3573"/>
  <c r="W3574"/>
  <c r="X3574"/>
  <c r="W3575"/>
  <c r="X3575"/>
  <c r="W3576"/>
  <c r="X3576"/>
  <c r="W3577"/>
  <c r="X3577"/>
  <c r="W3578"/>
  <c r="X3578"/>
  <c r="W3579"/>
  <c r="X3579"/>
  <c r="W3580"/>
  <c r="X3580"/>
  <c r="W3581"/>
  <c r="X3581"/>
  <c r="W3582"/>
  <c r="X3582"/>
  <c r="W3583"/>
  <c r="X3583"/>
  <c r="W3584"/>
  <c r="X3584"/>
  <c r="W3585"/>
  <c r="X3585"/>
  <c r="W3586"/>
  <c r="X3586"/>
  <c r="W3587"/>
  <c r="X3587"/>
  <c r="W3588"/>
  <c r="X3588"/>
  <c r="W3589"/>
  <c r="X3589"/>
  <c r="W3590"/>
  <c r="X3590"/>
  <c r="W3591"/>
  <c r="X3591"/>
  <c r="W3592"/>
  <c r="X3592"/>
  <c r="W3593"/>
  <c r="X3593"/>
  <c r="W3594"/>
  <c r="X3594"/>
  <c r="W3595"/>
  <c r="X3595"/>
  <c r="W3596"/>
  <c r="X3596"/>
  <c r="W3597"/>
  <c r="X3597"/>
  <c r="W3598"/>
  <c r="X3598"/>
  <c r="W3599"/>
  <c r="X3599"/>
  <c r="W3600"/>
  <c r="X3600"/>
  <c r="W3601"/>
  <c r="X3601"/>
  <c r="W3602"/>
  <c r="X3602"/>
  <c r="W3603"/>
  <c r="X3603"/>
  <c r="W3604"/>
  <c r="X3604"/>
  <c r="W3605"/>
  <c r="X3605"/>
  <c r="W3606"/>
  <c r="X3606"/>
  <c r="W3607"/>
  <c r="X3607"/>
  <c r="W3608"/>
  <c r="X3608"/>
  <c r="W3609"/>
  <c r="X3609"/>
  <c r="W3610"/>
  <c r="X3610"/>
  <c r="W3611"/>
  <c r="X3611"/>
  <c r="W3612"/>
  <c r="X3612"/>
  <c r="W3613"/>
  <c r="X3613"/>
  <c r="W3614"/>
  <c r="X3614"/>
  <c r="W3615"/>
  <c r="X3615"/>
  <c r="W3616"/>
  <c r="X3616"/>
  <c r="W3617"/>
  <c r="X3617"/>
  <c r="W3618"/>
  <c r="X3618"/>
  <c r="W3619"/>
  <c r="X3619"/>
  <c r="W3620"/>
  <c r="X3620"/>
  <c r="W3621"/>
  <c r="X3621"/>
  <c r="W3622"/>
  <c r="X3622"/>
  <c r="W3623"/>
  <c r="X3623"/>
  <c r="W3624"/>
  <c r="X3624"/>
  <c r="W3625"/>
  <c r="X3625"/>
  <c r="W3626"/>
  <c r="X3626"/>
  <c r="W3627"/>
  <c r="X3627"/>
  <c r="W3628"/>
  <c r="X3628"/>
  <c r="W3629"/>
  <c r="X3629"/>
  <c r="W3630"/>
  <c r="X3630"/>
  <c r="W3631"/>
  <c r="X3631"/>
  <c r="W3632"/>
  <c r="X3632"/>
  <c r="W3633"/>
  <c r="X3633"/>
  <c r="W3634"/>
  <c r="X3634"/>
  <c r="W3635"/>
  <c r="X3635"/>
  <c r="W3636"/>
  <c r="X3636"/>
  <c r="W3637"/>
  <c r="X3637"/>
  <c r="W3638"/>
  <c r="X3638"/>
  <c r="W3639"/>
  <c r="X3639"/>
  <c r="W3640"/>
  <c r="X3640"/>
  <c r="W3641"/>
  <c r="X3641"/>
  <c r="W3642"/>
  <c r="X3642"/>
  <c r="W3643"/>
  <c r="X3643"/>
  <c r="W3644"/>
  <c r="X3644"/>
  <c r="W3645"/>
  <c r="X3645"/>
  <c r="W3646"/>
  <c r="X3646"/>
  <c r="W3647"/>
  <c r="X3647"/>
  <c r="W3648"/>
  <c r="X3648"/>
  <c r="W3649"/>
  <c r="X3649"/>
  <c r="W3650"/>
  <c r="X3650"/>
  <c r="W3651"/>
  <c r="X3651"/>
  <c r="W3652"/>
  <c r="X3652"/>
  <c r="W3653"/>
  <c r="X3653"/>
  <c r="W3654"/>
  <c r="X3654"/>
  <c r="W3655"/>
  <c r="X3655"/>
  <c r="W3656"/>
  <c r="X3656"/>
  <c r="W3657"/>
  <c r="X3657"/>
  <c r="W3658"/>
  <c r="X3658"/>
  <c r="W3659"/>
  <c r="X3659"/>
  <c r="W3660"/>
  <c r="X3660"/>
  <c r="W3661"/>
  <c r="X3661"/>
  <c r="W3662"/>
  <c r="X3662"/>
  <c r="W3663"/>
  <c r="X3663"/>
  <c r="W3664"/>
  <c r="X3664"/>
  <c r="W3665"/>
  <c r="X3665"/>
  <c r="W3666"/>
  <c r="X3666"/>
  <c r="W3667"/>
  <c r="X3667"/>
  <c r="W3668"/>
  <c r="X3668"/>
  <c r="W3669"/>
  <c r="X3669"/>
  <c r="W3670"/>
  <c r="X3670"/>
  <c r="W3671"/>
  <c r="X3671"/>
  <c r="W3672"/>
  <c r="X3672"/>
  <c r="W3673"/>
  <c r="X3673"/>
  <c r="W3674"/>
  <c r="X3674"/>
  <c r="W3675"/>
  <c r="X3675"/>
  <c r="W3676"/>
  <c r="X3676"/>
  <c r="W3677"/>
  <c r="X3677"/>
  <c r="W3678"/>
  <c r="X3678"/>
  <c r="W3679"/>
  <c r="X3679"/>
  <c r="W3680"/>
  <c r="X3680"/>
  <c r="W3681"/>
  <c r="X3681"/>
  <c r="W3682"/>
  <c r="X3682"/>
  <c r="W3683"/>
  <c r="X3683"/>
  <c r="W3684"/>
  <c r="X3684"/>
  <c r="W3685"/>
  <c r="X3685"/>
  <c r="W3686"/>
  <c r="X3686"/>
  <c r="W3687"/>
  <c r="X3687"/>
  <c r="W3688"/>
  <c r="X3688"/>
  <c r="W3689"/>
  <c r="X3689"/>
  <c r="W3690"/>
  <c r="X3690"/>
  <c r="W3691"/>
  <c r="X3691"/>
  <c r="W3692"/>
  <c r="X3692"/>
  <c r="W3693"/>
  <c r="X3693"/>
  <c r="W3694"/>
  <c r="X3694"/>
  <c r="W3695"/>
  <c r="X3695"/>
  <c r="W3696"/>
  <c r="X3696"/>
  <c r="W3697"/>
  <c r="X3697"/>
  <c r="W3698"/>
  <c r="X3698"/>
  <c r="W3699"/>
  <c r="X3699"/>
  <c r="W3700"/>
  <c r="X3700"/>
  <c r="W3701"/>
  <c r="X3701"/>
  <c r="W3702"/>
  <c r="X3702"/>
  <c r="W3703"/>
  <c r="X3703"/>
  <c r="W3704"/>
  <c r="X3704"/>
  <c r="W3705"/>
  <c r="X3705"/>
  <c r="W3706"/>
  <c r="X3706"/>
  <c r="W3707"/>
  <c r="X3707"/>
  <c r="W3708"/>
  <c r="X3708"/>
  <c r="W3709"/>
  <c r="X3709"/>
  <c r="W3710"/>
  <c r="X3710"/>
  <c r="W3711"/>
  <c r="X3711"/>
  <c r="W3712"/>
  <c r="X3712"/>
  <c r="W3713"/>
  <c r="X3713"/>
  <c r="W3714"/>
  <c r="X3714"/>
  <c r="W3715"/>
  <c r="X3715"/>
  <c r="W3716"/>
  <c r="X3716"/>
  <c r="W3717"/>
  <c r="X3717"/>
  <c r="W3718"/>
  <c r="X3718"/>
  <c r="W3719"/>
  <c r="X3719"/>
  <c r="W3720"/>
  <c r="X3720"/>
  <c r="W3721"/>
  <c r="X3721"/>
  <c r="W3722"/>
  <c r="X3722"/>
  <c r="W3723"/>
  <c r="X3723"/>
  <c r="W3724"/>
  <c r="X3724"/>
  <c r="W3725"/>
  <c r="X3725"/>
  <c r="W3726"/>
  <c r="X3726"/>
  <c r="W3727"/>
  <c r="X3727"/>
  <c r="W3728"/>
  <c r="X3728"/>
  <c r="W3729"/>
  <c r="X3729"/>
  <c r="W3730"/>
  <c r="X3730"/>
  <c r="W3731"/>
  <c r="X3731"/>
  <c r="W3732"/>
  <c r="X3732"/>
  <c r="W3733"/>
  <c r="X3733"/>
  <c r="W3734"/>
  <c r="X3734"/>
  <c r="W3735"/>
  <c r="X3735"/>
  <c r="W3736"/>
  <c r="X3736"/>
  <c r="W3737"/>
  <c r="X3737"/>
  <c r="W3738"/>
  <c r="X3738"/>
  <c r="W3739"/>
  <c r="X3739"/>
  <c r="W3740"/>
  <c r="X3740"/>
  <c r="W3741"/>
  <c r="X3741"/>
  <c r="W3742"/>
  <c r="X3742"/>
  <c r="W3743"/>
  <c r="X3743"/>
  <c r="W3744"/>
  <c r="X3744"/>
  <c r="W3745"/>
  <c r="X3745"/>
  <c r="W3746"/>
  <c r="X3746"/>
  <c r="W3747"/>
  <c r="X3747"/>
  <c r="W3748"/>
  <c r="X3748"/>
  <c r="W3749"/>
  <c r="X3749"/>
  <c r="W3750"/>
  <c r="X3750"/>
  <c r="W3751"/>
  <c r="X3751"/>
  <c r="W3752"/>
  <c r="X3752"/>
  <c r="W3753"/>
  <c r="X3753"/>
  <c r="W3754"/>
  <c r="X3754"/>
  <c r="W3755"/>
  <c r="X3755"/>
  <c r="W3756"/>
  <c r="X3756"/>
  <c r="W3757"/>
  <c r="X3757"/>
  <c r="W3758"/>
  <c r="X3758"/>
  <c r="W3759"/>
  <c r="X3759"/>
  <c r="W3760"/>
  <c r="X3760"/>
  <c r="W3761"/>
  <c r="X3761"/>
  <c r="W3762"/>
  <c r="X3762"/>
  <c r="W3763"/>
  <c r="X3763"/>
  <c r="W3764"/>
  <c r="X3764"/>
  <c r="W3765"/>
  <c r="X3765"/>
  <c r="W3766"/>
  <c r="X3766"/>
  <c r="W3767"/>
  <c r="X3767"/>
  <c r="W3768"/>
  <c r="X3768"/>
  <c r="W3769"/>
  <c r="X3769"/>
  <c r="W3770"/>
  <c r="X3770"/>
  <c r="W3771"/>
  <c r="X3771"/>
  <c r="W3772"/>
  <c r="X3772"/>
  <c r="W3773"/>
  <c r="X3773"/>
  <c r="W3774"/>
  <c r="X3774"/>
  <c r="W3775"/>
  <c r="X3775"/>
  <c r="W3776"/>
  <c r="X3776"/>
  <c r="W3777"/>
  <c r="X3777"/>
  <c r="W3778"/>
  <c r="X3778"/>
  <c r="W3779"/>
  <c r="X3779"/>
  <c r="W3780"/>
  <c r="X3780"/>
  <c r="W3781"/>
  <c r="X3781"/>
  <c r="W3782"/>
  <c r="X3782"/>
  <c r="W3783"/>
  <c r="X3783"/>
  <c r="W3784"/>
  <c r="X3784"/>
  <c r="W3785"/>
  <c r="X3785"/>
  <c r="W3786"/>
  <c r="X3786"/>
  <c r="W3787"/>
  <c r="X3787"/>
  <c r="W3788"/>
  <c r="X3788"/>
  <c r="W3789"/>
  <c r="X3789"/>
  <c r="W3790"/>
  <c r="X3790"/>
  <c r="W3791"/>
  <c r="X3791"/>
  <c r="W3792"/>
  <c r="X3792"/>
  <c r="W3793"/>
  <c r="X3793"/>
  <c r="W3794"/>
  <c r="X3794"/>
  <c r="W3795"/>
  <c r="X3795"/>
  <c r="W3796"/>
  <c r="X3796"/>
  <c r="W3797"/>
  <c r="X3797"/>
  <c r="W3798"/>
  <c r="X3798"/>
  <c r="W3799"/>
  <c r="X3799"/>
  <c r="W3800"/>
  <c r="X3800"/>
  <c r="W3801"/>
  <c r="X3801"/>
  <c r="W3802"/>
  <c r="X3802"/>
  <c r="W3803"/>
  <c r="X3803"/>
  <c r="W3804"/>
  <c r="X3804"/>
  <c r="W3805"/>
  <c r="X3805"/>
  <c r="W3806"/>
  <c r="X3806"/>
  <c r="W3807"/>
  <c r="X3807"/>
  <c r="W3808"/>
  <c r="X3808"/>
  <c r="W3809"/>
  <c r="X3809"/>
  <c r="W3810"/>
  <c r="X3810"/>
  <c r="W3811"/>
  <c r="X3811"/>
  <c r="W3812"/>
  <c r="X3812"/>
  <c r="W3813"/>
  <c r="X3813"/>
  <c r="W3814"/>
  <c r="X3814"/>
  <c r="W3815"/>
  <c r="X3815"/>
  <c r="W3816"/>
  <c r="X3816"/>
  <c r="W3817"/>
  <c r="X3817"/>
  <c r="W3818"/>
  <c r="X3818"/>
  <c r="W3819"/>
  <c r="X3819"/>
  <c r="W3820"/>
  <c r="X3820"/>
  <c r="W3821"/>
  <c r="X3821"/>
  <c r="W3822"/>
  <c r="X3822"/>
  <c r="W3823"/>
  <c r="X3823"/>
  <c r="W3824"/>
  <c r="X3824"/>
  <c r="W3825"/>
  <c r="X3825"/>
  <c r="W3826"/>
  <c r="X3826"/>
  <c r="W3827"/>
  <c r="X3827"/>
  <c r="W3828"/>
  <c r="X3828"/>
  <c r="W3829"/>
  <c r="X3829"/>
  <c r="W3830"/>
  <c r="X3830"/>
  <c r="W3831"/>
  <c r="X3831"/>
  <c r="W3832"/>
  <c r="X3832"/>
  <c r="W3833"/>
  <c r="X3833"/>
  <c r="W3834"/>
  <c r="X3834"/>
  <c r="W3835"/>
  <c r="X3835"/>
  <c r="W3836"/>
  <c r="X3836"/>
  <c r="W3837"/>
  <c r="X3837"/>
  <c r="W3838"/>
  <c r="X3838"/>
  <c r="W3839"/>
  <c r="X3839"/>
  <c r="W3840"/>
  <c r="X3840"/>
  <c r="W3841"/>
  <c r="X3841"/>
  <c r="W3842"/>
  <c r="X3842"/>
  <c r="W3843"/>
  <c r="X3843"/>
  <c r="W3844"/>
  <c r="X3844"/>
  <c r="W3845"/>
  <c r="X3845"/>
  <c r="W3846"/>
  <c r="X3846"/>
  <c r="W3847"/>
  <c r="X3847"/>
  <c r="W3848"/>
  <c r="X3848"/>
  <c r="W3849"/>
  <c r="X3849"/>
  <c r="W3850"/>
  <c r="X3850"/>
  <c r="W3851"/>
  <c r="X3851"/>
  <c r="W3852"/>
  <c r="X3852"/>
  <c r="W3853"/>
  <c r="X3853"/>
  <c r="W3854"/>
  <c r="X3854"/>
  <c r="W3855"/>
  <c r="X3855"/>
  <c r="W3856"/>
  <c r="X3856"/>
  <c r="W3857"/>
  <c r="X3857"/>
  <c r="W3858"/>
  <c r="X3858"/>
  <c r="W3859"/>
  <c r="X3859"/>
  <c r="W3860"/>
  <c r="X3860"/>
  <c r="W3861"/>
  <c r="X3861"/>
  <c r="W3862"/>
  <c r="X3862"/>
  <c r="W3863"/>
  <c r="X3863"/>
  <c r="W3864"/>
  <c r="X3864"/>
  <c r="W3865"/>
  <c r="X3865"/>
  <c r="W3866"/>
  <c r="X3866"/>
  <c r="W3867"/>
  <c r="X3867"/>
  <c r="W3868"/>
  <c r="X3868"/>
  <c r="W3869"/>
  <c r="X3869"/>
  <c r="W3870"/>
  <c r="X3870"/>
  <c r="W3871"/>
  <c r="X3871"/>
  <c r="W3872"/>
  <c r="X3872"/>
  <c r="W3873"/>
  <c r="X3873"/>
  <c r="W3874"/>
  <c r="X3874"/>
  <c r="W3875"/>
  <c r="X3875"/>
  <c r="W3876"/>
  <c r="X3876"/>
  <c r="W3877"/>
  <c r="X3877"/>
  <c r="W3878"/>
  <c r="X3878"/>
  <c r="W3879"/>
  <c r="X3879"/>
  <c r="W3880"/>
  <c r="X3880"/>
  <c r="W3881"/>
  <c r="X3881"/>
  <c r="W3882"/>
  <c r="X3882"/>
  <c r="W3883"/>
  <c r="X3883"/>
  <c r="W3884"/>
  <c r="X3884"/>
  <c r="W3885"/>
  <c r="X3885"/>
  <c r="W3886"/>
  <c r="X3886"/>
  <c r="W3887"/>
  <c r="X3887"/>
  <c r="W3888"/>
  <c r="X3888"/>
  <c r="W3889"/>
  <c r="X3889"/>
  <c r="W3890"/>
  <c r="X3890"/>
  <c r="W3891"/>
  <c r="X3891"/>
  <c r="W3892"/>
  <c r="X3892"/>
  <c r="W3893"/>
  <c r="X3893"/>
  <c r="W3894"/>
  <c r="X3894"/>
  <c r="W3895"/>
  <c r="X3895"/>
  <c r="W3896"/>
  <c r="X3896"/>
  <c r="W3897"/>
  <c r="X3897"/>
  <c r="W3898"/>
  <c r="X3898"/>
  <c r="W3899"/>
  <c r="X3899"/>
  <c r="W3900"/>
  <c r="X3900"/>
  <c r="W3901"/>
  <c r="X3901"/>
  <c r="W3902"/>
  <c r="X3902"/>
  <c r="W3903"/>
  <c r="X3903"/>
  <c r="W3904"/>
  <c r="X3904"/>
  <c r="W3905"/>
  <c r="X3905"/>
  <c r="W3906"/>
  <c r="X3906"/>
  <c r="W3907"/>
  <c r="X3907"/>
  <c r="W3908"/>
  <c r="X3908"/>
  <c r="W3909"/>
  <c r="X3909"/>
  <c r="W3910"/>
  <c r="X3910"/>
  <c r="W3911"/>
  <c r="X3911"/>
  <c r="W3912"/>
  <c r="X3912"/>
  <c r="W3913"/>
  <c r="X3913"/>
  <c r="W3914"/>
  <c r="X3914"/>
  <c r="W3915"/>
  <c r="X3915"/>
  <c r="W3916"/>
  <c r="X3916"/>
  <c r="W3917"/>
  <c r="X3917"/>
  <c r="W3918"/>
  <c r="X3918"/>
  <c r="W3919"/>
  <c r="X3919"/>
  <c r="W3920"/>
  <c r="X3920"/>
  <c r="W3921"/>
  <c r="X3921"/>
  <c r="W3922"/>
  <c r="X3922"/>
  <c r="X8"/>
  <c r="W8"/>
  <c r="W28" i="6"/>
  <c r="W29"/>
  <c r="W30"/>
  <c r="W31"/>
  <c r="W27"/>
  <c r="P6" i="4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1002"/>
  <c r="P1003"/>
  <c r="P1004"/>
  <c r="P1005"/>
  <c r="P1006"/>
  <c r="P1007"/>
  <c r="P1008"/>
  <c r="P1009"/>
  <c r="P1010"/>
  <c r="P1011"/>
  <c r="P1012"/>
  <c r="P1013"/>
  <c r="P1014"/>
  <c r="P1015"/>
  <c r="P1016"/>
  <c r="P1017"/>
  <c r="P1018"/>
  <c r="P1019"/>
  <c r="P1020"/>
  <c r="P1021"/>
  <c r="P1022"/>
  <c r="P1023"/>
  <c r="P1024"/>
  <c r="P1025"/>
  <c r="P1026"/>
  <c r="P1027"/>
  <c r="P1028"/>
  <c r="P1029"/>
  <c r="P1030"/>
  <c r="P1031"/>
  <c r="P1032"/>
  <c r="P1033"/>
  <c r="P1034"/>
  <c r="P1035"/>
  <c r="P1036"/>
  <c r="P1037"/>
  <c r="P1038"/>
  <c r="P1039"/>
  <c r="P1040"/>
  <c r="P1041"/>
  <c r="P1042"/>
  <c r="P1043"/>
  <c r="P1044"/>
  <c r="P1045"/>
  <c r="P1046"/>
  <c r="P1047"/>
  <c r="P1048"/>
  <c r="P1049"/>
  <c r="P1050"/>
  <c r="P1051"/>
  <c r="P1052"/>
  <c r="P1053"/>
  <c r="P1054"/>
  <c r="P1055"/>
  <c r="P1056"/>
  <c r="P1057"/>
  <c r="P1058"/>
  <c r="P1059"/>
  <c r="P1060"/>
  <c r="P1061"/>
  <c r="P1062"/>
  <c r="P1063"/>
  <c r="P1064"/>
  <c r="P1065"/>
  <c r="P1066"/>
  <c r="P1067"/>
  <c r="P1068"/>
  <c r="P1069"/>
  <c r="P1070"/>
  <c r="P1071"/>
  <c r="P1072"/>
  <c r="P1073"/>
  <c r="P1074"/>
  <c r="P1075"/>
  <c r="P1076"/>
  <c r="P1077"/>
  <c r="P1078"/>
  <c r="P1079"/>
  <c r="P1080"/>
  <c r="P1081"/>
  <c r="P1082"/>
  <c r="P1083"/>
  <c r="P1084"/>
  <c r="P1085"/>
  <c r="P1086"/>
  <c r="P1087"/>
  <c r="P1088"/>
  <c r="P1089"/>
  <c r="P1090"/>
  <c r="P1091"/>
  <c r="P1092"/>
  <c r="P1093"/>
  <c r="P1094"/>
  <c r="P1095"/>
  <c r="P1096"/>
  <c r="P1097"/>
  <c r="P1098"/>
  <c r="P1099"/>
  <c r="P1100"/>
  <c r="P1101"/>
  <c r="P1102"/>
  <c r="P1103"/>
  <c r="P1104"/>
  <c r="P1105"/>
  <c r="P1106"/>
  <c r="P1107"/>
  <c r="P1108"/>
  <c r="P1109"/>
  <c r="P1110"/>
  <c r="P1111"/>
  <c r="P1112"/>
  <c r="P1113"/>
  <c r="P1114"/>
  <c r="P1115"/>
  <c r="P1116"/>
  <c r="P1117"/>
  <c r="P1118"/>
  <c r="P1119"/>
  <c r="P1120"/>
  <c r="P1121"/>
  <c r="P1122"/>
  <c r="P1123"/>
  <c r="P1124"/>
  <c r="P1125"/>
  <c r="P1126"/>
  <c r="P1127"/>
  <c r="P1128"/>
  <c r="P1129"/>
  <c r="P1130"/>
  <c r="P1131"/>
  <c r="P1132"/>
  <c r="P1133"/>
  <c r="P1134"/>
  <c r="P1135"/>
  <c r="P1136"/>
  <c r="P1137"/>
  <c r="P1138"/>
  <c r="P1139"/>
  <c r="P1140"/>
  <c r="P1141"/>
  <c r="P1142"/>
  <c r="P1143"/>
  <c r="P1144"/>
  <c r="P1145"/>
  <c r="P1146"/>
  <c r="P1147"/>
  <c r="P1148"/>
  <c r="P1149"/>
  <c r="P1150"/>
  <c r="P1151"/>
  <c r="P1152"/>
  <c r="P1153"/>
  <c r="P1154"/>
  <c r="P1155"/>
  <c r="P1156"/>
  <c r="P1157"/>
  <c r="P1158"/>
  <c r="P1159"/>
  <c r="P1160"/>
  <c r="P1161"/>
  <c r="P1162"/>
  <c r="P1163"/>
  <c r="P1164"/>
  <c r="P1165"/>
  <c r="P1166"/>
  <c r="P1167"/>
  <c r="P1168"/>
  <c r="P1169"/>
  <c r="P1170"/>
  <c r="P1171"/>
  <c r="P1172"/>
  <c r="P1173"/>
  <c r="P1174"/>
  <c r="P1175"/>
  <c r="P1176"/>
  <c r="P1177"/>
  <c r="P1178"/>
  <c r="P1179"/>
  <c r="P1180"/>
  <c r="P1181"/>
  <c r="P1182"/>
  <c r="P1183"/>
  <c r="P1184"/>
  <c r="P1185"/>
  <c r="P1186"/>
  <c r="P1187"/>
  <c r="P1188"/>
  <c r="P1189"/>
  <c r="P1190"/>
  <c r="P1191"/>
  <c r="P1192"/>
  <c r="P1193"/>
  <c r="P1194"/>
  <c r="P1195"/>
  <c r="P1196"/>
  <c r="P1197"/>
  <c r="P1198"/>
  <c r="P1199"/>
  <c r="P1200"/>
  <c r="P3"/>
  <c r="P4"/>
  <c r="P5"/>
  <c r="P2"/>
  <c r="L1883" i="1"/>
  <c r="L143"/>
  <c r="M143" s="1"/>
  <c r="L38"/>
  <c r="M38" s="1"/>
  <c r="L39"/>
  <c r="M39" s="1"/>
  <c r="L40"/>
  <c r="M40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L50"/>
  <c r="M50" s="1"/>
  <c r="L51"/>
  <c r="M51" s="1"/>
  <c r="L52"/>
  <c r="M52" s="1"/>
  <c r="L53"/>
  <c r="M53" s="1"/>
  <c r="L54"/>
  <c r="M54" s="1"/>
  <c r="L55"/>
  <c r="M55" s="1"/>
  <c r="L56"/>
  <c r="M56" s="1"/>
  <c r="L57"/>
  <c r="M57" s="1"/>
  <c r="L58"/>
  <c r="M58" s="1"/>
  <c r="L59"/>
  <c r="M59" s="1"/>
  <c r="L60"/>
  <c r="M60" s="1"/>
  <c r="L61"/>
  <c r="M61" s="1"/>
  <c r="L62"/>
  <c r="M62" s="1"/>
  <c r="L63"/>
  <c r="M63" s="1"/>
  <c r="L64"/>
  <c r="M64" s="1"/>
  <c r="L65"/>
  <c r="M65" s="1"/>
  <c r="L66"/>
  <c r="M66" s="1"/>
  <c r="L67"/>
  <c r="M67" s="1"/>
  <c r="L68"/>
  <c r="M68" s="1"/>
  <c r="L69"/>
  <c r="M69" s="1"/>
  <c r="L70"/>
  <c r="M70" s="1"/>
  <c r="L71"/>
  <c r="M71" s="1"/>
  <c r="L72"/>
  <c r="M72" s="1"/>
  <c r="L73"/>
  <c r="M73" s="1"/>
  <c r="L74"/>
  <c r="M74" s="1"/>
  <c r="L75"/>
  <c r="M75" s="1"/>
  <c r="L76"/>
  <c r="M76" s="1"/>
  <c r="L77"/>
  <c r="M77" s="1"/>
  <c r="L78"/>
  <c r="M78" s="1"/>
  <c r="L79"/>
  <c r="M79" s="1"/>
  <c r="L80"/>
  <c r="M80" s="1"/>
  <c r="L81"/>
  <c r="M81" s="1"/>
  <c r="L82"/>
  <c r="M82" s="1"/>
  <c r="L83"/>
  <c r="M83" s="1"/>
  <c r="L84"/>
  <c r="M84" s="1"/>
  <c r="L85"/>
  <c r="M85" s="1"/>
  <c r="L86"/>
  <c r="M86" s="1"/>
  <c r="L87"/>
  <c r="M87" s="1"/>
  <c r="L88"/>
  <c r="M88" s="1"/>
  <c r="L89"/>
  <c r="M89" s="1"/>
  <c r="L90"/>
  <c r="M90" s="1"/>
  <c r="L91"/>
  <c r="M91" s="1"/>
  <c r="L92"/>
  <c r="M92" s="1"/>
  <c r="L93"/>
  <c r="M93" s="1"/>
  <c r="L94"/>
  <c r="M94" s="1"/>
  <c r="L95"/>
  <c r="M95" s="1"/>
  <c r="L96"/>
  <c r="M96" s="1"/>
  <c r="L97"/>
  <c r="M97" s="1"/>
  <c r="L98"/>
  <c r="M98" s="1"/>
  <c r="L99"/>
  <c r="M99" s="1"/>
  <c r="L100"/>
  <c r="M100" s="1"/>
  <c r="L101"/>
  <c r="M101" s="1"/>
  <c r="L102"/>
  <c r="M102" s="1"/>
  <c r="L103"/>
  <c r="M103" s="1"/>
  <c r="L104"/>
  <c r="M104" s="1"/>
  <c r="L105"/>
  <c r="M105" s="1"/>
  <c r="L106"/>
  <c r="M106" s="1"/>
  <c r="L107"/>
  <c r="M107" s="1"/>
  <c r="L108"/>
  <c r="M108" s="1"/>
  <c r="L109"/>
  <c r="M109" s="1"/>
  <c r="L110"/>
  <c r="M110" s="1"/>
  <c r="L111"/>
  <c r="M111" s="1"/>
  <c r="L112"/>
  <c r="M112" s="1"/>
  <c r="L113"/>
  <c r="M113" s="1"/>
  <c r="L114"/>
  <c r="M114" s="1"/>
  <c r="L115"/>
  <c r="M115" s="1"/>
  <c r="L116"/>
  <c r="M116" s="1"/>
  <c r="L117"/>
  <c r="M117" s="1"/>
  <c r="L118"/>
  <c r="M118" s="1"/>
  <c r="L119"/>
  <c r="M119" s="1"/>
  <c r="L120"/>
  <c r="M120" s="1"/>
  <c r="L121"/>
  <c r="M121" s="1"/>
  <c r="L122"/>
  <c r="M122" s="1"/>
  <c r="L123"/>
  <c r="M123" s="1"/>
  <c r="L124"/>
  <c r="M124" s="1"/>
  <c r="L125"/>
  <c r="M125" s="1"/>
  <c r="L126"/>
  <c r="M126" s="1"/>
  <c r="L127"/>
  <c r="M127" s="1"/>
  <c r="L128"/>
  <c r="M128" s="1"/>
  <c r="L129"/>
  <c r="M129" s="1"/>
  <c r="L130"/>
  <c r="M130" s="1"/>
  <c r="L131"/>
  <c r="M131" s="1"/>
  <c r="L132"/>
  <c r="M132" s="1"/>
  <c r="L133"/>
  <c r="M133" s="1"/>
  <c r="L134"/>
  <c r="M134" s="1"/>
  <c r="L135"/>
  <c r="M135" s="1"/>
  <c r="L136"/>
  <c r="M136" s="1"/>
  <c r="L137"/>
  <c r="M137" s="1"/>
  <c r="L138"/>
  <c r="M138" s="1"/>
  <c r="L139"/>
  <c r="M139" s="1"/>
  <c r="L140"/>
  <c r="M140" s="1"/>
  <c r="L141"/>
  <c r="M141" s="1"/>
  <c r="L142"/>
  <c r="M142" s="1"/>
  <c r="L144"/>
  <c r="M144" s="1"/>
  <c r="L145"/>
  <c r="M145" s="1"/>
  <c r="L146"/>
  <c r="M146" s="1"/>
  <c r="L147"/>
  <c r="M147" s="1"/>
  <c r="L148"/>
  <c r="M148" s="1"/>
  <c r="L149"/>
  <c r="M149" s="1"/>
  <c r="L150"/>
  <c r="M150" s="1"/>
  <c r="L151"/>
  <c r="M151" s="1"/>
  <c r="L152"/>
  <c r="M152" s="1"/>
  <c r="L153"/>
  <c r="M153" s="1"/>
  <c r="L154"/>
  <c r="M154" s="1"/>
  <c r="L155"/>
  <c r="M155" s="1"/>
  <c r="L156"/>
  <c r="M156" s="1"/>
  <c r="L157"/>
  <c r="M157" s="1"/>
  <c r="L158"/>
  <c r="M158" s="1"/>
  <c r="L159"/>
  <c r="M159" s="1"/>
  <c r="L160"/>
  <c r="M160" s="1"/>
  <c r="L161"/>
  <c r="M161" s="1"/>
  <c r="L162"/>
  <c r="M162" s="1"/>
  <c r="L163"/>
  <c r="M163" s="1"/>
  <c r="L164"/>
  <c r="M164" s="1"/>
  <c r="L165"/>
  <c r="M165" s="1"/>
  <c r="L166"/>
  <c r="M166" s="1"/>
  <c r="L167"/>
  <c r="M167" s="1"/>
  <c r="L168"/>
  <c r="M168" s="1"/>
  <c r="L169"/>
  <c r="M169" s="1"/>
  <c r="L170"/>
  <c r="M170" s="1"/>
  <c r="L171"/>
  <c r="M171" s="1"/>
  <c r="L172"/>
  <c r="M172" s="1"/>
  <c r="L173"/>
  <c r="M173" s="1"/>
  <c r="L174"/>
  <c r="M174" s="1"/>
  <c r="L175"/>
  <c r="M175" s="1"/>
  <c r="L176"/>
  <c r="M176" s="1"/>
  <c r="L177"/>
  <c r="M177" s="1"/>
  <c r="L178"/>
  <c r="M178" s="1"/>
  <c r="L179"/>
  <c r="M179" s="1"/>
  <c r="L180"/>
  <c r="M180" s="1"/>
  <c r="L181"/>
  <c r="M181" s="1"/>
  <c r="L182"/>
  <c r="M182" s="1"/>
  <c r="L183"/>
  <c r="M183" s="1"/>
  <c r="L184"/>
  <c r="M184" s="1"/>
  <c r="L185"/>
  <c r="M185" s="1"/>
  <c r="L186"/>
  <c r="M186" s="1"/>
  <c r="L187"/>
  <c r="M187" s="1"/>
  <c r="L188"/>
  <c r="M188" s="1"/>
  <c r="L189"/>
  <c r="M189" s="1"/>
  <c r="L190"/>
  <c r="M190" s="1"/>
  <c r="L191"/>
  <c r="M191" s="1"/>
  <c r="L192"/>
  <c r="M192" s="1"/>
  <c r="L193"/>
  <c r="M193" s="1"/>
  <c r="L194"/>
  <c r="M194" s="1"/>
  <c r="L195"/>
  <c r="M195" s="1"/>
  <c r="L196"/>
  <c r="M196" s="1"/>
  <c r="L197"/>
  <c r="M197" s="1"/>
  <c r="L198"/>
  <c r="M198" s="1"/>
  <c r="L199"/>
  <c r="M199" s="1"/>
  <c r="L200"/>
  <c r="M200" s="1"/>
  <c r="L201"/>
  <c r="M201" s="1"/>
  <c r="L202"/>
  <c r="M202" s="1"/>
  <c r="L203"/>
  <c r="M203" s="1"/>
  <c r="L204"/>
  <c r="M204" s="1"/>
  <c r="L205"/>
  <c r="M205" s="1"/>
  <c r="L206"/>
  <c r="M206" s="1"/>
  <c r="L207"/>
  <c r="M207" s="1"/>
  <c r="L208"/>
  <c r="M208" s="1"/>
  <c r="L209"/>
  <c r="M209" s="1"/>
  <c r="L210"/>
  <c r="M210" s="1"/>
  <c r="L211"/>
  <c r="M211" s="1"/>
  <c r="L212"/>
  <c r="M212" s="1"/>
  <c r="L213"/>
  <c r="M213" s="1"/>
  <c r="L214"/>
  <c r="M214" s="1"/>
  <c r="L215"/>
  <c r="M215" s="1"/>
  <c r="L216"/>
  <c r="M216" s="1"/>
  <c r="L217"/>
  <c r="M217" s="1"/>
  <c r="L218"/>
  <c r="M218" s="1"/>
  <c r="L219"/>
  <c r="M219" s="1"/>
  <c r="L220"/>
  <c r="M220" s="1"/>
  <c r="L221"/>
  <c r="M221" s="1"/>
  <c r="L222"/>
  <c r="M222" s="1"/>
  <c r="L223"/>
  <c r="M223" s="1"/>
  <c r="L224"/>
  <c r="M224" s="1"/>
  <c r="L225"/>
  <c r="M225" s="1"/>
  <c r="L226"/>
  <c r="M226" s="1"/>
  <c r="L227"/>
  <c r="M227" s="1"/>
  <c r="L228"/>
  <c r="M228" s="1"/>
  <c r="L229"/>
  <c r="M229" s="1"/>
  <c r="L230"/>
  <c r="M230" s="1"/>
  <c r="L231"/>
  <c r="M231" s="1"/>
  <c r="L232"/>
  <c r="M232" s="1"/>
  <c r="L233"/>
  <c r="M233" s="1"/>
  <c r="L234"/>
  <c r="M234" s="1"/>
  <c r="L235"/>
  <c r="M235" s="1"/>
  <c r="L236"/>
  <c r="M236" s="1"/>
  <c r="L237"/>
  <c r="M237" s="1"/>
  <c r="L238"/>
  <c r="M238" s="1"/>
  <c r="L239"/>
  <c r="M239" s="1"/>
  <c r="L240"/>
  <c r="M240" s="1"/>
  <c r="L241"/>
  <c r="M241" s="1"/>
  <c r="L242"/>
  <c r="M242" s="1"/>
  <c r="L243"/>
  <c r="M243" s="1"/>
  <c r="L244"/>
  <c r="M244" s="1"/>
  <c r="L245"/>
  <c r="M245" s="1"/>
  <c r="L246"/>
  <c r="M246" s="1"/>
  <c r="L247"/>
  <c r="M247" s="1"/>
  <c r="L248"/>
  <c r="M248" s="1"/>
  <c r="L249"/>
  <c r="M249" s="1"/>
  <c r="L250"/>
  <c r="M250" s="1"/>
  <c r="L251"/>
  <c r="M251" s="1"/>
  <c r="L252"/>
  <c r="M252" s="1"/>
  <c r="L253"/>
  <c r="M253" s="1"/>
  <c r="L254"/>
  <c r="M254" s="1"/>
  <c r="L255"/>
  <c r="M255" s="1"/>
  <c r="L256"/>
  <c r="M256" s="1"/>
  <c r="L257"/>
  <c r="M257" s="1"/>
  <c r="L258"/>
  <c r="M258" s="1"/>
  <c r="L259"/>
  <c r="M259" s="1"/>
  <c r="L260"/>
  <c r="M260" s="1"/>
  <c r="L261"/>
  <c r="M261" s="1"/>
  <c r="L262"/>
  <c r="M262" s="1"/>
  <c r="L263"/>
  <c r="M263" s="1"/>
  <c r="L264"/>
  <c r="M264" s="1"/>
  <c r="L265"/>
  <c r="M265" s="1"/>
  <c r="L266"/>
  <c r="M266" s="1"/>
  <c r="L267"/>
  <c r="M267" s="1"/>
  <c r="L268"/>
  <c r="M268" s="1"/>
  <c r="L269"/>
  <c r="M269" s="1"/>
  <c r="L270"/>
  <c r="M270" s="1"/>
  <c r="L271"/>
  <c r="M271" s="1"/>
  <c r="L272"/>
  <c r="M272" s="1"/>
  <c r="L273"/>
  <c r="M273" s="1"/>
  <c r="L274"/>
  <c r="M274" s="1"/>
  <c r="L275"/>
  <c r="M275" s="1"/>
  <c r="L276"/>
  <c r="M276" s="1"/>
  <c r="L277"/>
  <c r="M277" s="1"/>
  <c r="L278"/>
  <c r="M278" s="1"/>
  <c r="L279"/>
  <c r="M279" s="1"/>
  <c r="L280"/>
  <c r="M280" s="1"/>
  <c r="L281"/>
  <c r="M281" s="1"/>
  <c r="L282"/>
  <c r="M282" s="1"/>
  <c r="L283"/>
  <c r="M283" s="1"/>
  <c r="L284"/>
  <c r="M284" s="1"/>
  <c r="L285"/>
  <c r="M285" s="1"/>
  <c r="L286"/>
  <c r="M286" s="1"/>
  <c r="L287"/>
  <c r="M287" s="1"/>
  <c r="L288"/>
  <c r="M288" s="1"/>
  <c r="L289"/>
  <c r="M289" s="1"/>
  <c r="L290"/>
  <c r="M290" s="1"/>
  <c r="L291"/>
  <c r="M291" s="1"/>
  <c r="L292"/>
  <c r="M292" s="1"/>
  <c r="L293"/>
  <c r="M293" s="1"/>
  <c r="L294"/>
  <c r="M294" s="1"/>
  <c r="L295"/>
  <c r="M295" s="1"/>
  <c r="L296"/>
  <c r="M296" s="1"/>
  <c r="L297"/>
  <c r="M297" s="1"/>
  <c r="L298"/>
  <c r="M298" s="1"/>
  <c r="L299"/>
  <c r="M299" s="1"/>
  <c r="L300"/>
  <c r="M300" s="1"/>
  <c r="L301"/>
  <c r="M301" s="1"/>
  <c r="L302"/>
  <c r="M302" s="1"/>
  <c r="L303"/>
  <c r="M303" s="1"/>
  <c r="L304"/>
  <c r="M304" s="1"/>
  <c r="L305"/>
  <c r="M305" s="1"/>
  <c r="L306"/>
  <c r="M306" s="1"/>
  <c r="L307"/>
  <c r="M307" s="1"/>
  <c r="L308"/>
  <c r="M308" s="1"/>
  <c r="L309"/>
  <c r="M309" s="1"/>
  <c r="L310"/>
  <c r="M310" s="1"/>
  <c r="L311"/>
  <c r="M311" s="1"/>
  <c r="L312"/>
  <c r="M312" s="1"/>
  <c r="L313"/>
  <c r="M313" s="1"/>
  <c r="L314"/>
  <c r="M314" s="1"/>
  <c r="L315"/>
  <c r="M315" s="1"/>
  <c r="L316"/>
  <c r="M316" s="1"/>
  <c r="L317"/>
  <c r="M317" s="1"/>
  <c r="L318"/>
  <c r="M318" s="1"/>
  <c r="L319"/>
  <c r="M319" s="1"/>
  <c r="L320"/>
  <c r="M320" s="1"/>
  <c r="L321"/>
  <c r="M321" s="1"/>
  <c r="L322"/>
  <c r="M322" s="1"/>
  <c r="L323"/>
  <c r="M323" s="1"/>
  <c r="L324"/>
  <c r="M324" s="1"/>
  <c r="L325"/>
  <c r="M325" s="1"/>
  <c r="L326"/>
  <c r="M326" s="1"/>
  <c r="L327"/>
  <c r="M327" s="1"/>
  <c r="L328"/>
  <c r="M328" s="1"/>
  <c r="L329"/>
  <c r="M329" s="1"/>
  <c r="L330"/>
  <c r="M330" s="1"/>
  <c r="L331"/>
  <c r="M331" s="1"/>
  <c r="L332"/>
  <c r="M332" s="1"/>
  <c r="L333"/>
  <c r="M333" s="1"/>
  <c r="L334"/>
  <c r="M334" s="1"/>
  <c r="L335"/>
  <c r="M335" s="1"/>
  <c r="L336"/>
  <c r="M336" s="1"/>
  <c r="L337"/>
  <c r="M337" s="1"/>
  <c r="L338"/>
  <c r="M338" s="1"/>
  <c r="L339"/>
  <c r="M339" s="1"/>
  <c r="L340"/>
  <c r="M340" s="1"/>
  <c r="L341"/>
  <c r="M341" s="1"/>
  <c r="L342"/>
  <c r="M342" s="1"/>
  <c r="L343"/>
  <c r="M343" s="1"/>
  <c r="L344"/>
  <c r="M344" s="1"/>
  <c r="L345"/>
  <c r="M345" s="1"/>
  <c r="L346"/>
  <c r="M346" s="1"/>
  <c r="L347"/>
  <c r="M347" s="1"/>
  <c r="L348"/>
  <c r="M348" s="1"/>
  <c r="L349"/>
  <c r="M349" s="1"/>
  <c r="L350"/>
  <c r="M350" s="1"/>
  <c r="L351"/>
  <c r="M351" s="1"/>
  <c r="L352"/>
  <c r="M352" s="1"/>
  <c r="L353"/>
  <c r="M353" s="1"/>
  <c r="L354"/>
  <c r="M354" s="1"/>
  <c r="L355"/>
  <c r="M355" s="1"/>
  <c r="L356"/>
  <c r="M356" s="1"/>
  <c r="L357"/>
  <c r="M357" s="1"/>
  <c r="L358"/>
  <c r="M358" s="1"/>
  <c r="L359"/>
  <c r="M359" s="1"/>
  <c r="L360"/>
  <c r="M360" s="1"/>
  <c r="L361"/>
  <c r="M361" s="1"/>
  <c r="L362"/>
  <c r="M362" s="1"/>
  <c r="L363"/>
  <c r="M363" s="1"/>
  <c r="L364"/>
  <c r="M364" s="1"/>
  <c r="L365"/>
  <c r="M365" s="1"/>
  <c r="L366"/>
  <c r="M366" s="1"/>
  <c r="L367"/>
  <c r="M367" s="1"/>
  <c r="L368"/>
  <c r="M368" s="1"/>
  <c r="L369"/>
  <c r="M369" s="1"/>
  <c r="L370"/>
  <c r="M370" s="1"/>
  <c r="L371"/>
  <c r="M371" s="1"/>
  <c r="L372"/>
  <c r="M372" s="1"/>
  <c r="L373"/>
  <c r="M373" s="1"/>
  <c r="L374"/>
  <c r="M374" s="1"/>
  <c r="L375"/>
  <c r="M375" s="1"/>
  <c r="L376"/>
  <c r="M376" s="1"/>
  <c r="L377"/>
  <c r="M377" s="1"/>
  <c r="L378"/>
  <c r="M378" s="1"/>
  <c r="L379"/>
  <c r="M379" s="1"/>
  <c r="L380"/>
  <c r="M380" s="1"/>
  <c r="L381"/>
  <c r="M381" s="1"/>
  <c r="L382"/>
  <c r="M382" s="1"/>
  <c r="L383"/>
  <c r="M383" s="1"/>
  <c r="L384"/>
  <c r="M384" s="1"/>
  <c r="L385"/>
  <c r="M385" s="1"/>
  <c r="L386"/>
  <c r="M386" s="1"/>
  <c r="L387"/>
  <c r="M387" s="1"/>
  <c r="L388"/>
  <c r="M388" s="1"/>
  <c r="L389"/>
  <c r="M389" s="1"/>
  <c r="L390"/>
  <c r="M390" s="1"/>
  <c r="L391"/>
  <c r="M391" s="1"/>
  <c r="L392"/>
  <c r="M392" s="1"/>
  <c r="L393"/>
  <c r="M393" s="1"/>
  <c r="L394"/>
  <c r="M394" s="1"/>
  <c r="L395"/>
  <c r="M395" s="1"/>
  <c r="L396"/>
  <c r="M396" s="1"/>
  <c r="L397"/>
  <c r="M397" s="1"/>
  <c r="L398"/>
  <c r="M398" s="1"/>
  <c r="L399"/>
  <c r="M399" s="1"/>
  <c r="L400"/>
  <c r="M400" s="1"/>
  <c r="L401"/>
  <c r="M401" s="1"/>
  <c r="L402"/>
  <c r="M402" s="1"/>
  <c r="L403"/>
  <c r="M403" s="1"/>
  <c r="L404"/>
  <c r="M404" s="1"/>
  <c r="L405"/>
  <c r="M405" s="1"/>
  <c r="L406"/>
  <c r="M406" s="1"/>
  <c r="L407"/>
  <c r="M407" s="1"/>
  <c r="L408"/>
  <c r="M408" s="1"/>
  <c r="L409"/>
  <c r="M409" s="1"/>
  <c r="L410"/>
  <c r="M410" s="1"/>
  <c r="L411"/>
  <c r="M411" s="1"/>
  <c r="L412"/>
  <c r="M412" s="1"/>
  <c r="L413"/>
  <c r="M413" s="1"/>
  <c r="L414"/>
  <c r="M414" s="1"/>
  <c r="L415"/>
  <c r="M415" s="1"/>
  <c r="L416"/>
  <c r="M416" s="1"/>
  <c r="L417"/>
  <c r="M417" s="1"/>
  <c r="L418"/>
  <c r="M418" s="1"/>
  <c r="L419"/>
  <c r="M419" s="1"/>
  <c r="L420"/>
  <c r="M420" s="1"/>
  <c r="L421"/>
  <c r="M421" s="1"/>
  <c r="L422"/>
  <c r="M422" s="1"/>
  <c r="L423"/>
  <c r="M423" s="1"/>
  <c r="L424"/>
  <c r="M424" s="1"/>
  <c r="L425"/>
  <c r="M425" s="1"/>
  <c r="L426"/>
  <c r="M426" s="1"/>
  <c r="L427"/>
  <c r="M427" s="1"/>
  <c r="L428"/>
  <c r="M428" s="1"/>
  <c r="L429"/>
  <c r="M429" s="1"/>
  <c r="L430"/>
  <c r="M430" s="1"/>
  <c r="L431"/>
  <c r="M431" s="1"/>
  <c r="L432"/>
  <c r="M432" s="1"/>
  <c r="L433"/>
  <c r="M433" s="1"/>
  <c r="L434"/>
  <c r="M434" s="1"/>
  <c r="L435"/>
  <c r="M435" s="1"/>
  <c r="L436"/>
  <c r="M436" s="1"/>
  <c r="L437"/>
  <c r="M437" s="1"/>
  <c r="L438"/>
  <c r="M438" s="1"/>
  <c r="L439"/>
  <c r="M439" s="1"/>
  <c r="L440"/>
  <c r="M440" s="1"/>
  <c r="L441"/>
  <c r="M441" s="1"/>
  <c r="L442"/>
  <c r="M442" s="1"/>
  <c r="L443"/>
  <c r="M443" s="1"/>
  <c r="L444"/>
  <c r="M444" s="1"/>
  <c r="L445"/>
  <c r="M445" s="1"/>
  <c r="L446"/>
  <c r="M446" s="1"/>
  <c r="L447"/>
  <c r="M447" s="1"/>
  <c r="L448"/>
  <c r="M448" s="1"/>
  <c r="L449"/>
  <c r="M449" s="1"/>
  <c r="L450"/>
  <c r="M450" s="1"/>
  <c r="L451"/>
  <c r="M451" s="1"/>
  <c r="L452"/>
  <c r="M452" s="1"/>
  <c r="L453"/>
  <c r="M453" s="1"/>
  <c r="L454"/>
  <c r="M454" s="1"/>
  <c r="L455"/>
  <c r="M455" s="1"/>
  <c r="L456"/>
  <c r="M456" s="1"/>
  <c r="L457"/>
  <c r="M457" s="1"/>
  <c r="L458"/>
  <c r="M458" s="1"/>
  <c r="L459"/>
  <c r="M459" s="1"/>
  <c r="L460"/>
  <c r="M460" s="1"/>
  <c r="L461"/>
  <c r="M461" s="1"/>
  <c r="L462"/>
  <c r="M462" s="1"/>
  <c r="L463"/>
  <c r="M463" s="1"/>
  <c r="L464"/>
  <c r="M464" s="1"/>
  <c r="L465"/>
  <c r="M465" s="1"/>
  <c r="L466"/>
  <c r="M466" s="1"/>
  <c r="L467"/>
  <c r="M467" s="1"/>
  <c r="L468"/>
  <c r="M468" s="1"/>
  <c r="L469"/>
  <c r="M469" s="1"/>
  <c r="L470"/>
  <c r="M470" s="1"/>
  <c r="L471"/>
  <c r="M471" s="1"/>
  <c r="L472"/>
  <c r="M472" s="1"/>
  <c r="L473"/>
  <c r="M473" s="1"/>
  <c r="L474"/>
  <c r="M474" s="1"/>
  <c r="L475"/>
  <c r="M475" s="1"/>
  <c r="L476"/>
  <c r="M476" s="1"/>
  <c r="L477"/>
  <c r="M477" s="1"/>
  <c r="L478"/>
  <c r="M478" s="1"/>
  <c r="L479"/>
  <c r="M479" s="1"/>
  <c r="L480"/>
  <c r="M480" s="1"/>
  <c r="L481"/>
  <c r="M481" s="1"/>
  <c r="L482"/>
  <c r="M482" s="1"/>
  <c r="L483"/>
  <c r="M483" s="1"/>
  <c r="L484"/>
  <c r="M484" s="1"/>
  <c r="L485"/>
  <c r="M485" s="1"/>
  <c r="L486"/>
  <c r="M486" s="1"/>
  <c r="L487"/>
  <c r="M487" s="1"/>
  <c r="L488"/>
  <c r="M488" s="1"/>
  <c r="L489"/>
  <c r="M489" s="1"/>
  <c r="L490"/>
  <c r="M490" s="1"/>
  <c r="L491"/>
  <c r="M491" s="1"/>
  <c r="L492"/>
  <c r="M492" s="1"/>
  <c r="L493"/>
  <c r="M493" s="1"/>
  <c r="L494"/>
  <c r="M494" s="1"/>
  <c r="L495"/>
  <c r="M495" s="1"/>
  <c r="L496"/>
  <c r="M496" s="1"/>
  <c r="L497"/>
  <c r="M497" s="1"/>
  <c r="L498"/>
  <c r="M498" s="1"/>
  <c r="L499"/>
  <c r="M499" s="1"/>
  <c r="L500"/>
  <c r="M500" s="1"/>
  <c r="L501"/>
  <c r="M501" s="1"/>
  <c r="L502"/>
  <c r="M502" s="1"/>
  <c r="L503"/>
  <c r="M503" s="1"/>
  <c r="L504"/>
  <c r="M504" s="1"/>
  <c r="L505"/>
  <c r="M505" s="1"/>
  <c r="L506"/>
  <c r="M506" s="1"/>
  <c r="L507"/>
  <c r="M507" s="1"/>
  <c r="L508"/>
  <c r="M508" s="1"/>
  <c r="L509"/>
  <c r="M509" s="1"/>
  <c r="L510"/>
  <c r="M510" s="1"/>
  <c r="L511"/>
  <c r="M511" s="1"/>
  <c r="L512"/>
  <c r="M512" s="1"/>
  <c r="L513"/>
  <c r="M513" s="1"/>
  <c r="L514"/>
  <c r="M514" s="1"/>
  <c r="L515"/>
  <c r="M515" s="1"/>
  <c r="L516"/>
  <c r="M516" s="1"/>
  <c r="L517"/>
  <c r="M517" s="1"/>
  <c r="L518"/>
  <c r="M518" s="1"/>
  <c r="L519"/>
  <c r="M519" s="1"/>
  <c r="L520"/>
  <c r="M520" s="1"/>
  <c r="L521"/>
  <c r="M521" s="1"/>
  <c r="L522"/>
  <c r="M522" s="1"/>
  <c r="L523"/>
  <c r="M523" s="1"/>
  <c r="L524"/>
  <c r="M524" s="1"/>
  <c r="L525"/>
  <c r="M525" s="1"/>
  <c r="L526"/>
  <c r="M526" s="1"/>
  <c r="L527"/>
  <c r="M527" s="1"/>
  <c r="L528"/>
  <c r="M528" s="1"/>
  <c r="L529"/>
  <c r="M529" s="1"/>
  <c r="L530"/>
  <c r="M530" s="1"/>
  <c r="L531"/>
  <c r="M531" s="1"/>
  <c r="L532"/>
  <c r="M532" s="1"/>
  <c r="L533"/>
  <c r="M533" s="1"/>
  <c r="L534"/>
  <c r="M534" s="1"/>
  <c r="L535"/>
  <c r="M535" s="1"/>
  <c r="L536"/>
  <c r="M536" s="1"/>
  <c r="L537"/>
  <c r="M537" s="1"/>
  <c r="L538"/>
  <c r="M538" s="1"/>
  <c r="L539"/>
  <c r="M539" s="1"/>
  <c r="L540"/>
  <c r="M540" s="1"/>
  <c r="L541"/>
  <c r="M541" s="1"/>
  <c r="L542"/>
  <c r="M542" s="1"/>
  <c r="L543"/>
  <c r="M543" s="1"/>
  <c r="L544"/>
  <c r="M544" s="1"/>
  <c r="L545"/>
  <c r="M545" s="1"/>
  <c r="L546"/>
  <c r="M546" s="1"/>
  <c r="L547"/>
  <c r="M547" s="1"/>
  <c r="L548"/>
  <c r="M548" s="1"/>
  <c r="L549"/>
  <c r="M549" s="1"/>
  <c r="L550"/>
  <c r="M550" s="1"/>
  <c r="L551"/>
  <c r="M551" s="1"/>
  <c r="L552"/>
  <c r="M552" s="1"/>
  <c r="L553"/>
  <c r="M553" s="1"/>
  <c r="L554"/>
  <c r="M554" s="1"/>
  <c r="L555"/>
  <c r="M555" s="1"/>
  <c r="L556"/>
  <c r="M556" s="1"/>
  <c r="L557"/>
  <c r="M557" s="1"/>
  <c r="L558"/>
  <c r="M558" s="1"/>
  <c r="L559"/>
  <c r="M559" s="1"/>
  <c r="L560"/>
  <c r="M560" s="1"/>
  <c r="L561"/>
  <c r="M561" s="1"/>
  <c r="L562"/>
  <c r="M562" s="1"/>
  <c r="L563"/>
  <c r="M563" s="1"/>
  <c r="L564"/>
  <c r="M564" s="1"/>
  <c r="L565"/>
  <c r="M565" s="1"/>
  <c r="L566"/>
  <c r="M566" s="1"/>
  <c r="L567"/>
  <c r="M567" s="1"/>
  <c r="L568"/>
  <c r="M568" s="1"/>
  <c r="L569"/>
  <c r="M569" s="1"/>
  <c r="L570"/>
  <c r="M570" s="1"/>
  <c r="L571"/>
  <c r="M571" s="1"/>
  <c r="L572"/>
  <c r="M572" s="1"/>
  <c r="L573"/>
  <c r="M573" s="1"/>
  <c r="L574"/>
  <c r="M574" s="1"/>
  <c r="L575"/>
  <c r="M575" s="1"/>
  <c r="L576"/>
  <c r="M576" s="1"/>
  <c r="L577"/>
  <c r="M577" s="1"/>
  <c r="L578"/>
  <c r="M578" s="1"/>
  <c r="L579"/>
  <c r="M579" s="1"/>
  <c r="L580"/>
  <c r="M580" s="1"/>
  <c r="L581"/>
  <c r="M581" s="1"/>
  <c r="L582"/>
  <c r="M582" s="1"/>
  <c r="L583"/>
  <c r="M583" s="1"/>
  <c r="L584"/>
  <c r="M584" s="1"/>
  <c r="L585"/>
  <c r="M585" s="1"/>
  <c r="L586"/>
  <c r="M586" s="1"/>
  <c r="L587"/>
  <c r="M587" s="1"/>
  <c r="L588"/>
  <c r="M588" s="1"/>
  <c r="L589"/>
  <c r="M589" s="1"/>
  <c r="L590"/>
  <c r="M590" s="1"/>
  <c r="L591"/>
  <c r="M591" s="1"/>
  <c r="L592"/>
  <c r="M592" s="1"/>
  <c r="L593"/>
  <c r="M593" s="1"/>
  <c r="L594"/>
  <c r="M594" s="1"/>
  <c r="L595"/>
  <c r="M595" s="1"/>
  <c r="L596"/>
  <c r="M596" s="1"/>
  <c r="L597"/>
  <c r="M597" s="1"/>
  <c r="L598"/>
  <c r="M598" s="1"/>
  <c r="L599"/>
  <c r="M599" s="1"/>
  <c r="L600"/>
  <c r="M600" s="1"/>
  <c r="L601"/>
  <c r="M601" s="1"/>
  <c r="L602"/>
  <c r="M602" s="1"/>
  <c r="L603"/>
  <c r="M603" s="1"/>
  <c r="L604"/>
  <c r="M604" s="1"/>
  <c r="L605"/>
  <c r="M605" s="1"/>
  <c r="L606"/>
  <c r="M606" s="1"/>
  <c r="L607"/>
  <c r="M607" s="1"/>
  <c r="L608"/>
  <c r="M608" s="1"/>
  <c r="L609"/>
  <c r="M609" s="1"/>
  <c r="L610"/>
  <c r="M610" s="1"/>
  <c r="L611"/>
  <c r="M611" s="1"/>
  <c r="L612"/>
  <c r="M612" s="1"/>
  <c r="L613"/>
  <c r="M613" s="1"/>
  <c r="L614"/>
  <c r="M614" s="1"/>
  <c r="L615"/>
  <c r="M615" s="1"/>
  <c r="L616"/>
  <c r="M616" s="1"/>
  <c r="L617"/>
  <c r="M617" s="1"/>
  <c r="L618"/>
  <c r="M618" s="1"/>
  <c r="L619"/>
  <c r="M619" s="1"/>
  <c r="L620"/>
  <c r="M620" s="1"/>
  <c r="L621"/>
  <c r="M621" s="1"/>
  <c r="L622"/>
  <c r="M622" s="1"/>
  <c r="L623"/>
  <c r="M623" s="1"/>
  <c r="L624"/>
  <c r="M624" s="1"/>
  <c r="L625"/>
  <c r="M625" s="1"/>
  <c r="L626"/>
  <c r="M626" s="1"/>
  <c r="L627"/>
  <c r="M627" s="1"/>
  <c r="L628"/>
  <c r="M628" s="1"/>
  <c r="L629"/>
  <c r="M629" s="1"/>
  <c r="L630"/>
  <c r="M630" s="1"/>
  <c r="L631"/>
  <c r="M631" s="1"/>
  <c r="L632"/>
  <c r="M632" s="1"/>
  <c r="L633"/>
  <c r="M633" s="1"/>
  <c r="L634"/>
  <c r="M634" s="1"/>
  <c r="L635"/>
  <c r="M635" s="1"/>
  <c r="L636"/>
  <c r="M636" s="1"/>
  <c r="L637"/>
  <c r="M637" s="1"/>
  <c r="L638"/>
  <c r="M638" s="1"/>
  <c r="L639"/>
  <c r="M639" s="1"/>
  <c r="L640"/>
  <c r="M640" s="1"/>
  <c r="L641"/>
  <c r="M641" s="1"/>
  <c r="L642"/>
  <c r="M642" s="1"/>
  <c r="L643"/>
  <c r="M643" s="1"/>
  <c r="L644"/>
  <c r="M644" s="1"/>
  <c r="L645"/>
  <c r="M645" s="1"/>
  <c r="L646"/>
  <c r="M646" s="1"/>
  <c r="L647"/>
  <c r="M647" s="1"/>
  <c r="L648"/>
  <c r="M648" s="1"/>
  <c r="L649"/>
  <c r="M649" s="1"/>
  <c r="L650"/>
  <c r="M650" s="1"/>
  <c r="L651"/>
  <c r="M651" s="1"/>
  <c r="L652"/>
  <c r="M652" s="1"/>
  <c r="L653"/>
  <c r="M653" s="1"/>
  <c r="L654"/>
  <c r="M654" s="1"/>
  <c r="L655"/>
  <c r="M655" s="1"/>
  <c r="L656"/>
  <c r="M656" s="1"/>
  <c r="L657"/>
  <c r="M657" s="1"/>
  <c r="L658"/>
  <c r="M658" s="1"/>
  <c r="L659"/>
  <c r="M659" s="1"/>
  <c r="L660"/>
  <c r="M660" s="1"/>
  <c r="L661"/>
  <c r="M661" s="1"/>
  <c r="L662"/>
  <c r="M662" s="1"/>
  <c r="L663"/>
  <c r="M663" s="1"/>
  <c r="L664"/>
  <c r="M664" s="1"/>
  <c r="L665"/>
  <c r="M665" s="1"/>
  <c r="L666"/>
  <c r="M666" s="1"/>
  <c r="L667"/>
  <c r="M667" s="1"/>
  <c r="L668"/>
  <c r="M668" s="1"/>
  <c r="L669"/>
  <c r="M669" s="1"/>
  <c r="L670"/>
  <c r="M670" s="1"/>
  <c r="L671"/>
  <c r="M671" s="1"/>
  <c r="L672"/>
  <c r="M672" s="1"/>
  <c r="L673"/>
  <c r="M673" s="1"/>
  <c r="L674"/>
  <c r="M674" s="1"/>
  <c r="L675"/>
  <c r="M675" s="1"/>
  <c r="L676"/>
  <c r="M676" s="1"/>
  <c r="L677"/>
  <c r="M677" s="1"/>
  <c r="L678"/>
  <c r="M678" s="1"/>
  <c r="L679"/>
  <c r="M679" s="1"/>
  <c r="L680"/>
  <c r="M680" s="1"/>
  <c r="L681"/>
  <c r="M681" s="1"/>
  <c r="L682"/>
  <c r="M682" s="1"/>
  <c r="L683"/>
  <c r="M683" s="1"/>
  <c r="L684"/>
  <c r="M684" s="1"/>
  <c r="L685"/>
  <c r="M685" s="1"/>
  <c r="L686"/>
  <c r="M686" s="1"/>
  <c r="L687"/>
  <c r="M687" s="1"/>
  <c r="L688"/>
  <c r="M688" s="1"/>
  <c r="L689"/>
  <c r="M689" s="1"/>
  <c r="L690"/>
  <c r="M690" s="1"/>
  <c r="L691"/>
  <c r="M691" s="1"/>
  <c r="L692"/>
  <c r="M692" s="1"/>
  <c r="L693"/>
  <c r="M693" s="1"/>
  <c r="L694"/>
  <c r="M694" s="1"/>
  <c r="L695"/>
  <c r="M695" s="1"/>
  <c r="L696"/>
  <c r="M696" s="1"/>
  <c r="L697"/>
  <c r="M697" s="1"/>
  <c r="L698"/>
  <c r="M698" s="1"/>
  <c r="L699"/>
  <c r="M699" s="1"/>
  <c r="L700"/>
  <c r="M700" s="1"/>
  <c r="L701"/>
  <c r="M701" s="1"/>
  <c r="L702"/>
  <c r="M702" s="1"/>
  <c r="L703"/>
  <c r="M703" s="1"/>
  <c r="L704"/>
  <c r="M704" s="1"/>
  <c r="L705"/>
  <c r="M705" s="1"/>
  <c r="L706"/>
  <c r="M706" s="1"/>
  <c r="L707"/>
  <c r="M707" s="1"/>
  <c r="L708"/>
  <c r="M708" s="1"/>
  <c r="L709"/>
  <c r="M709" s="1"/>
  <c r="L710"/>
  <c r="M710" s="1"/>
  <c r="L711"/>
  <c r="M711" s="1"/>
  <c r="L712"/>
  <c r="M712" s="1"/>
  <c r="L713"/>
  <c r="M713" s="1"/>
  <c r="L714"/>
  <c r="M714" s="1"/>
  <c r="L715"/>
  <c r="M715" s="1"/>
  <c r="L716"/>
  <c r="M716" s="1"/>
  <c r="L717"/>
  <c r="M717" s="1"/>
  <c r="L718"/>
  <c r="M718" s="1"/>
  <c r="L719"/>
  <c r="M719" s="1"/>
  <c r="L720"/>
  <c r="M720" s="1"/>
  <c r="L721"/>
  <c r="M721" s="1"/>
  <c r="L722"/>
  <c r="M722" s="1"/>
  <c r="L723"/>
  <c r="M723" s="1"/>
  <c r="L724"/>
  <c r="M724" s="1"/>
  <c r="L725"/>
  <c r="M725" s="1"/>
  <c r="L726"/>
  <c r="M726" s="1"/>
  <c r="L727"/>
  <c r="M727" s="1"/>
  <c r="L728"/>
  <c r="M728" s="1"/>
  <c r="L729"/>
  <c r="M729" s="1"/>
  <c r="L730"/>
  <c r="M730" s="1"/>
  <c r="L731"/>
  <c r="M731" s="1"/>
  <c r="L732"/>
  <c r="M732" s="1"/>
  <c r="L733"/>
  <c r="M733" s="1"/>
  <c r="L734"/>
  <c r="M734" s="1"/>
  <c r="L735"/>
  <c r="M735" s="1"/>
  <c r="L736"/>
  <c r="M736" s="1"/>
  <c r="L737"/>
  <c r="M737" s="1"/>
  <c r="L738"/>
  <c r="M738" s="1"/>
  <c r="L739"/>
  <c r="M739" s="1"/>
  <c r="L740"/>
  <c r="M740" s="1"/>
  <c r="L741"/>
  <c r="M741" s="1"/>
  <c r="L742"/>
  <c r="M742" s="1"/>
  <c r="L743"/>
  <c r="M743" s="1"/>
  <c r="L744"/>
  <c r="M744" s="1"/>
  <c r="L745"/>
  <c r="M745" s="1"/>
  <c r="L746"/>
  <c r="M746" s="1"/>
  <c r="L747"/>
  <c r="M747" s="1"/>
  <c r="L748"/>
  <c r="M748" s="1"/>
  <c r="L749"/>
  <c r="M749" s="1"/>
  <c r="L750"/>
  <c r="M750" s="1"/>
  <c r="L751"/>
  <c r="M751" s="1"/>
  <c r="L752"/>
  <c r="M752" s="1"/>
  <c r="L753"/>
  <c r="M753" s="1"/>
  <c r="L754"/>
  <c r="M754" s="1"/>
  <c r="L755"/>
  <c r="M755" s="1"/>
  <c r="L756"/>
  <c r="M756" s="1"/>
  <c r="L757"/>
  <c r="M757" s="1"/>
  <c r="L758"/>
  <c r="M758" s="1"/>
  <c r="L759"/>
  <c r="M759" s="1"/>
  <c r="L760"/>
  <c r="M760" s="1"/>
  <c r="L761"/>
  <c r="M761" s="1"/>
  <c r="L762"/>
  <c r="M762" s="1"/>
  <c r="L763"/>
  <c r="M763" s="1"/>
  <c r="L764"/>
  <c r="M764" s="1"/>
  <c r="L765"/>
  <c r="M765" s="1"/>
  <c r="L766"/>
  <c r="M766" s="1"/>
  <c r="L767"/>
  <c r="M767" s="1"/>
  <c r="L768"/>
  <c r="M768" s="1"/>
  <c r="L769"/>
  <c r="M769" s="1"/>
  <c r="L770"/>
  <c r="M770" s="1"/>
  <c r="L771"/>
  <c r="M771" s="1"/>
  <c r="L772"/>
  <c r="M772" s="1"/>
  <c r="L773"/>
  <c r="M773" s="1"/>
  <c r="L774"/>
  <c r="M774" s="1"/>
  <c r="L775"/>
  <c r="M775" s="1"/>
  <c r="L776"/>
  <c r="M776" s="1"/>
  <c r="L777"/>
  <c r="M777" s="1"/>
  <c r="L778"/>
  <c r="M778" s="1"/>
  <c r="L779"/>
  <c r="M779" s="1"/>
  <c r="L780"/>
  <c r="M780" s="1"/>
  <c r="L781"/>
  <c r="M781" s="1"/>
  <c r="L782"/>
  <c r="M782" s="1"/>
  <c r="L783"/>
  <c r="M783" s="1"/>
  <c r="L784"/>
  <c r="M784" s="1"/>
  <c r="L785"/>
  <c r="M785" s="1"/>
  <c r="L786"/>
  <c r="M786" s="1"/>
  <c r="L787"/>
  <c r="M787" s="1"/>
  <c r="L788"/>
  <c r="M788" s="1"/>
  <c r="L789"/>
  <c r="M789" s="1"/>
  <c r="L790"/>
  <c r="M790" s="1"/>
  <c r="L791"/>
  <c r="M791" s="1"/>
  <c r="L792"/>
  <c r="M792" s="1"/>
  <c r="L793"/>
  <c r="M793" s="1"/>
  <c r="L794"/>
  <c r="M794" s="1"/>
  <c r="L795"/>
  <c r="M795" s="1"/>
  <c r="L796"/>
  <c r="M796" s="1"/>
  <c r="L797"/>
  <c r="M797" s="1"/>
  <c r="L798"/>
  <c r="M798" s="1"/>
  <c r="L799"/>
  <c r="M799" s="1"/>
  <c r="L800"/>
  <c r="M800" s="1"/>
  <c r="L801"/>
  <c r="M801" s="1"/>
  <c r="L802"/>
  <c r="M802" s="1"/>
  <c r="L803"/>
  <c r="M803" s="1"/>
  <c r="L804"/>
  <c r="M804" s="1"/>
  <c r="L805"/>
  <c r="M805" s="1"/>
  <c r="L806"/>
  <c r="M806" s="1"/>
  <c r="L807"/>
  <c r="M807" s="1"/>
  <c r="L808"/>
  <c r="M808" s="1"/>
  <c r="L809"/>
  <c r="M809" s="1"/>
  <c r="L810"/>
  <c r="M810" s="1"/>
  <c r="L811"/>
  <c r="M811" s="1"/>
  <c r="L812"/>
  <c r="M812" s="1"/>
  <c r="L813"/>
  <c r="M813" s="1"/>
  <c r="L814"/>
  <c r="M814" s="1"/>
  <c r="L815"/>
  <c r="M815" s="1"/>
  <c r="L816"/>
  <c r="M816" s="1"/>
  <c r="L817"/>
  <c r="M817" s="1"/>
  <c r="L818"/>
  <c r="M818" s="1"/>
  <c r="L819"/>
  <c r="M819" s="1"/>
  <c r="L820"/>
  <c r="M820" s="1"/>
  <c r="L821"/>
  <c r="M821" s="1"/>
  <c r="L822"/>
  <c r="M822" s="1"/>
  <c r="L823"/>
  <c r="M823" s="1"/>
  <c r="L824"/>
  <c r="M824" s="1"/>
  <c r="L825"/>
  <c r="M825" s="1"/>
  <c r="L826"/>
  <c r="M826" s="1"/>
  <c r="L827"/>
  <c r="M827" s="1"/>
  <c r="L828"/>
  <c r="M828" s="1"/>
  <c r="L829"/>
  <c r="M829" s="1"/>
  <c r="L830"/>
  <c r="M830" s="1"/>
  <c r="L831"/>
  <c r="M831" s="1"/>
  <c r="L832"/>
  <c r="M832" s="1"/>
  <c r="L833"/>
  <c r="M833" s="1"/>
  <c r="L834"/>
  <c r="M834" s="1"/>
  <c r="L835"/>
  <c r="M835" s="1"/>
  <c r="L836"/>
  <c r="M836" s="1"/>
  <c r="L837"/>
  <c r="M837" s="1"/>
  <c r="L838"/>
  <c r="M838" s="1"/>
  <c r="L839"/>
  <c r="M839" s="1"/>
  <c r="L840"/>
  <c r="M840" s="1"/>
  <c r="L841"/>
  <c r="M841" s="1"/>
  <c r="L842"/>
  <c r="M842" s="1"/>
  <c r="L843"/>
  <c r="M843" s="1"/>
  <c r="L844"/>
  <c r="M844" s="1"/>
  <c r="L845"/>
  <c r="M845" s="1"/>
  <c r="L846"/>
  <c r="M846" s="1"/>
  <c r="L847"/>
  <c r="M847" s="1"/>
  <c r="L848"/>
  <c r="M848" s="1"/>
  <c r="L849"/>
  <c r="M849" s="1"/>
  <c r="L850"/>
  <c r="M850" s="1"/>
  <c r="L851"/>
  <c r="M851" s="1"/>
  <c r="L852"/>
  <c r="M852" s="1"/>
  <c r="L853"/>
  <c r="M853" s="1"/>
  <c r="L854"/>
  <c r="M854" s="1"/>
  <c r="L855"/>
  <c r="M855" s="1"/>
  <c r="L856"/>
  <c r="M856" s="1"/>
  <c r="L857"/>
  <c r="M857" s="1"/>
  <c r="L858"/>
  <c r="M858" s="1"/>
  <c r="L859"/>
  <c r="M859" s="1"/>
  <c r="L860"/>
  <c r="M860" s="1"/>
  <c r="L861"/>
  <c r="M861" s="1"/>
  <c r="L862"/>
  <c r="M862" s="1"/>
  <c r="L863"/>
  <c r="M863" s="1"/>
  <c r="L864"/>
  <c r="M864" s="1"/>
  <c r="L865"/>
  <c r="M865" s="1"/>
  <c r="L866"/>
  <c r="M866" s="1"/>
  <c r="L867"/>
  <c r="M867" s="1"/>
  <c r="L868"/>
  <c r="M868" s="1"/>
  <c r="L869"/>
  <c r="M869" s="1"/>
  <c r="L870"/>
  <c r="M870" s="1"/>
  <c r="L871"/>
  <c r="M871" s="1"/>
  <c r="L872"/>
  <c r="M872" s="1"/>
  <c r="L873"/>
  <c r="M873" s="1"/>
  <c r="L874"/>
  <c r="M874" s="1"/>
  <c r="L875"/>
  <c r="M875" s="1"/>
  <c r="L876"/>
  <c r="M876" s="1"/>
  <c r="L877"/>
  <c r="M877" s="1"/>
  <c r="L878"/>
  <c r="M878" s="1"/>
  <c r="L879"/>
  <c r="M879" s="1"/>
  <c r="L880"/>
  <c r="M880" s="1"/>
  <c r="L881"/>
  <c r="M881" s="1"/>
  <c r="L882"/>
  <c r="M882" s="1"/>
  <c r="L883"/>
  <c r="M883" s="1"/>
  <c r="L884"/>
  <c r="M884" s="1"/>
  <c r="L885"/>
  <c r="M885" s="1"/>
  <c r="L886"/>
  <c r="M886" s="1"/>
  <c r="L887"/>
  <c r="M887" s="1"/>
  <c r="L888"/>
  <c r="M888" s="1"/>
  <c r="L889"/>
  <c r="M889" s="1"/>
  <c r="L890"/>
  <c r="M890" s="1"/>
  <c r="L891"/>
  <c r="M891" s="1"/>
  <c r="L892"/>
  <c r="M892" s="1"/>
  <c r="L893"/>
  <c r="M893" s="1"/>
  <c r="L894"/>
  <c r="M894" s="1"/>
  <c r="L895"/>
  <c r="M895" s="1"/>
  <c r="L896"/>
  <c r="M896" s="1"/>
  <c r="L897"/>
  <c r="M897" s="1"/>
  <c r="L898"/>
  <c r="M898" s="1"/>
  <c r="L899"/>
  <c r="M899" s="1"/>
  <c r="L900"/>
  <c r="M900" s="1"/>
  <c r="L901"/>
  <c r="M901" s="1"/>
  <c r="L902"/>
  <c r="M902" s="1"/>
  <c r="L903"/>
  <c r="M903" s="1"/>
  <c r="L904"/>
  <c r="M904" s="1"/>
  <c r="L905"/>
  <c r="M905" s="1"/>
  <c r="L906"/>
  <c r="M906" s="1"/>
  <c r="L907"/>
  <c r="M907" s="1"/>
  <c r="L908"/>
  <c r="M908" s="1"/>
  <c r="L909"/>
  <c r="M909" s="1"/>
  <c r="L910"/>
  <c r="M910" s="1"/>
  <c r="L911"/>
  <c r="M911" s="1"/>
  <c r="L912"/>
  <c r="M912" s="1"/>
  <c r="L913"/>
  <c r="M913" s="1"/>
  <c r="L914"/>
  <c r="M914" s="1"/>
  <c r="L915"/>
  <c r="M915" s="1"/>
  <c r="L916"/>
  <c r="M916" s="1"/>
  <c r="L917"/>
  <c r="M917" s="1"/>
  <c r="L918"/>
  <c r="M918" s="1"/>
  <c r="L919"/>
  <c r="M919" s="1"/>
  <c r="L920"/>
  <c r="M920" s="1"/>
  <c r="L921"/>
  <c r="M921" s="1"/>
  <c r="L922"/>
  <c r="M922" s="1"/>
  <c r="L923"/>
  <c r="M923" s="1"/>
  <c r="L924"/>
  <c r="M924" s="1"/>
  <c r="L925"/>
  <c r="M925" s="1"/>
  <c r="L926"/>
  <c r="M926" s="1"/>
  <c r="L927"/>
  <c r="M927" s="1"/>
  <c r="L928"/>
  <c r="M928" s="1"/>
  <c r="L929"/>
  <c r="M929" s="1"/>
  <c r="L930"/>
  <c r="M930" s="1"/>
  <c r="L931"/>
  <c r="M931" s="1"/>
  <c r="L932"/>
  <c r="M932" s="1"/>
  <c r="L933"/>
  <c r="M933" s="1"/>
  <c r="L934"/>
  <c r="M934" s="1"/>
  <c r="L935"/>
  <c r="M935" s="1"/>
  <c r="L936"/>
  <c r="M936" s="1"/>
  <c r="L937"/>
  <c r="M937" s="1"/>
  <c r="L938"/>
  <c r="M938" s="1"/>
  <c r="L939"/>
  <c r="M939" s="1"/>
  <c r="L940"/>
  <c r="M940" s="1"/>
  <c r="L941"/>
  <c r="M941" s="1"/>
  <c r="L942"/>
  <c r="M942" s="1"/>
  <c r="L943"/>
  <c r="M943" s="1"/>
  <c r="L944"/>
  <c r="M944" s="1"/>
  <c r="L945"/>
  <c r="M945" s="1"/>
  <c r="L946"/>
  <c r="M946" s="1"/>
  <c r="L947"/>
  <c r="M947" s="1"/>
  <c r="L948"/>
  <c r="M948" s="1"/>
  <c r="L949"/>
  <c r="M949" s="1"/>
  <c r="L950"/>
  <c r="M950" s="1"/>
  <c r="L951"/>
  <c r="M951" s="1"/>
  <c r="L952"/>
  <c r="M952" s="1"/>
  <c r="L953"/>
  <c r="M953" s="1"/>
  <c r="L954"/>
  <c r="M954" s="1"/>
  <c r="L955"/>
  <c r="M955" s="1"/>
  <c r="L956"/>
  <c r="M956" s="1"/>
  <c r="L957"/>
  <c r="M957" s="1"/>
  <c r="L958"/>
  <c r="M958" s="1"/>
  <c r="L959"/>
  <c r="M959" s="1"/>
  <c r="L960"/>
  <c r="M960" s="1"/>
  <c r="L961"/>
  <c r="M961" s="1"/>
  <c r="L962"/>
  <c r="M962" s="1"/>
  <c r="L963"/>
  <c r="M963" s="1"/>
  <c r="L964"/>
  <c r="M964" s="1"/>
  <c r="L965"/>
  <c r="M965" s="1"/>
  <c r="L966"/>
  <c r="M966" s="1"/>
  <c r="L967"/>
  <c r="M967" s="1"/>
  <c r="L968"/>
  <c r="M968" s="1"/>
  <c r="L969"/>
  <c r="M969" s="1"/>
  <c r="L970"/>
  <c r="M970" s="1"/>
  <c r="L971"/>
  <c r="M971" s="1"/>
  <c r="L972"/>
  <c r="M972" s="1"/>
  <c r="L973"/>
  <c r="M973" s="1"/>
  <c r="L974"/>
  <c r="M974" s="1"/>
  <c r="L975"/>
  <c r="M975" s="1"/>
  <c r="L976"/>
  <c r="M976" s="1"/>
  <c r="L977"/>
  <c r="M977" s="1"/>
  <c r="L978"/>
  <c r="M978" s="1"/>
  <c r="L979"/>
  <c r="M979" s="1"/>
  <c r="L980"/>
  <c r="M980" s="1"/>
  <c r="L981"/>
  <c r="M981" s="1"/>
  <c r="L982"/>
  <c r="M982" s="1"/>
  <c r="L983"/>
  <c r="M983" s="1"/>
  <c r="L984"/>
  <c r="M984" s="1"/>
  <c r="L985"/>
  <c r="M985" s="1"/>
  <c r="L986"/>
  <c r="M986" s="1"/>
  <c r="L987"/>
  <c r="M987" s="1"/>
  <c r="L988"/>
  <c r="M988" s="1"/>
  <c r="L989"/>
  <c r="M989" s="1"/>
  <c r="L990"/>
  <c r="M990" s="1"/>
  <c r="L991"/>
  <c r="M991" s="1"/>
  <c r="L992"/>
  <c r="M992" s="1"/>
  <c r="L993"/>
  <c r="M993" s="1"/>
  <c r="L994"/>
  <c r="M994" s="1"/>
  <c r="L995"/>
  <c r="M995" s="1"/>
  <c r="L996"/>
  <c r="M996" s="1"/>
  <c r="L997"/>
  <c r="M997" s="1"/>
  <c r="L998"/>
  <c r="M998" s="1"/>
  <c r="L999"/>
  <c r="M999" s="1"/>
  <c r="L1000"/>
  <c r="M1000" s="1"/>
  <c r="L1001"/>
  <c r="M1001" s="1"/>
  <c r="L1002"/>
  <c r="M1002" s="1"/>
  <c r="L1003"/>
  <c r="M1003" s="1"/>
  <c r="L1004"/>
  <c r="M1004" s="1"/>
  <c r="L1005"/>
  <c r="M1005" s="1"/>
  <c r="L1006"/>
  <c r="M1006" s="1"/>
  <c r="L1007"/>
  <c r="M1007" s="1"/>
  <c r="L1008"/>
  <c r="M1008" s="1"/>
  <c r="L1009"/>
  <c r="M1009" s="1"/>
  <c r="L1010"/>
  <c r="M1010" s="1"/>
  <c r="L1011"/>
  <c r="M1011" s="1"/>
  <c r="L1012"/>
  <c r="M1012" s="1"/>
  <c r="L1013"/>
  <c r="M1013" s="1"/>
  <c r="L1014"/>
  <c r="M1014" s="1"/>
  <c r="L1015"/>
  <c r="M1015" s="1"/>
  <c r="L1016"/>
  <c r="M1016" s="1"/>
  <c r="L1017"/>
  <c r="M1017" s="1"/>
  <c r="L1018"/>
  <c r="M1018" s="1"/>
  <c r="L1019"/>
  <c r="M1019" s="1"/>
  <c r="L1020"/>
  <c r="M1020" s="1"/>
  <c r="L1021"/>
  <c r="M1021" s="1"/>
  <c r="L1022"/>
  <c r="M1022" s="1"/>
  <c r="L1023"/>
  <c r="M1023" s="1"/>
  <c r="L1024"/>
  <c r="M1024" s="1"/>
  <c r="L1025"/>
  <c r="M1025" s="1"/>
  <c r="L1026"/>
  <c r="M1026" s="1"/>
  <c r="L1027"/>
  <c r="M1027" s="1"/>
  <c r="L1028"/>
  <c r="M1028" s="1"/>
  <c r="L1029"/>
  <c r="M1029" s="1"/>
  <c r="L1030"/>
  <c r="M1030" s="1"/>
  <c r="L1031"/>
  <c r="M1031" s="1"/>
  <c r="L1032"/>
  <c r="M1032" s="1"/>
  <c r="L1033"/>
  <c r="M1033" s="1"/>
  <c r="L1034"/>
  <c r="M1034" s="1"/>
  <c r="L1035"/>
  <c r="M1035" s="1"/>
  <c r="L1036"/>
  <c r="M1036" s="1"/>
  <c r="L1037"/>
  <c r="M1037" s="1"/>
  <c r="L1038"/>
  <c r="M1038" s="1"/>
  <c r="L1039"/>
  <c r="M1039" s="1"/>
  <c r="L1040"/>
  <c r="M1040" s="1"/>
  <c r="L1041"/>
  <c r="M1041" s="1"/>
  <c r="L1042"/>
  <c r="M1042" s="1"/>
  <c r="L1043"/>
  <c r="M1043" s="1"/>
  <c r="L1044"/>
  <c r="M1044" s="1"/>
  <c r="L1045"/>
  <c r="M1045" s="1"/>
  <c r="L1046"/>
  <c r="M1046" s="1"/>
  <c r="L1047"/>
  <c r="M1047" s="1"/>
  <c r="L1048"/>
  <c r="M1048" s="1"/>
  <c r="L1049"/>
  <c r="M1049" s="1"/>
  <c r="L1050"/>
  <c r="M1050" s="1"/>
  <c r="L1051"/>
  <c r="M1051" s="1"/>
  <c r="L1052"/>
  <c r="M1052" s="1"/>
  <c r="L1053"/>
  <c r="M1053" s="1"/>
  <c r="L1054"/>
  <c r="M1054" s="1"/>
  <c r="L1055"/>
  <c r="M1055" s="1"/>
  <c r="L1056"/>
  <c r="M1056" s="1"/>
  <c r="L1057"/>
  <c r="M1057" s="1"/>
  <c r="L1058"/>
  <c r="M1058" s="1"/>
  <c r="L1059"/>
  <c r="M1059" s="1"/>
  <c r="L1060"/>
  <c r="M1060" s="1"/>
  <c r="L1061"/>
  <c r="M1061" s="1"/>
  <c r="L1062"/>
  <c r="M1062" s="1"/>
  <c r="L1063"/>
  <c r="M1063" s="1"/>
  <c r="L1064"/>
  <c r="M1064" s="1"/>
  <c r="L1065"/>
  <c r="M1065" s="1"/>
  <c r="L1066"/>
  <c r="M1066" s="1"/>
  <c r="L1067"/>
  <c r="M1067" s="1"/>
  <c r="L1068"/>
  <c r="M1068" s="1"/>
  <c r="L1069"/>
  <c r="M1069" s="1"/>
  <c r="L1070"/>
  <c r="M1070" s="1"/>
  <c r="L1071"/>
  <c r="M1071" s="1"/>
  <c r="L1072"/>
  <c r="M1072" s="1"/>
  <c r="L1073"/>
  <c r="M1073" s="1"/>
  <c r="L1074"/>
  <c r="M1074" s="1"/>
  <c r="L1075"/>
  <c r="M1075" s="1"/>
  <c r="L1076"/>
  <c r="M1076" s="1"/>
  <c r="L1077"/>
  <c r="M1077" s="1"/>
  <c r="L1078"/>
  <c r="M1078" s="1"/>
  <c r="L1079"/>
  <c r="M1079" s="1"/>
  <c r="L1080"/>
  <c r="M1080" s="1"/>
  <c r="L1081"/>
  <c r="M1081" s="1"/>
  <c r="L1082"/>
  <c r="M1082" s="1"/>
  <c r="L1083"/>
  <c r="M1083" s="1"/>
  <c r="L1084"/>
  <c r="M1084" s="1"/>
  <c r="L1085"/>
  <c r="M1085" s="1"/>
  <c r="L1086"/>
  <c r="M1086" s="1"/>
  <c r="L1087"/>
  <c r="M1087" s="1"/>
  <c r="L1088"/>
  <c r="M1088" s="1"/>
  <c r="L1089"/>
  <c r="M1089" s="1"/>
  <c r="L1090"/>
  <c r="M1090" s="1"/>
  <c r="L1091"/>
  <c r="M1091" s="1"/>
  <c r="L1092"/>
  <c r="M1092" s="1"/>
  <c r="L1093"/>
  <c r="M1093" s="1"/>
  <c r="L1094"/>
  <c r="M1094" s="1"/>
  <c r="L1095"/>
  <c r="M1095" s="1"/>
  <c r="L1096"/>
  <c r="M1096" s="1"/>
  <c r="L1097"/>
  <c r="M1097" s="1"/>
  <c r="L1098"/>
  <c r="M1098" s="1"/>
  <c r="L1099"/>
  <c r="M1099" s="1"/>
  <c r="L1100"/>
  <c r="M1100" s="1"/>
  <c r="L1101"/>
  <c r="M1101" s="1"/>
  <c r="L1102"/>
  <c r="M1102" s="1"/>
  <c r="L1103"/>
  <c r="M1103" s="1"/>
  <c r="L1104"/>
  <c r="M1104" s="1"/>
  <c r="L1105"/>
  <c r="M1105" s="1"/>
  <c r="L1106"/>
  <c r="M1106" s="1"/>
  <c r="L1107"/>
  <c r="M1107" s="1"/>
  <c r="L1108"/>
  <c r="M1108" s="1"/>
  <c r="L1109"/>
  <c r="M1109" s="1"/>
  <c r="L1110"/>
  <c r="M1110" s="1"/>
  <c r="L1111"/>
  <c r="M1111" s="1"/>
  <c r="L1112"/>
  <c r="M1112" s="1"/>
  <c r="L1113"/>
  <c r="M1113" s="1"/>
  <c r="L1114"/>
  <c r="M1114" s="1"/>
  <c r="L1115"/>
  <c r="M1115" s="1"/>
  <c r="L1116"/>
  <c r="M1116" s="1"/>
  <c r="L1117"/>
  <c r="M1117" s="1"/>
  <c r="L1118"/>
  <c r="M1118" s="1"/>
  <c r="L1119"/>
  <c r="M1119" s="1"/>
  <c r="L1120"/>
  <c r="M1120" s="1"/>
  <c r="L1121"/>
  <c r="M1121" s="1"/>
  <c r="L1122"/>
  <c r="M1122" s="1"/>
  <c r="L1123"/>
  <c r="M1123" s="1"/>
  <c r="L1124"/>
  <c r="M1124" s="1"/>
  <c r="L1125"/>
  <c r="M1125" s="1"/>
  <c r="L1126"/>
  <c r="M1126" s="1"/>
  <c r="L1127"/>
  <c r="M1127" s="1"/>
  <c r="L1128"/>
  <c r="M1128" s="1"/>
  <c r="L1129"/>
  <c r="M1129" s="1"/>
  <c r="L1130"/>
  <c r="M1130" s="1"/>
  <c r="L1131"/>
  <c r="M1131" s="1"/>
  <c r="L1132"/>
  <c r="M1132" s="1"/>
  <c r="L1133"/>
  <c r="M1133" s="1"/>
  <c r="L1134"/>
  <c r="M1134" s="1"/>
  <c r="L1135"/>
  <c r="M1135" s="1"/>
  <c r="L1136"/>
  <c r="M1136" s="1"/>
  <c r="L1137"/>
  <c r="M1137" s="1"/>
  <c r="L1138"/>
  <c r="M1138" s="1"/>
  <c r="L1139"/>
  <c r="M1139" s="1"/>
  <c r="L1140"/>
  <c r="M1140" s="1"/>
  <c r="L1141"/>
  <c r="M1141" s="1"/>
  <c r="L1142"/>
  <c r="M1142" s="1"/>
  <c r="L1143"/>
  <c r="M1143" s="1"/>
  <c r="L1144"/>
  <c r="M1144" s="1"/>
  <c r="L1145"/>
  <c r="M1145" s="1"/>
  <c r="L1146"/>
  <c r="M1146" s="1"/>
  <c r="L1147"/>
  <c r="M1147" s="1"/>
  <c r="L1148"/>
  <c r="M1148" s="1"/>
  <c r="L1149"/>
  <c r="M1149" s="1"/>
  <c r="L1150"/>
  <c r="M1150" s="1"/>
  <c r="L1151"/>
  <c r="M1151" s="1"/>
  <c r="L1152"/>
  <c r="M1152" s="1"/>
  <c r="L1153"/>
  <c r="M1153" s="1"/>
  <c r="L1154"/>
  <c r="M1154" s="1"/>
  <c r="L1155"/>
  <c r="M1155" s="1"/>
  <c r="L1156"/>
  <c r="M1156" s="1"/>
  <c r="L1157"/>
  <c r="M1157" s="1"/>
  <c r="L1158"/>
  <c r="M1158" s="1"/>
  <c r="L1159"/>
  <c r="M1159" s="1"/>
  <c r="L1160"/>
  <c r="M1160" s="1"/>
  <c r="L1161"/>
  <c r="M1161" s="1"/>
  <c r="L1162"/>
  <c r="M1162" s="1"/>
  <c r="L1163"/>
  <c r="M1163" s="1"/>
  <c r="L1164"/>
  <c r="M1164" s="1"/>
  <c r="L1165"/>
  <c r="M1165" s="1"/>
  <c r="L1166"/>
  <c r="M1166" s="1"/>
  <c r="L1167"/>
  <c r="M1167" s="1"/>
  <c r="L1168"/>
  <c r="M1168" s="1"/>
  <c r="L1169"/>
  <c r="M1169" s="1"/>
  <c r="L1170"/>
  <c r="M1170" s="1"/>
  <c r="L1171"/>
  <c r="M1171" s="1"/>
  <c r="L1172"/>
  <c r="M1172" s="1"/>
  <c r="L1173"/>
  <c r="M1173" s="1"/>
  <c r="L1174"/>
  <c r="M1174" s="1"/>
  <c r="L1175"/>
  <c r="M1175" s="1"/>
  <c r="L1176"/>
  <c r="M1176" s="1"/>
  <c r="L1177"/>
  <c r="M1177" s="1"/>
  <c r="L1178"/>
  <c r="M1178" s="1"/>
  <c r="L1179"/>
  <c r="M1179" s="1"/>
  <c r="L1180"/>
  <c r="M1180" s="1"/>
  <c r="L1181"/>
  <c r="M1181" s="1"/>
  <c r="L1182"/>
  <c r="M1182" s="1"/>
  <c r="L1183"/>
  <c r="M1183" s="1"/>
  <c r="L1184"/>
  <c r="M1184" s="1"/>
  <c r="L1185"/>
  <c r="M1185" s="1"/>
  <c r="L1186"/>
  <c r="M1186" s="1"/>
  <c r="L1187"/>
  <c r="M1187" s="1"/>
  <c r="L1188"/>
  <c r="M1188" s="1"/>
  <c r="L1189"/>
  <c r="M1189" s="1"/>
  <c r="L1190"/>
  <c r="M1190" s="1"/>
  <c r="L1191"/>
  <c r="M1191" s="1"/>
  <c r="L1192"/>
  <c r="M1192" s="1"/>
  <c r="L1193"/>
  <c r="M1193" s="1"/>
  <c r="L1194"/>
  <c r="M1194" s="1"/>
  <c r="L1195"/>
  <c r="M1195" s="1"/>
  <c r="L1196"/>
  <c r="M1196" s="1"/>
  <c r="L1197"/>
  <c r="M1197" s="1"/>
  <c r="L1198"/>
  <c r="M1198" s="1"/>
  <c r="L1199"/>
  <c r="M1199" s="1"/>
  <c r="L1200"/>
  <c r="M1200" s="1"/>
  <c r="L1201"/>
  <c r="M1201" s="1"/>
  <c r="L1202"/>
  <c r="M1202" s="1"/>
  <c r="L1203"/>
  <c r="M1203" s="1"/>
  <c r="L1204"/>
  <c r="M1204" s="1"/>
  <c r="L1205"/>
  <c r="M1205" s="1"/>
  <c r="L1206"/>
  <c r="M1206" s="1"/>
  <c r="L1207"/>
  <c r="M1207" s="1"/>
  <c r="L1208"/>
  <c r="M1208" s="1"/>
  <c r="L1209"/>
  <c r="M1209" s="1"/>
  <c r="L1210"/>
  <c r="M1210" s="1"/>
  <c r="L1211"/>
  <c r="M1211" s="1"/>
  <c r="L1212"/>
  <c r="M1212" s="1"/>
  <c r="L1213"/>
  <c r="M1213" s="1"/>
  <c r="L1214"/>
  <c r="M1214" s="1"/>
  <c r="L1215"/>
  <c r="M1215" s="1"/>
  <c r="L1216"/>
  <c r="M1216" s="1"/>
  <c r="L1217"/>
  <c r="M1217" s="1"/>
  <c r="L1218"/>
  <c r="M1218" s="1"/>
  <c r="L1219"/>
  <c r="M1219" s="1"/>
  <c r="L1220"/>
  <c r="M1220" s="1"/>
  <c r="L1221"/>
  <c r="M1221" s="1"/>
  <c r="L1222"/>
  <c r="M1222" s="1"/>
  <c r="L1223"/>
  <c r="M1223" s="1"/>
  <c r="L1224"/>
  <c r="M1224" s="1"/>
  <c r="L1225"/>
  <c r="M1225" s="1"/>
  <c r="L1226"/>
  <c r="M1226" s="1"/>
  <c r="L1227"/>
  <c r="M1227" s="1"/>
  <c r="L1228"/>
  <c r="M1228" s="1"/>
  <c r="L1229"/>
  <c r="M1229" s="1"/>
  <c r="L1230"/>
  <c r="M1230" s="1"/>
  <c r="L1231"/>
  <c r="M1231" s="1"/>
  <c r="L1232"/>
  <c r="M1232" s="1"/>
  <c r="L1233"/>
  <c r="M1233" s="1"/>
  <c r="L1234"/>
  <c r="M1234" s="1"/>
  <c r="L1235"/>
  <c r="M1235" s="1"/>
  <c r="L1236"/>
  <c r="M1236" s="1"/>
  <c r="L1237"/>
  <c r="M1237" s="1"/>
  <c r="L1238"/>
  <c r="M1238" s="1"/>
  <c r="L1239"/>
  <c r="M1239" s="1"/>
  <c r="L1240"/>
  <c r="M1240" s="1"/>
  <c r="L1241"/>
  <c r="M1241" s="1"/>
  <c r="L1242"/>
  <c r="M1242" s="1"/>
  <c r="L1243"/>
  <c r="M1243" s="1"/>
  <c r="L1244"/>
  <c r="M1244" s="1"/>
  <c r="L1245"/>
  <c r="M1245" s="1"/>
  <c r="L1246"/>
  <c r="M1246" s="1"/>
  <c r="L1247"/>
  <c r="M1247" s="1"/>
  <c r="L1248"/>
  <c r="M1248" s="1"/>
  <c r="L1249"/>
  <c r="M1249" s="1"/>
  <c r="L1250"/>
  <c r="M1250" s="1"/>
  <c r="L1251"/>
  <c r="M1251" s="1"/>
  <c r="L1252"/>
  <c r="M1252" s="1"/>
  <c r="L1253"/>
  <c r="M1253" s="1"/>
  <c r="L1254"/>
  <c r="M1254" s="1"/>
  <c r="L1255"/>
  <c r="M1255" s="1"/>
  <c r="L1256"/>
  <c r="M1256" s="1"/>
  <c r="L1257"/>
  <c r="M1257" s="1"/>
  <c r="L1258"/>
  <c r="M1258" s="1"/>
  <c r="L1259"/>
  <c r="M1259" s="1"/>
  <c r="L1260"/>
  <c r="M1260" s="1"/>
  <c r="L1261"/>
  <c r="M1261" s="1"/>
  <c r="L1262"/>
  <c r="M1262" s="1"/>
  <c r="L1263"/>
  <c r="M1263" s="1"/>
  <c r="L1264"/>
  <c r="M1264" s="1"/>
  <c r="L1265"/>
  <c r="M1265" s="1"/>
  <c r="L1266"/>
  <c r="M1266" s="1"/>
  <c r="L1267"/>
  <c r="M1267" s="1"/>
  <c r="L1268"/>
  <c r="M1268" s="1"/>
  <c r="L1269"/>
  <c r="M1269" s="1"/>
  <c r="L1270"/>
  <c r="M1270" s="1"/>
  <c r="L1271"/>
  <c r="M1271" s="1"/>
  <c r="L1272"/>
  <c r="M1272" s="1"/>
  <c r="L1273"/>
  <c r="M1273" s="1"/>
  <c r="L1274"/>
  <c r="M1274" s="1"/>
  <c r="L1275"/>
  <c r="M1275" s="1"/>
  <c r="L1276"/>
  <c r="M1276" s="1"/>
  <c r="L1277"/>
  <c r="M1277" s="1"/>
  <c r="L1278"/>
  <c r="M1278" s="1"/>
  <c r="L1279"/>
  <c r="M1279" s="1"/>
  <c r="L1280"/>
  <c r="M1280" s="1"/>
  <c r="L1281"/>
  <c r="M1281" s="1"/>
  <c r="L1282"/>
  <c r="M1282" s="1"/>
  <c r="L1283"/>
  <c r="M1283" s="1"/>
  <c r="L1284"/>
  <c r="M1284" s="1"/>
  <c r="L1285"/>
  <c r="M1285" s="1"/>
  <c r="L1286"/>
  <c r="M1286" s="1"/>
  <c r="L1287"/>
  <c r="M1287" s="1"/>
  <c r="L1288"/>
  <c r="M1288" s="1"/>
  <c r="L1289"/>
  <c r="M1289" s="1"/>
  <c r="L1290"/>
  <c r="M1290" s="1"/>
  <c r="L1291"/>
  <c r="M1291" s="1"/>
  <c r="L1292"/>
  <c r="M1292" s="1"/>
  <c r="L1293"/>
  <c r="M1293" s="1"/>
  <c r="L1294"/>
  <c r="M1294" s="1"/>
  <c r="L1295"/>
  <c r="M1295" s="1"/>
  <c r="L1296"/>
  <c r="M1296" s="1"/>
  <c r="L1297"/>
  <c r="M1297" s="1"/>
  <c r="L1298"/>
  <c r="M1298" s="1"/>
  <c r="L1299"/>
  <c r="M1299" s="1"/>
  <c r="L1300"/>
  <c r="M1300" s="1"/>
  <c r="L1301"/>
  <c r="M1301" s="1"/>
  <c r="L1302"/>
  <c r="M1302" s="1"/>
  <c r="L1303"/>
  <c r="M1303" s="1"/>
  <c r="L1304"/>
  <c r="M1304" s="1"/>
  <c r="L1305"/>
  <c r="M1305" s="1"/>
  <c r="L1306"/>
  <c r="M1306" s="1"/>
  <c r="L1307"/>
  <c r="M1307" s="1"/>
  <c r="L1308"/>
  <c r="M1308" s="1"/>
  <c r="L1309"/>
  <c r="M1309" s="1"/>
  <c r="L1310"/>
  <c r="M1310" s="1"/>
  <c r="L1311"/>
  <c r="M1311" s="1"/>
  <c r="L1312"/>
  <c r="M1312" s="1"/>
  <c r="L1313"/>
  <c r="M1313" s="1"/>
  <c r="L1314"/>
  <c r="M1314" s="1"/>
  <c r="L1315"/>
  <c r="M1315" s="1"/>
  <c r="L1316"/>
  <c r="M1316" s="1"/>
  <c r="L1317"/>
  <c r="M1317" s="1"/>
  <c r="L1318"/>
  <c r="M1318" s="1"/>
  <c r="L1319"/>
  <c r="M1319" s="1"/>
  <c r="L1320"/>
  <c r="M1320" s="1"/>
  <c r="L1321"/>
  <c r="M1321" s="1"/>
  <c r="L1322"/>
  <c r="M1322" s="1"/>
  <c r="L1323"/>
  <c r="M1323" s="1"/>
  <c r="L1324"/>
  <c r="M1324" s="1"/>
  <c r="L1325"/>
  <c r="M1325" s="1"/>
  <c r="L1326"/>
  <c r="M1326" s="1"/>
  <c r="L1327"/>
  <c r="M1327" s="1"/>
  <c r="L1328"/>
  <c r="M1328" s="1"/>
  <c r="L1329"/>
  <c r="M1329" s="1"/>
  <c r="L1330"/>
  <c r="M1330" s="1"/>
  <c r="L1331"/>
  <c r="M1331" s="1"/>
  <c r="L1332"/>
  <c r="M1332" s="1"/>
  <c r="L1333"/>
  <c r="M1333" s="1"/>
  <c r="L1334"/>
  <c r="M1334" s="1"/>
  <c r="L1335"/>
  <c r="M1335" s="1"/>
  <c r="L1336"/>
  <c r="M1336" s="1"/>
  <c r="L1337"/>
  <c r="M1337" s="1"/>
  <c r="L1338"/>
  <c r="M1338" s="1"/>
  <c r="L1339"/>
  <c r="M1339" s="1"/>
  <c r="L1340"/>
  <c r="M1340" s="1"/>
  <c r="L1341"/>
  <c r="M1341" s="1"/>
  <c r="L1342"/>
  <c r="M1342" s="1"/>
  <c r="L1343"/>
  <c r="M1343" s="1"/>
  <c r="L1344"/>
  <c r="M1344" s="1"/>
  <c r="L1345"/>
  <c r="M1345" s="1"/>
  <c r="L1346"/>
  <c r="M1346" s="1"/>
  <c r="L1347"/>
  <c r="M1347" s="1"/>
  <c r="L1348"/>
  <c r="M1348" s="1"/>
  <c r="L1349"/>
  <c r="M1349" s="1"/>
  <c r="L1350"/>
  <c r="M1350" s="1"/>
  <c r="L1351"/>
  <c r="M1351" s="1"/>
  <c r="L1352"/>
  <c r="M1352" s="1"/>
  <c r="L1353"/>
  <c r="M1353" s="1"/>
  <c r="L1354"/>
  <c r="M1354" s="1"/>
  <c r="L1355"/>
  <c r="M1355" s="1"/>
  <c r="L1356"/>
  <c r="M1356" s="1"/>
  <c r="L1357"/>
  <c r="M1357" s="1"/>
  <c r="L1358"/>
  <c r="M1358" s="1"/>
  <c r="L1359"/>
  <c r="M1359" s="1"/>
  <c r="L1360"/>
  <c r="M1360" s="1"/>
  <c r="L1361"/>
  <c r="M1361" s="1"/>
  <c r="L1362"/>
  <c r="M1362" s="1"/>
  <c r="L1363"/>
  <c r="M1363" s="1"/>
  <c r="L1364"/>
  <c r="M1364" s="1"/>
  <c r="L1365"/>
  <c r="M1365" s="1"/>
  <c r="L1366"/>
  <c r="M1366" s="1"/>
  <c r="L1367"/>
  <c r="M1367" s="1"/>
  <c r="L1368"/>
  <c r="M1368" s="1"/>
  <c r="L1369"/>
  <c r="M1369" s="1"/>
  <c r="L1370"/>
  <c r="M1370" s="1"/>
  <c r="L1371"/>
  <c r="M1371" s="1"/>
  <c r="L1372"/>
  <c r="M1372" s="1"/>
  <c r="L1373"/>
  <c r="M1373" s="1"/>
  <c r="L1374"/>
  <c r="M1374" s="1"/>
  <c r="L1375"/>
  <c r="M1375" s="1"/>
  <c r="L1376"/>
  <c r="M1376" s="1"/>
  <c r="L1377"/>
  <c r="M1377" s="1"/>
  <c r="L1378"/>
  <c r="M1378" s="1"/>
  <c r="L1379"/>
  <c r="M1379" s="1"/>
  <c r="L1380"/>
  <c r="M1380" s="1"/>
  <c r="L1381"/>
  <c r="M1381" s="1"/>
  <c r="L1382"/>
  <c r="M1382" s="1"/>
  <c r="L1383"/>
  <c r="M1383" s="1"/>
  <c r="L1384"/>
  <c r="M1384" s="1"/>
  <c r="L1385"/>
  <c r="M1385" s="1"/>
  <c r="L1386"/>
  <c r="M1386" s="1"/>
  <c r="L1387"/>
  <c r="M1387" s="1"/>
  <c r="L1388"/>
  <c r="M1388" s="1"/>
  <c r="L1389"/>
  <c r="M1389" s="1"/>
  <c r="L1390"/>
  <c r="M1390" s="1"/>
  <c r="L1391"/>
  <c r="M1391" s="1"/>
  <c r="L1392"/>
  <c r="M1392" s="1"/>
  <c r="L1393"/>
  <c r="M1393" s="1"/>
  <c r="L1394"/>
  <c r="M1394" s="1"/>
  <c r="L1395"/>
  <c r="M1395" s="1"/>
  <c r="L1396"/>
  <c r="M1396" s="1"/>
  <c r="L1397"/>
  <c r="M1397" s="1"/>
  <c r="L1398"/>
  <c r="M1398" s="1"/>
  <c r="L1399"/>
  <c r="M1399" s="1"/>
  <c r="L1400"/>
  <c r="M1400" s="1"/>
  <c r="L1401"/>
  <c r="M1401" s="1"/>
  <c r="L1402"/>
  <c r="M1402" s="1"/>
  <c r="L1403"/>
  <c r="M1403" s="1"/>
  <c r="L1404"/>
  <c r="M1404" s="1"/>
  <c r="L1405"/>
  <c r="M1405" s="1"/>
  <c r="L1406"/>
  <c r="M1406" s="1"/>
  <c r="L1407"/>
  <c r="M1407" s="1"/>
  <c r="L1408"/>
  <c r="M1408" s="1"/>
  <c r="L1409"/>
  <c r="M1409" s="1"/>
  <c r="L1410"/>
  <c r="M1410" s="1"/>
  <c r="L1411"/>
  <c r="M1411" s="1"/>
  <c r="L1412"/>
  <c r="M1412" s="1"/>
  <c r="L1413"/>
  <c r="M1413" s="1"/>
  <c r="L1414"/>
  <c r="M1414" s="1"/>
  <c r="L1415"/>
  <c r="M1415" s="1"/>
  <c r="L1416"/>
  <c r="M1416" s="1"/>
  <c r="L1417"/>
  <c r="M1417" s="1"/>
  <c r="L1418"/>
  <c r="M1418" s="1"/>
  <c r="L1419"/>
  <c r="M1419" s="1"/>
  <c r="L1420"/>
  <c r="M1420" s="1"/>
  <c r="L1421"/>
  <c r="M1421" s="1"/>
  <c r="L1422"/>
  <c r="M1422" s="1"/>
  <c r="L1423"/>
  <c r="M1423" s="1"/>
  <c r="L1424"/>
  <c r="M1424" s="1"/>
  <c r="L1425"/>
  <c r="M1425" s="1"/>
  <c r="L1426"/>
  <c r="M1426" s="1"/>
  <c r="L1427"/>
  <c r="M1427" s="1"/>
  <c r="L1428"/>
  <c r="M1428" s="1"/>
  <c r="L1429"/>
  <c r="M1429" s="1"/>
  <c r="L1430"/>
  <c r="M1430" s="1"/>
  <c r="L1431"/>
  <c r="M1431" s="1"/>
  <c r="L1432"/>
  <c r="M1432" s="1"/>
  <c r="L1433"/>
  <c r="M1433" s="1"/>
  <c r="L1434"/>
  <c r="M1434" s="1"/>
  <c r="L1435"/>
  <c r="M1435" s="1"/>
  <c r="L1436"/>
  <c r="M1436" s="1"/>
  <c r="L1437"/>
  <c r="M1437" s="1"/>
  <c r="L1438"/>
  <c r="M1438" s="1"/>
  <c r="L1439"/>
  <c r="M1439" s="1"/>
  <c r="L1440"/>
  <c r="M1440" s="1"/>
  <c r="L1441"/>
  <c r="M1441" s="1"/>
  <c r="L1442"/>
  <c r="M1442" s="1"/>
  <c r="L1443"/>
  <c r="M1443" s="1"/>
  <c r="L1444"/>
  <c r="M1444" s="1"/>
  <c r="L1445"/>
  <c r="M1445" s="1"/>
  <c r="L1446"/>
  <c r="M1446" s="1"/>
  <c r="L1447"/>
  <c r="M1447" s="1"/>
  <c r="L1448"/>
  <c r="M1448" s="1"/>
  <c r="L1449"/>
  <c r="M1449" s="1"/>
  <c r="L1450"/>
  <c r="M1450" s="1"/>
  <c r="L1451"/>
  <c r="M1451" s="1"/>
  <c r="L1452"/>
  <c r="M1452" s="1"/>
  <c r="L1453"/>
  <c r="M1453" s="1"/>
  <c r="L1454"/>
  <c r="M1454" s="1"/>
  <c r="L1455"/>
  <c r="M1455" s="1"/>
  <c r="L1456"/>
  <c r="M1456" s="1"/>
  <c r="L1457"/>
  <c r="M1457" s="1"/>
  <c r="L1458"/>
  <c r="M1458" s="1"/>
  <c r="L1459"/>
  <c r="M1459" s="1"/>
  <c r="L1460"/>
  <c r="M1460" s="1"/>
  <c r="L1461"/>
  <c r="M1461" s="1"/>
  <c r="L1462"/>
  <c r="M1462" s="1"/>
  <c r="L1463"/>
  <c r="M1463" s="1"/>
  <c r="L1464"/>
  <c r="M1464" s="1"/>
  <c r="L1465"/>
  <c r="M1465" s="1"/>
  <c r="L1466"/>
  <c r="M1466" s="1"/>
  <c r="L1467"/>
  <c r="M1467" s="1"/>
  <c r="L1468"/>
  <c r="M1468" s="1"/>
  <c r="L1469"/>
  <c r="M1469" s="1"/>
  <c r="L1470"/>
  <c r="M1470" s="1"/>
  <c r="L1471"/>
  <c r="M1471" s="1"/>
  <c r="L1472"/>
  <c r="M1472" s="1"/>
  <c r="L1473"/>
  <c r="M1473" s="1"/>
  <c r="L1474"/>
  <c r="M1474" s="1"/>
  <c r="L1475"/>
  <c r="M1475" s="1"/>
  <c r="L1476"/>
  <c r="M1476" s="1"/>
  <c r="L1477"/>
  <c r="M1477" s="1"/>
  <c r="L1478"/>
  <c r="M1478" s="1"/>
  <c r="L1479"/>
  <c r="M1479" s="1"/>
  <c r="L1480"/>
  <c r="M1480" s="1"/>
  <c r="L1481"/>
  <c r="M1481" s="1"/>
  <c r="L1482"/>
  <c r="M1482" s="1"/>
  <c r="L1483"/>
  <c r="M1483" s="1"/>
  <c r="L1484"/>
  <c r="M1484" s="1"/>
  <c r="L1485"/>
  <c r="M1485" s="1"/>
  <c r="L1486"/>
  <c r="M1486" s="1"/>
  <c r="L1487"/>
  <c r="M1487" s="1"/>
  <c r="L1488"/>
  <c r="M1488" s="1"/>
  <c r="L1489"/>
  <c r="M1489" s="1"/>
  <c r="L1490"/>
  <c r="M1490" s="1"/>
  <c r="L1491"/>
  <c r="M1491" s="1"/>
  <c r="L1492"/>
  <c r="M1492" s="1"/>
  <c r="L1493"/>
  <c r="M1493" s="1"/>
  <c r="L1494"/>
  <c r="M1494" s="1"/>
  <c r="L1495"/>
  <c r="M1495" s="1"/>
  <c r="L1496"/>
  <c r="M1496" s="1"/>
  <c r="L1497"/>
  <c r="M1497" s="1"/>
  <c r="L1498"/>
  <c r="M1498" s="1"/>
  <c r="L1499"/>
  <c r="M1499" s="1"/>
  <c r="L1500"/>
  <c r="M1500" s="1"/>
  <c r="L1501"/>
  <c r="M1501" s="1"/>
  <c r="L1502"/>
  <c r="M1502" s="1"/>
  <c r="L1503"/>
  <c r="M1503" s="1"/>
  <c r="L1504"/>
  <c r="M1504" s="1"/>
  <c r="L1505"/>
  <c r="M1505" s="1"/>
  <c r="L1506"/>
  <c r="M1506" s="1"/>
  <c r="L1507"/>
  <c r="M1507" s="1"/>
  <c r="L1508"/>
  <c r="M1508" s="1"/>
  <c r="L1509"/>
  <c r="M1509" s="1"/>
  <c r="L1510"/>
  <c r="M1510" s="1"/>
  <c r="L1511"/>
  <c r="M1511" s="1"/>
  <c r="L1512"/>
  <c r="M1512" s="1"/>
  <c r="L1513"/>
  <c r="M1513" s="1"/>
  <c r="L1514"/>
  <c r="M1514" s="1"/>
  <c r="L1515"/>
  <c r="M1515" s="1"/>
  <c r="L1516"/>
  <c r="M1516" s="1"/>
  <c r="L1517"/>
  <c r="M1517" s="1"/>
  <c r="L1518"/>
  <c r="M1518" s="1"/>
  <c r="L1519"/>
  <c r="M1519" s="1"/>
  <c r="L1520"/>
  <c r="M1520" s="1"/>
  <c r="L1521"/>
  <c r="M1521" s="1"/>
  <c r="L1522"/>
  <c r="M1522" s="1"/>
  <c r="L1523"/>
  <c r="M1523" s="1"/>
  <c r="L1524"/>
  <c r="M1524" s="1"/>
  <c r="L1525"/>
  <c r="M1525" s="1"/>
  <c r="L1526"/>
  <c r="M1526" s="1"/>
  <c r="L1527"/>
  <c r="M1527" s="1"/>
  <c r="L1528"/>
  <c r="M1528" s="1"/>
  <c r="L1529"/>
  <c r="M1529" s="1"/>
  <c r="L1530"/>
  <c r="M1530" s="1"/>
  <c r="L1531"/>
  <c r="M1531" s="1"/>
  <c r="L1532"/>
  <c r="M1532" s="1"/>
  <c r="L1533"/>
  <c r="M1533" s="1"/>
  <c r="L1534"/>
  <c r="M1534" s="1"/>
  <c r="L1535"/>
  <c r="M1535" s="1"/>
  <c r="L1536"/>
  <c r="M1536" s="1"/>
  <c r="L1537"/>
  <c r="M1537" s="1"/>
  <c r="L1538"/>
  <c r="M1538" s="1"/>
  <c r="L1539"/>
  <c r="M1539" s="1"/>
  <c r="L1540"/>
  <c r="M1540" s="1"/>
  <c r="L1541"/>
  <c r="M1541" s="1"/>
  <c r="L1542"/>
  <c r="M1542" s="1"/>
  <c r="L1543"/>
  <c r="M1543" s="1"/>
  <c r="L1544"/>
  <c r="M1544" s="1"/>
  <c r="L1545"/>
  <c r="M1545" s="1"/>
  <c r="L1546"/>
  <c r="M1546" s="1"/>
  <c r="L1547"/>
  <c r="M1547" s="1"/>
  <c r="L1548"/>
  <c r="M1548" s="1"/>
  <c r="L1549"/>
  <c r="M1549" s="1"/>
  <c r="L1550"/>
  <c r="M1550" s="1"/>
  <c r="L1551"/>
  <c r="M1551" s="1"/>
  <c r="L1552"/>
  <c r="M1552" s="1"/>
  <c r="L1553"/>
  <c r="M1553" s="1"/>
  <c r="L1554"/>
  <c r="M1554" s="1"/>
  <c r="L1555"/>
  <c r="M1555" s="1"/>
  <c r="L1556"/>
  <c r="M1556" s="1"/>
  <c r="L1557"/>
  <c r="M1557" s="1"/>
  <c r="L1558"/>
  <c r="M1558" s="1"/>
  <c r="L1559"/>
  <c r="M1559" s="1"/>
  <c r="L1560"/>
  <c r="M1560" s="1"/>
  <c r="L1561"/>
  <c r="M1561" s="1"/>
  <c r="L1562"/>
  <c r="M1562" s="1"/>
  <c r="L1563"/>
  <c r="M1563" s="1"/>
  <c r="L1564"/>
  <c r="M1564" s="1"/>
  <c r="L1565"/>
  <c r="M1565" s="1"/>
  <c r="L1566"/>
  <c r="M1566" s="1"/>
  <c r="L1567"/>
  <c r="M1567" s="1"/>
  <c r="L1568"/>
  <c r="M1568" s="1"/>
  <c r="L1569"/>
  <c r="M1569" s="1"/>
  <c r="L1570"/>
  <c r="M1570" s="1"/>
  <c r="L1571"/>
  <c r="M1571" s="1"/>
  <c r="L1572"/>
  <c r="M1572" s="1"/>
  <c r="L1573"/>
  <c r="M1573" s="1"/>
  <c r="L1574"/>
  <c r="M1574" s="1"/>
  <c r="L1575"/>
  <c r="M1575" s="1"/>
  <c r="L1576"/>
  <c r="M1576" s="1"/>
  <c r="L1577"/>
  <c r="M1577" s="1"/>
  <c r="L1578"/>
  <c r="M1578" s="1"/>
  <c r="L1579"/>
  <c r="M1579" s="1"/>
  <c r="L1580"/>
  <c r="M1580" s="1"/>
  <c r="L1581"/>
  <c r="M1581" s="1"/>
  <c r="L1582"/>
  <c r="M1582" s="1"/>
  <c r="L1583"/>
  <c r="M1583" s="1"/>
  <c r="L1584"/>
  <c r="M1584" s="1"/>
  <c r="L1585"/>
  <c r="M1585" s="1"/>
  <c r="L1586"/>
  <c r="M1586" s="1"/>
  <c r="L1587"/>
  <c r="M1587" s="1"/>
  <c r="L1588"/>
  <c r="M1588" s="1"/>
  <c r="L1589"/>
  <c r="M1589" s="1"/>
  <c r="L1590"/>
  <c r="M1590" s="1"/>
  <c r="L1591"/>
  <c r="M1591" s="1"/>
  <c r="L1592"/>
  <c r="M1592" s="1"/>
  <c r="L1593"/>
  <c r="M1593" s="1"/>
  <c r="L1594"/>
  <c r="M1594" s="1"/>
  <c r="L1595"/>
  <c r="M1595" s="1"/>
  <c r="L1596"/>
  <c r="M1596" s="1"/>
  <c r="L1597"/>
  <c r="M1597" s="1"/>
  <c r="L1598"/>
  <c r="M1598" s="1"/>
  <c r="L1599"/>
  <c r="M1599" s="1"/>
  <c r="L1600"/>
  <c r="M1600" s="1"/>
  <c r="L1601"/>
  <c r="M1601" s="1"/>
  <c r="L1602"/>
  <c r="M1602" s="1"/>
  <c r="L1603"/>
  <c r="M1603" s="1"/>
  <c r="L1604"/>
  <c r="M1604" s="1"/>
  <c r="L1605"/>
  <c r="M1605" s="1"/>
  <c r="L1606"/>
  <c r="M1606" s="1"/>
  <c r="L1607"/>
  <c r="M1607" s="1"/>
  <c r="L1608"/>
  <c r="M1608" s="1"/>
  <c r="L1609"/>
  <c r="M1609" s="1"/>
  <c r="L1610"/>
  <c r="M1610" s="1"/>
  <c r="L1611"/>
  <c r="M1611" s="1"/>
  <c r="L1612"/>
  <c r="M1612" s="1"/>
  <c r="L1613"/>
  <c r="M1613" s="1"/>
  <c r="L1614"/>
  <c r="M1614" s="1"/>
  <c r="L1615"/>
  <c r="M1615" s="1"/>
  <c r="L1616"/>
  <c r="M1616" s="1"/>
  <c r="L1617"/>
  <c r="M1617" s="1"/>
  <c r="L1618"/>
  <c r="M1618" s="1"/>
  <c r="L1619"/>
  <c r="M1619" s="1"/>
  <c r="L1620"/>
  <c r="M1620" s="1"/>
  <c r="L1621"/>
  <c r="M1621" s="1"/>
  <c r="L1622"/>
  <c r="M1622" s="1"/>
  <c r="L1623"/>
  <c r="M1623" s="1"/>
  <c r="L1624"/>
  <c r="M1624" s="1"/>
  <c r="L1625"/>
  <c r="M1625" s="1"/>
  <c r="L1626"/>
  <c r="M1626" s="1"/>
  <c r="L1627"/>
  <c r="M1627" s="1"/>
  <c r="L1628"/>
  <c r="M1628" s="1"/>
  <c r="L1629"/>
  <c r="M1629" s="1"/>
  <c r="L1630"/>
  <c r="M1630" s="1"/>
  <c r="L1631"/>
  <c r="M1631" s="1"/>
  <c r="L1632"/>
  <c r="M1632" s="1"/>
  <c r="L1633"/>
  <c r="M1633" s="1"/>
  <c r="L1634"/>
  <c r="M1634" s="1"/>
  <c r="L1635"/>
  <c r="M1635" s="1"/>
  <c r="L1636"/>
  <c r="M1636" s="1"/>
  <c r="L1637"/>
  <c r="M1637" s="1"/>
  <c r="L1638"/>
  <c r="M1638" s="1"/>
  <c r="L1639"/>
  <c r="M1639" s="1"/>
  <c r="L1640"/>
  <c r="M1640" s="1"/>
  <c r="L1641"/>
  <c r="M1641" s="1"/>
  <c r="L1642"/>
  <c r="M1642" s="1"/>
  <c r="L1643"/>
  <c r="M1643" s="1"/>
  <c r="L1644"/>
  <c r="M1644" s="1"/>
  <c r="L1645"/>
  <c r="M1645" s="1"/>
  <c r="L1646"/>
  <c r="M1646" s="1"/>
  <c r="L1647"/>
  <c r="M1647" s="1"/>
  <c r="L1648"/>
  <c r="M1648" s="1"/>
  <c r="L1649"/>
  <c r="M1649" s="1"/>
  <c r="L1650"/>
  <c r="M1650" s="1"/>
  <c r="L1651"/>
  <c r="M1651" s="1"/>
  <c r="L1652"/>
  <c r="M1652" s="1"/>
  <c r="L1653"/>
  <c r="M1653" s="1"/>
  <c r="L1654"/>
  <c r="M1654" s="1"/>
  <c r="L1655"/>
  <c r="M1655" s="1"/>
  <c r="L1656"/>
  <c r="M1656" s="1"/>
  <c r="L1657"/>
  <c r="M1657" s="1"/>
  <c r="L1658"/>
  <c r="M1658" s="1"/>
  <c r="L1659"/>
  <c r="M1659" s="1"/>
  <c r="L1660"/>
  <c r="M1660" s="1"/>
  <c r="L1661"/>
  <c r="M1661" s="1"/>
  <c r="L1662"/>
  <c r="M1662" s="1"/>
  <c r="L1663"/>
  <c r="M1663" s="1"/>
  <c r="L1664"/>
  <c r="M1664" s="1"/>
  <c r="L1665"/>
  <c r="M1665" s="1"/>
  <c r="L1666"/>
  <c r="M1666" s="1"/>
  <c r="L1667"/>
  <c r="M1667" s="1"/>
  <c r="L1668"/>
  <c r="M1668" s="1"/>
  <c r="L1669"/>
  <c r="M1669" s="1"/>
  <c r="L1670"/>
  <c r="M1670" s="1"/>
  <c r="L1671"/>
  <c r="M1671" s="1"/>
  <c r="L1672"/>
  <c r="M1672" s="1"/>
  <c r="L1673"/>
  <c r="M1673" s="1"/>
  <c r="L1674"/>
  <c r="M1674" s="1"/>
  <c r="L1675"/>
  <c r="M1675" s="1"/>
  <c r="L1676"/>
  <c r="M1676" s="1"/>
  <c r="L1677"/>
  <c r="M1677" s="1"/>
  <c r="L1678"/>
  <c r="M1678" s="1"/>
  <c r="L1679"/>
  <c r="M1679" s="1"/>
  <c r="L1680"/>
  <c r="M1680" s="1"/>
  <c r="L1681"/>
  <c r="M1681" s="1"/>
  <c r="L1682"/>
  <c r="M1682" s="1"/>
  <c r="L1683"/>
  <c r="M1683" s="1"/>
  <c r="L1684"/>
  <c r="M1684" s="1"/>
  <c r="L1685"/>
  <c r="M1685" s="1"/>
  <c r="L1686"/>
  <c r="M1686" s="1"/>
  <c r="L1687"/>
  <c r="M1687" s="1"/>
  <c r="L1688"/>
  <c r="M1688" s="1"/>
  <c r="L1689"/>
  <c r="M1689" s="1"/>
  <c r="L1690"/>
  <c r="M1690" s="1"/>
  <c r="L1691"/>
  <c r="M1691" s="1"/>
  <c r="L1692"/>
  <c r="M1692" s="1"/>
  <c r="L1693"/>
  <c r="M1693" s="1"/>
  <c r="L1694"/>
  <c r="M1694" s="1"/>
  <c r="L1695"/>
  <c r="M1695" s="1"/>
  <c r="L1696"/>
  <c r="M1696" s="1"/>
  <c r="L1697"/>
  <c r="M1697" s="1"/>
  <c r="L1698"/>
  <c r="M1698" s="1"/>
  <c r="L1699"/>
  <c r="M1699" s="1"/>
  <c r="L1700"/>
  <c r="M1700" s="1"/>
  <c r="L1701"/>
  <c r="M1701" s="1"/>
  <c r="L1702"/>
  <c r="M1702" s="1"/>
  <c r="L1703"/>
  <c r="M1703" s="1"/>
  <c r="L1704"/>
  <c r="M1704" s="1"/>
  <c r="L1705"/>
  <c r="M1705" s="1"/>
  <c r="L1706"/>
  <c r="M1706" s="1"/>
  <c r="L1707"/>
  <c r="M1707" s="1"/>
  <c r="L1708"/>
  <c r="M1708" s="1"/>
  <c r="L1709"/>
  <c r="M1709" s="1"/>
  <c r="L1710"/>
  <c r="M1710" s="1"/>
  <c r="L1711"/>
  <c r="M1711" s="1"/>
  <c r="L1712"/>
  <c r="M1712" s="1"/>
  <c r="L1713"/>
  <c r="M1713" s="1"/>
  <c r="L1714"/>
  <c r="M1714" s="1"/>
  <c r="L1715"/>
  <c r="M1715" s="1"/>
  <c r="L1716"/>
  <c r="M1716" s="1"/>
  <c r="L1717"/>
  <c r="M1717" s="1"/>
  <c r="L1718"/>
  <c r="M1718" s="1"/>
  <c r="L1719"/>
  <c r="M1719" s="1"/>
  <c r="L1720"/>
  <c r="M1720" s="1"/>
  <c r="L1721"/>
  <c r="M1721" s="1"/>
  <c r="L1722"/>
  <c r="M1722" s="1"/>
  <c r="L1723"/>
  <c r="M1723" s="1"/>
  <c r="L1724"/>
  <c r="M1724" s="1"/>
  <c r="L1725"/>
  <c r="M1725" s="1"/>
  <c r="L1726"/>
  <c r="M1726" s="1"/>
  <c r="L1727"/>
  <c r="M1727" s="1"/>
  <c r="L1728"/>
  <c r="M1728" s="1"/>
  <c r="L1729"/>
  <c r="M1729" s="1"/>
  <c r="L1730"/>
  <c r="M1730" s="1"/>
  <c r="L1731"/>
  <c r="M1731" s="1"/>
  <c r="L1732"/>
  <c r="M1732" s="1"/>
  <c r="L1733"/>
  <c r="M1733" s="1"/>
  <c r="L1734"/>
  <c r="M1734" s="1"/>
  <c r="L1735"/>
  <c r="M1735" s="1"/>
  <c r="L1736"/>
  <c r="M1736" s="1"/>
  <c r="L1737"/>
  <c r="M1737" s="1"/>
  <c r="L1738"/>
  <c r="M1738" s="1"/>
  <c r="L1739"/>
  <c r="M1739" s="1"/>
  <c r="L1740"/>
  <c r="M1740" s="1"/>
  <c r="L1741"/>
  <c r="M1741" s="1"/>
  <c r="L1742"/>
  <c r="M1742" s="1"/>
  <c r="L1743"/>
  <c r="M1743" s="1"/>
  <c r="L1744"/>
  <c r="M1744" s="1"/>
  <c r="L1745"/>
  <c r="M1745" s="1"/>
  <c r="L1746"/>
  <c r="M1746" s="1"/>
  <c r="L1747"/>
  <c r="M1747" s="1"/>
  <c r="L1748"/>
  <c r="M1748" s="1"/>
  <c r="L1749"/>
  <c r="M1749" s="1"/>
  <c r="L1750"/>
  <c r="M1750" s="1"/>
  <c r="L1751"/>
  <c r="M1751" s="1"/>
  <c r="L1752"/>
  <c r="M1752" s="1"/>
  <c r="L1753"/>
  <c r="M1753" s="1"/>
  <c r="L1754"/>
  <c r="M1754" s="1"/>
  <c r="L1755"/>
  <c r="M1755" s="1"/>
  <c r="L1756"/>
  <c r="M1756" s="1"/>
  <c r="L1757"/>
  <c r="M1757" s="1"/>
  <c r="L1758"/>
  <c r="M1758" s="1"/>
  <c r="L1759"/>
  <c r="M1759" s="1"/>
  <c r="L1760"/>
  <c r="M1760" s="1"/>
  <c r="L1761"/>
  <c r="M1761" s="1"/>
  <c r="L1762"/>
  <c r="M1762" s="1"/>
  <c r="L1763"/>
  <c r="M1763" s="1"/>
  <c r="L1764"/>
  <c r="M1764" s="1"/>
  <c r="L1765"/>
  <c r="M1765" s="1"/>
  <c r="L1766"/>
  <c r="M1766" s="1"/>
  <c r="L1767"/>
  <c r="M1767" s="1"/>
  <c r="L1768"/>
  <c r="M1768" s="1"/>
  <c r="L1769"/>
  <c r="M1769" s="1"/>
  <c r="L1770"/>
  <c r="M1770" s="1"/>
  <c r="L1771"/>
  <c r="M1771" s="1"/>
  <c r="L1772"/>
  <c r="M1772" s="1"/>
  <c r="L1773"/>
  <c r="M1773" s="1"/>
  <c r="L1774"/>
  <c r="M1774" s="1"/>
  <c r="L1775"/>
  <c r="M1775" s="1"/>
  <c r="L1776"/>
  <c r="M1776" s="1"/>
  <c r="L1777"/>
  <c r="M1777" s="1"/>
  <c r="L1778"/>
  <c r="M1778" s="1"/>
  <c r="L1779"/>
  <c r="M1779" s="1"/>
  <c r="L1780"/>
  <c r="M1780" s="1"/>
  <c r="L1781"/>
  <c r="M1781" s="1"/>
  <c r="L1782"/>
  <c r="M1782" s="1"/>
  <c r="L1783"/>
  <c r="M1783" s="1"/>
  <c r="L1784"/>
  <c r="M1784" s="1"/>
  <c r="L1785"/>
  <c r="M1785" s="1"/>
  <c r="L1786"/>
  <c r="M1786" s="1"/>
  <c r="L1787"/>
  <c r="M1787" s="1"/>
  <c r="L1788"/>
  <c r="M1788" s="1"/>
  <c r="L1789"/>
  <c r="M1789" s="1"/>
  <c r="L1790"/>
  <c r="M1790" s="1"/>
  <c r="L1791"/>
  <c r="M1791" s="1"/>
  <c r="L1792"/>
  <c r="M1792" s="1"/>
  <c r="L1793"/>
  <c r="M1793" s="1"/>
  <c r="L1794"/>
  <c r="M1794" s="1"/>
  <c r="L1795"/>
  <c r="M1795" s="1"/>
  <c r="L1796"/>
  <c r="M1796" s="1"/>
  <c r="L1797"/>
  <c r="M1797" s="1"/>
  <c r="L1798"/>
  <c r="M1798" s="1"/>
  <c r="L1799"/>
  <c r="M1799" s="1"/>
  <c r="L1800"/>
  <c r="M1800" s="1"/>
  <c r="L1801"/>
  <c r="M1801" s="1"/>
  <c r="L1802"/>
  <c r="M1802" s="1"/>
  <c r="L1803"/>
  <c r="M1803" s="1"/>
  <c r="L1804"/>
  <c r="M1804" s="1"/>
  <c r="L1805"/>
  <c r="M1805" s="1"/>
  <c r="L1806"/>
  <c r="M1806" s="1"/>
  <c r="L1807"/>
  <c r="M1807" s="1"/>
  <c r="L1808"/>
  <c r="M1808" s="1"/>
  <c r="L1809"/>
  <c r="M1809" s="1"/>
  <c r="L1810"/>
  <c r="M1810" s="1"/>
  <c r="L1811"/>
  <c r="M1811" s="1"/>
  <c r="L1812"/>
  <c r="M1812" s="1"/>
  <c r="L1813"/>
  <c r="M1813" s="1"/>
  <c r="L1814"/>
  <c r="M1814" s="1"/>
  <c r="L1815"/>
  <c r="M1815" s="1"/>
  <c r="L1816"/>
  <c r="M1816" s="1"/>
  <c r="L1817"/>
  <c r="M1817" s="1"/>
  <c r="L1818"/>
  <c r="M1818" s="1"/>
  <c r="L1819"/>
  <c r="M1819" s="1"/>
  <c r="L1820"/>
  <c r="M1820" s="1"/>
  <c r="L1821"/>
  <c r="M1821" s="1"/>
  <c r="L1822"/>
  <c r="M1822" s="1"/>
  <c r="L1823"/>
  <c r="M1823" s="1"/>
  <c r="L1824"/>
  <c r="M1824" s="1"/>
  <c r="L1825"/>
  <c r="M1825" s="1"/>
  <c r="L1826"/>
  <c r="M1826" s="1"/>
  <c r="L1827"/>
  <c r="M1827" s="1"/>
  <c r="L1828"/>
  <c r="M1828" s="1"/>
  <c r="L1829"/>
  <c r="M1829" s="1"/>
  <c r="L1830"/>
  <c r="M1830" s="1"/>
  <c r="L1831"/>
  <c r="M1831" s="1"/>
  <c r="L1832"/>
  <c r="M1832" s="1"/>
  <c r="L1833"/>
  <c r="M1833" s="1"/>
  <c r="L1834"/>
  <c r="M1834" s="1"/>
  <c r="L1835"/>
  <c r="M1835" s="1"/>
  <c r="L1836"/>
  <c r="M1836" s="1"/>
  <c r="L1837"/>
  <c r="M1837" s="1"/>
  <c r="L1838"/>
  <c r="M1838" s="1"/>
  <c r="L1839"/>
  <c r="M1839" s="1"/>
  <c r="L1840"/>
  <c r="M1840" s="1"/>
  <c r="L1841"/>
  <c r="M1841" s="1"/>
  <c r="L1842"/>
  <c r="M1842" s="1"/>
  <c r="L1843"/>
  <c r="M1843" s="1"/>
  <c r="L1844"/>
  <c r="M1844" s="1"/>
  <c r="L1845"/>
  <c r="M1845" s="1"/>
  <c r="L1846"/>
  <c r="M1846" s="1"/>
  <c r="L1847"/>
  <c r="M1847" s="1"/>
  <c r="L1848"/>
  <c r="M1848" s="1"/>
  <c r="L1849"/>
  <c r="M1849" s="1"/>
  <c r="L1850"/>
  <c r="M1850" s="1"/>
  <c r="L1851"/>
  <c r="M1851" s="1"/>
  <c r="L1852"/>
  <c r="M1852" s="1"/>
  <c r="L1853"/>
  <c r="M1853" s="1"/>
  <c r="L1854"/>
  <c r="M1854" s="1"/>
  <c r="L1855"/>
  <c r="M1855" s="1"/>
  <c r="L1856"/>
  <c r="M1856" s="1"/>
  <c r="L1857"/>
  <c r="M1857" s="1"/>
  <c r="L1858"/>
  <c r="M1858" s="1"/>
  <c r="L1859"/>
  <c r="M1859" s="1"/>
  <c r="L1860"/>
  <c r="M1860" s="1"/>
  <c r="L1861"/>
  <c r="M1861" s="1"/>
  <c r="L1862"/>
  <c r="M1862" s="1"/>
  <c r="L1863"/>
  <c r="M1863" s="1"/>
  <c r="L1864"/>
  <c r="M1864" s="1"/>
  <c r="L1865"/>
  <c r="M1865" s="1"/>
  <c r="L1866"/>
  <c r="M1866" s="1"/>
  <c r="L1867"/>
  <c r="M1867" s="1"/>
  <c r="L1868"/>
  <c r="M1868" s="1"/>
  <c r="L1869"/>
  <c r="M1869" s="1"/>
  <c r="L1870"/>
  <c r="M1870" s="1"/>
  <c r="L1871"/>
  <c r="M1871" s="1"/>
  <c r="L1872"/>
  <c r="M1872" s="1"/>
  <c r="L1873"/>
  <c r="M1873" s="1"/>
  <c r="L1874"/>
  <c r="M1874" s="1"/>
  <c r="L1875"/>
  <c r="M1875" s="1"/>
  <c r="L1876"/>
  <c r="M1876" s="1"/>
  <c r="L1877"/>
  <c r="M1877" s="1"/>
  <c r="L1878"/>
  <c r="M1878" s="1"/>
  <c r="L1879"/>
  <c r="M1879" s="1"/>
  <c r="L1880"/>
  <c r="M1880" s="1"/>
  <c r="L1881"/>
  <c r="M1881" s="1"/>
  <c r="L1882"/>
  <c r="M1882" s="1"/>
  <c r="M1883"/>
  <c r="L1884"/>
  <c r="M1884" s="1"/>
  <c r="L1885"/>
  <c r="M1885" s="1"/>
  <c r="L1886"/>
  <c r="M1886" s="1"/>
  <c r="L1887"/>
  <c r="M1887" s="1"/>
  <c r="L1888"/>
  <c r="M1888" s="1"/>
  <c r="L1889"/>
  <c r="M1889" s="1"/>
  <c r="L1890"/>
  <c r="M1890" s="1"/>
  <c r="L1891"/>
  <c r="M1891" s="1"/>
  <c r="L1892"/>
  <c r="M1892" s="1"/>
  <c r="L1893"/>
  <c r="M1893" s="1"/>
  <c r="L1894"/>
  <c r="M1894" s="1"/>
  <c r="L1895"/>
  <c r="M1895" s="1"/>
  <c r="L1896"/>
  <c r="M1896" s="1"/>
  <c r="L1897"/>
  <c r="M1897" s="1"/>
  <c r="L1898"/>
  <c r="M1898" s="1"/>
  <c r="L1899"/>
  <c r="M1899" s="1"/>
  <c r="L1900"/>
  <c r="M1900" s="1"/>
  <c r="L1901"/>
  <c r="M1901" s="1"/>
  <c r="L1902"/>
  <c r="M1902" s="1"/>
  <c r="L1903"/>
  <c r="M1903" s="1"/>
  <c r="L1904"/>
  <c r="M1904" s="1"/>
  <c r="L1905"/>
  <c r="M1905" s="1"/>
  <c r="L1906"/>
  <c r="M1906" s="1"/>
  <c r="L1907"/>
  <c r="M1907" s="1"/>
  <c r="L1908"/>
  <c r="M1908" s="1"/>
  <c r="L1909"/>
  <c r="M1909" s="1"/>
  <c r="L1910"/>
  <c r="M1910" s="1"/>
  <c r="L1911"/>
  <c r="M1911" s="1"/>
  <c r="L1912"/>
  <c r="M1912" s="1"/>
  <c r="L1913"/>
  <c r="M1913" s="1"/>
  <c r="L1914"/>
  <c r="M1914" s="1"/>
  <c r="L1915"/>
  <c r="M1915" s="1"/>
  <c r="L1916"/>
  <c r="M1916" s="1"/>
  <c r="L1917"/>
  <c r="M1917" s="1"/>
  <c r="L1918"/>
  <c r="M1918" s="1"/>
  <c r="L1919"/>
  <c r="M1919" s="1"/>
  <c r="L1920"/>
  <c r="M1920" s="1"/>
  <c r="L1921"/>
  <c r="M1921" s="1"/>
  <c r="L1922"/>
  <c r="M1922" s="1"/>
  <c r="L1923"/>
  <c r="M1923" s="1"/>
  <c r="L1924"/>
  <c r="M1924" s="1"/>
  <c r="L1925"/>
  <c r="M1925" s="1"/>
  <c r="L1926"/>
  <c r="M1926" s="1"/>
  <c r="L1927"/>
  <c r="M1927" s="1"/>
  <c r="L1928"/>
  <c r="M1928" s="1"/>
  <c r="L1929"/>
  <c r="M1929" s="1"/>
  <c r="L1930"/>
  <c r="M1930" s="1"/>
  <c r="L1931"/>
  <c r="M1931" s="1"/>
  <c r="L1932"/>
  <c r="M1932" s="1"/>
  <c r="L1933"/>
  <c r="M1933" s="1"/>
  <c r="L1934"/>
  <c r="M1934" s="1"/>
  <c r="L1935"/>
  <c r="M1935" s="1"/>
  <c r="L1936"/>
  <c r="M1936" s="1"/>
  <c r="L1937"/>
  <c r="M1937" s="1"/>
  <c r="L1938"/>
  <c r="M1938" s="1"/>
  <c r="L1939"/>
  <c r="M1939" s="1"/>
  <c r="L1940"/>
  <c r="M1940" s="1"/>
  <c r="L1941"/>
  <c r="M1941" s="1"/>
  <c r="L1942"/>
  <c r="M1942" s="1"/>
  <c r="L1943"/>
  <c r="M1943" s="1"/>
  <c r="L1944"/>
  <c r="M1944" s="1"/>
  <c r="L1945"/>
  <c r="M1945" s="1"/>
  <c r="L1946"/>
  <c r="M1946" s="1"/>
  <c r="L1947"/>
  <c r="M1947" s="1"/>
  <c r="L1948"/>
  <c r="M1948" s="1"/>
  <c r="L1949"/>
  <c r="M1949" s="1"/>
  <c r="L1950"/>
  <c r="M1950" s="1"/>
  <c r="L1951"/>
  <c r="M1951" s="1"/>
  <c r="L1952"/>
  <c r="M1952" s="1"/>
  <c r="L1953"/>
  <c r="M1953" s="1"/>
  <c r="L1954"/>
  <c r="M1954" s="1"/>
  <c r="L1955"/>
  <c r="M1955" s="1"/>
  <c r="L1956"/>
  <c r="M1956" s="1"/>
  <c r="L1957"/>
  <c r="M1957" s="1"/>
  <c r="L1958"/>
  <c r="M1958" s="1"/>
  <c r="L1959"/>
  <c r="M1959" s="1"/>
  <c r="L1960"/>
  <c r="M1960" s="1"/>
  <c r="L1961"/>
  <c r="M1961" s="1"/>
  <c r="L1962"/>
  <c r="M1962" s="1"/>
  <c r="L1963"/>
  <c r="M1963" s="1"/>
  <c r="L1964"/>
  <c r="M1964" s="1"/>
  <c r="L1965"/>
  <c r="M1965" s="1"/>
  <c r="L1966"/>
  <c r="M1966" s="1"/>
  <c r="L1967"/>
  <c r="M1967" s="1"/>
  <c r="L1968"/>
  <c r="M1968" s="1"/>
  <c r="L1969"/>
  <c r="M1969" s="1"/>
  <c r="L1970"/>
  <c r="M1970" s="1"/>
  <c r="L1971"/>
  <c r="M1971" s="1"/>
  <c r="L1972"/>
  <c r="M1972" s="1"/>
  <c r="L1973"/>
  <c r="M1973" s="1"/>
  <c r="L1974"/>
  <c r="M1974" s="1"/>
  <c r="L1975"/>
  <c r="M1975" s="1"/>
  <c r="L1976"/>
  <c r="M1976" s="1"/>
  <c r="L1977"/>
  <c r="M1977" s="1"/>
  <c r="L1978"/>
  <c r="M1978" s="1"/>
  <c r="L1979"/>
  <c r="M1979" s="1"/>
  <c r="L1980"/>
  <c r="M1980" s="1"/>
  <c r="L1981"/>
  <c r="M1981" s="1"/>
  <c r="L1982"/>
  <c r="M1982" s="1"/>
  <c r="L1983"/>
  <c r="M1983" s="1"/>
  <c r="L1984"/>
  <c r="M1984" s="1"/>
  <c r="L1985"/>
  <c r="M1985" s="1"/>
  <c r="L1986"/>
  <c r="M1986" s="1"/>
  <c r="L1987"/>
  <c r="M1987" s="1"/>
  <c r="L1988"/>
  <c r="M1988" s="1"/>
  <c r="L1989"/>
  <c r="M1989" s="1"/>
  <c r="L1990"/>
  <c r="M1990" s="1"/>
  <c r="L1991"/>
  <c r="M1991" s="1"/>
  <c r="L1992"/>
  <c r="M1992" s="1"/>
  <c r="L1993"/>
  <c r="M1993" s="1"/>
  <c r="L1994"/>
  <c r="M1994" s="1"/>
  <c r="L1995"/>
  <c r="M1995" s="1"/>
  <c r="L1996"/>
  <c r="M1996" s="1"/>
  <c r="L1997"/>
  <c r="M1997" s="1"/>
  <c r="L1998"/>
  <c r="M1998" s="1"/>
  <c r="L1999"/>
  <c r="M1999" s="1"/>
  <c r="L2000"/>
  <c r="M2000" s="1"/>
  <c r="L2001"/>
  <c r="M2001" s="1"/>
  <c r="L2002"/>
  <c r="M2002" s="1"/>
  <c r="L2003"/>
  <c r="M2003" s="1"/>
  <c r="L2004"/>
  <c r="M2004" s="1"/>
  <c r="L2005"/>
  <c r="M2005" s="1"/>
  <c r="L2006"/>
  <c r="M2006" s="1"/>
  <c r="L2007"/>
  <c r="M2007" s="1"/>
  <c r="L2008"/>
  <c r="M2008" s="1"/>
  <c r="L2009"/>
  <c r="M2009" s="1"/>
  <c r="L2010"/>
  <c r="M2010" s="1"/>
  <c r="L2011"/>
  <c r="M2011" s="1"/>
  <c r="L2012"/>
  <c r="M2012" s="1"/>
  <c r="L2013"/>
  <c r="M2013" s="1"/>
  <c r="L2014"/>
  <c r="M2014" s="1"/>
  <c r="L2015"/>
  <c r="M2015" s="1"/>
  <c r="L2016"/>
  <c r="M2016" s="1"/>
  <c r="L2017"/>
  <c r="M2017" s="1"/>
  <c r="L2018"/>
  <c r="M2018" s="1"/>
  <c r="L2019"/>
  <c r="M2019" s="1"/>
  <c r="L2020"/>
  <c r="M2020" s="1"/>
  <c r="L2021"/>
  <c r="M2021" s="1"/>
  <c r="L2022"/>
  <c r="M2022" s="1"/>
  <c r="L2023"/>
  <c r="M2023" s="1"/>
  <c r="L2024"/>
  <c r="M2024" s="1"/>
  <c r="L2025"/>
  <c r="M2025" s="1"/>
  <c r="L2026"/>
  <c r="M2026" s="1"/>
  <c r="L2027"/>
  <c r="M2027" s="1"/>
  <c r="L2028"/>
  <c r="M2028" s="1"/>
  <c r="L2029"/>
  <c r="M2029" s="1"/>
  <c r="L2030"/>
  <c r="M2030" s="1"/>
  <c r="L2031"/>
  <c r="M2031" s="1"/>
  <c r="L2032"/>
  <c r="M2032" s="1"/>
  <c r="L2033"/>
  <c r="M2033" s="1"/>
  <c r="L2034"/>
  <c r="M2034" s="1"/>
  <c r="L2035"/>
  <c r="M2035" s="1"/>
  <c r="L2036"/>
  <c r="M2036" s="1"/>
  <c r="L2037"/>
  <c r="M2037" s="1"/>
  <c r="L2038"/>
  <c r="M2038" s="1"/>
  <c r="L2039"/>
  <c r="M2039" s="1"/>
  <c r="L2040"/>
  <c r="M2040" s="1"/>
  <c r="L2041"/>
  <c r="M2041" s="1"/>
  <c r="L2042"/>
  <c r="M2042" s="1"/>
  <c r="L2043"/>
  <c r="M2043" s="1"/>
  <c r="L2044"/>
  <c r="M2044" s="1"/>
  <c r="L2045"/>
  <c r="M2045" s="1"/>
  <c r="L2046"/>
  <c r="M2046" s="1"/>
  <c r="L2047"/>
  <c r="M2047" s="1"/>
  <c r="L2048"/>
  <c r="M2048" s="1"/>
  <c r="L2049"/>
  <c r="M2049" s="1"/>
  <c r="L2050"/>
  <c r="M2050" s="1"/>
  <c r="L2051"/>
  <c r="M2051" s="1"/>
  <c r="L2052"/>
  <c r="M2052" s="1"/>
  <c r="L2053"/>
  <c r="M2053" s="1"/>
  <c r="L2054"/>
  <c r="M2054" s="1"/>
  <c r="L2055"/>
  <c r="M2055" s="1"/>
  <c r="L2056"/>
  <c r="M2056" s="1"/>
  <c r="L2057"/>
  <c r="M2057" s="1"/>
  <c r="L2058"/>
  <c r="M2058" s="1"/>
  <c r="L2059"/>
  <c r="M2059" s="1"/>
  <c r="L2060"/>
  <c r="M2060" s="1"/>
  <c r="L2061"/>
  <c r="M2061" s="1"/>
  <c r="L2062"/>
  <c r="M2062" s="1"/>
  <c r="L2063"/>
  <c r="M2063" s="1"/>
  <c r="L2064"/>
  <c r="M2064" s="1"/>
  <c r="L2065"/>
  <c r="M2065" s="1"/>
  <c r="L2066"/>
  <c r="M2066" s="1"/>
  <c r="L2067"/>
  <c r="M2067" s="1"/>
  <c r="L2068"/>
  <c r="M2068" s="1"/>
  <c r="L2069"/>
  <c r="M2069" s="1"/>
  <c r="L2070"/>
  <c r="M2070" s="1"/>
  <c r="L2071"/>
  <c r="M2071" s="1"/>
  <c r="L2072"/>
  <c r="M2072" s="1"/>
  <c r="L2073"/>
  <c r="M2073" s="1"/>
  <c r="L2074"/>
  <c r="M2074" s="1"/>
  <c r="L2075"/>
  <c r="M2075" s="1"/>
  <c r="L2076"/>
  <c r="M2076" s="1"/>
  <c r="L2077"/>
  <c r="M2077" s="1"/>
  <c r="L2078"/>
  <c r="M2078" s="1"/>
  <c r="L2079"/>
  <c r="M2079" s="1"/>
  <c r="L2080"/>
  <c r="M2080" s="1"/>
  <c r="L2081"/>
  <c r="M2081" s="1"/>
  <c r="L2082"/>
  <c r="M2082" s="1"/>
  <c r="L2083"/>
  <c r="M2083" s="1"/>
  <c r="L2084"/>
  <c r="M2084" s="1"/>
  <c r="L2085"/>
  <c r="M2085" s="1"/>
  <c r="L2086"/>
  <c r="M2086" s="1"/>
  <c r="L2087"/>
  <c r="M2087" s="1"/>
  <c r="L2088"/>
  <c r="M2088" s="1"/>
  <c r="L2089"/>
  <c r="M2089" s="1"/>
  <c r="L2090"/>
  <c r="M2090" s="1"/>
  <c r="L2091"/>
  <c r="M2091" s="1"/>
  <c r="L2092"/>
  <c r="M2092" s="1"/>
  <c r="L2093"/>
  <c r="M2093" s="1"/>
  <c r="L2094"/>
  <c r="M2094" s="1"/>
  <c r="L2095"/>
  <c r="M2095" s="1"/>
  <c r="L2096"/>
  <c r="M2096" s="1"/>
  <c r="L2097"/>
  <c r="M2097" s="1"/>
  <c r="L2098"/>
  <c r="M2098" s="1"/>
  <c r="L2099"/>
  <c r="M2099" s="1"/>
  <c r="L2100"/>
  <c r="M2100" s="1"/>
  <c r="L2101"/>
  <c r="M2101" s="1"/>
  <c r="L2102"/>
  <c r="M2102" s="1"/>
  <c r="L2103"/>
  <c r="M2103" s="1"/>
  <c r="L2104"/>
  <c r="M2104" s="1"/>
  <c r="L2105"/>
  <c r="M2105" s="1"/>
  <c r="L2106"/>
  <c r="M2106" s="1"/>
  <c r="L2107"/>
  <c r="M2107" s="1"/>
  <c r="L2108"/>
  <c r="M2108" s="1"/>
  <c r="L2109"/>
  <c r="M2109" s="1"/>
  <c r="L2110"/>
  <c r="M2110" s="1"/>
  <c r="L2111"/>
  <c r="M2111" s="1"/>
  <c r="L2112"/>
  <c r="M2112" s="1"/>
  <c r="L2113"/>
  <c r="M2113" s="1"/>
  <c r="L2114"/>
  <c r="M2114" s="1"/>
  <c r="L2115"/>
  <c r="M2115" s="1"/>
  <c r="L2116"/>
  <c r="M2116" s="1"/>
  <c r="L2117"/>
  <c r="M2117" s="1"/>
  <c r="L2118"/>
  <c r="M2118" s="1"/>
  <c r="L2119"/>
  <c r="M2119" s="1"/>
  <c r="L2120"/>
  <c r="M2120" s="1"/>
  <c r="L2121"/>
  <c r="M2121" s="1"/>
  <c r="L2122"/>
  <c r="M2122" s="1"/>
  <c r="L2123"/>
  <c r="M2123" s="1"/>
  <c r="L2124"/>
  <c r="M2124" s="1"/>
  <c r="L2125"/>
  <c r="M2125" s="1"/>
  <c r="L2126"/>
  <c r="M2126" s="1"/>
  <c r="L2127"/>
  <c r="M2127" s="1"/>
  <c r="L2128"/>
  <c r="M2128" s="1"/>
  <c r="L2129"/>
  <c r="M2129" s="1"/>
  <c r="L2130"/>
  <c r="M2130" s="1"/>
  <c r="L2131"/>
  <c r="M2131" s="1"/>
  <c r="L2132"/>
  <c r="M2132" s="1"/>
  <c r="L2133"/>
  <c r="M2133" s="1"/>
  <c r="L2134"/>
  <c r="M2134" s="1"/>
  <c r="L2135"/>
  <c r="M2135" s="1"/>
  <c r="L2136"/>
  <c r="M2136" s="1"/>
  <c r="L2137"/>
  <c r="M2137" s="1"/>
  <c r="L2138"/>
  <c r="M2138" s="1"/>
  <c r="L2139"/>
  <c r="M2139" s="1"/>
  <c r="L2140"/>
  <c r="M2140" s="1"/>
  <c r="L2141"/>
  <c r="M2141" s="1"/>
  <c r="L2142"/>
  <c r="M2142" s="1"/>
  <c r="L2143"/>
  <c r="M2143" s="1"/>
  <c r="L2144"/>
  <c r="M2144" s="1"/>
  <c r="L2145"/>
  <c r="M2145" s="1"/>
  <c r="L2146"/>
  <c r="M2146" s="1"/>
  <c r="L2147"/>
  <c r="M2147" s="1"/>
  <c r="L2148"/>
  <c r="M2148" s="1"/>
  <c r="L2149"/>
  <c r="M2149" s="1"/>
  <c r="L2150"/>
  <c r="M2150" s="1"/>
  <c r="L2151"/>
  <c r="M2151" s="1"/>
  <c r="L2152"/>
  <c r="M2152" s="1"/>
  <c r="L2153"/>
  <c r="M2153" s="1"/>
  <c r="L2154"/>
  <c r="M2154" s="1"/>
  <c r="L2155"/>
  <c r="M2155" s="1"/>
  <c r="L2156"/>
  <c r="M2156" s="1"/>
  <c r="L2157"/>
  <c r="M2157" s="1"/>
  <c r="L2158"/>
  <c r="M2158" s="1"/>
  <c r="L2159"/>
  <c r="M2159" s="1"/>
  <c r="L2160"/>
  <c r="M2160" s="1"/>
  <c r="L2161"/>
  <c r="M2161" s="1"/>
  <c r="L2162"/>
  <c r="M2162" s="1"/>
  <c r="L2163"/>
  <c r="M2163" s="1"/>
  <c r="L2164"/>
  <c r="M2164" s="1"/>
  <c r="L2165"/>
  <c r="M2165" s="1"/>
  <c r="L2166"/>
  <c r="M2166" s="1"/>
  <c r="L2167"/>
  <c r="M2167" s="1"/>
  <c r="L2168"/>
  <c r="M2168" s="1"/>
  <c r="L2169"/>
  <c r="M2169" s="1"/>
  <c r="L2170"/>
  <c r="M2170" s="1"/>
  <c r="L2171"/>
  <c r="M2171" s="1"/>
  <c r="L2172"/>
  <c r="M2172" s="1"/>
  <c r="L2173"/>
  <c r="M2173" s="1"/>
  <c r="L2174"/>
  <c r="M2174" s="1"/>
  <c r="L2175"/>
  <c r="M2175" s="1"/>
  <c r="L2176"/>
  <c r="M2176" s="1"/>
  <c r="L2177"/>
  <c r="M2177" s="1"/>
  <c r="L2178"/>
  <c r="M2178" s="1"/>
  <c r="L2179"/>
  <c r="M2179" s="1"/>
  <c r="L2180"/>
  <c r="M2180" s="1"/>
  <c r="L2181"/>
  <c r="M2181" s="1"/>
  <c r="L2182"/>
  <c r="M2182" s="1"/>
  <c r="L2183"/>
  <c r="M2183" s="1"/>
  <c r="L2184"/>
  <c r="M2184" s="1"/>
  <c r="L2185"/>
  <c r="M2185" s="1"/>
  <c r="L2186"/>
  <c r="M2186" s="1"/>
  <c r="L2187"/>
  <c r="M2187" s="1"/>
  <c r="L2188"/>
  <c r="M2188" s="1"/>
  <c r="L2189"/>
  <c r="M2189" s="1"/>
  <c r="L2190"/>
  <c r="M2190" s="1"/>
  <c r="L2191"/>
  <c r="M2191" s="1"/>
  <c r="L2192"/>
  <c r="M2192" s="1"/>
  <c r="L2193"/>
  <c r="M2193" s="1"/>
  <c r="L2194"/>
  <c r="M2194" s="1"/>
  <c r="L2195"/>
  <c r="M2195" s="1"/>
  <c r="L2196"/>
  <c r="M2196" s="1"/>
  <c r="L2197"/>
  <c r="M2197" s="1"/>
  <c r="L2198"/>
  <c r="M2198" s="1"/>
  <c r="L2199"/>
  <c r="M2199" s="1"/>
  <c r="L2200"/>
  <c r="M2200" s="1"/>
  <c r="L2201"/>
  <c r="M2201" s="1"/>
  <c r="L2202"/>
  <c r="M2202" s="1"/>
  <c r="L2203"/>
  <c r="M2203" s="1"/>
  <c r="L2204"/>
  <c r="M2204" s="1"/>
  <c r="L2205"/>
  <c r="M2205" s="1"/>
  <c r="L2206"/>
  <c r="M2206" s="1"/>
  <c r="L2207"/>
  <c r="M2207" s="1"/>
  <c r="L2208"/>
  <c r="M2208" s="1"/>
  <c r="L2209"/>
  <c r="M2209" s="1"/>
  <c r="L2210"/>
  <c r="M2210" s="1"/>
  <c r="L2211"/>
  <c r="M2211" s="1"/>
  <c r="L2212"/>
  <c r="M2212" s="1"/>
  <c r="L2213"/>
  <c r="M2213" s="1"/>
  <c r="L2214"/>
  <c r="M2214" s="1"/>
  <c r="L2215"/>
  <c r="M2215" s="1"/>
  <c r="L2216"/>
  <c r="M2216" s="1"/>
  <c r="L2217"/>
  <c r="M2217" s="1"/>
  <c r="L2218"/>
  <c r="M2218" s="1"/>
  <c r="L2219"/>
  <c r="M2219" s="1"/>
  <c r="L2220"/>
  <c r="M2220" s="1"/>
  <c r="L2221"/>
  <c r="M2221" s="1"/>
  <c r="L2222"/>
  <c r="M2222" s="1"/>
  <c r="L2223"/>
  <c r="M2223" s="1"/>
  <c r="L2224"/>
  <c r="M2224" s="1"/>
  <c r="L2225"/>
  <c r="M2225" s="1"/>
  <c r="L2226"/>
  <c r="M2226" s="1"/>
  <c r="L2227"/>
  <c r="M2227" s="1"/>
  <c r="L2228"/>
  <c r="M2228" s="1"/>
  <c r="L2229"/>
  <c r="M2229" s="1"/>
  <c r="L2230"/>
  <c r="M2230" s="1"/>
  <c r="L2231"/>
  <c r="M2231" s="1"/>
  <c r="L2232"/>
  <c r="M2232" s="1"/>
  <c r="L2233"/>
  <c r="M2233" s="1"/>
  <c r="L2234"/>
  <c r="M2234" s="1"/>
  <c r="L2235"/>
  <c r="M2235" s="1"/>
  <c r="L2236"/>
  <c r="M2236" s="1"/>
  <c r="L2237"/>
  <c r="M2237" s="1"/>
  <c r="L2238"/>
  <c r="M2238" s="1"/>
  <c r="L2239"/>
  <c r="M2239" s="1"/>
  <c r="L2240"/>
  <c r="M2240" s="1"/>
  <c r="L2241"/>
  <c r="M2241" s="1"/>
  <c r="L2242"/>
  <c r="M2242" s="1"/>
  <c r="L2243"/>
  <c r="M2243" s="1"/>
  <c r="L2244"/>
  <c r="M2244" s="1"/>
  <c r="L2245"/>
  <c r="M2245" s="1"/>
  <c r="L2246"/>
  <c r="M2246" s="1"/>
  <c r="L2247"/>
  <c r="M2247" s="1"/>
  <c r="L2248"/>
  <c r="M2248" s="1"/>
  <c r="L2249"/>
  <c r="M2249" s="1"/>
  <c r="L2250"/>
  <c r="M2250" s="1"/>
  <c r="L2251"/>
  <c r="M2251" s="1"/>
  <c r="L2252"/>
  <c r="M2252" s="1"/>
  <c r="L2253"/>
  <c r="M2253" s="1"/>
  <c r="L2254"/>
  <c r="M2254" s="1"/>
  <c r="L2255"/>
  <c r="M2255" s="1"/>
  <c r="L2256"/>
  <c r="M2256" s="1"/>
  <c r="L2257"/>
  <c r="M2257" s="1"/>
  <c r="L2258"/>
  <c r="M2258" s="1"/>
  <c r="L2259"/>
  <c r="M2259" s="1"/>
  <c r="L2260"/>
  <c r="M2260" s="1"/>
  <c r="L2261"/>
  <c r="M2261" s="1"/>
  <c r="L2262"/>
  <c r="M2262" s="1"/>
  <c r="L2263"/>
  <c r="M2263" s="1"/>
  <c r="L2264"/>
  <c r="M2264" s="1"/>
  <c r="L2265"/>
  <c r="M2265" s="1"/>
  <c r="L2266"/>
  <c r="M2266" s="1"/>
  <c r="L2267"/>
  <c r="M2267" s="1"/>
  <c r="L2268"/>
  <c r="M2268" s="1"/>
  <c r="L2269"/>
  <c r="M2269" s="1"/>
  <c r="L2270"/>
  <c r="M2270" s="1"/>
  <c r="L2271"/>
  <c r="M2271" s="1"/>
  <c r="L2272"/>
  <c r="M2272" s="1"/>
  <c r="L2273"/>
  <c r="M2273" s="1"/>
  <c r="L2274"/>
  <c r="M2274" s="1"/>
  <c r="L2275"/>
  <c r="M2275" s="1"/>
  <c r="L2276"/>
  <c r="M2276" s="1"/>
  <c r="L2277"/>
  <c r="M2277" s="1"/>
  <c r="L2278"/>
  <c r="M2278" s="1"/>
  <c r="L2279"/>
  <c r="M2279" s="1"/>
  <c r="L2280"/>
  <c r="M2280" s="1"/>
  <c r="L2281"/>
  <c r="M2281" s="1"/>
  <c r="L2282"/>
  <c r="M2282" s="1"/>
  <c r="L2283"/>
  <c r="M2283" s="1"/>
  <c r="L2284"/>
  <c r="M2284" s="1"/>
  <c r="L2285"/>
  <c r="M2285" s="1"/>
  <c r="L2286"/>
  <c r="M2286" s="1"/>
  <c r="L2287"/>
  <c r="M2287" s="1"/>
  <c r="L2288"/>
  <c r="M2288" s="1"/>
  <c r="L2289"/>
  <c r="M2289" s="1"/>
  <c r="L2290"/>
  <c r="M2290" s="1"/>
  <c r="L2291"/>
  <c r="M2291" s="1"/>
  <c r="L2292"/>
  <c r="M2292" s="1"/>
  <c r="L2293"/>
  <c r="M2293" s="1"/>
  <c r="L2294"/>
  <c r="M2294" s="1"/>
  <c r="L2295"/>
  <c r="M2295" s="1"/>
  <c r="L2296"/>
  <c r="M2296" s="1"/>
  <c r="L2297"/>
  <c r="M2297" s="1"/>
  <c r="L2298"/>
  <c r="M2298" s="1"/>
  <c r="L2299"/>
  <c r="M2299" s="1"/>
  <c r="L2300"/>
  <c r="M2300" s="1"/>
  <c r="L2301"/>
  <c r="M2301" s="1"/>
  <c r="L2302"/>
  <c r="M2302" s="1"/>
  <c r="L2303"/>
  <c r="M2303" s="1"/>
  <c r="L2304"/>
  <c r="M2304" s="1"/>
  <c r="L2305"/>
  <c r="M2305" s="1"/>
  <c r="L2306"/>
  <c r="M2306" s="1"/>
  <c r="L2307"/>
  <c r="M2307" s="1"/>
  <c r="L2308"/>
  <c r="M2308" s="1"/>
  <c r="L2309"/>
  <c r="M2309" s="1"/>
  <c r="L2310"/>
  <c r="M2310" s="1"/>
  <c r="L2311"/>
  <c r="M2311" s="1"/>
  <c r="L2312"/>
  <c r="M2312" s="1"/>
  <c r="L2313"/>
  <c r="M2313" s="1"/>
  <c r="L2314"/>
  <c r="M2314" s="1"/>
  <c r="L2315"/>
  <c r="M2315" s="1"/>
  <c r="L2316"/>
  <c r="M2316" s="1"/>
  <c r="L2317"/>
  <c r="M2317" s="1"/>
  <c r="L2318"/>
  <c r="M2318" s="1"/>
  <c r="L2319"/>
  <c r="M2319" s="1"/>
  <c r="L2320"/>
  <c r="M2320" s="1"/>
  <c r="L2321"/>
  <c r="M2321" s="1"/>
  <c r="L2322"/>
  <c r="M2322" s="1"/>
  <c r="L2323"/>
  <c r="M2323" s="1"/>
  <c r="L2324"/>
  <c r="M2324" s="1"/>
  <c r="L2325"/>
  <c r="M2325" s="1"/>
  <c r="L2326"/>
  <c r="M2326" s="1"/>
  <c r="L2327"/>
  <c r="M2327" s="1"/>
  <c r="L2328"/>
  <c r="M2328" s="1"/>
  <c r="L2329"/>
  <c r="M2329" s="1"/>
  <c r="L2330"/>
  <c r="M2330" s="1"/>
  <c r="L2331"/>
  <c r="M2331" s="1"/>
  <c r="L2332"/>
  <c r="M2332" s="1"/>
  <c r="L2333"/>
  <c r="M2333" s="1"/>
  <c r="L2334"/>
  <c r="M2334" s="1"/>
  <c r="L2335"/>
  <c r="M2335" s="1"/>
  <c r="L2336"/>
  <c r="M2336" s="1"/>
  <c r="L2337"/>
  <c r="M2337" s="1"/>
  <c r="L2338"/>
  <c r="M2338" s="1"/>
  <c r="L2339"/>
  <c r="M2339" s="1"/>
  <c r="L2340"/>
  <c r="M2340" s="1"/>
  <c r="L2341"/>
  <c r="M2341" s="1"/>
  <c r="L2342"/>
  <c r="M2342" s="1"/>
  <c r="L2343"/>
  <c r="M2343" s="1"/>
  <c r="L2344"/>
  <c r="M2344" s="1"/>
  <c r="L2345"/>
  <c r="M2345" s="1"/>
  <c r="L2346"/>
  <c r="M2346" s="1"/>
  <c r="L2347"/>
  <c r="M2347" s="1"/>
  <c r="L2348"/>
  <c r="M2348" s="1"/>
  <c r="L2349"/>
  <c r="M2349" s="1"/>
  <c r="L2350"/>
  <c r="M2350" s="1"/>
  <c r="L2351"/>
  <c r="M2351" s="1"/>
  <c r="L2352"/>
  <c r="M2352" s="1"/>
  <c r="L2353"/>
  <c r="M2353" s="1"/>
  <c r="L2354"/>
  <c r="M2354" s="1"/>
  <c r="L2355"/>
  <c r="M2355" s="1"/>
  <c r="L2356"/>
  <c r="M2356" s="1"/>
  <c r="L2357"/>
  <c r="M2357" s="1"/>
  <c r="L2358"/>
  <c r="M2358" s="1"/>
  <c r="L2359"/>
  <c r="M2359" s="1"/>
  <c r="L2360"/>
  <c r="M2360" s="1"/>
  <c r="L2361"/>
  <c r="M2361" s="1"/>
  <c r="L2362"/>
  <c r="M2362" s="1"/>
  <c r="L2363"/>
  <c r="M2363" s="1"/>
  <c r="L2364"/>
  <c r="M2364" s="1"/>
  <c r="L2365"/>
  <c r="M2365" s="1"/>
  <c r="L2366"/>
  <c r="M2366" s="1"/>
  <c r="L2367"/>
  <c r="M2367" s="1"/>
  <c r="L2368"/>
  <c r="M2368" s="1"/>
  <c r="L2369"/>
  <c r="M2369" s="1"/>
  <c r="L2370"/>
  <c r="M2370" s="1"/>
  <c r="L2371"/>
  <c r="M2371" s="1"/>
  <c r="L2372"/>
  <c r="M2372" s="1"/>
  <c r="L2373"/>
  <c r="M2373" s="1"/>
  <c r="L2374"/>
  <c r="M2374" s="1"/>
  <c r="L2375"/>
  <c r="M2375" s="1"/>
  <c r="L2376"/>
  <c r="M2376" s="1"/>
  <c r="L2377"/>
  <c r="M2377" s="1"/>
  <c r="L2378"/>
  <c r="M2378" s="1"/>
  <c r="L2379"/>
  <c r="M2379" s="1"/>
  <c r="L2380"/>
  <c r="M2380" s="1"/>
  <c r="L2381"/>
  <c r="M2381" s="1"/>
  <c r="L2382"/>
  <c r="M2382" s="1"/>
  <c r="L2383"/>
  <c r="M2383" s="1"/>
  <c r="L2384"/>
  <c r="M2384" s="1"/>
  <c r="L2385"/>
  <c r="M2385" s="1"/>
  <c r="L2386"/>
  <c r="M2386" s="1"/>
  <c r="L2387"/>
  <c r="M2387" s="1"/>
  <c r="L2388"/>
  <c r="M2388" s="1"/>
  <c r="L2389"/>
  <c r="M2389" s="1"/>
  <c r="L2390"/>
  <c r="M2390" s="1"/>
  <c r="L2391"/>
  <c r="M2391" s="1"/>
  <c r="L2392"/>
  <c r="M2392" s="1"/>
  <c r="L2393"/>
  <c r="M2393" s="1"/>
  <c r="L2394"/>
  <c r="M2394" s="1"/>
  <c r="L2395"/>
  <c r="M2395" s="1"/>
  <c r="L2396"/>
  <c r="M2396" s="1"/>
  <c r="L2397"/>
  <c r="M2397" s="1"/>
  <c r="L2398"/>
  <c r="M2398" s="1"/>
  <c r="L2399"/>
  <c r="M2399" s="1"/>
  <c r="L2400"/>
  <c r="M2400" s="1"/>
  <c r="L2401"/>
  <c r="M2401" s="1"/>
  <c r="L2402"/>
  <c r="M2402" s="1"/>
  <c r="L2403"/>
  <c r="M2403" s="1"/>
  <c r="L2404"/>
  <c r="M2404" s="1"/>
  <c r="L2405"/>
  <c r="M2405" s="1"/>
  <c r="L2406"/>
  <c r="M2406" s="1"/>
  <c r="L2407"/>
  <c r="M2407" s="1"/>
  <c r="L2408"/>
  <c r="M2408" s="1"/>
  <c r="L2409"/>
  <c r="M2409" s="1"/>
  <c r="L2410"/>
  <c r="M2410" s="1"/>
  <c r="L2411"/>
  <c r="M2411" s="1"/>
  <c r="L2412"/>
  <c r="M2412" s="1"/>
  <c r="L2413"/>
  <c r="M2413" s="1"/>
  <c r="L2414"/>
  <c r="M2414" s="1"/>
  <c r="L2415"/>
  <c r="M2415" s="1"/>
  <c r="L2416"/>
  <c r="M2416" s="1"/>
  <c r="L2417"/>
  <c r="M2417" s="1"/>
  <c r="L2418"/>
  <c r="M2418" s="1"/>
  <c r="L2419"/>
  <c r="M2419" s="1"/>
  <c r="L2420"/>
  <c r="M2420" s="1"/>
  <c r="L2421"/>
  <c r="M2421" s="1"/>
  <c r="L2422"/>
  <c r="M2422" s="1"/>
  <c r="L2423"/>
  <c r="M2423" s="1"/>
  <c r="L2424"/>
  <c r="M2424" s="1"/>
  <c r="L2425"/>
  <c r="M2425" s="1"/>
  <c r="L2426"/>
  <c r="M2426" s="1"/>
  <c r="L2427"/>
  <c r="M2427" s="1"/>
  <c r="L2428"/>
  <c r="M2428" s="1"/>
  <c r="L2429"/>
  <c r="M2429" s="1"/>
  <c r="L2430"/>
  <c r="M2430" s="1"/>
  <c r="L2431"/>
  <c r="M2431" s="1"/>
  <c r="L2432"/>
  <c r="M2432" s="1"/>
  <c r="L2433"/>
  <c r="M2433" s="1"/>
  <c r="L2434"/>
  <c r="M2434" s="1"/>
  <c r="L2435"/>
  <c r="M2435" s="1"/>
  <c r="L2436"/>
  <c r="M2436" s="1"/>
  <c r="L2437"/>
  <c r="M2437" s="1"/>
  <c r="L2438"/>
  <c r="M2438" s="1"/>
  <c r="L2439"/>
  <c r="M2439" s="1"/>
  <c r="L2440"/>
  <c r="M2440" s="1"/>
  <c r="L2441"/>
  <c r="M2441" s="1"/>
  <c r="L2442"/>
  <c r="M2442" s="1"/>
  <c r="L2443"/>
  <c r="M2443" s="1"/>
  <c r="L2444"/>
  <c r="M2444" s="1"/>
  <c r="L2445"/>
  <c r="M2445" s="1"/>
  <c r="L2446"/>
  <c r="M2446" s="1"/>
  <c r="L2447"/>
  <c r="M2447" s="1"/>
  <c r="L2448"/>
  <c r="M2448" s="1"/>
  <c r="L2449"/>
  <c r="M2449" s="1"/>
  <c r="L2450"/>
  <c r="M2450" s="1"/>
  <c r="L2451"/>
  <c r="M2451" s="1"/>
  <c r="L2452"/>
  <c r="M2452" s="1"/>
  <c r="L2453"/>
  <c r="M2453" s="1"/>
  <c r="L2454"/>
  <c r="M2454" s="1"/>
  <c r="L2455"/>
  <c r="M2455" s="1"/>
  <c r="L2456"/>
  <c r="M2456" s="1"/>
  <c r="L2457"/>
  <c r="M2457" s="1"/>
  <c r="L2458"/>
  <c r="M2458" s="1"/>
  <c r="L2459"/>
  <c r="M2459" s="1"/>
  <c r="L2460"/>
  <c r="M2460" s="1"/>
  <c r="L2461"/>
  <c r="M2461" s="1"/>
  <c r="L2462"/>
  <c r="M2462" s="1"/>
  <c r="L2463"/>
  <c r="M2463" s="1"/>
  <c r="L2464"/>
  <c r="M2464" s="1"/>
  <c r="L2465"/>
  <c r="M2465" s="1"/>
  <c r="L2466"/>
  <c r="M2466" s="1"/>
  <c r="L2467"/>
  <c r="M2467" s="1"/>
  <c r="L2468"/>
  <c r="M2468" s="1"/>
  <c r="L2469"/>
  <c r="M2469" s="1"/>
  <c r="L2470"/>
  <c r="M2470" s="1"/>
  <c r="L2471"/>
  <c r="M2471" s="1"/>
  <c r="L2472"/>
  <c r="M2472" s="1"/>
  <c r="L2473"/>
  <c r="M2473" s="1"/>
  <c r="L2474"/>
  <c r="M2474" s="1"/>
  <c r="L2475"/>
  <c r="M2475" s="1"/>
  <c r="L2476"/>
  <c r="M2476" s="1"/>
  <c r="L2477"/>
  <c r="M2477" s="1"/>
  <c r="L2478"/>
  <c r="M2478" s="1"/>
  <c r="L2479"/>
  <c r="M2479" s="1"/>
  <c r="L2480"/>
  <c r="M2480" s="1"/>
  <c r="L2481"/>
  <c r="M2481" s="1"/>
  <c r="L2482"/>
  <c r="M2482" s="1"/>
  <c r="L2483"/>
  <c r="M2483" s="1"/>
  <c r="L2484"/>
  <c r="M2484" s="1"/>
  <c r="L2485"/>
  <c r="M2485" s="1"/>
  <c r="L2486"/>
  <c r="M2486" s="1"/>
  <c r="L2487"/>
  <c r="M2487" s="1"/>
  <c r="L2488"/>
  <c r="M2488" s="1"/>
  <c r="L2489"/>
  <c r="M2489" s="1"/>
  <c r="L2490"/>
  <c r="M2490" s="1"/>
  <c r="L2491"/>
  <c r="M2491" s="1"/>
  <c r="L2492"/>
  <c r="M2492" s="1"/>
  <c r="L2493"/>
  <c r="M2493" s="1"/>
  <c r="L2494"/>
  <c r="M2494" s="1"/>
  <c r="L2495"/>
  <c r="M2495" s="1"/>
  <c r="L2496"/>
  <c r="M2496" s="1"/>
  <c r="L2497"/>
  <c r="M2497" s="1"/>
  <c r="L2498"/>
  <c r="M2498" s="1"/>
  <c r="L2499"/>
  <c r="M2499" s="1"/>
  <c r="L2500"/>
  <c r="M2500" s="1"/>
  <c r="L2501"/>
  <c r="M2501" s="1"/>
  <c r="L2502"/>
  <c r="M2502" s="1"/>
  <c r="L2503"/>
  <c r="M2503" s="1"/>
  <c r="L2504"/>
  <c r="M2504" s="1"/>
  <c r="L2505"/>
  <c r="M2505" s="1"/>
  <c r="L2506"/>
  <c r="M2506" s="1"/>
  <c r="L2507"/>
  <c r="M2507" s="1"/>
  <c r="L2508"/>
  <c r="M2508" s="1"/>
  <c r="L2509"/>
  <c r="M2509" s="1"/>
  <c r="L2510"/>
  <c r="M2510" s="1"/>
  <c r="L2511"/>
  <c r="M2511" s="1"/>
  <c r="L2512"/>
  <c r="M2512" s="1"/>
  <c r="L2513"/>
  <c r="M2513" s="1"/>
  <c r="L2514"/>
  <c r="M2514" s="1"/>
  <c r="L2515"/>
  <c r="M2515" s="1"/>
  <c r="L2516"/>
  <c r="M2516" s="1"/>
  <c r="L2517"/>
  <c r="M2517" s="1"/>
  <c r="L2518"/>
  <c r="M2518" s="1"/>
  <c r="L2519"/>
  <c r="M2519" s="1"/>
  <c r="L2520"/>
  <c r="M2520" s="1"/>
  <c r="L2521"/>
  <c r="M2521" s="1"/>
  <c r="L2522"/>
  <c r="M2522" s="1"/>
  <c r="L2523"/>
  <c r="M2523" s="1"/>
  <c r="L2524"/>
  <c r="M2524" s="1"/>
  <c r="L2525"/>
  <c r="M2525" s="1"/>
  <c r="L2526"/>
  <c r="M2526" s="1"/>
  <c r="L2527"/>
  <c r="M2527" s="1"/>
  <c r="L2528"/>
  <c r="M2528" s="1"/>
  <c r="L2529"/>
  <c r="M2529" s="1"/>
  <c r="L2530"/>
  <c r="M2530" s="1"/>
  <c r="L2531"/>
  <c r="M2531" s="1"/>
  <c r="L2532"/>
  <c r="M2532" s="1"/>
  <c r="L2533"/>
  <c r="M2533" s="1"/>
  <c r="L2534"/>
  <c r="M2534" s="1"/>
  <c r="L2535"/>
  <c r="M2535" s="1"/>
  <c r="L2536"/>
  <c r="M2536" s="1"/>
  <c r="L2537"/>
  <c r="M2537" s="1"/>
  <c r="L2538"/>
  <c r="M2538" s="1"/>
  <c r="L2539"/>
  <c r="M2539" s="1"/>
  <c r="L2540"/>
  <c r="M2540" s="1"/>
  <c r="L2541"/>
  <c r="M2541" s="1"/>
  <c r="L2542"/>
  <c r="M2542" s="1"/>
  <c r="L2543"/>
  <c r="M2543" s="1"/>
  <c r="L2544"/>
  <c r="M2544" s="1"/>
  <c r="L2545"/>
  <c r="M2545" s="1"/>
  <c r="L2546"/>
  <c r="M2546" s="1"/>
  <c r="L2547"/>
  <c r="M2547" s="1"/>
  <c r="L2548"/>
  <c r="M2548" s="1"/>
  <c r="L2549"/>
  <c r="M2549" s="1"/>
  <c r="L2550"/>
  <c r="M2550" s="1"/>
  <c r="L2551"/>
  <c r="M2551" s="1"/>
  <c r="L2552"/>
  <c r="M2552" s="1"/>
  <c r="L2553"/>
  <c r="M2553" s="1"/>
  <c r="L2554"/>
  <c r="M2554" s="1"/>
  <c r="L2555"/>
  <c r="M2555" s="1"/>
  <c r="L2556"/>
  <c r="M2556" s="1"/>
  <c r="L2557"/>
  <c r="M2557" s="1"/>
  <c r="L2558"/>
  <c r="M2558" s="1"/>
  <c r="L2559"/>
  <c r="M2559" s="1"/>
  <c r="L2560"/>
  <c r="M2560" s="1"/>
  <c r="L2561"/>
  <c r="M2561" s="1"/>
  <c r="L2562"/>
  <c r="M2562" s="1"/>
  <c r="L2563"/>
  <c r="M2563" s="1"/>
  <c r="L2564"/>
  <c r="M2564" s="1"/>
  <c r="L2565"/>
  <c r="M2565" s="1"/>
  <c r="L2566"/>
  <c r="M2566" s="1"/>
  <c r="L2567"/>
  <c r="M2567" s="1"/>
  <c r="L2568"/>
  <c r="M2568" s="1"/>
  <c r="L2569"/>
  <c r="M2569" s="1"/>
  <c r="L2570"/>
  <c r="M2570" s="1"/>
  <c r="L2571"/>
  <c r="M2571" s="1"/>
  <c r="L2572"/>
  <c r="M2572" s="1"/>
  <c r="L2573"/>
  <c r="M2573" s="1"/>
  <c r="L2574"/>
  <c r="M2574" s="1"/>
  <c r="L2575"/>
  <c r="M2575" s="1"/>
  <c r="L2576"/>
  <c r="M2576" s="1"/>
  <c r="L2577"/>
  <c r="M2577" s="1"/>
  <c r="L2578"/>
  <c r="M2578" s="1"/>
  <c r="L2579"/>
  <c r="M2579" s="1"/>
  <c r="L2580"/>
  <c r="M2580" s="1"/>
  <c r="L2581"/>
  <c r="M2581" s="1"/>
  <c r="L2582"/>
  <c r="M2582" s="1"/>
  <c r="L2583"/>
  <c r="M2583" s="1"/>
  <c r="L2584"/>
  <c r="M2584" s="1"/>
  <c r="L2585"/>
  <c r="M2585" s="1"/>
  <c r="L2586"/>
  <c r="M2586" s="1"/>
  <c r="L2587"/>
  <c r="M2587" s="1"/>
  <c r="L2588"/>
  <c r="M2588" s="1"/>
  <c r="L2589"/>
  <c r="M2589" s="1"/>
  <c r="L2590"/>
  <c r="M2590" s="1"/>
  <c r="L2591"/>
  <c r="M2591" s="1"/>
  <c r="L2592"/>
  <c r="M2592" s="1"/>
  <c r="L2593"/>
  <c r="M2593" s="1"/>
  <c r="L2594"/>
  <c r="M2594" s="1"/>
  <c r="L2595"/>
  <c r="M2595" s="1"/>
  <c r="L2596"/>
  <c r="M2596" s="1"/>
  <c r="L2597"/>
  <c r="M2597" s="1"/>
  <c r="L2598"/>
  <c r="M2598" s="1"/>
  <c r="L2599"/>
  <c r="M2599" s="1"/>
  <c r="L2600"/>
  <c r="M2600" s="1"/>
  <c r="L2601"/>
  <c r="M2601" s="1"/>
  <c r="L2602"/>
  <c r="M2602" s="1"/>
  <c r="L2603"/>
  <c r="M2603" s="1"/>
  <c r="L2604"/>
  <c r="M2604" s="1"/>
  <c r="L2605"/>
  <c r="M2605" s="1"/>
  <c r="L2606"/>
  <c r="M2606" s="1"/>
  <c r="L2607"/>
  <c r="M2607" s="1"/>
  <c r="L2608"/>
  <c r="M2608" s="1"/>
  <c r="L2609"/>
  <c r="M2609" s="1"/>
  <c r="L2610"/>
  <c r="M2610" s="1"/>
  <c r="L2611"/>
  <c r="M2611" s="1"/>
  <c r="L2612"/>
  <c r="M2612" s="1"/>
  <c r="L2613"/>
  <c r="M2613" s="1"/>
  <c r="L2614"/>
  <c r="M2614" s="1"/>
  <c r="L2615"/>
  <c r="M2615" s="1"/>
  <c r="L2616"/>
  <c r="M2616" s="1"/>
  <c r="L2617"/>
  <c r="M2617" s="1"/>
  <c r="L2618"/>
  <c r="M2618" s="1"/>
  <c r="L2619"/>
  <c r="M2619" s="1"/>
  <c r="L2620"/>
  <c r="M2620" s="1"/>
  <c r="L2621"/>
  <c r="M2621" s="1"/>
  <c r="L2622"/>
  <c r="M2622" s="1"/>
  <c r="L2623"/>
  <c r="M2623" s="1"/>
  <c r="L2624"/>
  <c r="M2624" s="1"/>
  <c r="L2625"/>
  <c r="M2625" s="1"/>
  <c r="L2626"/>
  <c r="M2626" s="1"/>
  <c r="L2627"/>
  <c r="M2627" s="1"/>
  <c r="L2628"/>
  <c r="M2628" s="1"/>
  <c r="L2629"/>
  <c r="M2629" s="1"/>
  <c r="L2630"/>
  <c r="M2630" s="1"/>
  <c r="L2631"/>
  <c r="M2631" s="1"/>
  <c r="L2632"/>
  <c r="M2632" s="1"/>
  <c r="L2633"/>
  <c r="M2633" s="1"/>
  <c r="L2634"/>
  <c r="M2634" s="1"/>
  <c r="L2635"/>
  <c r="M2635" s="1"/>
  <c r="L2636"/>
  <c r="M2636" s="1"/>
  <c r="L2637"/>
  <c r="M2637" s="1"/>
  <c r="L2638"/>
  <c r="M2638" s="1"/>
  <c r="L2639"/>
  <c r="M2639" s="1"/>
  <c r="L2640"/>
  <c r="M2640" s="1"/>
  <c r="L2641"/>
  <c r="M2641" s="1"/>
  <c r="L2642"/>
  <c r="M2642" s="1"/>
  <c r="L2643"/>
  <c r="M2643" s="1"/>
  <c r="L2644"/>
  <c r="M2644" s="1"/>
  <c r="L2645"/>
  <c r="M2645" s="1"/>
  <c r="L2646"/>
  <c r="M2646" s="1"/>
  <c r="L2647"/>
  <c r="M2647" s="1"/>
  <c r="L2648"/>
  <c r="M2648" s="1"/>
  <c r="L2649"/>
  <c r="M2649" s="1"/>
  <c r="L2650"/>
  <c r="M2650" s="1"/>
  <c r="L2651"/>
  <c r="M2651" s="1"/>
  <c r="L2652"/>
  <c r="M2652" s="1"/>
  <c r="L2653"/>
  <c r="M2653" s="1"/>
  <c r="L2654"/>
  <c r="M2654" s="1"/>
  <c r="L2655"/>
  <c r="M2655" s="1"/>
  <c r="L2656"/>
  <c r="M2656" s="1"/>
  <c r="L2657"/>
  <c r="M2657" s="1"/>
  <c r="L2658"/>
  <c r="M2658" s="1"/>
  <c r="L2659"/>
  <c r="M2659" s="1"/>
  <c r="L2660"/>
  <c r="M2660" s="1"/>
  <c r="L2661"/>
  <c r="M2661" s="1"/>
  <c r="L2662"/>
  <c r="M2662" s="1"/>
  <c r="L2663"/>
  <c r="M2663" s="1"/>
  <c r="L2664"/>
  <c r="M2664" s="1"/>
  <c r="L2665"/>
  <c r="M2665" s="1"/>
  <c r="L2666"/>
  <c r="M2666" s="1"/>
  <c r="L2667"/>
  <c r="M2667" s="1"/>
  <c r="L2668"/>
  <c r="M2668" s="1"/>
  <c r="L2669"/>
  <c r="M2669" s="1"/>
  <c r="L2670"/>
  <c r="M2670" s="1"/>
  <c r="L2671"/>
  <c r="M2671" s="1"/>
  <c r="L2672"/>
  <c r="M2672" s="1"/>
  <c r="L2673"/>
  <c r="M2673" s="1"/>
  <c r="L2674"/>
  <c r="M2674" s="1"/>
  <c r="L2675"/>
  <c r="M2675" s="1"/>
  <c r="L2676"/>
  <c r="M2676" s="1"/>
  <c r="L2677"/>
  <c r="M2677" s="1"/>
  <c r="L2678"/>
  <c r="M2678" s="1"/>
  <c r="L2679"/>
  <c r="M2679" s="1"/>
  <c r="L2680"/>
  <c r="M2680" s="1"/>
  <c r="L2681"/>
  <c r="M2681" s="1"/>
  <c r="L2682"/>
  <c r="M2682" s="1"/>
  <c r="L2683"/>
  <c r="M2683" s="1"/>
  <c r="L2684"/>
  <c r="M2684" s="1"/>
  <c r="L2685"/>
  <c r="M2685" s="1"/>
  <c r="L2686"/>
  <c r="M2686" s="1"/>
  <c r="L2687"/>
  <c r="M2687" s="1"/>
  <c r="L2688"/>
  <c r="M2688" s="1"/>
  <c r="L2689"/>
  <c r="M2689" s="1"/>
  <c r="L2690"/>
  <c r="M2690" s="1"/>
  <c r="L2691"/>
  <c r="M2691" s="1"/>
  <c r="L2692"/>
  <c r="M2692" s="1"/>
  <c r="L2693"/>
  <c r="M2693" s="1"/>
  <c r="L2694"/>
  <c r="M2694" s="1"/>
  <c r="L2695"/>
  <c r="M2695" s="1"/>
  <c r="L2696"/>
  <c r="M2696" s="1"/>
  <c r="L2697"/>
  <c r="M2697" s="1"/>
  <c r="L2698"/>
  <c r="M2698" s="1"/>
  <c r="L2699"/>
  <c r="M2699" s="1"/>
  <c r="L2700"/>
  <c r="M2700" s="1"/>
  <c r="L2701"/>
  <c r="M2701" s="1"/>
  <c r="L2702"/>
  <c r="M2702" s="1"/>
  <c r="L2703"/>
  <c r="M2703" s="1"/>
  <c r="L2704"/>
  <c r="M2704" s="1"/>
  <c r="L2705"/>
  <c r="M2705" s="1"/>
  <c r="L2706"/>
  <c r="M2706" s="1"/>
  <c r="L2707"/>
  <c r="M2707" s="1"/>
  <c r="L2708"/>
  <c r="M2708" s="1"/>
  <c r="L2709"/>
  <c r="M2709" s="1"/>
  <c r="L2710"/>
  <c r="M2710" s="1"/>
  <c r="L2711"/>
  <c r="M2711" s="1"/>
  <c r="L2712"/>
  <c r="M2712" s="1"/>
  <c r="L2713"/>
  <c r="M2713" s="1"/>
  <c r="L2714"/>
  <c r="M2714" s="1"/>
  <c r="L2715"/>
  <c r="M2715" s="1"/>
  <c r="L2716"/>
  <c r="M2716" s="1"/>
  <c r="L2717"/>
  <c r="M2717" s="1"/>
  <c r="L2718"/>
  <c r="M2718" s="1"/>
  <c r="L2719"/>
  <c r="M2719" s="1"/>
  <c r="L2720"/>
  <c r="M2720" s="1"/>
  <c r="L2721"/>
  <c r="M2721" s="1"/>
  <c r="L2722"/>
  <c r="M2722" s="1"/>
  <c r="L2723"/>
  <c r="M2723" s="1"/>
  <c r="L2724"/>
  <c r="M2724" s="1"/>
  <c r="L2725"/>
  <c r="M2725" s="1"/>
  <c r="L2726"/>
  <c r="M2726" s="1"/>
  <c r="L2727"/>
  <c r="M2727" s="1"/>
  <c r="L2728"/>
  <c r="M2728" s="1"/>
  <c r="L2729"/>
  <c r="M2729" s="1"/>
  <c r="L2730"/>
  <c r="M2730" s="1"/>
  <c r="L2731"/>
  <c r="M2731" s="1"/>
  <c r="L2732"/>
  <c r="M2732" s="1"/>
  <c r="L2733"/>
  <c r="M2733" s="1"/>
  <c r="L2734"/>
  <c r="M2734" s="1"/>
  <c r="L2735"/>
  <c r="M2735" s="1"/>
  <c r="L2736"/>
  <c r="M2736" s="1"/>
  <c r="L2737"/>
  <c r="M2737" s="1"/>
  <c r="L2738"/>
  <c r="M2738" s="1"/>
  <c r="L2739"/>
  <c r="M2739" s="1"/>
  <c r="L2740"/>
  <c r="M2740" s="1"/>
  <c r="L2741"/>
  <c r="M2741" s="1"/>
  <c r="L2742"/>
  <c r="M2742" s="1"/>
  <c r="L2743"/>
  <c r="M2743" s="1"/>
  <c r="L2744"/>
  <c r="M2744" s="1"/>
  <c r="L2745"/>
  <c r="M2745" s="1"/>
  <c r="L2746"/>
  <c r="M2746" s="1"/>
  <c r="L2747"/>
  <c r="M2747" s="1"/>
  <c r="L2748"/>
  <c r="M2748" s="1"/>
  <c r="L2749"/>
  <c r="M2749" s="1"/>
  <c r="L2750"/>
  <c r="M2750" s="1"/>
  <c r="L2751"/>
  <c r="M2751" s="1"/>
  <c r="L2752"/>
  <c r="M2752" s="1"/>
  <c r="L2753"/>
  <c r="M2753" s="1"/>
  <c r="L2754"/>
  <c r="M2754" s="1"/>
  <c r="L2755"/>
  <c r="M2755" s="1"/>
  <c r="L2756"/>
  <c r="M2756" s="1"/>
  <c r="L2757"/>
  <c r="M2757" s="1"/>
  <c r="L2758"/>
  <c r="M2758" s="1"/>
  <c r="L2759"/>
  <c r="M2759" s="1"/>
  <c r="L2760"/>
  <c r="M2760" s="1"/>
  <c r="L2761"/>
  <c r="M2761" s="1"/>
  <c r="L2762"/>
  <c r="M2762" s="1"/>
  <c r="L2763"/>
  <c r="M2763" s="1"/>
  <c r="L2764"/>
  <c r="M2764" s="1"/>
  <c r="L2765"/>
  <c r="M2765" s="1"/>
  <c r="L2766"/>
  <c r="M2766" s="1"/>
  <c r="L2767"/>
  <c r="M2767" s="1"/>
  <c r="L2768"/>
  <c r="M2768" s="1"/>
  <c r="L2769"/>
  <c r="M2769" s="1"/>
  <c r="L2770"/>
  <c r="M2770" s="1"/>
  <c r="L2771"/>
  <c r="M2771" s="1"/>
  <c r="L2772"/>
  <c r="M2772" s="1"/>
  <c r="L2773"/>
  <c r="M2773" s="1"/>
  <c r="L2774"/>
  <c r="M2774" s="1"/>
  <c r="L2775"/>
  <c r="M2775" s="1"/>
  <c r="L2776"/>
  <c r="M2776" s="1"/>
  <c r="L2777"/>
  <c r="M2777" s="1"/>
  <c r="L2778"/>
  <c r="M2778" s="1"/>
  <c r="L2779"/>
  <c r="M2779" s="1"/>
  <c r="L2780"/>
  <c r="M2780" s="1"/>
  <c r="L2781"/>
  <c r="M2781" s="1"/>
  <c r="L2782"/>
  <c r="M2782" s="1"/>
  <c r="L2783"/>
  <c r="M2783" s="1"/>
  <c r="L2784"/>
  <c r="M2784" s="1"/>
  <c r="L2785"/>
  <c r="M2785" s="1"/>
  <c r="L2786"/>
  <c r="M2786" s="1"/>
  <c r="L2787"/>
  <c r="M2787" s="1"/>
  <c r="L2788"/>
  <c r="M2788" s="1"/>
  <c r="L2789"/>
  <c r="M2789" s="1"/>
  <c r="L2790"/>
  <c r="M2790" s="1"/>
  <c r="L2791"/>
  <c r="M2791" s="1"/>
  <c r="L2792"/>
  <c r="M2792" s="1"/>
  <c r="L2793"/>
  <c r="M2793" s="1"/>
  <c r="L2794"/>
  <c r="M2794" s="1"/>
  <c r="L2795"/>
  <c r="M2795" s="1"/>
  <c r="L2796"/>
  <c r="M2796" s="1"/>
  <c r="L2797"/>
  <c r="M2797" s="1"/>
  <c r="L2798"/>
  <c r="M2798" s="1"/>
  <c r="L2799"/>
  <c r="M2799" s="1"/>
  <c r="L2800"/>
  <c r="M2800" s="1"/>
  <c r="L2801"/>
  <c r="M2801" s="1"/>
  <c r="L2802"/>
  <c r="M2802" s="1"/>
  <c r="L2803"/>
  <c r="M2803" s="1"/>
  <c r="L2804"/>
  <c r="M2804" s="1"/>
  <c r="L2805"/>
  <c r="M2805" s="1"/>
  <c r="L2806"/>
  <c r="M2806" s="1"/>
  <c r="L2807"/>
  <c r="M2807" s="1"/>
  <c r="L2808"/>
  <c r="M2808" s="1"/>
  <c r="L2809"/>
  <c r="M2809" s="1"/>
  <c r="L2810"/>
  <c r="M2810" s="1"/>
  <c r="L2811"/>
  <c r="M2811" s="1"/>
  <c r="L2812"/>
  <c r="M2812" s="1"/>
  <c r="L2813"/>
  <c r="M2813" s="1"/>
  <c r="L2814"/>
  <c r="M2814" s="1"/>
  <c r="L2815"/>
  <c r="M2815" s="1"/>
  <c r="L2816"/>
  <c r="M2816" s="1"/>
  <c r="L2817"/>
  <c r="M2817" s="1"/>
  <c r="L2818"/>
  <c r="M2818" s="1"/>
  <c r="L2819"/>
  <c r="M2819" s="1"/>
  <c r="L2820"/>
  <c r="M2820" s="1"/>
  <c r="L2821"/>
  <c r="M2821" s="1"/>
  <c r="L2822"/>
  <c r="M2822" s="1"/>
  <c r="L2823"/>
  <c r="M2823" s="1"/>
  <c r="L2824"/>
  <c r="M2824" s="1"/>
  <c r="L2825"/>
  <c r="M2825" s="1"/>
  <c r="L2826"/>
  <c r="M2826" s="1"/>
  <c r="L2827"/>
  <c r="M2827" s="1"/>
  <c r="L2828"/>
  <c r="M2828" s="1"/>
  <c r="L2829"/>
  <c r="M2829" s="1"/>
  <c r="L2830"/>
  <c r="M2830" s="1"/>
  <c r="L2831"/>
  <c r="M2831" s="1"/>
  <c r="L2832"/>
  <c r="M2832" s="1"/>
  <c r="L2833"/>
  <c r="M2833" s="1"/>
  <c r="L2834"/>
  <c r="M2834" s="1"/>
  <c r="L2835"/>
  <c r="M2835" s="1"/>
  <c r="L2836"/>
  <c r="M2836" s="1"/>
  <c r="L2837"/>
  <c r="M2837" s="1"/>
  <c r="L2838"/>
  <c r="M2838" s="1"/>
  <c r="L2839"/>
  <c r="M2839" s="1"/>
  <c r="L2840"/>
  <c r="M2840" s="1"/>
  <c r="L2841"/>
  <c r="M2841" s="1"/>
  <c r="L2842"/>
  <c r="M2842" s="1"/>
  <c r="L2843"/>
  <c r="M2843" s="1"/>
  <c r="L2844"/>
  <c r="M2844" s="1"/>
  <c r="L2845"/>
  <c r="M2845" s="1"/>
  <c r="L2846"/>
  <c r="M2846" s="1"/>
  <c r="L2847"/>
  <c r="M2847" s="1"/>
  <c r="L2848"/>
  <c r="M2848" s="1"/>
  <c r="L2849"/>
  <c r="M2849" s="1"/>
  <c r="L2850"/>
  <c r="M2850" s="1"/>
  <c r="L2851"/>
  <c r="M2851" s="1"/>
  <c r="L2852"/>
  <c r="M2852" s="1"/>
  <c r="L2853"/>
  <c r="M2853" s="1"/>
  <c r="L2854"/>
  <c r="M2854" s="1"/>
  <c r="L2855"/>
  <c r="M2855" s="1"/>
  <c r="L2856"/>
  <c r="M2856" s="1"/>
  <c r="L2857"/>
  <c r="M2857" s="1"/>
  <c r="L2858"/>
  <c r="M2858" s="1"/>
  <c r="L2859"/>
  <c r="M2859" s="1"/>
  <c r="L2860"/>
  <c r="M2860" s="1"/>
  <c r="L2861"/>
  <c r="M2861" s="1"/>
  <c r="L2862"/>
  <c r="M2862" s="1"/>
  <c r="L2863"/>
  <c r="M2863" s="1"/>
  <c r="L2864"/>
  <c r="M2864" s="1"/>
  <c r="L2865"/>
  <c r="M2865" s="1"/>
  <c r="L2866"/>
  <c r="M2866" s="1"/>
  <c r="L2867"/>
  <c r="M2867" s="1"/>
  <c r="L2868"/>
  <c r="M2868" s="1"/>
  <c r="L2869"/>
  <c r="M2869" s="1"/>
  <c r="L2870"/>
  <c r="M2870" s="1"/>
  <c r="L2871"/>
  <c r="M2871" s="1"/>
  <c r="L2872"/>
  <c r="M2872" s="1"/>
  <c r="L2873"/>
  <c r="M2873" s="1"/>
  <c r="L2874"/>
  <c r="M2874" s="1"/>
  <c r="L2875"/>
  <c r="M2875" s="1"/>
  <c r="L2876"/>
  <c r="M2876" s="1"/>
  <c r="L2877"/>
  <c r="M2877" s="1"/>
  <c r="L2878"/>
  <c r="M2878" s="1"/>
  <c r="L2879"/>
  <c r="M2879" s="1"/>
  <c r="L2880"/>
  <c r="M2880" s="1"/>
  <c r="L2881"/>
  <c r="M2881" s="1"/>
  <c r="L2882"/>
  <c r="M2882" s="1"/>
  <c r="L2883"/>
  <c r="M2883" s="1"/>
  <c r="L2884"/>
  <c r="M2884" s="1"/>
  <c r="L2885"/>
  <c r="M2885" s="1"/>
  <c r="L2886"/>
  <c r="M2886" s="1"/>
  <c r="L2887"/>
  <c r="M2887" s="1"/>
  <c r="L2888"/>
  <c r="M2888" s="1"/>
  <c r="L2889"/>
  <c r="M2889" s="1"/>
  <c r="L2890"/>
  <c r="M2890" s="1"/>
  <c r="L2891"/>
  <c r="M2891" s="1"/>
  <c r="L2892"/>
  <c r="M2892" s="1"/>
  <c r="L2893"/>
  <c r="M2893" s="1"/>
  <c r="L2894"/>
  <c r="M2894" s="1"/>
  <c r="L2895"/>
  <c r="M2895" s="1"/>
  <c r="L2896"/>
  <c r="M2896" s="1"/>
  <c r="L2897"/>
  <c r="M2897" s="1"/>
  <c r="L2898"/>
  <c r="M2898" s="1"/>
  <c r="L2899"/>
  <c r="M2899" s="1"/>
  <c r="L2900"/>
  <c r="M2900" s="1"/>
  <c r="L2901"/>
  <c r="M2901" s="1"/>
  <c r="L2902"/>
  <c r="M2902" s="1"/>
  <c r="L2903"/>
  <c r="M2903" s="1"/>
  <c r="L2904"/>
  <c r="M2904" s="1"/>
  <c r="L2905"/>
  <c r="M2905" s="1"/>
  <c r="L2906"/>
  <c r="M2906" s="1"/>
  <c r="L2907"/>
  <c r="M2907" s="1"/>
  <c r="L2908"/>
  <c r="M2908" s="1"/>
  <c r="L2909"/>
  <c r="M2909" s="1"/>
  <c r="L2910"/>
  <c r="M2910" s="1"/>
  <c r="L2911"/>
  <c r="M2911" s="1"/>
  <c r="L2912"/>
  <c r="M2912" s="1"/>
  <c r="L2913"/>
  <c r="M2913" s="1"/>
  <c r="L2914"/>
  <c r="M2914" s="1"/>
  <c r="L2915"/>
  <c r="M2915" s="1"/>
  <c r="L2916"/>
  <c r="M2916" s="1"/>
  <c r="L2917"/>
  <c r="M2917" s="1"/>
  <c r="L2918"/>
  <c r="M2918" s="1"/>
  <c r="L2919"/>
  <c r="M2919" s="1"/>
  <c r="L2920"/>
  <c r="M2920" s="1"/>
  <c r="L2921"/>
  <c r="M2921" s="1"/>
  <c r="L2922"/>
  <c r="M2922" s="1"/>
  <c r="L2923"/>
  <c r="M2923" s="1"/>
  <c r="L2924"/>
  <c r="M2924" s="1"/>
  <c r="L2925"/>
  <c r="M2925" s="1"/>
  <c r="L2926"/>
  <c r="M2926" s="1"/>
  <c r="L2927"/>
  <c r="M2927" s="1"/>
  <c r="L2928"/>
  <c r="M2928" s="1"/>
  <c r="L2929"/>
  <c r="M2929" s="1"/>
  <c r="L2930"/>
  <c r="M2930" s="1"/>
  <c r="L2931"/>
  <c r="M2931" s="1"/>
  <c r="L2932"/>
  <c r="M2932" s="1"/>
  <c r="L2933"/>
  <c r="M2933" s="1"/>
  <c r="L2934"/>
  <c r="M2934" s="1"/>
  <c r="L2935"/>
  <c r="M2935" s="1"/>
  <c r="L2936"/>
  <c r="M2936" s="1"/>
  <c r="L2937"/>
  <c r="M2937" s="1"/>
  <c r="L2938"/>
  <c r="M2938" s="1"/>
  <c r="L2939"/>
  <c r="M2939" s="1"/>
  <c r="L2940"/>
  <c r="M2940" s="1"/>
  <c r="L2941"/>
  <c r="M2941" s="1"/>
  <c r="L2942"/>
  <c r="M2942" s="1"/>
  <c r="L2943"/>
  <c r="M2943" s="1"/>
  <c r="L2944"/>
  <c r="M2944" s="1"/>
  <c r="L2945"/>
  <c r="M2945" s="1"/>
  <c r="L2946"/>
  <c r="M2946" s="1"/>
  <c r="L2947"/>
  <c r="M2947" s="1"/>
  <c r="L2948"/>
  <c r="M2948" s="1"/>
  <c r="L2949"/>
  <c r="M2949" s="1"/>
  <c r="L2950"/>
  <c r="M2950" s="1"/>
  <c r="L2951"/>
  <c r="M2951" s="1"/>
  <c r="L2952"/>
  <c r="M2952" s="1"/>
  <c r="L2953"/>
  <c r="M2953" s="1"/>
  <c r="L2954"/>
  <c r="M2954" s="1"/>
  <c r="L2955"/>
  <c r="M2955" s="1"/>
  <c r="L2956"/>
  <c r="M2956" s="1"/>
  <c r="L2957"/>
  <c r="M2957" s="1"/>
  <c r="L2958"/>
  <c r="M2958" s="1"/>
  <c r="L2959"/>
  <c r="M2959" s="1"/>
  <c r="L2960"/>
  <c r="M2960" s="1"/>
  <c r="L2961"/>
  <c r="M2961" s="1"/>
  <c r="L2962"/>
  <c r="M2962" s="1"/>
  <c r="L2963"/>
  <c r="M2963" s="1"/>
  <c r="L2964"/>
  <c r="M2964" s="1"/>
  <c r="L2965"/>
  <c r="M2965" s="1"/>
  <c r="L2966"/>
  <c r="M2966" s="1"/>
  <c r="L2967"/>
  <c r="M2967" s="1"/>
  <c r="L2968"/>
  <c r="M2968" s="1"/>
  <c r="L2969"/>
  <c r="M2969" s="1"/>
  <c r="L2970"/>
  <c r="M2970" s="1"/>
  <c r="L2971"/>
  <c r="M2971" s="1"/>
  <c r="L2972"/>
  <c r="M2972" s="1"/>
  <c r="L2973"/>
  <c r="M2973" s="1"/>
  <c r="L2974"/>
  <c r="M2974" s="1"/>
  <c r="L2975"/>
  <c r="M2975" s="1"/>
  <c r="L2976"/>
  <c r="M2976" s="1"/>
  <c r="L2977"/>
  <c r="M2977" s="1"/>
  <c r="L2978"/>
  <c r="M2978" s="1"/>
  <c r="L2979"/>
  <c r="M2979" s="1"/>
  <c r="L2980"/>
  <c r="M2980" s="1"/>
  <c r="L2981"/>
  <c r="M2981" s="1"/>
  <c r="L2982"/>
  <c r="M2982" s="1"/>
  <c r="L2983"/>
  <c r="M2983" s="1"/>
  <c r="L2984"/>
  <c r="M2984" s="1"/>
  <c r="L2985"/>
  <c r="M2985" s="1"/>
  <c r="L2986"/>
  <c r="M2986" s="1"/>
  <c r="L2987"/>
  <c r="M2987" s="1"/>
  <c r="L2988"/>
  <c r="M2988" s="1"/>
  <c r="L2989"/>
  <c r="M2989" s="1"/>
  <c r="L2990"/>
  <c r="M2990" s="1"/>
  <c r="L2991"/>
  <c r="M2991" s="1"/>
  <c r="L2992"/>
  <c r="M2992" s="1"/>
  <c r="L2993"/>
  <c r="M2993" s="1"/>
  <c r="L2994"/>
  <c r="M2994" s="1"/>
  <c r="L2995"/>
  <c r="M2995" s="1"/>
  <c r="L2996"/>
  <c r="M2996" s="1"/>
  <c r="L2997"/>
  <c r="M2997" s="1"/>
  <c r="L2998"/>
  <c r="M2998" s="1"/>
  <c r="L2999"/>
  <c r="M2999" s="1"/>
  <c r="L3000"/>
  <c r="M3000" s="1"/>
  <c r="L3001"/>
  <c r="M3001" s="1"/>
  <c r="L3002"/>
  <c r="M3002" s="1"/>
  <c r="L3003"/>
  <c r="M3003" s="1"/>
  <c r="L3004"/>
  <c r="M3004" s="1"/>
  <c r="L3005"/>
  <c r="M3005" s="1"/>
  <c r="L3006"/>
  <c r="M3006" s="1"/>
  <c r="L3007"/>
  <c r="M3007" s="1"/>
  <c r="L3008"/>
  <c r="M3008" s="1"/>
  <c r="L3009"/>
  <c r="M3009" s="1"/>
  <c r="L3010"/>
  <c r="M3010" s="1"/>
  <c r="L3011"/>
  <c r="M3011" s="1"/>
  <c r="L3012"/>
  <c r="M3012" s="1"/>
  <c r="L3013"/>
  <c r="M3013" s="1"/>
  <c r="L3014"/>
  <c r="M3014" s="1"/>
  <c r="L3015"/>
  <c r="M3015" s="1"/>
  <c r="L3016"/>
  <c r="M3016" s="1"/>
  <c r="L3017"/>
  <c r="M3017" s="1"/>
  <c r="L3018"/>
  <c r="M3018" s="1"/>
  <c r="L3019"/>
  <c r="M3019" s="1"/>
  <c r="L3020"/>
  <c r="M3020" s="1"/>
  <c r="L3021"/>
  <c r="M3021" s="1"/>
  <c r="L3022"/>
  <c r="M3022" s="1"/>
  <c r="L3023"/>
  <c r="M3023" s="1"/>
  <c r="L3024"/>
  <c r="M3024" s="1"/>
  <c r="L3025"/>
  <c r="M3025" s="1"/>
  <c r="L3026"/>
  <c r="M3026" s="1"/>
  <c r="L3027"/>
  <c r="M3027" s="1"/>
  <c r="L3028"/>
  <c r="M3028" s="1"/>
  <c r="L3029"/>
  <c r="M3029" s="1"/>
  <c r="L3030"/>
  <c r="M3030" s="1"/>
  <c r="L3031"/>
  <c r="M3031" s="1"/>
  <c r="L3032"/>
  <c r="M3032" s="1"/>
  <c r="L3033"/>
  <c r="M3033" s="1"/>
  <c r="L3034"/>
  <c r="M3034" s="1"/>
  <c r="L3035"/>
  <c r="M3035" s="1"/>
  <c r="L3036"/>
  <c r="M3036" s="1"/>
  <c r="L3037"/>
  <c r="M3037" s="1"/>
  <c r="L3038"/>
  <c r="M3038" s="1"/>
  <c r="L3039"/>
  <c r="M3039" s="1"/>
  <c r="L3040"/>
  <c r="M3040" s="1"/>
  <c r="L3041"/>
  <c r="M3041" s="1"/>
  <c r="L3042"/>
  <c r="M3042" s="1"/>
  <c r="L3043"/>
  <c r="M3043" s="1"/>
  <c r="L3044"/>
  <c r="M3044" s="1"/>
  <c r="L3045"/>
  <c r="M3045" s="1"/>
  <c r="L3046"/>
  <c r="M3046" s="1"/>
  <c r="L3047"/>
  <c r="M3047" s="1"/>
  <c r="L3048"/>
  <c r="M3048" s="1"/>
  <c r="L3049"/>
  <c r="M3049" s="1"/>
  <c r="L3050"/>
  <c r="M3050" s="1"/>
  <c r="L3051"/>
  <c r="M3051" s="1"/>
  <c r="L3052"/>
  <c r="M3052" s="1"/>
  <c r="L3053"/>
  <c r="M3053" s="1"/>
  <c r="L3054"/>
  <c r="M3054" s="1"/>
  <c r="L3055"/>
  <c r="M3055" s="1"/>
  <c r="L3056"/>
  <c r="M3056" s="1"/>
  <c r="L3057"/>
  <c r="M3057" s="1"/>
  <c r="L3058"/>
  <c r="M3058" s="1"/>
  <c r="L3059"/>
  <c r="M3059" s="1"/>
  <c r="L3060"/>
  <c r="M3060" s="1"/>
  <c r="L3061"/>
  <c r="M3061" s="1"/>
  <c r="L3062"/>
  <c r="M3062" s="1"/>
  <c r="L3063"/>
  <c r="M3063" s="1"/>
  <c r="L3064"/>
  <c r="M3064" s="1"/>
  <c r="L3065"/>
  <c r="M3065" s="1"/>
  <c r="L3066"/>
  <c r="M3066" s="1"/>
  <c r="L3067"/>
  <c r="M3067" s="1"/>
  <c r="L3068"/>
  <c r="M3068" s="1"/>
  <c r="L3069"/>
  <c r="M3069" s="1"/>
  <c r="L3070"/>
  <c r="M3070" s="1"/>
  <c r="L3071"/>
  <c r="M3071" s="1"/>
  <c r="L3072"/>
  <c r="M3072" s="1"/>
  <c r="L3073"/>
  <c r="M3073" s="1"/>
  <c r="L3074"/>
  <c r="M3074" s="1"/>
  <c r="L3075"/>
  <c r="M3075" s="1"/>
  <c r="L3076"/>
  <c r="M3076" s="1"/>
  <c r="L3077"/>
  <c r="M3077" s="1"/>
  <c r="L3078"/>
  <c r="M3078" s="1"/>
  <c r="L3079"/>
  <c r="M3079" s="1"/>
  <c r="L3080"/>
  <c r="M3080" s="1"/>
  <c r="L3081"/>
  <c r="M3081" s="1"/>
  <c r="L3082"/>
  <c r="M3082" s="1"/>
  <c r="L3083"/>
  <c r="M3083" s="1"/>
  <c r="L3084"/>
  <c r="M3084" s="1"/>
  <c r="L3085"/>
  <c r="M3085" s="1"/>
  <c r="L3086"/>
  <c r="M3086" s="1"/>
  <c r="L3087"/>
  <c r="M3087" s="1"/>
  <c r="L3088"/>
  <c r="M3088" s="1"/>
  <c r="L3089"/>
  <c r="M3089" s="1"/>
  <c r="L3090"/>
  <c r="M3090" s="1"/>
  <c r="L3091"/>
  <c r="M3091" s="1"/>
  <c r="L3092"/>
  <c r="M3092" s="1"/>
  <c r="L3093"/>
  <c r="M3093" s="1"/>
  <c r="L3094"/>
  <c r="M3094" s="1"/>
  <c r="L3095"/>
  <c r="M3095" s="1"/>
  <c r="L3096"/>
  <c r="M3096" s="1"/>
  <c r="L3097"/>
  <c r="M3097" s="1"/>
  <c r="L3098"/>
  <c r="M3098" s="1"/>
  <c r="L3099"/>
  <c r="M3099" s="1"/>
  <c r="L3100"/>
  <c r="M3100" s="1"/>
  <c r="L3101"/>
  <c r="M3101" s="1"/>
  <c r="L3102"/>
  <c r="M3102" s="1"/>
  <c r="L3103"/>
  <c r="M3103" s="1"/>
  <c r="L3104"/>
  <c r="M3104" s="1"/>
  <c r="L3105"/>
  <c r="M3105" s="1"/>
  <c r="L3106"/>
  <c r="M3106" s="1"/>
  <c r="L3107"/>
  <c r="M3107" s="1"/>
  <c r="L3108"/>
  <c r="M3108" s="1"/>
  <c r="L3109"/>
  <c r="M3109" s="1"/>
  <c r="L3110"/>
  <c r="M3110" s="1"/>
  <c r="L3111"/>
  <c r="M3111" s="1"/>
  <c r="L3112"/>
  <c r="M3112" s="1"/>
  <c r="L3113"/>
  <c r="M3113" s="1"/>
  <c r="L3114"/>
  <c r="M3114" s="1"/>
  <c r="L3115"/>
  <c r="M3115" s="1"/>
  <c r="L3116"/>
  <c r="M3116" s="1"/>
  <c r="L3117"/>
  <c r="M3117" s="1"/>
  <c r="L3118"/>
  <c r="M3118" s="1"/>
  <c r="L3119"/>
  <c r="M3119" s="1"/>
  <c r="L3120"/>
  <c r="M3120" s="1"/>
  <c r="L3121"/>
  <c r="M3121" s="1"/>
  <c r="L3122"/>
  <c r="M3122" s="1"/>
  <c r="L3123"/>
  <c r="M3123" s="1"/>
  <c r="L3124"/>
  <c r="M3124" s="1"/>
  <c r="L3125"/>
  <c r="M3125" s="1"/>
  <c r="L3126"/>
  <c r="M3126" s="1"/>
  <c r="L3127"/>
  <c r="M3127" s="1"/>
  <c r="L3128"/>
  <c r="M3128" s="1"/>
  <c r="L3129"/>
  <c r="M3129" s="1"/>
  <c r="L3130"/>
  <c r="M3130" s="1"/>
  <c r="L3131"/>
  <c r="M3131" s="1"/>
  <c r="L3132"/>
  <c r="M3132" s="1"/>
  <c r="L3133"/>
  <c r="M3133" s="1"/>
  <c r="L3134"/>
  <c r="M3134" s="1"/>
  <c r="L3135"/>
  <c r="M3135" s="1"/>
  <c r="L3136"/>
  <c r="M3136" s="1"/>
  <c r="L3137"/>
  <c r="M3137" s="1"/>
  <c r="L3138"/>
  <c r="M3138" s="1"/>
  <c r="L3139"/>
  <c r="M3139" s="1"/>
  <c r="L3140"/>
  <c r="M3140" s="1"/>
  <c r="L3141"/>
  <c r="M3141" s="1"/>
  <c r="L3142"/>
  <c r="M3142" s="1"/>
  <c r="L3143"/>
  <c r="M3143" s="1"/>
  <c r="L3144"/>
  <c r="M3144" s="1"/>
  <c r="L3145"/>
  <c r="M3145" s="1"/>
  <c r="L3146"/>
  <c r="M3146" s="1"/>
  <c r="L3147"/>
  <c r="M3147" s="1"/>
  <c r="L3148"/>
  <c r="M3148" s="1"/>
  <c r="L3149"/>
  <c r="M3149" s="1"/>
  <c r="L3150"/>
  <c r="M3150" s="1"/>
  <c r="L3151"/>
  <c r="M3151" s="1"/>
  <c r="L3152"/>
  <c r="M3152" s="1"/>
  <c r="L3153"/>
  <c r="M3153" s="1"/>
  <c r="L3154"/>
  <c r="M3154" s="1"/>
  <c r="L3155"/>
  <c r="M3155" s="1"/>
  <c r="L3156"/>
  <c r="M3156" s="1"/>
  <c r="L3157"/>
  <c r="M3157" s="1"/>
  <c r="L3158"/>
  <c r="M3158" s="1"/>
  <c r="L3159"/>
  <c r="M3159" s="1"/>
  <c r="L3160"/>
  <c r="M3160" s="1"/>
  <c r="L3161"/>
  <c r="M3161" s="1"/>
  <c r="L3162"/>
  <c r="M3162" s="1"/>
  <c r="L3163"/>
  <c r="M3163" s="1"/>
  <c r="L3164"/>
  <c r="M3164" s="1"/>
  <c r="L3165"/>
  <c r="M3165" s="1"/>
  <c r="L3166"/>
  <c r="M3166" s="1"/>
  <c r="L3167"/>
  <c r="M3167" s="1"/>
  <c r="L3168"/>
  <c r="M3168" s="1"/>
  <c r="L3169"/>
  <c r="M3169" s="1"/>
  <c r="L3170"/>
  <c r="M3170" s="1"/>
  <c r="L3171"/>
  <c r="M3171" s="1"/>
  <c r="L3172"/>
  <c r="M3172" s="1"/>
  <c r="L3173"/>
  <c r="M3173" s="1"/>
  <c r="L3174"/>
  <c r="M3174" s="1"/>
  <c r="L3175"/>
  <c r="M3175" s="1"/>
  <c r="L3176"/>
  <c r="M3176" s="1"/>
  <c r="L3177"/>
  <c r="M3177" s="1"/>
  <c r="L3178"/>
  <c r="M3178" s="1"/>
  <c r="L3179"/>
  <c r="M3179" s="1"/>
  <c r="L3180"/>
  <c r="M3180" s="1"/>
  <c r="L3181"/>
  <c r="M3181" s="1"/>
  <c r="L3182"/>
  <c r="M3182" s="1"/>
  <c r="L3183"/>
  <c r="M3183" s="1"/>
  <c r="L3184"/>
  <c r="M3184" s="1"/>
  <c r="L3185"/>
  <c r="M3185" s="1"/>
  <c r="L3186"/>
  <c r="M3186" s="1"/>
  <c r="L3187"/>
  <c r="M3187" s="1"/>
  <c r="L3188"/>
  <c r="M3188" s="1"/>
  <c r="L3189"/>
  <c r="M3189" s="1"/>
  <c r="L3190"/>
  <c r="M3190" s="1"/>
  <c r="L3191"/>
  <c r="M3191" s="1"/>
  <c r="L3192"/>
  <c r="M3192" s="1"/>
  <c r="L3193"/>
  <c r="M3193" s="1"/>
  <c r="L3194"/>
  <c r="M3194" s="1"/>
  <c r="L3195"/>
  <c r="M3195" s="1"/>
  <c r="L3196"/>
  <c r="M3196" s="1"/>
  <c r="L3197"/>
  <c r="M3197" s="1"/>
  <c r="L3198"/>
  <c r="M3198" s="1"/>
  <c r="L3199"/>
  <c r="M3199" s="1"/>
  <c r="L3200"/>
  <c r="M3200" s="1"/>
  <c r="L3201"/>
  <c r="M3201" s="1"/>
  <c r="L3202"/>
  <c r="M3202" s="1"/>
  <c r="L3203"/>
  <c r="M3203" s="1"/>
  <c r="L3204"/>
  <c r="M3204" s="1"/>
  <c r="L3205"/>
  <c r="M3205" s="1"/>
  <c r="L3206"/>
  <c r="M3206" s="1"/>
  <c r="L3207"/>
  <c r="M3207" s="1"/>
  <c r="L3208"/>
  <c r="M3208" s="1"/>
  <c r="L3209"/>
  <c r="M3209" s="1"/>
  <c r="L3210"/>
  <c r="M3210" s="1"/>
  <c r="L3211"/>
  <c r="M3211" s="1"/>
  <c r="L3212"/>
  <c r="M3212" s="1"/>
  <c r="L3213"/>
  <c r="M3213" s="1"/>
  <c r="L3214"/>
  <c r="M3214" s="1"/>
  <c r="L3215"/>
  <c r="M3215" s="1"/>
  <c r="L3216"/>
  <c r="M3216" s="1"/>
  <c r="L3217"/>
  <c r="M3217" s="1"/>
  <c r="L3218"/>
  <c r="M3218" s="1"/>
  <c r="L3219"/>
  <c r="M3219" s="1"/>
  <c r="L3220"/>
  <c r="M3220" s="1"/>
  <c r="L3221"/>
  <c r="M3221" s="1"/>
  <c r="L3222"/>
  <c r="M3222" s="1"/>
  <c r="L3223"/>
  <c r="M3223" s="1"/>
  <c r="L3224"/>
  <c r="M3224" s="1"/>
  <c r="L3225"/>
  <c r="M3225" s="1"/>
  <c r="L3226"/>
  <c r="M3226" s="1"/>
  <c r="L3227"/>
  <c r="M3227" s="1"/>
  <c r="L3228"/>
  <c r="M3228" s="1"/>
  <c r="L3229"/>
  <c r="M3229" s="1"/>
  <c r="L3230"/>
  <c r="M3230" s="1"/>
  <c r="L3231"/>
  <c r="M3231" s="1"/>
  <c r="L3232"/>
  <c r="M3232" s="1"/>
  <c r="L3233"/>
  <c r="M3233" s="1"/>
  <c r="L3234"/>
  <c r="M3234" s="1"/>
  <c r="L3235"/>
  <c r="M3235" s="1"/>
  <c r="L3236"/>
  <c r="M3236" s="1"/>
  <c r="L3237"/>
  <c r="M3237" s="1"/>
  <c r="L3238"/>
  <c r="M3238" s="1"/>
  <c r="L3239"/>
  <c r="M3239" s="1"/>
  <c r="L3240"/>
  <c r="M3240" s="1"/>
  <c r="L3241"/>
  <c r="M3241" s="1"/>
  <c r="L3242"/>
  <c r="M3242" s="1"/>
  <c r="L3243"/>
  <c r="M3243" s="1"/>
  <c r="L3244"/>
  <c r="M3244" s="1"/>
  <c r="L3245"/>
  <c r="M3245" s="1"/>
  <c r="L3246"/>
  <c r="M3246" s="1"/>
  <c r="L3247"/>
  <c r="M3247" s="1"/>
  <c r="L3248"/>
  <c r="M3248" s="1"/>
  <c r="L3249"/>
  <c r="M3249" s="1"/>
  <c r="L3250"/>
  <c r="M3250" s="1"/>
  <c r="L3251"/>
  <c r="M3251" s="1"/>
  <c r="L3252"/>
  <c r="M3252" s="1"/>
  <c r="L3253"/>
  <c r="M3253" s="1"/>
  <c r="L3254"/>
  <c r="M3254" s="1"/>
  <c r="L3255"/>
  <c r="M3255" s="1"/>
  <c r="L3256"/>
  <c r="M3256" s="1"/>
  <c r="L3257"/>
  <c r="M3257" s="1"/>
  <c r="L3258"/>
  <c r="M3258" s="1"/>
  <c r="L3259"/>
  <c r="M3259" s="1"/>
  <c r="L3260"/>
  <c r="M3260" s="1"/>
  <c r="L3261"/>
  <c r="M3261" s="1"/>
  <c r="L3262"/>
  <c r="M3262" s="1"/>
  <c r="L3263"/>
  <c r="M3263" s="1"/>
  <c r="L3264"/>
  <c r="M3264" s="1"/>
  <c r="L3265"/>
  <c r="M3265" s="1"/>
  <c r="L3266"/>
  <c r="M3266" s="1"/>
  <c r="L3267"/>
  <c r="M3267" s="1"/>
  <c r="L3268"/>
  <c r="M3268" s="1"/>
  <c r="L3269"/>
  <c r="M3269" s="1"/>
  <c r="L3270"/>
  <c r="M3270" s="1"/>
  <c r="L3271"/>
  <c r="M3271" s="1"/>
  <c r="L3272"/>
  <c r="M3272" s="1"/>
  <c r="L3273"/>
  <c r="M3273" s="1"/>
  <c r="L3274"/>
  <c r="M3274" s="1"/>
  <c r="L3275"/>
  <c r="M3275" s="1"/>
  <c r="L3276"/>
  <c r="M3276" s="1"/>
  <c r="L3277"/>
  <c r="M3277" s="1"/>
  <c r="L3278"/>
  <c r="M3278" s="1"/>
  <c r="L3279"/>
  <c r="M3279" s="1"/>
  <c r="L3280"/>
  <c r="M3280" s="1"/>
  <c r="L3281"/>
  <c r="M3281" s="1"/>
  <c r="L3282"/>
  <c r="M3282" s="1"/>
  <c r="L3283"/>
  <c r="M3283" s="1"/>
  <c r="L3284"/>
  <c r="M3284" s="1"/>
  <c r="L3285"/>
  <c r="M3285" s="1"/>
  <c r="L3286"/>
  <c r="M3286" s="1"/>
  <c r="L3287"/>
  <c r="M3287" s="1"/>
  <c r="L3288"/>
  <c r="M3288" s="1"/>
  <c r="L3289"/>
  <c r="M3289" s="1"/>
  <c r="L3290"/>
  <c r="M3290" s="1"/>
  <c r="L3291"/>
  <c r="M3291" s="1"/>
  <c r="L3292"/>
  <c r="M3292" s="1"/>
  <c r="L3293"/>
  <c r="M3293" s="1"/>
  <c r="L3294"/>
  <c r="M3294" s="1"/>
  <c r="L3295"/>
  <c r="M3295" s="1"/>
  <c r="L3296"/>
  <c r="M3296" s="1"/>
  <c r="L3297"/>
  <c r="M3297" s="1"/>
  <c r="L3298"/>
  <c r="M3298" s="1"/>
  <c r="L3299"/>
  <c r="M3299" s="1"/>
  <c r="L3300"/>
  <c r="M3300" s="1"/>
  <c r="L3301"/>
  <c r="M3301" s="1"/>
  <c r="L3302"/>
  <c r="M3302" s="1"/>
  <c r="L3303"/>
  <c r="M3303" s="1"/>
  <c r="L3304"/>
  <c r="M3304" s="1"/>
  <c r="L3305"/>
  <c r="M3305" s="1"/>
  <c r="L3306"/>
  <c r="M3306" s="1"/>
  <c r="L3307"/>
  <c r="M3307" s="1"/>
  <c r="L3308"/>
  <c r="M3308" s="1"/>
  <c r="L3309"/>
  <c r="M3309" s="1"/>
  <c r="L3310"/>
  <c r="M3310" s="1"/>
  <c r="L3311"/>
  <c r="M3311" s="1"/>
  <c r="L3312"/>
  <c r="M3312" s="1"/>
  <c r="L3313"/>
  <c r="M3313" s="1"/>
  <c r="L3314"/>
  <c r="M3314" s="1"/>
  <c r="L3315"/>
  <c r="M3315" s="1"/>
  <c r="L3316"/>
  <c r="M3316" s="1"/>
  <c r="L3317"/>
  <c r="M3317" s="1"/>
  <c r="L3318"/>
  <c r="M3318" s="1"/>
  <c r="L3319"/>
  <c r="M3319" s="1"/>
  <c r="L3320"/>
  <c r="M3320" s="1"/>
  <c r="L3321"/>
  <c r="M3321" s="1"/>
  <c r="L3322"/>
  <c r="M3322" s="1"/>
  <c r="L3323"/>
  <c r="M3323" s="1"/>
  <c r="L3324"/>
  <c r="M3324" s="1"/>
  <c r="L3325"/>
  <c r="M3325" s="1"/>
  <c r="L3326"/>
  <c r="M3326" s="1"/>
  <c r="L3327"/>
  <c r="M3327" s="1"/>
  <c r="L3328"/>
  <c r="M3328" s="1"/>
  <c r="L3329"/>
  <c r="M3329" s="1"/>
  <c r="L3330"/>
  <c r="M3330" s="1"/>
  <c r="L3331"/>
  <c r="M3331" s="1"/>
  <c r="L3332"/>
  <c r="M3332" s="1"/>
  <c r="L3333"/>
  <c r="M3333" s="1"/>
  <c r="L3334"/>
  <c r="M3334" s="1"/>
  <c r="L3335"/>
  <c r="M3335" s="1"/>
  <c r="L3336"/>
  <c r="M3336" s="1"/>
  <c r="L3337"/>
  <c r="M3337" s="1"/>
  <c r="L3338"/>
  <c r="M3338" s="1"/>
  <c r="L3339"/>
  <c r="M3339" s="1"/>
  <c r="L3340"/>
  <c r="M3340" s="1"/>
  <c r="L3341"/>
  <c r="M3341" s="1"/>
  <c r="L3342"/>
  <c r="M3342" s="1"/>
  <c r="L3343"/>
  <c r="M3343" s="1"/>
  <c r="L3344"/>
  <c r="M3344" s="1"/>
  <c r="L3345"/>
  <c r="M3345" s="1"/>
  <c r="L3346"/>
  <c r="M3346" s="1"/>
  <c r="L3347"/>
  <c r="M3347" s="1"/>
  <c r="L3348"/>
  <c r="M3348" s="1"/>
  <c r="L3349"/>
  <c r="M3349" s="1"/>
  <c r="L3350"/>
  <c r="M3350" s="1"/>
  <c r="L3351"/>
  <c r="M3351" s="1"/>
  <c r="L3352"/>
  <c r="M3352" s="1"/>
  <c r="L3353"/>
  <c r="M3353" s="1"/>
  <c r="L3354"/>
  <c r="M3354" s="1"/>
  <c r="L3355"/>
  <c r="M3355" s="1"/>
  <c r="L3356"/>
  <c r="M3356" s="1"/>
  <c r="L3357"/>
  <c r="M3357" s="1"/>
  <c r="L3358"/>
  <c r="M3358" s="1"/>
  <c r="L3359"/>
  <c r="M3359" s="1"/>
  <c r="L3360"/>
  <c r="M3360" s="1"/>
  <c r="L3361"/>
  <c r="M3361" s="1"/>
  <c r="L3362"/>
  <c r="M3362" s="1"/>
  <c r="L3363"/>
  <c r="M3363" s="1"/>
  <c r="L3364"/>
  <c r="M3364" s="1"/>
  <c r="L3365"/>
  <c r="M3365" s="1"/>
  <c r="L3366"/>
  <c r="M3366" s="1"/>
  <c r="L3367"/>
  <c r="M3367" s="1"/>
  <c r="L3368"/>
  <c r="M3368" s="1"/>
  <c r="L3369"/>
  <c r="M3369" s="1"/>
  <c r="L3370"/>
  <c r="M3370" s="1"/>
  <c r="L3371"/>
  <c r="M3371" s="1"/>
  <c r="L3372"/>
  <c r="M3372" s="1"/>
  <c r="L3373"/>
  <c r="M3373" s="1"/>
  <c r="L3374"/>
  <c r="M3374" s="1"/>
  <c r="L3375"/>
  <c r="M3375" s="1"/>
  <c r="L3376"/>
  <c r="M3376" s="1"/>
  <c r="L3377"/>
  <c r="M3377" s="1"/>
  <c r="L3378"/>
  <c r="M3378" s="1"/>
  <c r="L3379"/>
  <c r="M3379" s="1"/>
  <c r="L3380"/>
  <c r="M3380" s="1"/>
  <c r="L3381"/>
  <c r="M3381" s="1"/>
  <c r="L3382"/>
  <c r="M3382" s="1"/>
  <c r="L3383"/>
  <c r="M3383" s="1"/>
  <c r="L3384"/>
  <c r="M3384" s="1"/>
  <c r="L3385"/>
  <c r="M3385" s="1"/>
  <c r="L3386"/>
  <c r="M3386" s="1"/>
  <c r="L3387"/>
  <c r="M3387" s="1"/>
  <c r="L3388"/>
  <c r="M3388" s="1"/>
  <c r="L3389"/>
  <c r="M3389" s="1"/>
  <c r="L3390"/>
  <c r="M3390" s="1"/>
  <c r="L3391"/>
  <c r="M3391" s="1"/>
  <c r="L3392"/>
  <c r="M3392" s="1"/>
  <c r="L3393"/>
  <c r="M3393" s="1"/>
  <c r="L3394"/>
  <c r="M3394" s="1"/>
  <c r="L3395"/>
  <c r="M3395" s="1"/>
  <c r="L3396"/>
  <c r="M3396" s="1"/>
  <c r="L3397"/>
  <c r="M3397" s="1"/>
  <c r="L3398"/>
  <c r="M3398" s="1"/>
  <c r="L3399"/>
  <c r="M3399" s="1"/>
  <c r="L3400"/>
  <c r="M3400" s="1"/>
  <c r="L3401"/>
  <c r="M3401" s="1"/>
  <c r="L3402"/>
  <c r="M3402" s="1"/>
  <c r="L3403"/>
  <c r="M3403" s="1"/>
  <c r="L3404"/>
  <c r="M3404" s="1"/>
  <c r="L3405"/>
  <c r="M3405" s="1"/>
  <c r="L3406"/>
  <c r="M3406" s="1"/>
  <c r="L3407"/>
  <c r="M3407" s="1"/>
  <c r="L3408"/>
  <c r="M3408" s="1"/>
  <c r="L3409"/>
  <c r="M3409" s="1"/>
  <c r="L3410"/>
  <c r="M3410" s="1"/>
  <c r="L3411"/>
  <c r="M3411" s="1"/>
  <c r="L3412"/>
  <c r="M3412" s="1"/>
  <c r="L3413"/>
  <c r="M3413" s="1"/>
  <c r="L3414"/>
  <c r="M3414" s="1"/>
  <c r="L3415"/>
  <c r="M3415" s="1"/>
  <c r="L3416"/>
  <c r="M3416" s="1"/>
  <c r="L3417"/>
  <c r="M3417" s="1"/>
  <c r="L3418"/>
  <c r="M3418" s="1"/>
  <c r="L3419"/>
  <c r="M3419" s="1"/>
  <c r="L3420"/>
  <c r="M3420" s="1"/>
  <c r="L3421"/>
  <c r="M3421" s="1"/>
  <c r="L3422"/>
  <c r="M3422" s="1"/>
  <c r="L3423"/>
  <c r="M3423" s="1"/>
  <c r="L3424"/>
  <c r="M3424" s="1"/>
  <c r="L3425"/>
  <c r="M3425" s="1"/>
  <c r="L3426"/>
  <c r="M3426" s="1"/>
  <c r="L3427"/>
  <c r="M3427" s="1"/>
  <c r="L3428"/>
  <c r="M3428" s="1"/>
  <c r="L3429"/>
  <c r="M3429" s="1"/>
  <c r="L3430"/>
  <c r="M3430" s="1"/>
  <c r="L3431"/>
  <c r="M3431" s="1"/>
  <c r="L3432"/>
  <c r="M3432" s="1"/>
  <c r="L3433"/>
  <c r="M3433" s="1"/>
  <c r="L3434"/>
  <c r="M3434" s="1"/>
  <c r="L3435"/>
  <c r="M3435" s="1"/>
  <c r="L3436"/>
  <c r="M3436" s="1"/>
  <c r="L3437"/>
  <c r="M3437" s="1"/>
  <c r="L3438"/>
  <c r="M3438" s="1"/>
  <c r="L3439"/>
  <c r="M3439" s="1"/>
  <c r="L3440"/>
  <c r="M3440" s="1"/>
  <c r="L3441"/>
  <c r="M3441" s="1"/>
  <c r="L3442"/>
  <c r="M3442" s="1"/>
  <c r="L3443"/>
  <c r="M3443" s="1"/>
  <c r="L3444"/>
  <c r="M3444" s="1"/>
  <c r="L3445"/>
  <c r="M3445" s="1"/>
  <c r="L3446"/>
  <c r="M3446" s="1"/>
  <c r="L3447"/>
  <c r="M3447" s="1"/>
  <c r="L3448"/>
  <c r="M3448" s="1"/>
  <c r="L3449"/>
  <c r="M3449" s="1"/>
  <c r="L3450"/>
  <c r="M3450" s="1"/>
  <c r="L3451"/>
  <c r="M3451" s="1"/>
  <c r="L3452"/>
  <c r="M3452" s="1"/>
  <c r="L3453"/>
  <c r="M3453" s="1"/>
  <c r="L3454"/>
  <c r="M3454" s="1"/>
  <c r="L3455"/>
  <c r="M3455" s="1"/>
  <c r="L3456"/>
  <c r="M3456" s="1"/>
  <c r="L3457"/>
  <c r="M3457" s="1"/>
  <c r="L3458"/>
  <c r="M3458" s="1"/>
  <c r="L3459"/>
  <c r="M3459" s="1"/>
  <c r="L3460"/>
  <c r="M3460" s="1"/>
  <c r="L3461"/>
  <c r="M3461" s="1"/>
  <c r="L3462"/>
  <c r="M3462" s="1"/>
  <c r="L3463"/>
  <c r="M3463" s="1"/>
  <c r="L3464"/>
  <c r="M3464" s="1"/>
  <c r="L3465"/>
  <c r="M3465" s="1"/>
  <c r="L3466"/>
  <c r="M3466" s="1"/>
  <c r="L3467"/>
  <c r="M3467" s="1"/>
  <c r="L3468"/>
  <c r="M3468" s="1"/>
  <c r="L3469"/>
  <c r="M3469" s="1"/>
  <c r="L3470"/>
  <c r="M3470" s="1"/>
  <c r="L3471"/>
  <c r="M3471" s="1"/>
  <c r="L3472"/>
  <c r="M3472" s="1"/>
  <c r="L3473"/>
  <c r="M3473" s="1"/>
  <c r="L3474"/>
  <c r="M3474" s="1"/>
  <c r="L3475"/>
  <c r="M3475" s="1"/>
  <c r="L3476"/>
  <c r="M3476" s="1"/>
  <c r="L3477"/>
  <c r="M3477" s="1"/>
  <c r="L3478"/>
  <c r="M3478" s="1"/>
  <c r="L3479"/>
  <c r="M3479" s="1"/>
  <c r="L3480"/>
  <c r="M3480" s="1"/>
  <c r="L3481"/>
  <c r="M3481" s="1"/>
  <c r="L3482"/>
  <c r="M3482" s="1"/>
  <c r="L3483"/>
  <c r="M3483" s="1"/>
  <c r="L3484"/>
  <c r="M3484" s="1"/>
  <c r="L3485"/>
  <c r="M3485" s="1"/>
  <c r="L3486"/>
  <c r="M3486" s="1"/>
  <c r="L3487"/>
  <c r="M3487" s="1"/>
  <c r="L3488"/>
  <c r="M3488" s="1"/>
  <c r="L3489"/>
  <c r="M3489" s="1"/>
  <c r="L3490"/>
  <c r="M3490" s="1"/>
  <c r="L3491"/>
  <c r="M3491" s="1"/>
  <c r="L3492"/>
  <c r="M3492" s="1"/>
  <c r="L3493"/>
  <c r="M3493" s="1"/>
  <c r="L3494"/>
  <c r="M3494" s="1"/>
  <c r="L3495"/>
  <c r="M3495" s="1"/>
  <c r="L3496"/>
  <c r="M3496" s="1"/>
  <c r="L3497"/>
  <c r="M3497" s="1"/>
  <c r="L3498"/>
  <c r="M3498" s="1"/>
  <c r="L3499"/>
  <c r="M3499" s="1"/>
  <c r="L3500"/>
  <c r="M3500" s="1"/>
  <c r="L3501"/>
  <c r="M3501" s="1"/>
  <c r="L3502"/>
  <c r="M3502" s="1"/>
  <c r="L3503"/>
  <c r="M3503" s="1"/>
  <c r="L3504"/>
  <c r="M3504" s="1"/>
  <c r="L3505"/>
  <c r="M3505" s="1"/>
  <c r="L3506"/>
  <c r="M3506" s="1"/>
  <c r="L3507"/>
  <c r="M3507" s="1"/>
  <c r="L3508"/>
  <c r="M3508" s="1"/>
  <c r="L3509"/>
  <c r="M3509" s="1"/>
  <c r="L3510"/>
  <c r="M3510" s="1"/>
  <c r="L3511"/>
  <c r="M3511" s="1"/>
  <c r="L3512"/>
  <c r="M3512" s="1"/>
  <c r="L3513"/>
  <c r="M3513" s="1"/>
  <c r="L3514"/>
  <c r="M3514" s="1"/>
  <c r="L3515"/>
  <c r="M3515" s="1"/>
  <c r="L3516"/>
  <c r="M3516" s="1"/>
  <c r="L3517"/>
  <c r="M3517" s="1"/>
  <c r="L3518"/>
  <c r="M3518" s="1"/>
  <c r="L3519"/>
  <c r="M3519" s="1"/>
  <c r="L3520"/>
  <c r="M3520" s="1"/>
  <c r="L3521"/>
  <c r="M3521" s="1"/>
  <c r="L3522"/>
  <c r="M3522" s="1"/>
  <c r="L3523"/>
  <c r="M3523" s="1"/>
  <c r="L3524"/>
  <c r="M3524" s="1"/>
  <c r="L3525"/>
  <c r="M3525" s="1"/>
  <c r="L3526"/>
  <c r="M3526" s="1"/>
  <c r="L3527"/>
  <c r="M3527" s="1"/>
  <c r="L3528"/>
  <c r="M3528" s="1"/>
  <c r="L3529"/>
  <c r="M3529" s="1"/>
  <c r="L3530"/>
  <c r="M3530" s="1"/>
  <c r="L3531"/>
  <c r="M3531" s="1"/>
  <c r="L3532"/>
  <c r="M3532" s="1"/>
  <c r="L3533"/>
  <c r="M3533" s="1"/>
  <c r="L3534"/>
  <c r="M3534" s="1"/>
  <c r="L3535"/>
  <c r="M3535" s="1"/>
  <c r="L3536"/>
  <c r="M3536" s="1"/>
  <c r="L3537"/>
  <c r="M3537" s="1"/>
  <c r="L3538"/>
  <c r="M3538" s="1"/>
  <c r="L3539"/>
  <c r="M3539" s="1"/>
  <c r="L3540"/>
  <c r="M3540" s="1"/>
  <c r="L3541"/>
  <c r="M3541" s="1"/>
  <c r="L3542"/>
  <c r="M3542" s="1"/>
  <c r="L3543"/>
  <c r="M3543" s="1"/>
  <c r="L3544"/>
  <c r="M3544" s="1"/>
  <c r="L3545"/>
  <c r="M3545" s="1"/>
  <c r="L3546"/>
  <c r="M3546" s="1"/>
  <c r="L3547"/>
  <c r="M3547" s="1"/>
  <c r="L3548"/>
  <c r="M3548" s="1"/>
  <c r="L3549"/>
  <c r="M3549" s="1"/>
  <c r="L3550"/>
  <c r="M3550" s="1"/>
  <c r="L3551"/>
  <c r="M3551" s="1"/>
  <c r="L3552"/>
  <c r="M3552" s="1"/>
  <c r="L3553"/>
  <c r="M3553" s="1"/>
  <c r="L3554"/>
  <c r="M3554" s="1"/>
  <c r="L3555"/>
  <c r="M3555" s="1"/>
  <c r="L3556"/>
  <c r="M3556" s="1"/>
  <c r="L3557"/>
  <c r="M3557" s="1"/>
  <c r="L3558"/>
  <c r="M3558" s="1"/>
  <c r="L3559"/>
  <c r="M3559" s="1"/>
  <c r="L3560"/>
  <c r="M3560" s="1"/>
  <c r="L3561"/>
  <c r="M3561" s="1"/>
  <c r="L3562"/>
  <c r="M3562" s="1"/>
  <c r="L3563"/>
  <c r="M3563" s="1"/>
  <c r="L3564"/>
  <c r="M3564" s="1"/>
  <c r="L3565"/>
  <c r="M3565" s="1"/>
  <c r="L3566"/>
  <c r="M3566" s="1"/>
  <c r="L3567"/>
  <c r="M3567" s="1"/>
  <c r="L3568"/>
  <c r="M3568" s="1"/>
  <c r="L3569"/>
  <c r="M3569" s="1"/>
  <c r="L3570"/>
  <c r="M3570" s="1"/>
  <c r="L3571"/>
  <c r="M3571" s="1"/>
  <c r="L3572"/>
  <c r="M3572" s="1"/>
  <c r="L3573"/>
  <c r="M3573" s="1"/>
  <c r="L3574"/>
  <c r="M3574" s="1"/>
  <c r="L3575"/>
  <c r="M3575" s="1"/>
  <c r="L3576"/>
  <c r="M3576" s="1"/>
  <c r="L3577"/>
  <c r="M3577" s="1"/>
  <c r="L3578"/>
  <c r="M3578" s="1"/>
  <c r="L3579"/>
  <c r="M3579" s="1"/>
  <c r="L3580"/>
  <c r="M3580" s="1"/>
  <c r="L3581"/>
  <c r="M3581" s="1"/>
  <c r="L3582"/>
  <c r="M3582" s="1"/>
  <c r="L3583"/>
  <c r="M3583" s="1"/>
  <c r="L3584"/>
  <c r="M3584" s="1"/>
  <c r="L3585"/>
  <c r="M3585" s="1"/>
  <c r="L3586"/>
  <c r="M3586" s="1"/>
  <c r="L3587"/>
  <c r="M3587" s="1"/>
  <c r="L3588"/>
  <c r="M3588" s="1"/>
  <c r="L3589"/>
  <c r="M3589" s="1"/>
  <c r="L3590"/>
  <c r="M3590" s="1"/>
  <c r="L3591"/>
  <c r="M3591" s="1"/>
  <c r="L3592"/>
  <c r="M3592" s="1"/>
  <c r="L3593"/>
  <c r="M3593" s="1"/>
  <c r="L3594"/>
  <c r="M3594" s="1"/>
  <c r="L3595"/>
  <c r="M3595" s="1"/>
  <c r="L3596"/>
  <c r="M3596" s="1"/>
  <c r="L3597"/>
  <c r="M3597" s="1"/>
  <c r="L3598"/>
  <c r="M3598" s="1"/>
  <c r="L3599"/>
  <c r="M3599" s="1"/>
  <c r="L3600"/>
  <c r="M3600" s="1"/>
  <c r="L3601"/>
  <c r="M3601" s="1"/>
  <c r="L3602"/>
  <c r="M3602" s="1"/>
  <c r="L3603"/>
  <c r="M3603" s="1"/>
  <c r="L3604"/>
  <c r="M3604" s="1"/>
  <c r="L3605"/>
  <c r="M3605" s="1"/>
  <c r="L3606"/>
  <c r="M3606" s="1"/>
  <c r="L3607"/>
  <c r="M3607" s="1"/>
  <c r="L3608"/>
  <c r="M3608" s="1"/>
  <c r="L3609"/>
  <c r="M3609" s="1"/>
  <c r="L3610"/>
  <c r="M3610" s="1"/>
  <c r="L3611"/>
  <c r="M3611" s="1"/>
  <c r="L3612"/>
  <c r="M3612" s="1"/>
  <c r="L3613"/>
  <c r="M3613" s="1"/>
  <c r="L3614"/>
  <c r="M3614" s="1"/>
  <c r="L3615"/>
  <c r="M3615" s="1"/>
  <c r="L3616"/>
  <c r="M3616" s="1"/>
  <c r="L3617"/>
  <c r="M3617" s="1"/>
  <c r="L3618"/>
  <c r="M3618" s="1"/>
  <c r="L3619"/>
  <c r="M3619" s="1"/>
  <c r="L3620"/>
  <c r="M3620" s="1"/>
  <c r="L3621"/>
  <c r="M3621" s="1"/>
  <c r="L3622"/>
  <c r="M3622" s="1"/>
  <c r="L3623"/>
  <c r="M3623" s="1"/>
  <c r="L3624"/>
  <c r="M3624" s="1"/>
  <c r="L3625"/>
  <c r="M3625" s="1"/>
  <c r="L3626"/>
  <c r="M3626" s="1"/>
  <c r="L3627"/>
  <c r="M3627" s="1"/>
  <c r="L3628"/>
  <c r="M3628" s="1"/>
  <c r="L3629"/>
  <c r="M3629" s="1"/>
  <c r="L3630"/>
  <c r="M3630" s="1"/>
  <c r="L3631"/>
  <c r="M3631" s="1"/>
  <c r="L3632"/>
  <c r="M3632" s="1"/>
  <c r="L3633"/>
  <c r="M3633" s="1"/>
  <c r="L3634"/>
  <c r="M3634" s="1"/>
  <c r="L3635"/>
  <c r="M3635" s="1"/>
  <c r="L3636"/>
  <c r="M3636" s="1"/>
  <c r="L3637"/>
  <c r="M3637" s="1"/>
  <c r="L3638"/>
  <c r="M3638" s="1"/>
  <c r="L3639"/>
  <c r="M3639" s="1"/>
  <c r="L3640"/>
  <c r="M3640" s="1"/>
  <c r="L3641"/>
  <c r="M3641" s="1"/>
  <c r="L3642"/>
  <c r="M3642" s="1"/>
  <c r="L3643"/>
  <c r="M3643" s="1"/>
  <c r="L3644"/>
  <c r="M3644" s="1"/>
  <c r="L3645"/>
  <c r="M3645" s="1"/>
  <c r="L3646"/>
  <c r="M3646" s="1"/>
  <c r="L3647"/>
  <c r="M3647" s="1"/>
  <c r="L3648"/>
  <c r="M3648" s="1"/>
  <c r="L3649"/>
  <c r="M3649" s="1"/>
  <c r="L3650"/>
  <c r="M3650" s="1"/>
  <c r="L3651"/>
  <c r="M3651" s="1"/>
  <c r="L3652"/>
  <c r="M3652" s="1"/>
  <c r="L3653"/>
  <c r="M3653" s="1"/>
  <c r="L3654"/>
  <c r="M3654" s="1"/>
  <c r="L3655"/>
  <c r="M3655" s="1"/>
  <c r="L3656"/>
  <c r="M3656" s="1"/>
  <c r="L3657"/>
  <c r="M3657" s="1"/>
  <c r="L3658"/>
  <c r="M3658" s="1"/>
  <c r="L3659"/>
  <c r="M3659" s="1"/>
  <c r="L3660"/>
  <c r="M3660" s="1"/>
  <c r="L3661"/>
  <c r="M3661" s="1"/>
  <c r="L3662"/>
  <c r="M3662" s="1"/>
  <c r="L3663"/>
  <c r="M3663" s="1"/>
  <c r="L3664"/>
  <c r="M3664" s="1"/>
  <c r="L3665"/>
  <c r="M3665" s="1"/>
  <c r="L3666"/>
  <c r="M3666" s="1"/>
  <c r="L3667"/>
  <c r="M3667" s="1"/>
  <c r="L3668"/>
  <c r="M3668" s="1"/>
  <c r="L3669"/>
  <c r="M3669" s="1"/>
  <c r="L3670"/>
  <c r="M3670" s="1"/>
  <c r="L3671"/>
  <c r="M3671" s="1"/>
  <c r="L3672"/>
  <c r="M3672" s="1"/>
  <c r="L3673"/>
  <c r="M3673" s="1"/>
  <c r="L3674"/>
  <c r="M3674" s="1"/>
  <c r="L3675"/>
  <c r="M3675" s="1"/>
  <c r="L3676"/>
  <c r="M3676" s="1"/>
  <c r="L3677"/>
  <c r="M3677" s="1"/>
  <c r="L3678"/>
  <c r="M3678" s="1"/>
  <c r="L3679"/>
  <c r="M3679" s="1"/>
  <c r="L3680"/>
  <c r="M3680" s="1"/>
  <c r="L3681"/>
  <c r="M3681" s="1"/>
  <c r="L3682"/>
  <c r="M3682" s="1"/>
  <c r="L3683"/>
  <c r="M3683" s="1"/>
  <c r="L3684"/>
  <c r="M3684" s="1"/>
  <c r="L3685"/>
  <c r="M3685" s="1"/>
  <c r="L3686"/>
  <c r="M3686" s="1"/>
  <c r="L3687"/>
  <c r="M3687" s="1"/>
  <c r="L3688"/>
  <c r="M3688" s="1"/>
  <c r="L3689"/>
  <c r="M3689" s="1"/>
  <c r="L3690"/>
  <c r="M3690" s="1"/>
  <c r="L3691"/>
  <c r="M3691" s="1"/>
  <c r="L3692"/>
  <c r="M3692" s="1"/>
  <c r="L3693"/>
  <c r="M3693" s="1"/>
  <c r="L3694"/>
  <c r="M3694" s="1"/>
  <c r="L3695"/>
  <c r="M3695" s="1"/>
  <c r="L3696"/>
  <c r="M3696" s="1"/>
  <c r="L3697"/>
  <c r="M3697" s="1"/>
  <c r="L3698"/>
  <c r="M3698" s="1"/>
  <c r="L3699"/>
  <c r="M3699" s="1"/>
  <c r="L3700"/>
  <c r="M3700" s="1"/>
  <c r="L3701"/>
  <c r="M3701" s="1"/>
  <c r="L3702"/>
  <c r="M3702" s="1"/>
  <c r="L3703"/>
  <c r="M3703" s="1"/>
  <c r="L3704"/>
  <c r="M3704" s="1"/>
  <c r="L3705"/>
  <c r="M3705" s="1"/>
  <c r="L3706"/>
  <c r="M3706" s="1"/>
  <c r="L3707"/>
  <c r="M3707" s="1"/>
  <c r="L3708"/>
  <c r="M3708" s="1"/>
  <c r="L3709"/>
  <c r="M3709" s="1"/>
  <c r="L3710"/>
  <c r="M3710" s="1"/>
  <c r="L3711"/>
  <c r="M3711" s="1"/>
  <c r="L3712"/>
  <c r="M3712" s="1"/>
  <c r="L3713"/>
  <c r="M3713" s="1"/>
  <c r="L3714"/>
  <c r="M3714" s="1"/>
  <c r="L3715"/>
  <c r="M3715" s="1"/>
  <c r="L3716"/>
  <c r="M3716" s="1"/>
  <c r="L3717"/>
  <c r="M3717" s="1"/>
  <c r="L3718"/>
  <c r="M3718" s="1"/>
  <c r="L3719"/>
  <c r="M3719" s="1"/>
  <c r="L3720"/>
  <c r="M3720" s="1"/>
  <c r="L3721"/>
  <c r="M3721" s="1"/>
  <c r="L3722"/>
  <c r="M3722" s="1"/>
  <c r="L3723"/>
  <c r="M3723" s="1"/>
  <c r="L3724"/>
  <c r="M3724" s="1"/>
  <c r="L3725"/>
  <c r="M3725" s="1"/>
  <c r="L3726"/>
  <c r="M3726" s="1"/>
  <c r="L3727"/>
  <c r="M3727" s="1"/>
  <c r="L3728"/>
  <c r="M3728" s="1"/>
  <c r="L3729"/>
  <c r="M3729" s="1"/>
  <c r="L3730"/>
  <c r="M3730" s="1"/>
  <c r="L3731"/>
  <c r="M3731" s="1"/>
  <c r="L3732"/>
  <c r="M3732" s="1"/>
  <c r="L3733"/>
  <c r="M3733" s="1"/>
  <c r="L3734"/>
  <c r="M3734" s="1"/>
  <c r="L3735"/>
  <c r="M3735" s="1"/>
  <c r="L3736"/>
  <c r="M3736" s="1"/>
  <c r="L3737"/>
  <c r="M3737" s="1"/>
  <c r="L3738"/>
  <c r="M3738" s="1"/>
  <c r="L3739"/>
  <c r="M3739" s="1"/>
  <c r="L3740"/>
  <c r="M3740" s="1"/>
  <c r="L3741"/>
  <c r="M3741" s="1"/>
  <c r="L3742"/>
  <c r="M3742" s="1"/>
  <c r="L3743"/>
  <c r="M3743" s="1"/>
  <c r="L3744"/>
  <c r="M3744" s="1"/>
  <c r="L3745"/>
  <c r="M3745" s="1"/>
  <c r="L3746"/>
  <c r="M3746" s="1"/>
  <c r="L3747"/>
  <c r="M3747" s="1"/>
  <c r="L3748"/>
  <c r="M3748" s="1"/>
  <c r="L3749"/>
  <c r="M3749" s="1"/>
  <c r="L3750"/>
  <c r="M3750" s="1"/>
  <c r="L3751"/>
  <c r="M3751" s="1"/>
  <c r="L3752"/>
  <c r="M3752" s="1"/>
  <c r="L3753"/>
  <c r="M3753" s="1"/>
  <c r="L3754"/>
  <c r="M3754" s="1"/>
  <c r="L3755"/>
  <c r="M3755" s="1"/>
  <c r="L3756"/>
  <c r="M3756" s="1"/>
  <c r="L3757"/>
  <c r="M3757" s="1"/>
  <c r="L3758"/>
  <c r="M3758" s="1"/>
  <c r="L3759"/>
  <c r="M3759" s="1"/>
  <c r="L3760"/>
  <c r="M3760" s="1"/>
  <c r="L3761"/>
  <c r="M3761" s="1"/>
  <c r="L3762"/>
  <c r="M3762" s="1"/>
  <c r="L3763"/>
  <c r="M3763" s="1"/>
  <c r="L3764"/>
  <c r="M3764" s="1"/>
  <c r="L3765"/>
  <c r="M3765" s="1"/>
  <c r="L3766"/>
  <c r="M3766" s="1"/>
  <c r="L3767"/>
  <c r="M3767" s="1"/>
  <c r="L3768"/>
  <c r="M3768" s="1"/>
  <c r="L3769"/>
  <c r="M3769" s="1"/>
  <c r="L3770"/>
  <c r="M3770" s="1"/>
  <c r="L3771"/>
  <c r="M3771" s="1"/>
  <c r="L3772"/>
  <c r="M3772" s="1"/>
  <c r="L3773"/>
  <c r="M3773" s="1"/>
  <c r="L3774"/>
  <c r="M3774" s="1"/>
  <c r="L3775"/>
  <c r="M3775" s="1"/>
  <c r="L3776"/>
  <c r="M3776" s="1"/>
  <c r="L3777"/>
  <c r="M3777" s="1"/>
  <c r="L3778"/>
  <c r="M3778" s="1"/>
  <c r="L3779"/>
  <c r="M3779" s="1"/>
  <c r="L3780"/>
  <c r="M3780" s="1"/>
  <c r="L3781"/>
  <c r="M3781" s="1"/>
  <c r="L3782"/>
  <c r="M3782" s="1"/>
  <c r="L3783"/>
  <c r="M3783" s="1"/>
  <c r="L3784"/>
  <c r="M3784" s="1"/>
  <c r="L3785"/>
  <c r="M3785" s="1"/>
  <c r="L3786"/>
  <c r="M3786" s="1"/>
  <c r="L3787"/>
  <c r="M3787" s="1"/>
  <c r="L3788"/>
  <c r="M3788" s="1"/>
  <c r="L3789"/>
  <c r="M3789" s="1"/>
  <c r="L3790"/>
  <c r="M3790" s="1"/>
  <c r="L3791"/>
  <c r="M3791" s="1"/>
  <c r="L3792"/>
  <c r="M3792" s="1"/>
  <c r="L3793"/>
  <c r="M3793" s="1"/>
  <c r="L3794"/>
  <c r="M3794" s="1"/>
  <c r="L3795"/>
  <c r="M3795" s="1"/>
  <c r="L3796"/>
  <c r="M3796" s="1"/>
  <c r="L3797"/>
  <c r="M3797" s="1"/>
  <c r="L3798"/>
  <c r="M3798" s="1"/>
  <c r="L3799"/>
  <c r="M3799" s="1"/>
  <c r="L3800"/>
  <c r="M3800" s="1"/>
  <c r="L3801"/>
  <c r="M3801" s="1"/>
  <c r="L3802"/>
  <c r="M3802" s="1"/>
  <c r="L3803"/>
  <c r="M3803" s="1"/>
  <c r="L3804"/>
  <c r="M3804" s="1"/>
  <c r="L3805"/>
  <c r="M3805" s="1"/>
  <c r="L3806"/>
  <c r="M3806" s="1"/>
  <c r="L3807"/>
  <c r="M3807" s="1"/>
  <c r="L3808"/>
  <c r="M3808" s="1"/>
  <c r="L3809"/>
  <c r="M3809" s="1"/>
  <c r="L3810"/>
  <c r="M3810" s="1"/>
  <c r="L3811"/>
  <c r="M3811" s="1"/>
  <c r="L3812"/>
  <c r="M3812" s="1"/>
  <c r="L3813"/>
  <c r="M3813" s="1"/>
  <c r="L3814"/>
  <c r="M3814" s="1"/>
  <c r="L3815"/>
  <c r="M3815" s="1"/>
  <c r="L3816"/>
  <c r="M3816" s="1"/>
  <c r="L3817"/>
  <c r="M3817" s="1"/>
  <c r="L3818"/>
  <c r="M3818" s="1"/>
  <c r="L3819"/>
  <c r="M3819" s="1"/>
  <c r="L3820"/>
  <c r="M3820" s="1"/>
  <c r="L3821"/>
  <c r="M3821" s="1"/>
  <c r="L3822"/>
  <c r="M3822" s="1"/>
  <c r="L3823"/>
  <c r="M3823" s="1"/>
  <c r="L3824"/>
  <c r="M3824" s="1"/>
  <c r="L3825"/>
  <c r="M3825" s="1"/>
  <c r="L3826"/>
  <c r="M3826" s="1"/>
  <c r="L3827"/>
  <c r="M3827" s="1"/>
  <c r="L3828"/>
  <c r="M3828" s="1"/>
  <c r="L3829"/>
  <c r="M3829" s="1"/>
  <c r="L3830"/>
  <c r="M3830" s="1"/>
  <c r="L3831"/>
  <c r="M3831" s="1"/>
  <c r="L3832"/>
  <c r="M3832" s="1"/>
  <c r="L3833"/>
  <c r="M3833" s="1"/>
  <c r="L3834"/>
  <c r="M3834" s="1"/>
  <c r="L3835"/>
  <c r="M3835" s="1"/>
  <c r="L3836"/>
  <c r="M3836" s="1"/>
  <c r="L3837"/>
  <c r="M3837" s="1"/>
  <c r="L3838"/>
  <c r="M3838" s="1"/>
  <c r="L3839"/>
  <c r="M3839" s="1"/>
  <c r="L3840"/>
  <c r="M3840" s="1"/>
  <c r="L3841"/>
  <c r="M3841" s="1"/>
  <c r="L3842"/>
  <c r="M3842" s="1"/>
  <c r="L3843"/>
  <c r="M3843" s="1"/>
  <c r="L3844"/>
  <c r="M3844" s="1"/>
  <c r="L3845"/>
  <c r="M3845" s="1"/>
  <c r="L3846"/>
  <c r="M3846" s="1"/>
  <c r="L3847"/>
  <c r="M3847" s="1"/>
  <c r="L3848"/>
  <c r="M3848" s="1"/>
  <c r="L3849"/>
  <c r="M3849" s="1"/>
  <c r="L3850"/>
  <c r="M3850" s="1"/>
  <c r="L3851"/>
  <c r="M3851" s="1"/>
  <c r="L3852"/>
  <c r="M3852" s="1"/>
  <c r="L3853"/>
  <c r="M3853" s="1"/>
  <c r="L3854"/>
  <c r="M3854" s="1"/>
  <c r="L3855"/>
  <c r="M3855" s="1"/>
  <c r="L3856"/>
  <c r="M3856" s="1"/>
  <c r="L3857"/>
  <c r="M3857" s="1"/>
  <c r="L3858"/>
  <c r="M3858" s="1"/>
  <c r="L3859"/>
  <c r="M3859" s="1"/>
  <c r="L3860"/>
  <c r="M3860" s="1"/>
  <c r="L3861"/>
  <c r="M3861" s="1"/>
  <c r="L3862"/>
  <c r="M3862" s="1"/>
  <c r="L3863"/>
  <c r="M3863" s="1"/>
  <c r="L3864"/>
  <c r="M3864" s="1"/>
  <c r="L3865"/>
  <c r="M3865" s="1"/>
  <c r="L3866"/>
  <c r="M3866" s="1"/>
  <c r="L3867"/>
  <c r="M3867" s="1"/>
  <c r="L3868"/>
  <c r="M3868" s="1"/>
  <c r="L3869"/>
  <c r="M3869" s="1"/>
  <c r="L3870"/>
  <c r="M3870" s="1"/>
  <c r="L3871"/>
  <c r="M3871" s="1"/>
  <c r="L3872"/>
  <c r="M3872" s="1"/>
  <c r="L3873"/>
  <c r="M3873" s="1"/>
  <c r="L3874"/>
  <c r="M3874" s="1"/>
  <c r="L3875"/>
  <c r="M3875" s="1"/>
  <c r="L3876"/>
  <c r="M3876" s="1"/>
  <c r="L3877"/>
  <c r="M3877" s="1"/>
  <c r="L3878"/>
  <c r="M3878" s="1"/>
  <c r="L3879"/>
  <c r="M3879" s="1"/>
  <c r="L3880"/>
  <c r="M3880" s="1"/>
  <c r="L3881"/>
  <c r="M3881" s="1"/>
  <c r="L3882"/>
  <c r="M3882" s="1"/>
  <c r="L3883"/>
  <c r="M3883" s="1"/>
  <c r="L3884"/>
  <c r="M3884" s="1"/>
  <c r="L3885"/>
  <c r="M3885" s="1"/>
  <c r="L3886"/>
  <c r="M3886" s="1"/>
  <c r="L3887"/>
  <c r="M3887" s="1"/>
  <c r="L3888"/>
  <c r="M3888" s="1"/>
  <c r="L3889"/>
  <c r="M3889" s="1"/>
  <c r="L3890"/>
  <c r="M3890" s="1"/>
  <c r="L3891"/>
  <c r="M3891" s="1"/>
  <c r="L3892"/>
  <c r="M3892" s="1"/>
  <c r="L3893"/>
  <c r="M3893" s="1"/>
  <c r="L3894"/>
  <c r="M3894" s="1"/>
  <c r="L3895"/>
  <c r="M3895" s="1"/>
  <c r="L3896"/>
  <c r="M3896" s="1"/>
  <c r="L3897"/>
  <c r="M3897" s="1"/>
  <c r="L3898"/>
  <c r="M3898" s="1"/>
  <c r="L3899"/>
  <c r="M3899" s="1"/>
  <c r="L3900"/>
  <c r="M3900" s="1"/>
  <c r="L3901"/>
  <c r="M3901" s="1"/>
  <c r="L3902"/>
  <c r="M3902" s="1"/>
  <c r="L3903"/>
  <c r="M3903" s="1"/>
  <c r="L3904"/>
  <c r="M3904" s="1"/>
  <c r="L3905"/>
  <c r="M3905" s="1"/>
  <c r="L3906"/>
  <c r="M3906" s="1"/>
  <c r="L3907"/>
  <c r="M3907" s="1"/>
  <c r="L3908"/>
  <c r="M3908" s="1"/>
  <c r="L3909"/>
  <c r="M3909" s="1"/>
  <c r="L3910"/>
  <c r="M3910" s="1"/>
  <c r="L3911"/>
  <c r="M3911" s="1"/>
  <c r="L3912"/>
  <c r="M3912" s="1"/>
  <c r="L3913"/>
  <c r="M3913" s="1"/>
  <c r="L3914"/>
  <c r="M3914" s="1"/>
  <c r="L3915"/>
  <c r="M3915" s="1"/>
  <c r="L3916"/>
  <c r="M3916" s="1"/>
  <c r="L3917"/>
  <c r="M3917" s="1"/>
  <c r="L3918"/>
  <c r="M3918" s="1"/>
  <c r="L3919"/>
  <c r="M3919" s="1"/>
  <c r="L3920"/>
  <c r="M3920" s="1"/>
  <c r="L3921"/>
  <c r="M3921" s="1"/>
  <c r="L3922"/>
  <c r="M39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L33"/>
  <c r="M33" s="1"/>
  <c r="L34"/>
  <c r="M34" s="1"/>
  <c r="L35"/>
  <c r="M35" s="1"/>
  <c r="L36"/>
  <c r="M36" s="1"/>
  <c r="L37"/>
  <c r="M37" s="1"/>
  <c r="C35" l="1"/>
  <c r="C36"/>
  <c r="C37"/>
  <c r="C50"/>
  <c r="C51"/>
  <c r="C52"/>
  <c r="C65"/>
  <c r="C66"/>
  <c r="C67"/>
  <c r="C80"/>
  <c r="C81"/>
  <c r="C82"/>
  <c r="C95"/>
  <c r="C96"/>
  <c r="C97"/>
  <c r="C110"/>
  <c r="C111"/>
  <c r="C112"/>
  <c r="C125"/>
  <c r="C126"/>
  <c r="C127"/>
  <c r="C140"/>
  <c r="C141"/>
  <c r="C142"/>
  <c r="C155"/>
  <c r="C156"/>
  <c r="C157"/>
  <c r="C170"/>
  <c r="C171"/>
  <c r="C172"/>
  <c r="C185"/>
  <c r="C186"/>
  <c r="C187"/>
  <c r="C200"/>
  <c r="C201"/>
  <c r="C202"/>
  <c r="C215"/>
  <c r="C216"/>
  <c r="C217"/>
  <c r="C230"/>
  <c r="C231"/>
  <c r="C232"/>
  <c r="C245"/>
  <c r="C246"/>
  <c r="C247"/>
  <c r="C260"/>
  <c r="C261"/>
  <c r="C262"/>
  <c r="C275"/>
  <c r="C276"/>
  <c r="C277"/>
  <c r="C290"/>
  <c r="C291"/>
  <c r="C292"/>
  <c r="C305"/>
  <c r="C306"/>
  <c r="C307"/>
  <c r="C320"/>
  <c r="C321"/>
  <c r="C322"/>
  <c r="C335"/>
  <c r="C336"/>
  <c r="C337"/>
  <c r="C350"/>
  <c r="C351"/>
  <c r="C352"/>
  <c r="C365"/>
  <c r="C366"/>
  <c r="C367"/>
  <c r="C380"/>
  <c r="C381"/>
  <c r="C382"/>
  <c r="C395"/>
  <c r="C396"/>
  <c r="C397"/>
  <c r="C410"/>
  <c r="C411"/>
  <c r="C412"/>
  <c r="C425"/>
  <c r="C426"/>
  <c r="C427"/>
  <c r="C440"/>
  <c r="C441"/>
  <c r="C442"/>
  <c r="C455"/>
  <c r="C456"/>
  <c r="C457"/>
  <c r="C470"/>
  <c r="C471"/>
  <c r="C472"/>
  <c r="C485"/>
  <c r="C486"/>
  <c r="C487"/>
  <c r="C500"/>
  <c r="C501"/>
  <c r="C502"/>
  <c r="C515"/>
  <c r="C516"/>
  <c r="C517"/>
  <c r="C530"/>
  <c r="C531"/>
  <c r="C532"/>
  <c r="C545"/>
  <c r="C546"/>
  <c r="C547"/>
  <c r="C560"/>
  <c r="C561"/>
  <c r="C562"/>
  <c r="C575"/>
  <c r="C576"/>
  <c r="C577"/>
  <c r="C590"/>
  <c r="C591"/>
  <c r="C592"/>
  <c r="C605"/>
  <c r="C606"/>
  <c r="C607"/>
  <c r="C620"/>
  <c r="C621"/>
  <c r="C622"/>
  <c r="C635"/>
  <c r="C636"/>
  <c r="C637"/>
  <c r="C650"/>
  <c r="C651"/>
  <c r="C652"/>
  <c r="C665"/>
  <c r="C666"/>
  <c r="C667"/>
  <c r="C680"/>
  <c r="C681"/>
  <c r="C682"/>
  <c r="C695"/>
  <c r="C696"/>
  <c r="C697"/>
  <c r="C710"/>
  <c r="C711"/>
  <c r="C712"/>
  <c r="C725"/>
  <c r="C726"/>
  <c r="C727"/>
  <c r="C740"/>
  <c r="C741"/>
  <c r="C742"/>
  <c r="C755"/>
  <c r="C756"/>
  <c r="C757"/>
  <c r="C770"/>
  <c r="C771"/>
  <c r="C772"/>
  <c r="C785"/>
  <c r="C786"/>
  <c r="C787"/>
  <c r="C800"/>
  <c r="C801"/>
  <c r="C802"/>
  <c r="C815"/>
  <c r="C816"/>
  <c r="C817"/>
  <c r="C830"/>
  <c r="C831"/>
  <c r="C832"/>
  <c r="C845"/>
  <c r="C846"/>
  <c r="C847"/>
  <c r="C860"/>
  <c r="C861"/>
  <c r="C862"/>
  <c r="C875"/>
  <c r="C876"/>
  <c r="C877"/>
  <c r="C890"/>
  <c r="C891"/>
  <c r="C892"/>
  <c r="C905"/>
  <c r="C906"/>
  <c r="C907"/>
  <c r="C920"/>
  <c r="C921"/>
  <c r="C922"/>
  <c r="C935"/>
  <c r="C936"/>
  <c r="C937"/>
  <c r="C950"/>
  <c r="C951"/>
  <c r="C952"/>
  <c r="C965"/>
  <c r="C966"/>
  <c r="C967"/>
  <c r="C980"/>
  <c r="C981"/>
  <c r="C982"/>
  <c r="C995"/>
  <c r="C996"/>
  <c r="C997"/>
  <c r="C1010"/>
  <c r="C1011"/>
  <c r="C1012"/>
  <c r="C1025"/>
  <c r="C1026"/>
  <c r="C1027"/>
  <c r="C1040"/>
  <c r="C1041"/>
  <c r="C1042"/>
  <c r="C1055"/>
  <c r="C1056"/>
  <c r="C1057"/>
  <c r="C1070"/>
  <c r="C1071"/>
  <c r="C1072"/>
  <c r="C1085"/>
  <c r="C1086"/>
  <c r="C1087"/>
  <c r="C1100"/>
  <c r="C1101"/>
  <c r="C1102"/>
  <c r="C1115"/>
  <c r="C1116"/>
  <c r="C1117"/>
  <c r="C1130"/>
  <c r="C1131"/>
  <c r="C1132"/>
  <c r="C1145"/>
  <c r="C1146"/>
  <c r="C1147"/>
  <c r="C1160"/>
  <c r="C1161"/>
  <c r="C1162"/>
  <c r="C1175"/>
  <c r="C1176"/>
  <c r="C1177"/>
  <c r="C1190"/>
  <c r="C1191"/>
  <c r="C1192"/>
  <c r="C1205"/>
  <c r="C1206"/>
  <c r="C1207"/>
  <c r="C1220"/>
  <c r="C1221"/>
  <c r="C1222"/>
  <c r="C1235"/>
  <c r="C1236"/>
  <c r="C1237"/>
  <c r="C1250"/>
  <c r="C1251"/>
  <c r="C1252"/>
  <c r="C1265"/>
  <c r="C1266"/>
  <c r="C1267"/>
  <c r="C1280"/>
  <c r="C1281"/>
  <c r="C1282"/>
  <c r="C1295"/>
  <c r="C1296"/>
  <c r="C1297"/>
  <c r="C1310"/>
  <c r="C1311"/>
  <c r="C1312"/>
  <c r="C1325"/>
  <c r="C1326"/>
  <c r="C1327"/>
  <c r="C1340"/>
  <c r="C1341"/>
  <c r="C1342"/>
  <c r="C1355"/>
  <c r="C1356"/>
  <c r="C1357"/>
  <c r="C1370"/>
  <c r="C1371"/>
  <c r="C1372"/>
  <c r="C1385"/>
  <c r="C1386"/>
  <c r="C1387"/>
  <c r="C1400"/>
  <c r="C1401"/>
  <c r="C1402"/>
  <c r="C1415"/>
  <c r="C1416"/>
  <c r="C1417"/>
  <c r="C1430"/>
  <c r="C1431"/>
  <c r="C1432"/>
  <c r="C1445"/>
  <c r="C1446"/>
  <c r="C1447"/>
  <c r="C1460"/>
  <c r="C1461"/>
  <c r="C1462"/>
  <c r="C1475"/>
  <c r="C1476"/>
  <c r="C1477"/>
  <c r="C1490"/>
  <c r="C1491"/>
  <c r="C1492"/>
  <c r="C1505"/>
  <c r="C1506"/>
  <c r="C1507"/>
  <c r="C1520"/>
  <c r="C1521"/>
  <c r="C1522"/>
  <c r="C1535"/>
  <c r="C1536"/>
  <c r="C1537"/>
  <c r="C1550"/>
  <c r="C1551"/>
  <c r="C1552"/>
  <c r="C1565"/>
  <c r="C1566"/>
  <c r="C1567"/>
  <c r="C1580"/>
  <c r="C1581"/>
  <c r="C1582"/>
  <c r="C1595"/>
  <c r="C1596"/>
  <c r="C1597"/>
  <c r="C1610"/>
  <c r="C1611"/>
  <c r="C1612"/>
  <c r="C1625"/>
  <c r="C1626"/>
  <c r="C1627"/>
  <c r="C1640"/>
  <c r="C1641"/>
  <c r="C1642"/>
  <c r="C1655"/>
  <c r="C1656"/>
  <c r="C1657"/>
  <c r="C1670"/>
  <c r="C1671"/>
  <c r="C1672"/>
  <c r="C1685"/>
  <c r="C1686"/>
  <c r="C1687"/>
  <c r="C1700"/>
  <c r="C1701"/>
  <c r="C1702"/>
  <c r="C1715"/>
  <c r="C1716"/>
  <c r="C1717"/>
  <c r="C1730"/>
  <c r="C1731"/>
  <c r="C1732"/>
  <c r="C1745"/>
  <c r="C1746"/>
  <c r="C1747"/>
  <c r="C1760"/>
  <c r="C1761"/>
  <c r="C1762"/>
  <c r="C1775"/>
  <c r="C1776"/>
  <c r="C1777"/>
  <c r="C1790"/>
  <c r="C1791"/>
  <c r="C1792"/>
  <c r="C1805"/>
  <c r="C1806"/>
  <c r="C1807"/>
  <c r="C1820"/>
  <c r="C1821"/>
  <c r="C1822"/>
  <c r="C1835"/>
  <c r="C1836"/>
  <c r="C1837"/>
  <c r="C1850"/>
  <c r="C1851"/>
  <c r="C1852"/>
  <c r="C1865"/>
  <c r="C1866"/>
  <c r="C1867"/>
  <c r="C1880"/>
  <c r="C1881"/>
  <c r="C1882"/>
  <c r="C1895"/>
  <c r="C1896"/>
  <c r="C1897"/>
  <c r="C1910"/>
  <c r="C1911"/>
  <c r="C1912"/>
  <c r="C1925"/>
  <c r="C1926"/>
  <c r="C1927"/>
  <c r="C1940"/>
  <c r="C1941"/>
  <c r="C1942"/>
  <c r="C1955"/>
  <c r="C1956"/>
  <c r="C1957"/>
  <c r="C1970"/>
  <c r="C1971"/>
  <c r="C1972"/>
  <c r="C1985"/>
  <c r="C1986"/>
  <c r="C1987"/>
  <c r="C2000"/>
  <c r="C2001"/>
  <c r="C2002"/>
  <c r="C2015"/>
  <c r="C2016"/>
  <c r="C2017"/>
  <c r="C2030"/>
  <c r="C2031"/>
  <c r="C2032"/>
  <c r="C2045"/>
  <c r="C2046"/>
  <c r="C2047"/>
  <c r="C2060"/>
  <c r="C2061"/>
  <c r="C2062"/>
  <c r="C2075"/>
  <c r="C2076"/>
  <c r="C2077"/>
  <c r="C2090"/>
  <c r="C2091"/>
  <c r="C2092"/>
  <c r="C2105"/>
  <c r="C2106"/>
  <c r="C2107"/>
  <c r="C2120"/>
  <c r="C2121"/>
  <c r="C2122"/>
  <c r="C2135"/>
  <c r="C2136"/>
  <c r="C2137"/>
  <c r="C2150"/>
  <c r="C2151"/>
  <c r="C2152"/>
  <c r="C2165"/>
  <c r="C2166"/>
  <c r="C2167"/>
  <c r="C2180"/>
  <c r="C2181"/>
  <c r="C2182"/>
  <c r="C2195"/>
  <c r="C2196"/>
  <c r="C2197"/>
  <c r="C2210"/>
  <c r="C2211"/>
  <c r="C2212"/>
  <c r="C2225"/>
  <c r="C2226"/>
  <c r="C2227"/>
  <c r="C2240"/>
  <c r="C2241"/>
  <c r="C2242"/>
  <c r="C2255"/>
  <c r="C2256"/>
  <c r="C2257"/>
  <c r="C2270"/>
  <c r="C2271"/>
  <c r="C2272"/>
  <c r="C2285"/>
  <c r="C2286"/>
  <c r="C2287"/>
  <c r="C2300"/>
  <c r="C2301"/>
  <c r="C2302"/>
  <c r="C2315"/>
  <c r="C2316"/>
  <c r="C2317"/>
  <c r="C2330"/>
  <c r="C2331"/>
  <c r="C2332"/>
  <c r="C2345"/>
  <c r="C2346"/>
  <c r="C2347"/>
  <c r="C2360"/>
  <c r="C2361"/>
  <c r="C2362"/>
  <c r="C2375"/>
  <c r="C2376"/>
  <c r="C2377"/>
  <c r="C2390"/>
  <c r="C2391"/>
  <c r="C2392"/>
  <c r="C2405"/>
  <c r="C2406"/>
  <c r="C2407"/>
  <c r="C2420"/>
  <c r="C2421"/>
  <c r="C2422"/>
  <c r="C2435"/>
  <c r="C2436"/>
  <c r="C2437"/>
  <c r="C2450"/>
  <c r="C2451"/>
  <c r="C2452"/>
  <c r="C2465"/>
  <c r="C2466"/>
  <c r="C2467"/>
  <c r="C2480"/>
  <c r="C2481"/>
  <c r="C2482"/>
  <c r="C2495"/>
  <c r="C2496"/>
  <c r="C2497"/>
  <c r="C2510"/>
  <c r="C2511"/>
  <c r="C2512"/>
  <c r="C2525"/>
  <c r="C2526"/>
  <c r="C2527"/>
  <c r="C2540"/>
  <c r="C2541"/>
  <c r="C2542"/>
  <c r="C2555"/>
  <c r="C2556"/>
  <c r="C2557"/>
  <c r="C2570"/>
  <c r="C2571"/>
  <c r="C2572"/>
  <c r="C2585"/>
  <c r="C2586"/>
  <c r="C2587"/>
  <c r="C2600"/>
  <c r="C2601"/>
  <c r="C2602"/>
  <c r="C2615"/>
  <c r="C2616"/>
  <c r="C2617"/>
  <c r="C2630"/>
  <c r="C2631"/>
  <c r="C2632"/>
  <c r="C2645"/>
  <c r="C2646"/>
  <c r="C2647"/>
  <c r="C2660"/>
  <c r="C2661"/>
  <c r="C2662"/>
  <c r="C2675"/>
  <c r="C2676"/>
  <c r="C2677"/>
  <c r="C2690"/>
  <c r="C2691"/>
  <c r="C2692"/>
  <c r="C2705"/>
  <c r="C2706"/>
  <c r="C2707"/>
  <c r="C2720"/>
  <c r="C2721"/>
  <c r="C2722"/>
  <c r="C2735"/>
  <c r="C2736"/>
  <c r="C2737"/>
  <c r="C2750"/>
  <c r="C2751"/>
  <c r="C2752"/>
  <c r="C2765"/>
  <c r="C2766"/>
  <c r="C2767"/>
  <c r="C2780"/>
  <c r="C2781"/>
  <c r="C2782"/>
  <c r="C2795"/>
  <c r="C2796"/>
  <c r="C2797"/>
  <c r="C2810"/>
  <c r="C2811"/>
  <c r="C2812"/>
  <c r="C2825"/>
  <c r="C2826"/>
  <c r="C2827"/>
  <c r="C2840"/>
  <c r="C2841"/>
  <c r="C2842"/>
  <c r="C2855"/>
  <c r="C2856"/>
  <c r="C2857"/>
  <c r="C2870"/>
  <c r="C2871"/>
  <c r="C2872"/>
  <c r="C2885"/>
  <c r="C2886"/>
  <c r="C2887"/>
  <c r="C2900"/>
  <c r="C2901"/>
  <c r="C2902"/>
  <c r="C2915"/>
  <c r="C2916"/>
  <c r="C2917"/>
  <c r="C2930"/>
  <c r="C2931"/>
  <c r="C2932"/>
  <c r="C2945"/>
  <c r="C2946"/>
  <c r="C2947"/>
  <c r="C2960"/>
  <c r="C2961"/>
  <c r="C2962"/>
  <c r="C2975"/>
  <c r="C2976"/>
  <c r="C2977"/>
  <c r="C2990"/>
  <c r="C2991"/>
  <c r="C2992"/>
  <c r="C3005"/>
  <c r="C3006"/>
  <c r="C3007"/>
  <c r="C3020"/>
  <c r="C3021"/>
  <c r="C3022"/>
  <c r="C3035"/>
  <c r="C3036"/>
  <c r="C3037"/>
  <c r="C3050"/>
  <c r="C3051"/>
  <c r="C3052"/>
  <c r="C3065"/>
  <c r="C3066"/>
  <c r="C3067"/>
  <c r="C3080"/>
  <c r="C3081"/>
  <c r="C3082"/>
  <c r="C3095"/>
  <c r="C3096"/>
  <c r="C3097"/>
  <c r="C3110"/>
  <c r="C3111"/>
  <c r="C3112"/>
  <c r="C3125"/>
  <c r="C3126"/>
  <c r="C3127"/>
  <c r="C3140"/>
  <c r="C3141"/>
  <c r="C3142"/>
  <c r="C3155"/>
  <c r="C3156"/>
  <c r="C3157"/>
  <c r="C3170"/>
  <c r="C3171"/>
  <c r="C3172"/>
  <c r="C3185"/>
  <c r="C3186"/>
  <c r="C3187"/>
  <c r="C3200"/>
  <c r="C3201"/>
  <c r="C3202"/>
  <c r="C3215"/>
  <c r="C3216"/>
  <c r="C3217"/>
  <c r="C3230"/>
  <c r="C3231"/>
  <c r="C3232"/>
  <c r="C3245"/>
  <c r="C3246"/>
  <c r="C3247"/>
  <c r="C3260"/>
  <c r="C3261"/>
  <c r="C3262"/>
  <c r="C3275"/>
  <c r="C3276"/>
  <c r="C3277"/>
  <c r="C3290"/>
  <c r="C3291"/>
  <c r="C3292"/>
  <c r="C3305"/>
  <c r="C3306"/>
  <c r="C3307"/>
  <c r="C3320"/>
  <c r="C3321"/>
  <c r="C3322"/>
  <c r="C3335"/>
  <c r="C3336"/>
  <c r="C3337"/>
  <c r="C3350"/>
  <c r="C3351"/>
  <c r="C3352"/>
  <c r="C3365"/>
  <c r="C3366"/>
  <c r="C3367"/>
  <c r="C3380"/>
  <c r="C3381"/>
  <c r="C3382"/>
  <c r="C3395"/>
  <c r="C3396"/>
  <c r="C3397"/>
  <c r="C3410"/>
  <c r="C3411"/>
  <c r="C3412"/>
  <c r="C3425"/>
  <c r="C3426"/>
  <c r="C3427"/>
  <c r="C3440"/>
  <c r="C3441"/>
  <c r="C3442"/>
  <c r="C3455"/>
  <c r="C3456"/>
  <c r="C3457"/>
  <c r="C3470"/>
  <c r="C3471"/>
  <c r="C3472"/>
  <c r="C3485"/>
  <c r="C3486"/>
  <c r="C3487"/>
  <c r="C3500"/>
  <c r="C3501"/>
  <c r="C3502"/>
  <c r="C3515"/>
  <c r="C3516"/>
  <c r="C3517"/>
  <c r="C3530"/>
  <c r="C3531"/>
  <c r="C3532"/>
  <c r="C3545"/>
  <c r="C3546"/>
  <c r="C3547"/>
  <c r="C3560"/>
  <c r="C3561"/>
  <c r="C3562"/>
  <c r="C3575"/>
  <c r="C3576"/>
  <c r="C3577"/>
  <c r="C3590"/>
  <c r="C3591"/>
  <c r="C3592"/>
  <c r="C3605"/>
  <c r="C3606"/>
  <c r="C3607"/>
  <c r="C3620"/>
  <c r="C3621"/>
  <c r="C3622"/>
  <c r="C3635"/>
  <c r="C3636"/>
  <c r="C3637"/>
  <c r="C3650"/>
  <c r="C3651"/>
  <c r="C3652"/>
  <c r="C3665"/>
  <c r="C3666"/>
  <c r="C3667"/>
  <c r="C3680"/>
  <c r="C3681"/>
  <c r="C3682"/>
  <c r="C3695"/>
  <c r="C3696"/>
  <c r="C3697"/>
  <c r="C3710"/>
  <c r="C3711"/>
  <c r="C3712"/>
  <c r="C3725"/>
  <c r="C3726"/>
  <c r="C3727"/>
  <c r="C3740"/>
  <c r="C3741"/>
  <c r="C3742"/>
  <c r="C3755"/>
  <c r="C3756"/>
  <c r="C3757"/>
  <c r="C3770"/>
  <c r="C3771"/>
  <c r="C3772"/>
  <c r="C3785"/>
  <c r="C3786"/>
  <c r="C3787"/>
  <c r="C3800"/>
  <c r="C3801"/>
  <c r="C3802"/>
  <c r="C3815"/>
  <c r="C3816"/>
  <c r="C3817"/>
  <c r="C3830"/>
  <c r="C3831"/>
  <c r="C3832"/>
  <c r="C3845"/>
  <c r="C3846"/>
  <c r="C3847"/>
  <c r="C3860"/>
  <c r="C3861"/>
  <c r="C3862"/>
  <c r="C3875"/>
  <c r="C3876"/>
  <c r="C3877"/>
  <c r="C3890"/>
  <c r="C3891"/>
  <c r="C3892"/>
  <c r="C3905"/>
  <c r="C3906"/>
  <c r="C3907"/>
  <c r="C3920"/>
  <c r="C3921"/>
  <c r="C3922"/>
  <c r="C20"/>
  <c r="C21"/>
  <c r="C22"/>
  <c r="Y5" i="4"/>
  <c r="AD5" s="1"/>
  <c r="AE5" s="1"/>
  <c r="Z5"/>
  <c r="AA5"/>
  <c r="AB5"/>
  <c r="AC5"/>
  <c r="AL5"/>
  <c r="AM5"/>
  <c r="AN5"/>
  <c r="AO5"/>
  <c r="AP5"/>
  <c r="Y6"/>
  <c r="AD6" s="1"/>
  <c r="AE6" s="1"/>
  <c r="Z6"/>
  <c r="AA6"/>
  <c r="AB6"/>
  <c r="AC6"/>
  <c r="AL6"/>
  <c r="AM6"/>
  <c r="AN6"/>
  <c r="AO6"/>
  <c r="AP6"/>
  <c r="AK6" s="1"/>
  <c r="AJ6" s="1"/>
  <c r="Y7"/>
  <c r="AD7" s="1"/>
  <c r="AE7" s="1"/>
  <c r="Z7"/>
  <c r="AA7"/>
  <c r="AB7"/>
  <c r="AC7"/>
  <c r="AL7"/>
  <c r="AM7"/>
  <c r="AN7"/>
  <c r="AO7"/>
  <c r="AP7"/>
  <c r="AK7" s="1"/>
  <c r="AJ7" s="1"/>
  <c r="Y8"/>
  <c r="Z8"/>
  <c r="AA8"/>
  <c r="AB8"/>
  <c r="AC8"/>
  <c r="AD8"/>
  <c r="AE8"/>
  <c r="AG8" s="1"/>
  <c r="AJ8"/>
  <c r="AH8" s="1"/>
  <c r="AK8"/>
  <c r="AL8"/>
  <c r="AM8"/>
  <c r="AN8"/>
  <c r="AO8"/>
  <c r="AP8"/>
  <c r="Y9"/>
  <c r="Z9"/>
  <c r="AA9"/>
  <c r="AB9"/>
  <c r="AC9"/>
  <c r="AD9"/>
  <c r="AE9"/>
  <c r="AJ9"/>
  <c r="AK9"/>
  <c r="AL9"/>
  <c r="AM9"/>
  <c r="AN9"/>
  <c r="AO9"/>
  <c r="AP9"/>
  <c r="Y10"/>
  <c r="Z10"/>
  <c r="AA10"/>
  <c r="AB10"/>
  <c r="AC10"/>
  <c r="AD10"/>
  <c r="AE10"/>
  <c r="AG10" s="1"/>
  <c r="AJ10"/>
  <c r="AK10"/>
  <c r="AL10"/>
  <c r="AM10"/>
  <c r="AN10"/>
  <c r="AO10"/>
  <c r="AP10"/>
  <c r="Y11"/>
  <c r="Z11"/>
  <c r="AA11"/>
  <c r="AB11"/>
  <c r="AC11"/>
  <c r="AD11"/>
  <c r="AE11"/>
  <c r="AG11" s="1"/>
  <c r="AJ11"/>
  <c r="AK11"/>
  <c r="AL11"/>
  <c r="AM11"/>
  <c r="AN11"/>
  <c r="AO11"/>
  <c r="AP11"/>
  <c r="Y12"/>
  <c r="Z12"/>
  <c r="AA12"/>
  <c r="AB12"/>
  <c r="AC12"/>
  <c r="AD12"/>
  <c r="AE12"/>
  <c r="AG12" s="1"/>
  <c r="AJ12"/>
  <c r="AK12"/>
  <c r="AL12"/>
  <c r="AM12"/>
  <c r="AN12"/>
  <c r="AO12"/>
  <c r="AP12"/>
  <c r="Y13"/>
  <c r="Z13"/>
  <c r="AA13"/>
  <c r="AB13"/>
  <c r="AC13"/>
  <c r="AD13"/>
  <c r="AE13"/>
  <c r="AG13" s="1"/>
  <c r="AJ13"/>
  <c r="AK13"/>
  <c r="AL13"/>
  <c r="AM13"/>
  <c r="AN13"/>
  <c r="AO13"/>
  <c r="AP13"/>
  <c r="Y14"/>
  <c r="Z14"/>
  <c r="AA14"/>
  <c r="AB14"/>
  <c r="AC14"/>
  <c r="AD14"/>
  <c r="AE14"/>
  <c r="AG14" s="1"/>
  <c r="AJ14"/>
  <c r="AK14"/>
  <c r="AL14"/>
  <c r="AM14"/>
  <c r="AN14"/>
  <c r="AO14"/>
  <c r="AP14"/>
  <c r="Y15"/>
  <c r="Z15"/>
  <c r="AA15"/>
  <c r="AB15"/>
  <c r="AC15"/>
  <c r="AD15"/>
  <c r="AE15"/>
  <c r="AG15" s="1"/>
  <c r="AJ15"/>
  <c r="AK15"/>
  <c r="AL15"/>
  <c r="AM15"/>
  <c r="AN15"/>
  <c r="AO15"/>
  <c r="AP15"/>
  <c r="Y16"/>
  <c r="Z16"/>
  <c r="AA16"/>
  <c r="AB16"/>
  <c r="AC16"/>
  <c r="AD16"/>
  <c r="AE16"/>
  <c r="AG16" s="1"/>
  <c r="AJ16"/>
  <c r="AH16" s="1"/>
  <c r="AK16"/>
  <c r="AL16"/>
  <c r="AM16"/>
  <c r="AN16"/>
  <c r="AO16"/>
  <c r="AP16"/>
  <c r="Y17"/>
  <c r="Z17"/>
  <c r="AA17"/>
  <c r="AB17"/>
  <c r="AC17"/>
  <c r="AD17"/>
  <c r="AE17"/>
  <c r="AG17" s="1"/>
  <c r="AJ17"/>
  <c r="AK17"/>
  <c r="AL17"/>
  <c r="AM17"/>
  <c r="AN17"/>
  <c r="AO17"/>
  <c r="AP17"/>
  <c r="Y18"/>
  <c r="Z18"/>
  <c r="AA18"/>
  <c r="AB18"/>
  <c r="AC18"/>
  <c r="AD18"/>
  <c r="AE18"/>
  <c r="AG18" s="1"/>
  <c r="AJ18"/>
  <c r="AK18"/>
  <c r="AL18"/>
  <c r="AM18"/>
  <c r="AN18"/>
  <c r="AO18"/>
  <c r="AP18"/>
  <c r="Y19"/>
  <c r="Z19"/>
  <c r="AA19"/>
  <c r="AB19"/>
  <c r="AC19"/>
  <c r="AD19"/>
  <c r="AE19"/>
  <c r="AG19" s="1"/>
  <c r="AJ19"/>
  <c r="AK19"/>
  <c r="AL19"/>
  <c r="AM19"/>
  <c r="AN19"/>
  <c r="AO19"/>
  <c r="AP19"/>
  <c r="Y20"/>
  <c r="Z20"/>
  <c r="AA20"/>
  <c r="AB20"/>
  <c r="AC20"/>
  <c r="AD20"/>
  <c r="AE20"/>
  <c r="AG20" s="1"/>
  <c r="AJ20"/>
  <c r="AK20"/>
  <c r="AL20"/>
  <c r="AM20"/>
  <c r="AN20"/>
  <c r="AO20"/>
  <c r="AP20"/>
  <c r="Y21"/>
  <c r="Z21"/>
  <c r="AA21"/>
  <c r="AB21"/>
  <c r="AC21"/>
  <c r="AD21"/>
  <c r="AE21"/>
  <c r="AG21" s="1"/>
  <c r="AJ21"/>
  <c r="AK21"/>
  <c r="AL21"/>
  <c r="AM21"/>
  <c r="AN21"/>
  <c r="AO21"/>
  <c r="AP21"/>
  <c r="Y22"/>
  <c r="Z22"/>
  <c r="AA22"/>
  <c r="AB22"/>
  <c r="AC22"/>
  <c r="AD22"/>
  <c r="AE22"/>
  <c r="AG22" s="1"/>
  <c r="AJ22"/>
  <c r="AK22"/>
  <c r="AL22"/>
  <c r="AM22"/>
  <c r="AN22"/>
  <c r="AO22"/>
  <c r="AP22"/>
  <c r="Y23"/>
  <c r="Z23"/>
  <c r="AA23"/>
  <c r="AB23"/>
  <c r="AC23"/>
  <c r="AD23"/>
  <c r="AE23"/>
  <c r="AG23" s="1"/>
  <c r="AJ23"/>
  <c r="AK23"/>
  <c r="AL23"/>
  <c r="AM23"/>
  <c r="AN23"/>
  <c r="AO23"/>
  <c r="AP23"/>
  <c r="Y24"/>
  <c r="Z24"/>
  <c r="AA24"/>
  <c r="AB24"/>
  <c r="AC24"/>
  <c r="AD24"/>
  <c r="AE24"/>
  <c r="AG24" s="1"/>
  <c r="AJ24"/>
  <c r="AK24"/>
  <c r="AL24"/>
  <c r="AM24"/>
  <c r="AN24"/>
  <c r="AO24"/>
  <c r="AP24"/>
  <c r="Y25"/>
  <c r="Z25"/>
  <c r="AA25"/>
  <c r="AB25"/>
  <c r="AC25"/>
  <c r="AD25"/>
  <c r="AE25"/>
  <c r="AG25" s="1"/>
  <c r="AJ25"/>
  <c r="AK25"/>
  <c r="AL25"/>
  <c r="AM25"/>
  <c r="AN25"/>
  <c r="AO25"/>
  <c r="AP25"/>
  <c r="Y26"/>
  <c r="Z26"/>
  <c r="AA26"/>
  <c r="AB26"/>
  <c r="AC26"/>
  <c r="AD26"/>
  <c r="AE26"/>
  <c r="AG26" s="1"/>
  <c r="AJ26"/>
  <c r="AK26"/>
  <c r="AL26"/>
  <c r="AM26"/>
  <c r="AN26"/>
  <c r="AO26"/>
  <c r="AP26"/>
  <c r="Y27"/>
  <c r="Z27"/>
  <c r="AA27"/>
  <c r="AB27"/>
  <c r="AC27"/>
  <c r="AD27"/>
  <c r="AE27"/>
  <c r="AG27" s="1"/>
  <c r="AJ27"/>
  <c r="AK27"/>
  <c r="AL27"/>
  <c r="AM27"/>
  <c r="AN27"/>
  <c r="AO27"/>
  <c r="AP27"/>
  <c r="Y28"/>
  <c r="Z28"/>
  <c r="AA28"/>
  <c r="AB28"/>
  <c r="AC28"/>
  <c r="AD28"/>
  <c r="AE28"/>
  <c r="AG28" s="1"/>
  <c r="AJ28"/>
  <c r="AK28"/>
  <c r="AL28"/>
  <c r="AM28"/>
  <c r="AN28"/>
  <c r="AO28"/>
  <c r="AP28"/>
  <c r="Y29"/>
  <c r="Z29"/>
  <c r="AA29"/>
  <c r="AB29"/>
  <c r="AC29"/>
  <c r="AD29"/>
  <c r="AE29"/>
  <c r="AG29" s="1"/>
  <c r="AJ29"/>
  <c r="AK29"/>
  <c r="AL29"/>
  <c r="AM29"/>
  <c r="AN29"/>
  <c r="AO29"/>
  <c r="AP29"/>
  <c r="Y30"/>
  <c r="Z30"/>
  <c r="AA30"/>
  <c r="AB30"/>
  <c r="AC30"/>
  <c r="AD30"/>
  <c r="AE30"/>
  <c r="AG30" s="1"/>
  <c r="AJ30"/>
  <c r="AK30"/>
  <c r="AL30"/>
  <c r="AM30"/>
  <c r="AN30"/>
  <c r="AO30"/>
  <c r="AP30"/>
  <c r="Y31"/>
  <c r="Z31"/>
  <c r="AA31"/>
  <c r="AB31"/>
  <c r="AC31"/>
  <c r="AD31"/>
  <c r="AE31"/>
  <c r="AG31" s="1"/>
  <c r="AJ31"/>
  <c r="AK31"/>
  <c r="AL31"/>
  <c r="AM31"/>
  <c r="AN31"/>
  <c r="AO31"/>
  <c r="AP31"/>
  <c r="Y32"/>
  <c r="Z32"/>
  <c r="AA32"/>
  <c r="AB32"/>
  <c r="AC32"/>
  <c r="AD32"/>
  <c r="AE32"/>
  <c r="AG32" s="1"/>
  <c r="AJ32"/>
  <c r="AK32"/>
  <c r="AL32"/>
  <c r="AM32"/>
  <c r="AN32"/>
  <c r="AO32"/>
  <c r="AP32"/>
  <c r="Y33"/>
  <c r="Z33"/>
  <c r="AA33"/>
  <c r="AB33"/>
  <c r="AC33"/>
  <c r="AD33"/>
  <c r="AE33"/>
  <c r="AG33" s="1"/>
  <c r="AJ33"/>
  <c r="AK33"/>
  <c r="AL33"/>
  <c r="AM33"/>
  <c r="AN33"/>
  <c r="AO33"/>
  <c r="AP33"/>
  <c r="Y34"/>
  <c r="Z34"/>
  <c r="AA34"/>
  <c r="AB34"/>
  <c r="AC34"/>
  <c r="AD34"/>
  <c r="AE34"/>
  <c r="AG34" s="1"/>
  <c r="AJ34"/>
  <c r="AK34"/>
  <c r="AL34"/>
  <c r="AM34"/>
  <c r="AN34"/>
  <c r="AO34"/>
  <c r="AP34"/>
  <c r="Y35"/>
  <c r="Z35"/>
  <c r="AA35"/>
  <c r="AB35"/>
  <c r="AC35"/>
  <c r="AD35"/>
  <c r="AE35"/>
  <c r="AG35" s="1"/>
  <c r="AJ35"/>
  <c r="AK35"/>
  <c r="AL35"/>
  <c r="AM35"/>
  <c r="AN35"/>
  <c r="AO35"/>
  <c r="AP35"/>
  <c r="Y36"/>
  <c r="Z36"/>
  <c r="AA36"/>
  <c r="AB36"/>
  <c r="AC36"/>
  <c r="AD36"/>
  <c r="AE36"/>
  <c r="AG36" s="1"/>
  <c r="AJ36"/>
  <c r="AK36"/>
  <c r="AL36"/>
  <c r="AM36"/>
  <c r="AN36"/>
  <c r="AO36"/>
  <c r="AP36"/>
  <c r="Y37"/>
  <c r="Z37"/>
  <c r="AA37"/>
  <c r="AB37"/>
  <c r="AC37"/>
  <c r="AD37"/>
  <c r="AE37"/>
  <c r="AG37" s="1"/>
  <c r="AJ37"/>
  <c r="AK37"/>
  <c r="AL37"/>
  <c r="AM37"/>
  <c r="AN37"/>
  <c r="AO37"/>
  <c r="AP37"/>
  <c r="Y38"/>
  <c r="Z38"/>
  <c r="AA38"/>
  <c r="AB38"/>
  <c r="AC38"/>
  <c r="AD38"/>
  <c r="AE38"/>
  <c r="AG38" s="1"/>
  <c r="AJ38"/>
  <c r="AK38"/>
  <c r="AL38"/>
  <c r="AM38"/>
  <c r="AN38"/>
  <c r="AO38"/>
  <c r="AP38"/>
  <c r="Y39"/>
  <c r="Z39"/>
  <c r="AA39"/>
  <c r="AB39"/>
  <c r="AC39"/>
  <c r="AD39"/>
  <c r="AE39"/>
  <c r="AG39" s="1"/>
  <c r="AJ39"/>
  <c r="AK39"/>
  <c r="AL39"/>
  <c r="AM39"/>
  <c r="AN39"/>
  <c r="AO39"/>
  <c r="AP39"/>
  <c r="Y40"/>
  <c r="Z40"/>
  <c r="AA40"/>
  <c r="AB40"/>
  <c r="AC40"/>
  <c r="AD40"/>
  <c r="AE40"/>
  <c r="AG40" s="1"/>
  <c r="AJ40"/>
  <c r="AK40"/>
  <c r="AL40"/>
  <c r="AM40"/>
  <c r="AN40"/>
  <c r="AO40"/>
  <c r="AP40"/>
  <c r="Y41"/>
  <c r="Z41"/>
  <c r="AA41"/>
  <c r="AB41"/>
  <c r="AC41"/>
  <c r="AD41"/>
  <c r="AE41"/>
  <c r="AG41" s="1"/>
  <c r="AJ41"/>
  <c r="AK41"/>
  <c r="AL41"/>
  <c r="AM41"/>
  <c r="AN41"/>
  <c r="AO41"/>
  <c r="AP41"/>
  <c r="Y42"/>
  <c r="Z42"/>
  <c r="AA42"/>
  <c r="AB42"/>
  <c r="AC42"/>
  <c r="AD42"/>
  <c r="AE42"/>
  <c r="AG42" s="1"/>
  <c r="AJ42"/>
  <c r="AK42"/>
  <c r="AL42"/>
  <c r="AM42"/>
  <c r="AN42"/>
  <c r="AO42"/>
  <c r="AP42"/>
  <c r="Y43"/>
  <c r="Z43"/>
  <c r="AA43"/>
  <c r="AB43"/>
  <c r="AC43"/>
  <c r="AD43"/>
  <c r="AE43"/>
  <c r="AG43" s="1"/>
  <c r="AJ43"/>
  <c r="AK43"/>
  <c r="AL43"/>
  <c r="AM43"/>
  <c r="AN43"/>
  <c r="AO43"/>
  <c r="AP43"/>
  <c r="Y44"/>
  <c r="Z44"/>
  <c r="AA44"/>
  <c r="AB44"/>
  <c r="AC44"/>
  <c r="AD44"/>
  <c r="AE44"/>
  <c r="AG44" s="1"/>
  <c r="AJ44"/>
  <c r="AK44"/>
  <c r="AL44"/>
  <c r="AM44"/>
  <c r="AN44"/>
  <c r="AO44"/>
  <c r="AP44"/>
  <c r="Y45"/>
  <c r="Z45"/>
  <c r="AA45"/>
  <c r="AB45"/>
  <c r="AC45"/>
  <c r="AD45"/>
  <c r="AE45"/>
  <c r="AG45" s="1"/>
  <c r="AJ45"/>
  <c r="AK45"/>
  <c r="AL45"/>
  <c r="AM45"/>
  <c r="AN45"/>
  <c r="AO45"/>
  <c r="AP45"/>
  <c r="Y46"/>
  <c r="Z46"/>
  <c r="AA46"/>
  <c r="AB46"/>
  <c r="AC46"/>
  <c r="AD46"/>
  <c r="AE46"/>
  <c r="AG46" s="1"/>
  <c r="AJ46"/>
  <c r="AK46"/>
  <c r="AL46"/>
  <c r="AM46"/>
  <c r="AN46"/>
  <c r="AO46"/>
  <c r="AP46"/>
  <c r="Y47"/>
  <c r="Z47"/>
  <c r="AA47"/>
  <c r="AB47"/>
  <c r="AC47"/>
  <c r="AD47"/>
  <c r="AE47"/>
  <c r="AG47" s="1"/>
  <c r="AJ47"/>
  <c r="AK47"/>
  <c r="AL47"/>
  <c r="AM47"/>
  <c r="AN47"/>
  <c r="AO47"/>
  <c r="AP47"/>
  <c r="Y48"/>
  <c r="Z48"/>
  <c r="AA48"/>
  <c r="AB48"/>
  <c r="AC48"/>
  <c r="AD48"/>
  <c r="AE48"/>
  <c r="AG48" s="1"/>
  <c r="AJ48"/>
  <c r="AK48"/>
  <c r="AL48"/>
  <c r="AM48"/>
  <c r="AN48"/>
  <c r="AO48"/>
  <c r="AP48"/>
  <c r="Y49"/>
  <c r="Z49"/>
  <c r="AA49"/>
  <c r="AB49"/>
  <c r="AC49"/>
  <c r="AD49"/>
  <c r="AE49"/>
  <c r="AG49" s="1"/>
  <c r="AJ49"/>
  <c r="AK49"/>
  <c r="AL49"/>
  <c r="AM49"/>
  <c r="AN49"/>
  <c r="AO49"/>
  <c r="AP49"/>
  <c r="Y50"/>
  <c r="Z50"/>
  <c r="AA50"/>
  <c r="AB50"/>
  <c r="AC50"/>
  <c r="AD50"/>
  <c r="AE50"/>
  <c r="AG50" s="1"/>
  <c r="AJ50"/>
  <c r="AK50"/>
  <c r="AL50"/>
  <c r="AM50"/>
  <c r="AN50"/>
  <c r="AO50"/>
  <c r="AP50"/>
  <c r="Y51"/>
  <c r="Z51"/>
  <c r="AA51"/>
  <c r="AB51"/>
  <c r="AC51"/>
  <c r="AD51"/>
  <c r="AE51"/>
  <c r="AG51" s="1"/>
  <c r="AJ51"/>
  <c r="AK51"/>
  <c r="AL51"/>
  <c r="AM51"/>
  <c r="AN51"/>
  <c r="AO51"/>
  <c r="AP51"/>
  <c r="Y52"/>
  <c r="Z52"/>
  <c r="AA52"/>
  <c r="AB52"/>
  <c r="AC52"/>
  <c r="AD52"/>
  <c r="AE52"/>
  <c r="AG52" s="1"/>
  <c r="AJ52"/>
  <c r="AK52"/>
  <c r="AL52"/>
  <c r="AM52"/>
  <c r="AN52"/>
  <c r="AO52"/>
  <c r="AP52"/>
  <c r="Y53"/>
  <c r="Z53"/>
  <c r="AA53"/>
  <c r="AB53"/>
  <c r="AC53"/>
  <c r="AD53"/>
  <c r="AE53"/>
  <c r="AG53" s="1"/>
  <c r="AJ53"/>
  <c r="AK53"/>
  <c r="AL53"/>
  <c r="AM53"/>
  <c r="AN53"/>
  <c r="AO53"/>
  <c r="AP53"/>
  <c r="Y54"/>
  <c r="Z54"/>
  <c r="AA54"/>
  <c r="AB54"/>
  <c r="AC54"/>
  <c r="AD54"/>
  <c r="AE54"/>
  <c r="AG54" s="1"/>
  <c r="AJ54"/>
  <c r="AK54"/>
  <c r="AL54"/>
  <c r="AM54"/>
  <c r="AN54"/>
  <c r="AO54"/>
  <c r="AP54"/>
  <c r="Y55"/>
  <c r="Z55"/>
  <c r="AA55"/>
  <c r="AB55"/>
  <c r="AC55"/>
  <c r="AD55"/>
  <c r="AE55"/>
  <c r="AG55" s="1"/>
  <c r="AJ55"/>
  <c r="AK55"/>
  <c r="AL55"/>
  <c r="AM55"/>
  <c r="AN55"/>
  <c r="AO55"/>
  <c r="AP55"/>
  <c r="Y56"/>
  <c r="Z56"/>
  <c r="AA56"/>
  <c r="AB56"/>
  <c r="AC56"/>
  <c r="AD56"/>
  <c r="AE56"/>
  <c r="AG56" s="1"/>
  <c r="AJ56"/>
  <c r="AK56"/>
  <c r="AL56"/>
  <c r="AM56"/>
  <c r="AN56"/>
  <c r="AO56"/>
  <c r="AP56"/>
  <c r="Y57"/>
  <c r="Z57"/>
  <c r="AA57"/>
  <c r="AB57"/>
  <c r="AC57"/>
  <c r="AD57"/>
  <c r="AE57"/>
  <c r="AG57" s="1"/>
  <c r="AJ57"/>
  <c r="AK57"/>
  <c r="AL57"/>
  <c r="AM57"/>
  <c r="AN57"/>
  <c r="AO57"/>
  <c r="AP57"/>
  <c r="Y58"/>
  <c r="Z58"/>
  <c r="AA58"/>
  <c r="AB58"/>
  <c r="AC58"/>
  <c r="AD58"/>
  <c r="AE58"/>
  <c r="AG58" s="1"/>
  <c r="AJ58"/>
  <c r="AK58"/>
  <c r="AL58"/>
  <c r="AM58"/>
  <c r="AN58"/>
  <c r="AO58"/>
  <c r="AP58"/>
  <c r="Y59"/>
  <c r="Z59"/>
  <c r="AA59"/>
  <c r="AB59"/>
  <c r="AC59"/>
  <c r="AD59"/>
  <c r="AE59"/>
  <c r="AG59" s="1"/>
  <c r="AJ59"/>
  <c r="AK59"/>
  <c r="AL59"/>
  <c r="AM59"/>
  <c r="AN59"/>
  <c r="AO59"/>
  <c r="AP59"/>
  <c r="Y60"/>
  <c r="Z60"/>
  <c r="AA60"/>
  <c r="AB60"/>
  <c r="AC60"/>
  <c r="AD60"/>
  <c r="AE60"/>
  <c r="AG60" s="1"/>
  <c r="AJ60"/>
  <c r="AK60"/>
  <c r="AL60"/>
  <c r="AM60"/>
  <c r="AN60"/>
  <c r="AO60"/>
  <c r="AP60"/>
  <c r="Y61"/>
  <c r="Z61"/>
  <c r="AA61"/>
  <c r="AB61"/>
  <c r="AC61"/>
  <c r="AD61"/>
  <c r="AE61"/>
  <c r="AG61" s="1"/>
  <c r="AJ61"/>
  <c r="AK61"/>
  <c r="AL61"/>
  <c r="AM61"/>
  <c r="AN61"/>
  <c r="AO61"/>
  <c r="AP61"/>
  <c r="Y62"/>
  <c r="Z62"/>
  <c r="AA62"/>
  <c r="AB62"/>
  <c r="AC62"/>
  <c r="AD62"/>
  <c r="AE62"/>
  <c r="AG62" s="1"/>
  <c r="AJ62"/>
  <c r="AK62"/>
  <c r="AL62"/>
  <c r="AM62"/>
  <c r="AN62"/>
  <c r="AO62"/>
  <c r="AP62"/>
  <c r="Y63"/>
  <c r="Z63"/>
  <c r="AA63"/>
  <c r="AB63"/>
  <c r="AC63"/>
  <c r="AD63"/>
  <c r="AE63"/>
  <c r="AG63" s="1"/>
  <c r="AJ63"/>
  <c r="AK63"/>
  <c r="AL63"/>
  <c r="AM63"/>
  <c r="AN63"/>
  <c r="AO63"/>
  <c r="AP63"/>
  <c r="Y64"/>
  <c r="Z64"/>
  <c r="AA64"/>
  <c r="AB64"/>
  <c r="AC64"/>
  <c r="AD64"/>
  <c r="AE64"/>
  <c r="AG64" s="1"/>
  <c r="AJ64"/>
  <c r="AK64"/>
  <c r="AL64"/>
  <c r="AM64"/>
  <c r="AN64"/>
  <c r="AO64"/>
  <c r="AP64"/>
  <c r="Y65"/>
  <c r="Z65"/>
  <c r="AA65"/>
  <c r="AB65"/>
  <c r="AC65"/>
  <c r="AD65"/>
  <c r="AE65"/>
  <c r="AG65" s="1"/>
  <c r="AJ65"/>
  <c r="AK65"/>
  <c r="AL65"/>
  <c r="AM65"/>
  <c r="AN65"/>
  <c r="AO65"/>
  <c r="AP65"/>
  <c r="Y66"/>
  <c r="Z66"/>
  <c r="AA66"/>
  <c r="AB66"/>
  <c r="AC66"/>
  <c r="AD66"/>
  <c r="AE66"/>
  <c r="AG66" s="1"/>
  <c r="AJ66"/>
  <c r="AK66"/>
  <c r="AL66"/>
  <c r="AM66"/>
  <c r="AN66"/>
  <c r="AO66"/>
  <c r="AP66"/>
  <c r="Y67"/>
  <c r="Z67"/>
  <c r="AA67"/>
  <c r="AB67"/>
  <c r="AC67"/>
  <c r="AD67"/>
  <c r="AE67"/>
  <c r="AJ67"/>
  <c r="AK67"/>
  <c r="AL67"/>
  <c r="AM67"/>
  <c r="AN67"/>
  <c r="AO67"/>
  <c r="AP67"/>
  <c r="Y68"/>
  <c r="Z68"/>
  <c r="AA68"/>
  <c r="AB68"/>
  <c r="AC68"/>
  <c r="AD68"/>
  <c r="AE68"/>
  <c r="AG68" s="1"/>
  <c r="AJ68"/>
  <c r="AK68"/>
  <c r="AL68"/>
  <c r="AM68"/>
  <c r="AN68"/>
  <c r="AO68"/>
  <c r="AP68"/>
  <c r="Y69"/>
  <c r="Z69"/>
  <c r="AA69"/>
  <c r="AB69"/>
  <c r="AC69"/>
  <c r="AD69"/>
  <c r="AE69"/>
  <c r="AJ69"/>
  <c r="AK69"/>
  <c r="AL69"/>
  <c r="AM69"/>
  <c r="AN69"/>
  <c r="AO69"/>
  <c r="AP69"/>
  <c r="Y70"/>
  <c r="Z70"/>
  <c r="AA70"/>
  <c r="AB70"/>
  <c r="AC70"/>
  <c r="AD70"/>
  <c r="AE70"/>
  <c r="AG70" s="1"/>
  <c r="AJ70"/>
  <c r="AK70"/>
  <c r="AL70"/>
  <c r="AM70"/>
  <c r="AN70"/>
  <c r="AO70"/>
  <c r="AP70"/>
  <c r="Y71"/>
  <c r="Z71"/>
  <c r="AA71"/>
  <c r="AB71"/>
  <c r="AC71"/>
  <c r="AD71"/>
  <c r="AE71"/>
  <c r="AG71" s="1"/>
  <c r="AJ71"/>
  <c r="AK71"/>
  <c r="AL71"/>
  <c r="AM71"/>
  <c r="AN71"/>
  <c r="AO71"/>
  <c r="AP71"/>
  <c r="Y72"/>
  <c r="Z72"/>
  <c r="AA72"/>
  <c r="AB72"/>
  <c r="AC72"/>
  <c r="AD72"/>
  <c r="AE72"/>
  <c r="AG72" s="1"/>
  <c r="AJ72"/>
  <c r="AK72"/>
  <c r="AL72"/>
  <c r="AM72"/>
  <c r="AN72"/>
  <c r="AO72"/>
  <c r="AP72"/>
  <c r="Y73"/>
  <c r="Z73"/>
  <c r="AA73"/>
  <c r="AB73"/>
  <c r="AC73"/>
  <c r="AD73"/>
  <c r="AE73"/>
  <c r="AG73" s="1"/>
  <c r="AJ73"/>
  <c r="AK73"/>
  <c r="AL73"/>
  <c r="AM73"/>
  <c r="AN73"/>
  <c r="AO73"/>
  <c r="AP73"/>
  <c r="Y74"/>
  <c r="Z74"/>
  <c r="AA74"/>
  <c r="AB74"/>
  <c r="AC74"/>
  <c r="AD74"/>
  <c r="AE74"/>
  <c r="AG74" s="1"/>
  <c r="AJ74"/>
  <c r="AK74"/>
  <c r="AL74"/>
  <c r="AM74"/>
  <c r="AN74"/>
  <c r="AO74"/>
  <c r="AP74"/>
  <c r="Y75"/>
  <c r="Z75"/>
  <c r="AA75"/>
  <c r="AB75"/>
  <c r="AC75"/>
  <c r="AD75"/>
  <c r="AE75"/>
  <c r="AG75" s="1"/>
  <c r="AJ75"/>
  <c r="AK75"/>
  <c r="AL75"/>
  <c r="AM75"/>
  <c r="AN75"/>
  <c r="AO75"/>
  <c r="AP75"/>
  <c r="Y76"/>
  <c r="Z76"/>
  <c r="AA76"/>
  <c r="AB76"/>
  <c r="AC76"/>
  <c r="AD76"/>
  <c r="AE76"/>
  <c r="AG76" s="1"/>
  <c r="AJ76"/>
  <c r="AK76"/>
  <c r="AL76"/>
  <c r="AM76"/>
  <c r="AN76"/>
  <c r="AO76"/>
  <c r="AP76"/>
  <c r="Y77"/>
  <c r="Z77"/>
  <c r="AA77"/>
  <c r="AB77"/>
  <c r="AC77"/>
  <c r="AD77"/>
  <c r="AE77"/>
  <c r="AG77" s="1"/>
  <c r="AJ77"/>
  <c r="AK77"/>
  <c r="AL77"/>
  <c r="AM77"/>
  <c r="AN77"/>
  <c r="AO77"/>
  <c r="AP77"/>
  <c r="Y78"/>
  <c r="Z78"/>
  <c r="AA78"/>
  <c r="AB78"/>
  <c r="AC78"/>
  <c r="AD78"/>
  <c r="AE78"/>
  <c r="AG78" s="1"/>
  <c r="AJ78"/>
  <c r="AK78"/>
  <c r="AL78"/>
  <c r="AM78"/>
  <c r="AN78"/>
  <c r="AO78"/>
  <c r="AP78"/>
  <c r="Y79"/>
  <c r="Z79"/>
  <c r="AA79"/>
  <c r="AB79"/>
  <c r="AC79"/>
  <c r="AD79"/>
  <c r="AE79"/>
  <c r="AG79" s="1"/>
  <c r="AJ79"/>
  <c r="AK79"/>
  <c r="AL79"/>
  <c r="AM79"/>
  <c r="AN79"/>
  <c r="AO79"/>
  <c r="AP79"/>
  <c r="Y80"/>
  <c r="Z80"/>
  <c r="AA80"/>
  <c r="AB80"/>
  <c r="AC80"/>
  <c r="AD80"/>
  <c r="AE80"/>
  <c r="AG80" s="1"/>
  <c r="AJ80"/>
  <c r="AK80"/>
  <c r="AL80"/>
  <c r="AM80"/>
  <c r="AN80"/>
  <c r="AO80"/>
  <c r="AP80"/>
  <c r="Y81"/>
  <c r="Z81"/>
  <c r="AA81"/>
  <c r="AB81"/>
  <c r="AC81"/>
  <c r="AD81"/>
  <c r="AE81"/>
  <c r="AG81" s="1"/>
  <c r="AJ81"/>
  <c r="AK81"/>
  <c r="AL81"/>
  <c r="AM81"/>
  <c r="AN81"/>
  <c r="AO81"/>
  <c r="AP81"/>
  <c r="Y82"/>
  <c r="Z82"/>
  <c r="AA82"/>
  <c r="AB82"/>
  <c r="AC82"/>
  <c r="AD82"/>
  <c r="AE82"/>
  <c r="AG82" s="1"/>
  <c r="AJ82"/>
  <c r="AK82"/>
  <c r="AL82"/>
  <c r="AM82"/>
  <c r="AN82"/>
  <c r="AO82"/>
  <c r="AP82"/>
  <c r="Y83"/>
  <c r="Z83"/>
  <c r="AA83"/>
  <c r="AB83"/>
  <c r="AC83"/>
  <c r="AD83"/>
  <c r="AE83"/>
  <c r="AG83" s="1"/>
  <c r="AJ83"/>
  <c r="AK83"/>
  <c r="AL83"/>
  <c r="AM83"/>
  <c r="AN83"/>
  <c r="AO83"/>
  <c r="AP83"/>
  <c r="Y84"/>
  <c r="Z84"/>
  <c r="AA84"/>
  <c r="AB84"/>
  <c r="AC84"/>
  <c r="AD84"/>
  <c r="AE84"/>
  <c r="AG84" s="1"/>
  <c r="AJ84"/>
  <c r="AK84"/>
  <c r="AL84"/>
  <c r="AM84"/>
  <c r="AN84"/>
  <c r="AO84"/>
  <c r="AP84"/>
  <c r="Y85"/>
  <c r="Z85"/>
  <c r="AA85"/>
  <c r="AB85"/>
  <c r="AC85"/>
  <c r="AD85"/>
  <c r="AE85"/>
  <c r="AG85" s="1"/>
  <c r="AJ85"/>
  <c r="AK85"/>
  <c r="AL85"/>
  <c r="AM85"/>
  <c r="AN85"/>
  <c r="AO85"/>
  <c r="AP85"/>
  <c r="Y86"/>
  <c r="Z86"/>
  <c r="AA86"/>
  <c r="AB86"/>
  <c r="AC86"/>
  <c r="AD86"/>
  <c r="AE86"/>
  <c r="AG86" s="1"/>
  <c r="AJ86"/>
  <c r="AK86"/>
  <c r="AL86"/>
  <c r="AM86"/>
  <c r="AN86"/>
  <c r="AO86"/>
  <c r="AP86"/>
  <c r="Y87"/>
  <c r="Z87"/>
  <c r="AA87"/>
  <c r="AB87"/>
  <c r="AC87"/>
  <c r="AD87"/>
  <c r="AE87"/>
  <c r="AG87" s="1"/>
  <c r="AJ87"/>
  <c r="AK87"/>
  <c r="AL87"/>
  <c r="AM87"/>
  <c r="AN87"/>
  <c r="AO87"/>
  <c r="AP87"/>
  <c r="Y88"/>
  <c r="Z88"/>
  <c r="AA88"/>
  <c r="AB88"/>
  <c r="AC88"/>
  <c r="AD88"/>
  <c r="AE88"/>
  <c r="AG88" s="1"/>
  <c r="AJ88"/>
  <c r="AK88"/>
  <c r="AL88"/>
  <c r="AM88"/>
  <c r="AN88"/>
  <c r="AO88"/>
  <c r="AP88"/>
  <c r="Y89"/>
  <c r="Z89"/>
  <c r="AA89"/>
  <c r="AB89"/>
  <c r="AC89"/>
  <c r="AD89"/>
  <c r="AE89"/>
  <c r="AG89" s="1"/>
  <c r="AJ89"/>
  <c r="AK89"/>
  <c r="AL89"/>
  <c r="AM89"/>
  <c r="AN89"/>
  <c r="AO89"/>
  <c r="AP89"/>
  <c r="Y90"/>
  <c r="Z90"/>
  <c r="AA90"/>
  <c r="AB90"/>
  <c r="AC90"/>
  <c r="AD90"/>
  <c r="AE90"/>
  <c r="AG90" s="1"/>
  <c r="AJ90"/>
  <c r="AK90"/>
  <c r="AL90"/>
  <c r="AM90"/>
  <c r="AN90"/>
  <c r="AO90"/>
  <c r="AP90"/>
  <c r="Y91"/>
  <c r="Z91"/>
  <c r="AA91"/>
  <c r="AB91"/>
  <c r="AC91"/>
  <c r="AD91"/>
  <c r="AE91"/>
  <c r="AG91" s="1"/>
  <c r="AJ91"/>
  <c r="AK91"/>
  <c r="AL91"/>
  <c r="AM91"/>
  <c r="AN91"/>
  <c r="AO91"/>
  <c r="AP91"/>
  <c r="Y92"/>
  <c r="Z92"/>
  <c r="AA92"/>
  <c r="AB92"/>
  <c r="AC92"/>
  <c r="AD92"/>
  <c r="AE92"/>
  <c r="AG92" s="1"/>
  <c r="AJ92"/>
  <c r="AK92"/>
  <c r="AL92"/>
  <c r="AM92"/>
  <c r="AN92"/>
  <c r="AO92"/>
  <c r="AP92"/>
  <c r="Y93"/>
  <c r="Z93"/>
  <c r="AA93"/>
  <c r="AB93"/>
  <c r="AC93"/>
  <c r="AD93"/>
  <c r="AE93"/>
  <c r="AG93" s="1"/>
  <c r="AJ93"/>
  <c r="AK93"/>
  <c r="AL93"/>
  <c r="AM93"/>
  <c r="AN93"/>
  <c r="AO93"/>
  <c r="AP93"/>
  <c r="Y94"/>
  <c r="Z94"/>
  <c r="AA94"/>
  <c r="AB94"/>
  <c r="AC94"/>
  <c r="AD94"/>
  <c r="AE94"/>
  <c r="AG94" s="1"/>
  <c r="AJ94"/>
  <c r="AK94"/>
  <c r="AL94"/>
  <c r="AM94"/>
  <c r="AN94"/>
  <c r="AO94"/>
  <c r="AP94"/>
  <c r="Y95"/>
  <c r="Z95"/>
  <c r="AA95"/>
  <c r="AB95"/>
  <c r="AC95"/>
  <c r="AD95"/>
  <c r="AE95"/>
  <c r="AG95" s="1"/>
  <c r="AJ95"/>
  <c r="AK95"/>
  <c r="AL95"/>
  <c r="AM95"/>
  <c r="AN95"/>
  <c r="AO95"/>
  <c r="AP95"/>
  <c r="Y96"/>
  <c r="Z96"/>
  <c r="AA96"/>
  <c r="AB96"/>
  <c r="AC96"/>
  <c r="AD96"/>
  <c r="AE96"/>
  <c r="AG96" s="1"/>
  <c r="AJ96"/>
  <c r="AK96"/>
  <c r="AL96"/>
  <c r="AM96"/>
  <c r="AN96"/>
  <c r="AO96"/>
  <c r="AP96"/>
  <c r="Y97"/>
  <c r="Z97"/>
  <c r="AA97"/>
  <c r="AB97"/>
  <c r="AC97"/>
  <c r="AD97"/>
  <c r="AE97"/>
  <c r="AG97" s="1"/>
  <c r="AJ97"/>
  <c r="AK97"/>
  <c r="AL97"/>
  <c r="AM97"/>
  <c r="AN97"/>
  <c r="AO97"/>
  <c r="AP97"/>
  <c r="Y98"/>
  <c r="Z98"/>
  <c r="AA98"/>
  <c r="AB98"/>
  <c r="AC98"/>
  <c r="AD98"/>
  <c r="AE98"/>
  <c r="AG98" s="1"/>
  <c r="AJ98"/>
  <c r="AK98"/>
  <c r="AL98"/>
  <c r="AM98"/>
  <c r="AN98"/>
  <c r="AO98"/>
  <c r="AP98"/>
  <c r="Y99"/>
  <c r="Z99"/>
  <c r="AA99"/>
  <c r="AB99"/>
  <c r="AC99"/>
  <c r="AD99"/>
  <c r="AE99"/>
  <c r="AG99" s="1"/>
  <c r="AJ99"/>
  <c r="AK99"/>
  <c r="AL99"/>
  <c r="AM99"/>
  <c r="AN99"/>
  <c r="AO99"/>
  <c r="AP99"/>
  <c r="Y100"/>
  <c r="Z100"/>
  <c r="AA100"/>
  <c r="AB100"/>
  <c r="AC100"/>
  <c r="AD100"/>
  <c r="AE100"/>
  <c r="AG100" s="1"/>
  <c r="AJ100"/>
  <c r="AK100"/>
  <c r="AL100"/>
  <c r="AM100"/>
  <c r="AN100"/>
  <c r="AO100"/>
  <c r="AP100"/>
  <c r="Y101"/>
  <c r="Z101"/>
  <c r="AA101"/>
  <c r="AB101"/>
  <c r="AC101"/>
  <c r="AD101"/>
  <c r="AE101"/>
  <c r="AG101" s="1"/>
  <c r="AJ101"/>
  <c r="AK101"/>
  <c r="AL101"/>
  <c r="AM101"/>
  <c r="AN101"/>
  <c r="AO101"/>
  <c r="AP101"/>
  <c r="Y102"/>
  <c r="Z102"/>
  <c r="AA102"/>
  <c r="AB102"/>
  <c r="AC102"/>
  <c r="AD102"/>
  <c r="AE102"/>
  <c r="AG102" s="1"/>
  <c r="AJ102"/>
  <c r="AK102"/>
  <c r="AL102"/>
  <c r="AM102"/>
  <c r="AN102"/>
  <c r="AO102"/>
  <c r="AP102"/>
  <c r="Y103"/>
  <c r="Z103"/>
  <c r="AA103"/>
  <c r="AB103"/>
  <c r="AC103"/>
  <c r="AD103"/>
  <c r="AE103"/>
  <c r="AG103" s="1"/>
  <c r="AJ103"/>
  <c r="AK103"/>
  <c r="AL103"/>
  <c r="AM103"/>
  <c r="AN103"/>
  <c r="AO103"/>
  <c r="AP103"/>
  <c r="Y104"/>
  <c r="Z104"/>
  <c r="AA104"/>
  <c r="AB104"/>
  <c r="AC104"/>
  <c r="AD104"/>
  <c r="AE104"/>
  <c r="AG104" s="1"/>
  <c r="AJ104"/>
  <c r="AK104"/>
  <c r="AL104"/>
  <c r="AM104"/>
  <c r="AN104"/>
  <c r="AO104"/>
  <c r="AP104"/>
  <c r="Y105"/>
  <c r="Z105"/>
  <c r="AA105"/>
  <c r="AB105"/>
  <c r="AC105"/>
  <c r="AD105"/>
  <c r="AE105"/>
  <c r="AG105" s="1"/>
  <c r="AJ105"/>
  <c r="AK105"/>
  <c r="AL105"/>
  <c r="AM105"/>
  <c r="AN105"/>
  <c r="AO105"/>
  <c r="AP105"/>
  <c r="Y106"/>
  <c r="Z106"/>
  <c r="AA106"/>
  <c r="AB106"/>
  <c r="AC106"/>
  <c r="AD106"/>
  <c r="AE106"/>
  <c r="AG106" s="1"/>
  <c r="AJ106"/>
  <c r="AK106"/>
  <c r="AL106"/>
  <c r="AM106"/>
  <c r="AN106"/>
  <c r="AO106"/>
  <c r="AP106"/>
  <c r="Y107"/>
  <c r="Z107"/>
  <c r="AA107"/>
  <c r="AB107"/>
  <c r="AC107"/>
  <c r="AD107"/>
  <c r="AE107"/>
  <c r="AG107" s="1"/>
  <c r="AJ107"/>
  <c r="AK107"/>
  <c r="AL107"/>
  <c r="AM107"/>
  <c r="AN107"/>
  <c r="AO107"/>
  <c r="AP107"/>
  <c r="Y108"/>
  <c r="Z108"/>
  <c r="AA108"/>
  <c r="AB108"/>
  <c r="AC108"/>
  <c r="AD108"/>
  <c r="AE108"/>
  <c r="AG108" s="1"/>
  <c r="AJ108"/>
  <c r="AK108"/>
  <c r="AL108"/>
  <c r="AM108"/>
  <c r="AN108"/>
  <c r="AO108"/>
  <c r="AP108"/>
  <c r="Y109"/>
  <c r="Z109"/>
  <c r="AA109"/>
  <c r="AB109"/>
  <c r="AC109"/>
  <c r="AD109"/>
  <c r="AE109"/>
  <c r="AG109" s="1"/>
  <c r="AJ109"/>
  <c r="AK109"/>
  <c r="AL109"/>
  <c r="AM109"/>
  <c r="AN109"/>
  <c r="AO109"/>
  <c r="AP109"/>
  <c r="Y110"/>
  <c r="Z110"/>
  <c r="AA110"/>
  <c r="AB110"/>
  <c r="AC110"/>
  <c r="AD110"/>
  <c r="AE110"/>
  <c r="AG110" s="1"/>
  <c r="AJ110"/>
  <c r="AK110"/>
  <c r="AL110"/>
  <c r="AM110"/>
  <c r="AN110"/>
  <c r="AO110"/>
  <c r="AP110"/>
  <c r="Y111"/>
  <c r="Z111"/>
  <c r="AA111"/>
  <c r="AB111"/>
  <c r="AC111"/>
  <c r="AD111"/>
  <c r="AE111"/>
  <c r="AG111" s="1"/>
  <c r="AJ111"/>
  <c r="AK111"/>
  <c r="AL111"/>
  <c r="AM111"/>
  <c r="AN111"/>
  <c r="AO111"/>
  <c r="AP111"/>
  <c r="Y112"/>
  <c r="Z112"/>
  <c r="AA112"/>
  <c r="AB112"/>
  <c r="AC112"/>
  <c r="AD112"/>
  <c r="AE112"/>
  <c r="AG112" s="1"/>
  <c r="AJ112"/>
  <c r="AK112"/>
  <c r="AL112"/>
  <c r="AM112"/>
  <c r="AN112"/>
  <c r="AO112"/>
  <c r="AP112"/>
  <c r="Y113"/>
  <c r="Z113"/>
  <c r="AA113"/>
  <c r="AB113"/>
  <c r="AC113"/>
  <c r="AD113"/>
  <c r="AE113"/>
  <c r="AG113" s="1"/>
  <c r="AJ113"/>
  <c r="AK113"/>
  <c r="AL113"/>
  <c r="AM113"/>
  <c r="AN113"/>
  <c r="AO113"/>
  <c r="AP113"/>
  <c r="Y114"/>
  <c r="Z114"/>
  <c r="AA114"/>
  <c r="AB114"/>
  <c r="AC114"/>
  <c r="AD114"/>
  <c r="AE114"/>
  <c r="AG114" s="1"/>
  <c r="AJ114"/>
  <c r="AK114"/>
  <c r="AL114"/>
  <c r="AM114"/>
  <c r="AN114"/>
  <c r="AO114"/>
  <c r="AP114"/>
  <c r="Y115"/>
  <c r="Z115"/>
  <c r="AA115"/>
  <c r="AB115"/>
  <c r="AC115"/>
  <c r="AD115"/>
  <c r="AE115"/>
  <c r="AG115" s="1"/>
  <c r="AJ115"/>
  <c r="AK115"/>
  <c r="AL115"/>
  <c r="AM115"/>
  <c r="AN115"/>
  <c r="AO115"/>
  <c r="AP115"/>
  <c r="Y116"/>
  <c r="Z116"/>
  <c r="AA116"/>
  <c r="AB116"/>
  <c r="AC116"/>
  <c r="AD116"/>
  <c r="AE116"/>
  <c r="AG116" s="1"/>
  <c r="AJ116"/>
  <c r="AK116"/>
  <c r="AL116"/>
  <c r="AM116"/>
  <c r="AN116"/>
  <c r="AO116"/>
  <c r="AP116"/>
  <c r="Y117"/>
  <c r="Z117"/>
  <c r="AA117"/>
  <c r="AB117"/>
  <c r="AC117"/>
  <c r="AD117"/>
  <c r="AE117"/>
  <c r="AG117" s="1"/>
  <c r="AJ117"/>
  <c r="AK117"/>
  <c r="AL117"/>
  <c r="AM117"/>
  <c r="AN117"/>
  <c r="AO117"/>
  <c r="AP117"/>
  <c r="Y118"/>
  <c r="Z118"/>
  <c r="AA118"/>
  <c r="AB118"/>
  <c r="AC118"/>
  <c r="AD118"/>
  <c r="AE118"/>
  <c r="AG118" s="1"/>
  <c r="AJ118"/>
  <c r="AK118"/>
  <c r="AL118"/>
  <c r="AM118"/>
  <c r="AN118"/>
  <c r="AO118"/>
  <c r="AP118"/>
  <c r="Y119"/>
  <c r="Z119"/>
  <c r="AA119"/>
  <c r="AB119"/>
  <c r="AC119"/>
  <c r="AD119"/>
  <c r="AE119"/>
  <c r="AG119" s="1"/>
  <c r="AJ119"/>
  <c r="AK119"/>
  <c r="AL119"/>
  <c r="AM119"/>
  <c r="AN119"/>
  <c r="AO119"/>
  <c r="AP119"/>
  <c r="Y120"/>
  <c r="Z120"/>
  <c r="AA120"/>
  <c r="AB120"/>
  <c r="AC120"/>
  <c r="AD120"/>
  <c r="AE120"/>
  <c r="AG120" s="1"/>
  <c r="AJ120"/>
  <c r="AK120"/>
  <c r="AL120"/>
  <c r="AM120"/>
  <c r="AN120"/>
  <c r="AO120"/>
  <c r="AP120"/>
  <c r="Y121"/>
  <c r="Z121"/>
  <c r="AA121"/>
  <c r="AB121"/>
  <c r="AC121"/>
  <c r="AD121"/>
  <c r="AE121"/>
  <c r="AG121" s="1"/>
  <c r="AJ121"/>
  <c r="AK121"/>
  <c r="AL121"/>
  <c r="AM121"/>
  <c r="AN121"/>
  <c r="AO121"/>
  <c r="AP121"/>
  <c r="Y122"/>
  <c r="Z122"/>
  <c r="AA122"/>
  <c r="AB122"/>
  <c r="AC122"/>
  <c r="AD122"/>
  <c r="AE122"/>
  <c r="AG122" s="1"/>
  <c r="AJ122"/>
  <c r="AK122"/>
  <c r="AL122"/>
  <c r="AM122"/>
  <c r="AN122"/>
  <c r="AO122"/>
  <c r="AP122"/>
  <c r="Y123"/>
  <c r="Z123"/>
  <c r="AA123"/>
  <c r="AB123"/>
  <c r="AC123"/>
  <c r="AD123"/>
  <c r="AE123"/>
  <c r="AG123" s="1"/>
  <c r="AJ123"/>
  <c r="AK123"/>
  <c r="AL123"/>
  <c r="AM123"/>
  <c r="AN123"/>
  <c r="AO123"/>
  <c r="AP123"/>
  <c r="Y124"/>
  <c r="Z124"/>
  <c r="AA124"/>
  <c r="AB124"/>
  <c r="AC124"/>
  <c r="AD124"/>
  <c r="AE124"/>
  <c r="AG124" s="1"/>
  <c r="AJ124"/>
  <c r="AK124"/>
  <c r="AL124"/>
  <c r="AM124"/>
  <c r="AN124"/>
  <c r="AO124"/>
  <c r="AP124"/>
  <c r="Y125"/>
  <c r="Z125"/>
  <c r="AA125"/>
  <c r="AB125"/>
  <c r="AC125"/>
  <c r="AD125"/>
  <c r="AE125"/>
  <c r="AG125" s="1"/>
  <c r="AJ125"/>
  <c r="AK125"/>
  <c r="AL125"/>
  <c r="AM125"/>
  <c r="AN125"/>
  <c r="AO125"/>
  <c r="AP125"/>
  <c r="Y126"/>
  <c r="Z126"/>
  <c r="AA126"/>
  <c r="AB126"/>
  <c r="AC126"/>
  <c r="AD126"/>
  <c r="AE126"/>
  <c r="AG126" s="1"/>
  <c r="AJ126"/>
  <c r="AK126"/>
  <c r="AL126"/>
  <c r="AM126"/>
  <c r="AN126"/>
  <c r="AO126"/>
  <c r="AP126"/>
  <c r="Y127"/>
  <c r="Z127"/>
  <c r="AA127"/>
  <c r="AB127"/>
  <c r="AC127"/>
  <c r="AD127"/>
  <c r="AE127"/>
  <c r="AG127" s="1"/>
  <c r="AJ127"/>
  <c r="AK127"/>
  <c r="AL127"/>
  <c r="AM127"/>
  <c r="AN127"/>
  <c r="AO127"/>
  <c r="AP127"/>
  <c r="Y128"/>
  <c r="Z128"/>
  <c r="AA128"/>
  <c r="AB128"/>
  <c r="AC128"/>
  <c r="AD128"/>
  <c r="AE128"/>
  <c r="AG128" s="1"/>
  <c r="AJ128"/>
  <c r="AK128"/>
  <c r="AL128"/>
  <c r="AM128"/>
  <c r="AN128"/>
  <c r="AO128"/>
  <c r="AP128"/>
  <c r="Y129"/>
  <c r="Z129"/>
  <c r="AA129"/>
  <c r="AB129"/>
  <c r="AC129"/>
  <c r="AD129"/>
  <c r="AE129"/>
  <c r="AG129" s="1"/>
  <c r="AJ129"/>
  <c r="AK129"/>
  <c r="AL129"/>
  <c r="AM129"/>
  <c r="AN129"/>
  <c r="AO129"/>
  <c r="AP129"/>
  <c r="Y130"/>
  <c r="Z130"/>
  <c r="AA130"/>
  <c r="AB130"/>
  <c r="AC130"/>
  <c r="AD130"/>
  <c r="AE130"/>
  <c r="AG130" s="1"/>
  <c r="AJ130"/>
  <c r="AK130"/>
  <c r="AL130"/>
  <c r="AM130"/>
  <c r="AN130"/>
  <c r="AO130"/>
  <c r="AP130"/>
  <c r="Y131"/>
  <c r="Z131"/>
  <c r="AA131"/>
  <c r="AB131"/>
  <c r="AC131"/>
  <c r="AD131"/>
  <c r="AE131"/>
  <c r="AG131" s="1"/>
  <c r="AJ131"/>
  <c r="AK131"/>
  <c r="AL131"/>
  <c r="AM131"/>
  <c r="AN131"/>
  <c r="AO131"/>
  <c r="AP131"/>
  <c r="Y132"/>
  <c r="Z132"/>
  <c r="AA132"/>
  <c r="AB132"/>
  <c r="AC132"/>
  <c r="AD132"/>
  <c r="AE132"/>
  <c r="AG132" s="1"/>
  <c r="AJ132"/>
  <c r="AK132"/>
  <c r="AL132"/>
  <c r="AM132"/>
  <c r="AN132"/>
  <c r="AO132"/>
  <c r="AP132"/>
  <c r="Y133"/>
  <c r="Z133"/>
  <c r="AA133"/>
  <c r="AB133"/>
  <c r="AC133"/>
  <c r="AD133"/>
  <c r="AE133"/>
  <c r="AG133" s="1"/>
  <c r="AJ133"/>
  <c r="AK133"/>
  <c r="AL133"/>
  <c r="AM133"/>
  <c r="AN133"/>
  <c r="AO133"/>
  <c r="AP133"/>
  <c r="Y134"/>
  <c r="Z134"/>
  <c r="AA134"/>
  <c r="AB134"/>
  <c r="AC134"/>
  <c r="AD134"/>
  <c r="AE134"/>
  <c r="AG134" s="1"/>
  <c r="AJ134"/>
  <c r="AK134"/>
  <c r="AL134"/>
  <c r="AM134"/>
  <c r="AN134"/>
  <c r="AO134"/>
  <c r="AP134"/>
  <c r="Y135"/>
  <c r="Z135"/>
  <c r="AA135"/>
  <c r="AB135"/>
  <c r="AC135"/>
  <c r="AD135"/>
  <c r="AE135"/>
  <c r="AG135" s="1"/>
  <c r="AJ135"/>
  <c r="AK135"/>
  <c r="AL135"/>
  <c r="AM135"/>
  <c r="AN135"/>
  <c r="AO135"/>
  <c r="AP135"/>
  <c r="Y136"/>
  <c r="Z136"/>
  <c r="AA136"/>
  <c r="AB136"/>
  <c r="AC136"/>
  <c r="AD136"/>
  <c r="AE136"/>
  <c r="AG136" s="1"/>
  <c r="AJ136"/>
  <c r="AK136"/>
  <c r="AL136"/>
  <c r="AM136"/>
  <c r="AN136"/>
  <c r="AO136"/>
  <c r="AP136"/>
  <c r="Y137"/>
  <c r="Z137"/>
  <c r="AA137"/>
  <c r="AB137"/>
  <c r="AC137"/>
  <c r="AD137"/>
  <c r="AE137"/>
  <c r="AG137" s="1"/>
  <c r="AJ137"/>
  <c r="AK137"/>
  <c r="AL137"/>
  <c r="AM137"/>
  <c r="AN137"/>
  <c r="AO137"/>
  <c r="AP137"/>
  <c r="Y138"/>
  <c r="Z138"/>
  <c r="AA138"/>
  <c r="AB138"/>
  <c r="AC138"/>
  <c r="AD138"/>
  <c r="AE138"/>
  <c r="AG138" s="1"/>
  <c r="AJ138"/>
  <c r="AK138"/>
  <c r="AL138"/>
  <c r="AM138"/>
  <c r="AN138"/>
  <c r="AO138"/>
  <c r="AP138"/>
  <c r="Y139"/>
  <c r="Z139"/>
  <c r="AA139"/>
  <c r="AB139"/>
  <c r="AC139"/>
  <c r="AD139"/>
  <c r="AE139"/>
  <c r="AG139" s="1"/>
  <c r="AJ139"/>
  <c r="AK139"/>
  <c r="AL139"/>
  <c r="AM139"/>
  <c r="AN139"/>
  <c r="AO139"/>
  <c r="AP139"/>
  <c r="Y140"/>
  <c r="Z140"/>
  <c r="AA140"/>
  <c r="AB140"/>
  <c r="AC140"/>
  <c r="AD140"/>
  <c r="AE140"/>
  <c r="AG140" s="1"/>
  <c r="AJ140"/>
  <c r="AK140"/>
  <c r="AL140"/>
  <c r="AM140"/>
  <c r="AN140"/>
  <c r="AO140"/>
  <c r="AP140"/>
  <c r="Y141"/>
  <c r="Z141"/>
  <c r="AA141"/>
  <c r="AB141"/>
  <c r="AC141"/>
  <c r="AD141"/>
  <c r="AE141"/>
  <c r="AG141" s="1"/>
  <c r="AJ141"/>
  <c r="AK141"/>
  <c r="AL141"/>
  <c r="AM141"/>
  <c r="AN141"/>
  <c r="AO141"/>
  <c r="AP141"/>
  <c r="Y142"/>
  <c r="Z142"/>
  <c r="AA142"/>
  <c r="AB142"/>
  <c r="AC142"/>
  <c r="AD142"/>
  <c r="AE142"/>
  <c r="AG142" s="1"/>
  <c r="AJ142"/>
  <c r="AK142"/>
  <c r="AL142"/>
  <c r="AM142"/>
  <c r="AN142"/>
  <c r="AO142"/>
  <c r="AP142"/>
  <c r="Y143"/>
  <c r="Z143"/>
  <c r="AA143"/>
  <c r="AB143"/>
  <c r="AC143"/>
  <c r="AD143"/>
  <c r="AE143"/>
  <c r="AG143" s="1"/>
  <c r="AJ143"/>
  <c r="AK143"/>
  <c r="AL143"/>
  <c r="AM143"/>
  <c r="AN143"/>
  <c r="AO143"/>
  <c r="AP143"/>
  <c r="Y144"/>
  <c r="Z144"/>
  <c r="AA144"/>
  <c r="AB144"/>
  <c r="AC144"/>
  <c r="AD144"/>
  <c r="AE144"/>
  <c r="AG144" s="1"/>
  <c r="AJ144"/>
  <c r="AK144"/>
  <c r="AL144"/>
  <c r="AM144"/>
  <c r="AN144"/>
  <c r="AO144"/>
  <c r="AP144"/>
  <c r="Y145"/>
  <c r="Z145"/>
  <c r="AA145"/>
  <c r="AB145"/>
  <c r="AC145"/>
  <c r="AD145"/>
  <c r="AE145"/>
  <c r="AG145" s="1"/>
  <c r="AJ145"/>
  <c r="AK145"/>
  <c r="AL145"/>
  <c r="AM145"/>
  <c r="AN145"/>
  <c r="AO145"/>
  <c r="AP145"/>
  <c r="Y146"/>
  <c r="Z146"/>
  <c r="AA146"/>
  <c r="AB146"/>
  <c r="AC146"/>
  <c r="AD146"/>
  <c r="AE146"/>
  <c r="AG146" s="1"/>
  <c r="AJ146"/>
  <c r="AK146"/>
  <c r="AL146"/>
  <c r="AM146"/>
  <c r="AN146"/>
  <c r="AO146"/>
  <c r="AP146"/>
  <c r="Y147"/>
  <c r="Z147"/>
  <c r="AA147"/>
  <c r="AB147"/>
  <c r="AC147"/>
  <c r="AD147"/>
  <c r="AE147"/>
  <c r="AG147" s="1"/>
  <c r="AJ147"/>
  <c r="AK147"/>
  <c r="AL147"/>
  <c r="AM147"/>
  <c r="AN147"/>
  <c r="AO147"/>
  <c r="AP147"/>
  <c r="Y148"/>
  <c r="Z148"/>
  <c r="AA148"/>
  <c r="AB148"/>
  <c r="AC148"/>
  <c r="AD148"/>
  <c r="AE148"/>
  <c r="AG148" s="1"/>
  <c r="AJ148"/>
  <c r="AK148"/>
  <c r="AL148"/>
  <c r="AM148"/>
  <c r="AN148"/>
  <c r="AO148"/>
  <c r="AP148"/>
  <c r="Y149"/>
  <c r="Z149"/>
  <c r="AA149"/>
  <c r="AB149"/>
  <c r="AC149"/>
  <c r="AD149"/>
  <c r="AE149"/>
  <c r="AG149" s="1"/>
  <c r="AJ149"/>
  <c r="AK149"/>
  <c r="AL149"/>
  <c r="AM149"/>
  <c r="AN149"/>
  <c r="AO149"/>
  <c r="AP149"/>
  <c r="Y150"/>
  <c r="Z150"/>
  <c r="AA150"/>
  <c r="AB150"/>
  <c r="AC150"/>
  <c r="AD150"/>
  <c r="AE150"/>
  <c r="AG150" s="1"/>
  <c r="AJ150"/>
  <c r="AK150"/>
  <c r="AL150"/>
  <c r="AM150"/>
  <c r="AN150"/>
  <c r="AO150"/>
  <c r="AP150"/>
  <c r="Y151"/>
  <c r="Z151"/>
  <c r="AA151"/>
  <c r="AB151"/>
  <c r="AC151"/>
  <c r="AD151"/>
  <c r="AE151"/>
  <c r="AG151" s="1"/>
  <c r="AJ151"/>
  <c r="AK151"/>
  <c r="AL151"/>
  <c r="AM151"/>
  <c r="AN151"/>
  <c r="AO151"/>
  <c r="AP151"/>
  <c r="Y152"/>
  <c r="Z152"/>
  <c r="AA152"/>
  <c r="AB152"/>
  <c r="AC152"/>
  <c r="AD152"/>
  <c r="AE152"/>
  <c r="AG152" s="1"/>
  <c r="AJ152"/>
  <c r="AK152"/>
  <c r="AL152"/>
  <c r="AM152"/>
  <c r="AN152"/>
  <c r="AO152"/>
  <c r="AP152"/>
  <c r="Y153"/>
  <c r="Z153"/>
  <c r="AA153"/>
  <c r="AB153"/>
  <c r="AC153"/>
  <c r="AD153"/>
  <c r="AE153"/>
  <c r="AG153" s="1"/>
  <c r="AJ153"/>
  <c r="AK153"/>
  <c r="AL153"/>
  <c r="AM153"/>
  <c r="AN153"/>
  <c r="AO153"/>
  <c r="AP153"/>
  <c r="Y154"/>
  <c r="Z154"/>
  <c r="AA154"/>
  <c r="AB154"/>
  <c r="AC154"/>
  <c r="AD154"/>
  <c r="AE154"/>
  <c r="AG154" s="1"/>
  <c r="AJ154"/>
  <c r="AK154"/>
  <c r="AL154"/>
  <c r="AM154"/>
  <c r="AN154"/>
  <c r="AO154"/>
  <c r="AP154"/>
  <c r="Y155"/>
  <c r="Z155"/>
  <c r="AA155"/>
  <c r="AB155"/>
  <c r="AC155"/>
  <c r="AD155"/>
  <c r="AE155"/>
  <c r="AG155" s="1"/>
  <c r="AJ155"/>
  <c r="AK155"/>
  <c r="AL155"/>
  <c r="AM155"/>
  <c r="AN155"/>
  <c r="AO155"/>
  <c r="AP155"/>
  <c r="Y156"/>
  <c r="Z156"/>
  <c r="AA156"/>
  <c r="AB156"/>
  <c r="AC156"/>
  <c r="AD156"/>
  <c r="AE156"/>
  <c r="AG156" s="1"/>
  <c r="AJ156"/>
  <c r="AH156" s="1"/>
  <c r="AK156"/>
  <c r="AL156"/>
  <c r="AM156"/>
  <c r="AN156"/>
  <c r="AO156"/>
  <c r="AP156"/>
  <c r="Y157"/>
  <c r="Z157"/>
  <c r="AA157"/>
  <c r="AB157"/>
  <c r="AC157"/>
  <c r="AD157"/>
  <c r="AE157"/>
  <c r="AG157" s="1"/>
  <c r="AJ157"/>
  <c r="AK157"/>
  <c r="AL157"/>
  <c r="AM157"/>
  <c r="AN157"/>
  <c r="AO157"/>
  <c r="AP157"/>
  <c r="Y158"/>
  <c r="Z158"/>
  <c r="AA158"/>
  <c r="AB158"/>
  <c r="AC158"/>
  <c r="AD158"/>
  <c r="AE158"/>
  <c r="AG158" s="1"/>
  <c r="AJ158"/>
  <c r="AH158" s="1"/>
  <c r="AK158"/>
  <c r="AL158"/>
  <c r="AM158"/>
  <c r="AN158"/>
  <c r="AO158"/>
  <c r="AP158"/>
  <c r="Y159"/>
  <c r="Z159"/>
  <c r="AA159"/>
  <c r="AB159"/>
  <c r="AC159"/>
  <c r="AD159"/>
  <c r="AE159"/>
  <c r="AG159" s="1"/>
  <c r="AJ159"/>
  <c r="AK159"/>
  <c r="AL159"/>
  <c r="AM159"/>
  <c r="AN159"/>
  <c r="AO159"/>
  <c r="AP159"/>
  <c r="Y160"/>
  <c r="Z160"/>
  <c r="AA160"/>
  <c r="AB160"/>
  <c r="AC160"/>
  <c r="AD160"/>
  <c r="AE160"/>
  <c r="AG160" s="1"/>
  <c r="AJ160"/>
  <c r="AH160" s="1"/>
  <c r="AK160"/>
  <c r="AL160"/>
  <c r="AM160"/>
  <c r="AN160"/>
  <c r="AO160"/>
  <c r="AP160"/>
  <c r="Y161"/>
  <c r="Z161"/>
  <c r="AA161"/>
  <c r="AB161"/>
  <c r="AC161"/>
  <c r="AD161"/>
  <c r="AE161"/>
  <c r="AG161" s="1"/>
  <c r="AJ161"/>
  <c r="AK161"/>
  <c r="AL161"/>
  <c r="AM161"/>
  <c r="AN161"/>
  <c r="AO161"/>
  <c r="AP161"/>
  <c r="Y162"/>
  <c r="Z162"/>
  <c r="AA162"/>
  <c r="AB162"/>
  <c r="AC162"/>
  <c r="AD162"/>
  <c r="AE162"/>
  <c r="AG162" s="1"/>
  <c r="AJ162"/>
  <c r="AH162" s="1"/>
  <c r="AK162"/>
  <c r="AL162"/>
  <c r="AM162"/>
  <c r="AN162"/>
  <c r="AO162"/>
  <c r="AP162"/>
  <c r="Y163"/>
  <c r="Z163"/>
  <c r="AA163"/>
  <c r="AB163"/>
  <c r="AC163"/>
  <c r="AD163"/>
  <c r="AE163"/>
  <c r="AG163" s="1"/>
  <c r="AJ163"/>
  <c r="AK163"/>
  <c r="AL163"/>
  <c r="AM163"/>
  <c r="AN163"/>
  <c r="AO163"/>
  <c r="AP163"/>
  <c r="Y164"/>
  <c r="Z164"/>
  <c r="AA164"/>
  <c r="AB164"/>
  <c r="AC164"/>
  <c r="AD164"/>
  <c r="AE164"/>
  <c r="AG164" s="1"/>
  <c r="AJ164"/>
  <c r="AH164" s="1"/>
  <c r="AK164"/>
  <c r="AL164"/>
  <c r="AM164"/>
  <c r="AN164"/>
  <c r="AO164"/>
  <c r="AP164"/>
  <c r="Y165"/>
  <c r="Z165"/>
  <c r="AA165"/>
  <c r="AB165"/>
  <c r="AC165"/>
  <c r="AD165"/>
  <c r="AE165"/>
  <c r="AG165" s="1"/>
  <c r="AJ165"/>
  <c r="AK165"/>
  <c r="AL165"/>
  <c r="AM165"/>
  <c r="AN165"/>
  <c r="AO165"/>
  <c r="AP165"/>
  <c r="Y166"/>
  <c r="Z166"/>
  <c r="AA166"/>
  <c r="AB166"/>
  <c r="AC166"/>
  <c r="AD166"/>
  <c r="AE166"/>
  <c r="AG166" s="1"/>
  <c r="AJ166"/>
  <c r="AH166" s="1"/>
  <c r="AK166"/>
  <c r="AL166"/>
  <c r="AM166"/>
  <c r="AN166"/>
  <c r="AO166"/>
  <c r="AP166"/>
  <c r="Y167"/>
  <c r="Z167"/>
  <c r="AA167"/>
  <c r="AB167"/>
  <c r="AC167"/>
  <c r="AD167"/>
  <c r="AE167"/>
  <c r="AG167" s="1"/>
  <c r="AJ167"/>
  <c r="AK167"/>
  <c r="AL167"/>
  <c r="AM167"/>
  <c r="AN167"/>
  <c r="AO167"/>
  <c r="AP167"/>
  <c r="Y168"/>
  <c r="Z168"/>
  <c r="AA168"/>
  <c r="AB168"/>
  <c r="AC168"/>
  <c r="AD168"/>
  <c r="AE168"/>
  <c r="AG168" s="1"/>
  <c r="AJ168"/>
  <c r="AH168" s="1"/>
  <c r="AK168"/>
  <c r="AL168"/>
  <c r="AM168"/>
  <c r="AN168"/>
  <c r="AO168"/>
  <c r="AP168"/>
  <c r="Y169"/>
  <c r="Z169"/>
  <c r="AA169"/>
  <c r="AB169"/>
  <c r="AC169"/>
  <c r="AD169"/>
  <c r="AE169"/>
  <c r="AG169" s="1"/>
  <c r="AJ169"/>
  <c r="AK169"/>
  <c r="AL169"/>
  <c r="AM169"/>
  <c r="AN169"/>
  <c r="AO169"/>
  <c r="AP169"/>
  <c r="Y170"/>
  <c r="Z170"/>
  <c r="AA170"/>
  <c r="AB170"/>
  <c r="AC170"/>
  <c r="AD170"/>
  <c r="AE170"/>
  <c r="AG170" s="1"/>
  <c r="AJ170"/>
  <c r="AH170" s="1"/>
  <c r="AK170"/>
  <c r="AL170"/>
  <c r="AM170"/>
  <c r="AN170"/>
  <c r="AO170"/>
  <c r="AP170"/>
  <c r="Y171"/>
  <c r="Z171"/>
  <c r="AA171"/>
  <c r="AB171"/>
  <c r="AC171"/>
  <c r="AD171"/>
  <c r="AE171"/>
  <c r="AG171" s="1"/>
  <c r="AJ171"/>
  <c r="AK171"/>
  <c r="AL171"/>
  <c r="AM171"/>
  <c r="AN171"/>
  <c r="AO171"/>
  <c r="AP171"/>
  <c r="Y172"/>
  <c r="Z172"/>
  <c r="AA172"/>
  <c r="AB172"/>
  <c r="AC172"/>
  <c r="AD172"/>
  <c r="AE172"/>
  <c r="AG172" s="1"/>
  <c r="AJ172"/>
  <c r="AH172" s="1"/>
  <c r="AK172"/>
  <c r="AL172"/>
  <c r="AM172"/>
  <c r="AN172"/>
  <c r="AO172"/>
  <c r="AP172"/>
  <c r="Y173"/>
  <c r="Z173"/>
  <c r="AA173"/>
  <c r="AB173"/>
  <c r="AC173"/>
  <c r="AD173"/>
  <c r="AE173"/>
  <c r="AG173" s="1"/>
  <c r="AJ173"/>
  <c r="AK173"/>
  <c r="AL173"/>
  <c r="AM173"/>
  <c r="AN173"/>
  <c r="AO173"/>
  <c r="AP173"/>
  <c r="Y174"/>
  <c r="Z174"/>
  <c r="AA174"/>
  <c r="AB174"/>
  <c r="AC174"/>
  <c r="AD174"/>
  <c r="AE174"/>
  <c r="AG174" s="1"/>
  <c r="AJ174"/>
  <c r="AH174" s="1"/>
  <c r="AK174"/>
  <c r="AL174"/>
  <c r="AM174"/>
  <c r="AN174"/>
  <c r="AO174"/>
  <c r="AP174"/>
  <c r="Y175"/>
  <c r="Z175"/>
  <c r="AA175"/>
  <c r="AB175"/>
  <c r="AC175"/>
  <c r="AD175"/>
  <c r="AE175"/>
  <c r="AG175" s="1"/>
  <c r="AJ175"/>
  <c r="AK175"/>
  <c r="AL175"/>
  <c r="AM175"/>
  <c r="AN175"/>
  <c r="AO175"/>
  <c r="AP175"/>
  <c r="Y176"/>
  <c r="Z176"/>
  <c r="AA176"/>
  <c r="AB176"/>
  <c r="AC176"/>
  <c r="AD176"/>
  <c r="AE176"/>
  <c r="AG176" s="1"/>
  <c r="AJ176"/>
  <c r="AH176" s="1"/>
  <c r="AK176"/>
  <c r="AL176"/>
  <c r="AM176"/>
  <c r="AN176"/>
  <c r="AO176"/>
  <c r="AP176"/>
  <c r="Y177"/>
  <c r="Z177"/>
  <c r="AA177"/>
  <c r="AB177"/>
  <c r="AC177"/>
  <c r="AD177"/>
  <c r="AE177"/>
  <c r="AG177" s="1"/>
  <c r="AJ177"/>
  <c r="AK177"/>
  <c r="AL177"/>
  <c r="AM177"/>
  <c r="AN177"/>
  <c r="AO177"/>
  <c r="AP177"/>
  <c r="Y178"/>
  <c r="Z178"/>
  <c r="AA178"/>
  <c r="AB178"/>
  <c r="AC178"/>
  <c r="AD178"/>
  <c r="AE178"/>
  <c r="AG178" s="1"/>
  <c r="AJ178"/>
  <c r="AH178" s="1"/>
  <c r="AK178"/>
  <c r="AL178"/>
  <c r="AM178"/>
  <c r="AN178"/>
  <c r="AO178"/>
  <c r="AP178"/>
  <c r="Y179"/>
  <c r="Z179"/>
  <c r="AA179"/>
  <c r="AB179"/>
  <c r="AC179"/>
  <c r="AD179"/>
  <c r="AE179"/>
  <c r="AG179" s="1"/>
  <c r="AJ179"/>
  <c r="AK179"/>
  <c r="AL179"/>
  <c r="AM179"/>
  <c r="AN179"/>
  <c r="AO179"/>
  <c r="AP179"/>
  <c r="Y180"/>
  <c r="Z180"/>
  <c r="AA180"/>
  <c r="AB180"/>
  <c r="AC180"/>
  <c r="AD180"/>
  <c r="AE180"/>
  <c r="AG180" s="1"/>
  <c r="AJ180"/>
  <c r="AH180" s="1"/>
  <c r="AK180"/>
  <c r="AL180"/>
  <c r="AM180"/>
  <c r="AN180"/>
  <c r="AO180"/>
  <c r="AP180"/>
  <c r="Y181"/>
  <c r="Z181"/>
  <c r="AA181"/>
  <c r="AB181"/>
  <c r="AC181"/>
  <c r="AD181"/>
  <c r="AE181"/>
  <c r="AG181" s="1"/>
  <c r="AJ181"/>
  <c r="AK181"/>
  <c r="AL181"/>
  <c r="AM181"/>
  <c r="AN181"/>
  <c r="AO181"/>
  <c r="AP181"/>
  <c r="Y182"/>
  <c r="Z182"/>
  <c r="AA182"/>
  <c r="AB182"/>
  <c r="AC182"/>
  <c r="AD182"/>
  <c r="AE182"/>
  <c r="AG182" s="1"/>
  <c r="AJ182"/>
  <c r="AH182" s="1"/>
  <c r="AK182"/>
  <c r="AL182"/>
  <c r="AM182"/>
  <c r="AN182"/>
  <c r="AO182"/>
  <c r="AP182"/>
  <c r="Y183"/>
  <c r="Z183"/>
  <c r="AA183"/>
  <c r="AB183"/>
  <c r="AC183"/>
  <c r="AD183"/>
  <c r="AE183"/>
  <c r="AG183" s="1"/>
  <c r="AJ183"/>
  <c r="AK183"/>
  <c r="AL183"/>
  <c r="AM183"/>
  <c r="AN183"/>
  <c r="AO183"/>
  <c r="AP183"/>
  <c r="Y184"/>
  <c r="Z184"/>
  <c r="AA184"/>
  <c r="AB184"/>
  <c r="AC184"/>
  <c r="AD184"/>
  <c r="AE184"/>
  <c r="AG184" s="1"/>
  <c r="AJ184"/>
  <c r="AH184" s="1"/>
  <c r="AK184"/>
  <c r="AL184"/>
  <c r="AM184"/>
  <c r="AN184"/>
  <c r="AO184"/>
  <c r="AP184"/>
  <c r="Y185"/>
  <c r="Z185"/>
  <c r="AA185"/>
  <c r="AB185"/>
  <c r="AC185"/>
  <c r="AD185"/>
  <c r="AE185"/>
  <c r="AG185" s="1"/>
  <c r="AJ185"/>
  <c r="AK185"/>
  <c r="AL185"/>
  <c r="AM185"/>
  <c r="AN185"/>
  <c r="AO185"/>
  <c r="AP185"/>
  <c r="Y186"/>
  <c r="Z186"/>
  <c r="AA186"/>
  <c r="AB186"/>
  <c r="AC186"/>
  <c r="AD186"/>
  <c r="AE186"/>
  <c r="AG186" s="1"/>
  <c r="AJ186"/>
  <c r="AH186" s="1"/>
  <c r="AK186"/>
  <c r="AL186"/>
  <c r="AM186"/>
  <c r="AN186"/>
  <c r="AO186"/>
  <c r="AP186"/>
  <c r="Y187"/>
  <c r="Z187"/>
  <c r="AA187"/>
  <c r="AB187"/>
  <c r="AC187"/>
  <c r="AD187"/>
  <c r="AE187"/>
  <c r="AG187" s="1"/>
  <c r="AJ187"/>
  <c r="AK187"/>
  <c r="AL187"/>
  <c r="AM187"/>
  <c r="AN187"/>
  <c r="AO187"/>
  <c r="AP187"/>
  <c r="Y188"/>
  <c r="Z188"/>
  <c r="AA188"/>
  <c r="AB188"/>
  <c r="AC188"/>
  <c r="AD188"/>
  <c r="AE188"/>
  <c r="AG188" s="1"/>
  <c r="AJ188"/>
  <c r="AH188" s="1"/>
  <c r="AK188"/>
  <c r="AL188"/>
  <c r="AM188"/>
  <c r="AN188"/>
  <c r="AO188"/>
  <c r="AP188"/>
  <c r="Y189"/>
  <c r="Z189"/>
  <c r="AA189"/>
  <c r="AB189"/>
  <c r="AC189"/>
  <c r="AD189"/>
  <c r="AE189"/>
  <c r="AG189" s="1"/>
  <c r="AJ189"/>
  <c r="AK189"/>
  <c r="AL189"/>
  <c r="AM189"/>
  <c r="AN189"/>
  <c r="AO189"/>
  <c r="AP189"/>
  <c r="Y190"/>
  <c r="Z190"/>
  <c r="AA190"/>
  <c r="AB190"/>
  <c r="AC190"/>
  <c r="AD190"/>
  <c r="AE190"/>
  <c r="AG190" s="1"/>
  <c r="AJ190"/>
  <c r="AH190" s="1"/>
  <c r="AK190"/>
  <c r="AL190"/>
  <c r="AM190"/>
  <c r="AN190"/>
  <c r="AO190"/>
  <c r="AP190"/>
  <c r="Y191"/>
  <c r="Z191"/>
  <c r="AA191"/>
  <c r="AB191"/>
  <c r="AC191"/>
  <c r="AD191"/>
  <c r="AE191"/>
  <c r="AG191" s="1"/>
  <c r="AJ191"/>
  <c r="AK191"/>
  <c r="AL191"/>
  <c r="AM191"/>
  <c r="AN191"/>
  <c r="AO191"/>
  <c r="AP191"/>
  <c r="Y192"/>
  <c r="Z192"/>
  <c r="AA192"/>
  <c r="AB192"/>
  <c r="AC192"/>
  <c r="AD192"/>
  <c r="AE192"/>
  <c r="AG192" s="1"/>
  <c r="AJ192"/>
  <c r="AH192" s="1"/>
  <c r="AK192"/>
  <c r="AL192"/>
  <c r="AM192"/>
  <c r="AN192"/>
  <c r="AO192"/>
  <c r="AP192"/>
  <c r="Y193"/>
  <c r="Z193"/>
  <c r="AA193"/>
  <c r="AB193"/>
  <c r="AC193"/>
  <c r="AD193"/>
  <c r="AE193"/>
  <c r="AG193" s="1"/>
  <c r="AJ193"/>
  <c r="AK193"/>
  <c r="AL193"/>
  <c r="AM193"/>
  <c r="AN193"/>
  <c r="AO193"/>
  <c r="AP193"/>
  <c r="Y194"/>
  <c r="Z194"/>
  <c r="AA194"/>
  <c r="AB194"/>
  <c r="AC194"/>
  <c r="AD194"/>
  <c r="AE194"/>
  <c r="AG194" s="1"/>
  <c r="AJ194"/>
  <c r="AH194" s="1"/>
  <c r="AK194"/>
  <c r="AL194"/>
  <c r="AM194"/>
  <c r="AN194"/>
  <c r="AO194"/>
  <c r="AP194"/>
  <c r="Y195"/>
  <c r="Z195"/>
  <c r="AA195"/>
  <c r="AB195"/>
  <c r="AC195"/>
  <c r="AD195"/>
  <c r="AE195"/>
  <c r="AG195" s="1"/>
  <c r="AJ195"/>
  <c r="AK195"/>
  <c r="AL195"/>
  <c r="AM195"/>
  <c r="AN195"/>
  <c r="AO195"/>
  <c r="AP195"/>
  <c r="Y196"/>
  <c r="Z196"/>
  <c r="AA196"/>
  <c r="AB196"/>
  <c r="AC196"/>
  <c r="AD196"/>
  <c r="AE196"/>
  <c r="AG196" s="1"/>
  <c r="AJ196"/>
  <c r="AH196" s="1"/>
  <c r="AK196"/>
  <c r="AL196"/>
  <c r="AM196"/>
  <c r="AN196"/>
  <c r="AO196"/>
  <c r="AP196"/>
  <c r="Y197"/>
  <c r="Z197"/>
  <c r="AA197"/>
  <c r="AB197"/>
  <c r="AC197"/>
  <c r="AD197"/>
  <c r="AE197"/>
  <c r="AG197" s="1"/>
  <c r="AJ197"/>
  <c r="AK197"/>
  <c r="AL197"/>
  <c r="AM197"/>
  <c r="AN197"/>
  <c r="AO197"/>
  <c r="AP197"/>
  <c r="Y198"/>
  <c r="Z198"/>
  <c r="AA198"/>
  <c r="AB198"/>
  <c r="AC198"/>
  <c r="AD198"/>
  <c r="AE198"/>
  <c r="AG198" s="1"/>
  <c r="AJ198"/>
  <c r="AH198" s="1"/>
  <c r="AK198"/>
  <c r="AL198"/>
  <c r="AM198"/>
  <c r="AN198"/>
  <c r="AO198"/>
  <c r="AP198"/>
  <c r="Y199"/>
  <c r="Z199"/>
  <c r="AA199"/>
  <c r="AB199"/>
  <c r="AC199"/>
  <c r="AD199"/>
  <c r="AE199"/>
  <c r="AG199" s="1"/>
  <c r="AJ199"/>
  <c r="AK199"/>
  <c r="AL199"/>
  <c r="AM199"/>
  <c r="AN199"/>
  <c r="AO199"/>
  <c r="AP199"/>
  <c r="Y200"/>
  <c r="Z200"/>
  <c r="AA200"/>
  <c r="AB200"/>
  <c r="AC200"/>
  <c r="AD200"/>
  <c r="AE200"/>
  <c r="AG200" s="1"/>
  <c r="AJ200"/>
  <c r="AH200" s="1"/>
  <c r="AK200"/>
  <c r="AL200"/>
  <c r="AM200"/>
  <c r="AN200"/>
  <c r="AO200"/>
  <c r="AP200"/>
  <c r="Y201"/>
  <c r="Z201"/>
  <c r="AA201"/>
  <c r="AB201"/>
  <c r="AC201"/>
  <c r="AD201"/>
  <c r="AE201"/>
  <c r="AG201" s="1"/>
  <c r="AJ201"/>
  <c r="AK201"/>
  <c r="AL201"/>
  <c r="AM201"/>
  <c r="AN201"/>
  <c r="AO201"/>
  <c r="AP201"/>
  <c r="Y202"/>
  <c r="Z202"/>
  <c r="AA202"/>
  <c r="AB202"/>
  <c r="AC202"/>
  <c r="AD202"/>
  <c r="AE202"/>
  <c r="AG202" s="1"/>
  <c r="AJ202"/>
  <c r="AH202" s="1"/>
  <c r="AK202"/>
  <c r="AL202"/>
  <c r="AM202"/>
  <c r="AN202"/>
  <c r="AO202"/>
  <c r="AP202"/>
  <c r="Y203"/>
  <c r="Z203"/>
  <c r="AA203"/>
  <c r="AB203"/>
  <c r="AC203"/>
  <c r="AD203"/>
  <c r="AE203"/>
  <c r="AG203" s="1"/>
  <c r="AJ203"/>
  <c r="AK203"/>
  <c r="AL203"/>
  <c r="AM203"/>
  <c r="AN203"/>
  <c r="AO203"/>
  <c r="AP203"/>
  <c r="Y204"/>
  <c r="Z204"/>
  <c r="AA204"/>
  <c r="AB204"/>
  <c r="AC204"/>
  <c r="AD204"/>
  <c r="AE204"/>
  <c r="AG204" s="1"/>
  <c r="AJ204"/>
  <c r="AH204" s="1"/>
  <c r="AK204"/>
  <c r="AL204"/>
  <c r="AM204"/>
  <c r="AN204"/>
  <c r="AO204"/>
  <c r="AP204"/>
  <c r="Y205"/>
  <c r="Z205"/>
  <c r="AA205"/>
  <c r="AB205"/>
  <c r="AC205"/>
  <c r="AD205"/>
  <c r="AE205"/>
  <c r="AG205" s="1"/>
  <c r="AJ205"/>
  <c r="AK205"/>
  <c r="AL205"/>
  <c r="AM205"/>
  <c r="AN205"/>
  <c r="AO205"/>
  <c r="AP205"/>
  <c r="Y206"/>
  <c r="Z206"/>
  <c r="AA206"/>
  <c r="AB206"/>
  <c r="AC206"/>
  <c r="AD206"/>
  <c r="AE206"/>
  <c r="AG206" s="1"/>
  <c r="AJ206"/>
  <c r="AH206" s="1"/>
  <c r="AK206"/>
  <c r="AL206"/>
  <c r="AM206"/>
  <c r="AN206"/>
  <c r="AO206"/>
  <c r="AP206"/>
  <c r="Y207"/>
  <c r="Z207"/>
  <c r="AA207"/>
  <c r="AB207"/>
  <c r="AC207"/>
  <c r="AD207"/>
  <c r="AE207"/>
  <c r="AG207" s="1"/>
  <c r="AJ207"/>
  <c r="AK207"/>
  <c r="AL207"/>
  <c r="AM207"/>
  <c r="AN207"/>
  <c r="AO207"/>
  <c r="AP207"/>
  <c r="Y208"/>
  <c r="Z208"/>
  <c r="AA208"/>
  <c r="AB208"/>
  <c r="AC208"/>
  <c r="AD208"/>
  <c r="AE208"/>
  <c r="AG208" s="1"/>
  <c r="AJ208"/>
  <c r="AH208" s="1"/>
  <c r="AK208"/>
  <c r="AL208"/>
  <c r="AM208"/>
  <c r="AN208"/>
  <c r="AO208"/>
  <c r="AP208"/>
  <c r="Y209"/>
  <c r="Z209"/>
  <c r="AA209"/>
  <c r="AB209"/>
  <c r="AC209"/>
  <c r="AD209"/>
  <c r="AE209"/>
  <c r="AG209" s="1"/>
  <c r="AJ209"/>
  <c r="AK209"/>
  <c r="AL209"/>
  <c r="AM209"/>
  <c r="AN209"/>
  <c r="AO209"/>
  <c r="AP209"/>
  <c r="Y210"/>
  <c r="Z210"/>
  <c r="AA210"/>
  <c r="AB210"/>
  <c r="AC210"/>
  <c r="AD210"/>
  <c r="AE210"/>
  <c r="AG210" s="1"/>
  <c r="AJ210"/>
  <c r="AH210" s="1"/>
  <c r="AK210"/>
  <c r="AL210"/>
  <c r="AM210"/>
  <c r="AN210"/>
  <c r="AO210"/>
  <c r="AP210"/>
  <c r="Y211"/>
  <c r="Z211"/>
  <c r="AA211"/>
  <c r="AB211"/>
  <c r="AC211"/>
  <c r="AD211"/>
  <c r="AE211"/>
  <c r="AG211" s="1"/>
  <c r="AJ211"/>
  <c r="AK211"/>
  <c r="AL211"/>
  <c r="AM211"/>
  <c r="AN211"/>
  <c r="AO211"/>
  <c r="AP211"/>
  <c r="Y212"/>
  <c r="Z212"/>
  <c r="AA212"/>
  <c r="AB212"/>
  <c r="AC212"/>
  <c r="AD212"/>
  <c r="AE212"/>
  <c r="AG212" s="1"/>
  <c r="AJ212"/>
  <c r="AH212" s="1"/>
  <c r="AK212"/>
  <c r="AL212"/>
  <c r="AM212"/>
  <c r="AN212"/>
  <c r="AO212"/>
  <c r="AP212"/>
  <c r="Y213"/>
  <c r="Z213"/>
  <c r="AA213"/>
  <c r="AB213"/>
  <c r="AC213"/>
  <c r="AD213"/>
  <c r="AE213"/>
  <c r="AG213" s="1"/>
  <c r="AJ213"/>
  <c r="AK213"/>
  <c r="AL213"/>
  <c r="AM213"/>
  <c r="AN213"/>
  <c r="AO213"/>
  <c r="AP213"/>
  <c r="Y214"/>
  <c r="Z214"/>
  <c r="AA214"/>
  <c r="AB214"/>
  <c r="AC214"/>
  <c r="AD214"/>
  <c r="AE214"/>
  <c r="AG214" s="1"/>
  <c r="AJ214"/>
  <c r="AH214" s="1"/>
  <c r="AK214"/>
  <c r="AL214"/>
  <c r="AM214"/>
  <c r="AN214"/>
  <c r="AO214"/>
  <c r="AP214"/>
  <c r="Y215"/>
  <c r="Z215"/>
  <c r="AA215"/>
  <c r="AB215"/>
  <c r="AC215"/>
  <c r="AD215"/>
  <c r="AE215"/>
  <c r="AG215" s="1"/>
  <c r="AJ215"/>
  <c r="AK215"/>
  <c r="AL215"/>
  <c r="AM215"/>
  <c r="AN215"/>
  <c r="AO215"/>
  <c r="AP215"/>
  <c r="Y216"/>
  <c r="Z216"/>
  <c r="AA216"/>
  <c r="AB216"/>
  <c r="AC216"/>
  <c r="AD216"/>
  <c r="AE216"/>
  <c r="AG216" s="1"/>
  <c r="AJ216"/>
  <c r="AH216" s="1"/>
  <c r="AK216"/>
  <c r="AL216"/>
  <c r="AM216"/>
  <c r="AN216"/>
  <c r="AO216"/>
  <c r="AP216"/>
  <c r="Y217"/>
  <c r="Z217"/>
  <c r="AA217"/>
  <c r="AB217"/>
  <c r="AC217"/>
  <c r="AD217"/>
  <c r="AE217"/>
  <c r="AG217" s="1"/>
  <c r="AJ217"/>
  <c r="AK217"/>
  <c r="AL217"/>
  <c r="AM217"/>
  <c r="AN217"/>
  <c r="AO217"/>
  <c r="AP217"/>
  <c r="Y218"/>
  <c r="Z218"/>
  <c r="AA218"/>
  <c r="AB218"/>
  <c r="AC218"/>
  <c r="AD218"/>
  <c r="AE218"/>
  <c r="AG218" s="1"/>
  <c r="AJ218"/>
  <c r="AH218" s="1"/>
  <c r="AK218"/>
  <c r="AL218"/>
  <c r="AM218"/>
  <c r="AN218"/>
  <c r="AO218"/>
  <c r="AP218"/>
  <c r="Y219"/>
  <c r="Z219"/>
  <c r="AA219"/>
  <c r="AB219"/>
  <c r="AC219"/>
  <c r="AD219"/>
  <c r="AE219"/>
  <c r="AG219" s="1"/>
  <c r="AJ219"/>
  <c r="AK219"/>
  <c r="AL219"/>
  <c r="AM219"/>
  <c r="AN219"/>
  <c r="AO219"/>
  <c r="AP219"/>
  <c r="Y220"/>
  <c r="Z220"/>
  <c r="AA220"/>
  <c r="AB220"/>
  <c r="AC220"/>
  <c r="AD220"/>
  <c r="AE220"/>
  <c r="AG220" s="1"/>
  <c r="AJ220"/>
  <c r="AH220" s="1"/>
  <c r="AK220"/>
  <c r="AL220"/>
  <c r="AM220"/>
  <c r="AN220"/>
  <c r="AO220"/>
  <c r="AP220"/>
  <c r="Y221"/>
  <c r="Z221"/>
  <c r="AA221"/>
  <c r="AB221"/>
  <c r="AC221"/>
  <c r="AD221"/>
  <c r="AE221"/>
  <c r="AG221" s="1"/>
  <c r="AJ221"/>
  <c r="AK221"/>
  <c r="AL221"/>
  <c r="AM221"/>
  <c r="AN221"/>
  <c r="AO221"/>
  <c r="AP221"/>
  <c r="Y222"/>
  <c r="Z222"/>
  <c r="AA222"/>
  <c r="AB222"/>
  <c r="AC222"/>
  <c r="AD222"/>
  <c r="AE222"/>
  <c r="AG222" s="1"/>
  <c r="AJ222"/>
  <c r="AH222" s="1"/>
  <c r="AK222"/>
  <c r="AL222"/>
  <c r="AM222"/>
  <c r="AN222"/>
  <c r="AO222"/>
  <c r="AP222"/>
  <c r="Y223"/>
  <c r="Z223"/>
  <c r="AA223"/>
  <c r="AB223"/>
  <c r="AC223"/>
  <c r="AD223"/>
  <c r="AE223"/>
  <c r="AG223" s="1"/>
  <c r="AJ223"/>
  <c r="AK223"/>
  <c r="AL223"/>
  <c r="AM223"/>
  <c r="AN223"/>
  <c r="AO223"/>
  <c r="AP223"/>
  <c r="Y224"/>
  <c r="Z224"/>
  <c r="AA224"/>
  <c r="AB224"/>
  <c r="AC224"/>
  <c r="AD224"/>
  <c r="AE224"/>
  <c r="AG224" s="1"/>
  <c r="AJ224"/>
  <c r="AH224" s="1"/>
  <c r="AK224"/>
  <c r="AL224"/>
  <c r="AM224"/>
  <c r="AN224"/>
  <c r="AO224"/>
  <c r="AP224"/>
  <c r="Y225"/>
  <c r="Z225"/>
  <c r="AA225"/>
  <c r="AB225"/>
  <c r="AC225"/>
  <c r="AD225"/>
  <c r="AE225"/>
  <c r="AG225" s="1"/>
  <c r="AJ225"/>
  <c r="AK225"/>
  <c r="AL225"/>
  <c r="AM225"/>
  <c r="AN225"/>
  <c r="AO225"/>
  <c r="AP225"/>
  <c r="Y226"/>
  <c r="Z226"/>
  <c r="AA226"/>
  <c r="AB226"/>
  <c r="AC226"/>
  <c r="AD226"/>
  <c r="AE226"/>
  <c r="AG226" s="1"/>
  <c r="AJ226"/>
  <c r="AH226" s="1"/>
  <c r="AK226"/>
  <c r="AL226"/>
  <c r="AM226"/>
  <c r="AN226"/>
  <c r="AO226"/>
  <c r="AP226"/>
  <c r="Y227"/>
  <c r="Z227"/>
  <c r="AA227"/>
  <c r="AB227"/>
  <c r="AC227"/>
  <c r="AD227"/>
  <c r="AE227"/>
  <c r="AG227" s="1"/>
  <c r="AJ227"/>
  <c r="AK227"/>
  <c r="AL227"/>
  <c r="AM227"/>
  <c r="AN227"/>
  <c r="AO227"/>
  <c r="AP227"/>
  <c r="Y228"/>
  <c r="Z228"/>
  <c r="AA228"/>
  <c r="AB228"/>
  <c r="AC228"/>
  <c r="AD228"/>
  <c r="AE228"/>
  <c r="AG228" s="1"/>
  <c r="AJ228"/>
  <c r="AH228" s="1"/>
  <c r="AK228"/>
  <c r="AL228"/>
  <c r="AM228"/>
  <c r="AN228"/>
  <c r="AO228"/>
  <c r="AP228"/>
  <c r="Y229"/>
  <c r="Z229"/>
  <c r="AA229"/>
  <c r="AB229"/>
  <c r="AC229"/>
  <c r="AD229"/>
  <c r="AE229"/>
  <c r="AG229" s="1"/>
  <c r="AJ229"/>
  <c r="AK229"/>
  <c r="AL229"/>
  <c r="AM229"/>
  <c r="AN229"/>
  <c r="AO229"/>
  <c r="AP229"/>
  <c r="Y230"/>
  <c r="Z230"/>
  <c r="AA230"/>
  <c r="AB230"/>
  <c r="AC230"/>
  <c r="AD230"/>
  <c r="AE230"/>
  <c r="AG230" s="1"/>
  <c r="AJ230"/>
  <c r="AH230" s="1"/>
  <c r="AK230"/>
  <c r="AL230"/>
  <c r="AM230"/>
  <c r="AN230"/>
  <c r="AO230"/>
  <c r="AP230"/>
  <c r="Y231"/>
  <c r="Z231"/>
  <c r="AA231"/>
  <c r="AB231"/>
  <c r="AC231"/>
  <c r="AD231"/>
  <c r="AE231"/>
  <c r="AG231" s="1"/>
  <c r="AJ231"/>
  <c r="AK231"/>
  <c r="AL231"/>
  <c r="AM231"/>
  <c r="AN231"/>
  <c r="AO231"/>
  <c r="AP231"/>
  <c r="Y232"/>
  <c r="Z232"/>
  <c r="AA232"/>
  <c r="AB232"/>
  <c r="AC232"/>
  <c r="AD232"/>
  <c r="AE232"/>
  <c r="AG232" s="1"/>
  <c r="AJ232"/>
  <c r="AH232" s="1"/>
  <c r="AK232"/>
  <c r="AL232"/>
  <c r="AM232"/>
  <c r="AN232"/>
  <c r="AO232"/>
  <c r="AP232"/>
  <c r="Y233"/>
  <c r="Z233"/>
  <c r="AA233"/>
  <c r="AB233"/>
  <c r="AC233"/>
  <c r="AD233"/>
  <c r="AE233"/>
  <c r="AG233" s="1"/>
  <c r="AJ233"/>
  <c r="AK233"/>
  <c r="AL233"/>
  <c r="AM233"/>
  <c r="AN233"/>
  <c r="AO233"/>
  <c r="AP233"/>
  <c r="Y234"/>
  <c r="Z234"/>
  <c r="AA234"/>
  <c r="AB234"/>
  <c r="AC234"/>
  <c r="AD234"/>
  <c r="AE234"/>
  <c r="AG234" s="1"/>
  <c r="AJ234"/>
  <c r="AH234" s="1"/>
  <c r="AK234"/>
  <c r="AL234"/>
  <c r="AM234"/>
  <c r="AN234"/>
  <c r="AO234"/>
  <c r="AP234"/>
  <c r="Y235"/>
  <c r="Z235"/>
  <c r="AA235"/>
  <c r="AB235"/>
  <c r="AC235"/>
  <c r="AD235"/>
  <c r="AE235"/>
  <c r="AG235" s="1"/>
  <c r="AJ235"/>
  <c r="AK235"/>
  <c r="AL235"/>
  <c r="AM235"/>
  <c r="AN235"/>
  <c r="AO235"/>
  <c r="AP235"/>
  <c r="Y236"/>
  <c r="Z236"/>
  <c r="AA236"/>
  <c r="AB236"/>
  <c r="AC236"/>
  <c r="AD236"/>
  <c r="AE236"/>
  <c r="AG236" s="1"/>
  <c r="AJ236"/>
  <c r="AH236" s="1"/>
  <c r="AK236"/>
  <c r="AL236"/>
  <c r="AM236"/>
  <c r="AN236"/>
  <c r="AO236"/>
  <c r="AP236"/>
  <c r="Y237"/>
  <c r="Z237"/>
  <c r="AA237"/>
  <c r="AB237"/>
  <c r="AC237"/>
  <c r="AD237"/>
  <c r="AE237"/>
  <c r="AG237" s="1"/>
  <c r="AJ237"/>
  <c r="AK237"/>
  <c r="AL237"/>
  <c r="AM237"/>
  <c r="AN237"/>
  <c r="AO237"/>
  <c r="AP237"/>
  <c r="Y238"/>
  <c r="Z238"/>
  <c r="AA238"/>
  <c r="AB238"/>
  <c r="AC238"/>
  <c r="AD238"/>
  <c r="AE238"/>
  <c r="AG238" s="1"/>
  <c r="AJ238"/>
  <c r="AH238" s="1"/>
  <c r="AK238"/>
  <c r="AL238"/>
  <c r="AM238"/>
  <c r="AN238"/>
  <c r="AO238"/>
  <c r="AP238"/>
  <c r="Y239"/>
  <c r="Z239"/>
  <c r="AA239"/>
  <c r="AB239"/>
  <c r="AC239"/>
  <c r="AD239"/>
  <c r="AE239"/>
  <c r="AG239" s="1"/>
  <c r="AJ239"/>
  <c r="AK239"/>
  <c r="AL239"/>
  <c r="AM239"/>
  <c r="AN239"/>
  <c r="AO239"/>
  <c r="AP239"/>
  <c r="Y240"/>
  <c r="Z240"/>
  <c r="AA240"/>
  <c r="AB240"/>
  <c r="AC240"/>
  <c r="AD240"/>
  <c r="AE240"/>
  <c r="AG240" s="1"/>
  <c r="AJ240"/>
  <c r="AH240" s="1"/>
  <c r="AK240"/>
  <c r="AL240"/>
  <c r="AM240"/>
  <c r="AN240"/>
  <c r="AO240"/>
  <c r="AP240"/>
  <c r="Y241"/>
  <c r="Z241"/>
  <c r="AA241"/>
  <c r="AB241"/>
  <c r="AC241"/>
  <c r="AD241"/>
  <c r="AE241"/>
  <c r="AG241" s="1"/>
  <c r="AJ241"/>
  <c r="AK241"/>
  <c r="AL241"/>
  <c r="AM241"/>
  <c r="AN241"/>
  <c r="AO241"/>
  <c r="AP241"/>
  <c r="Y242"/>
  <c r="Z242"/>
  <c r="AA242"/>
  <c r="AB242"/>
  <c r="AC242"/>
  <c r="AD242"/>
  <c r="AE242"/>
  <c r="AG242" s="1"/>
  <c r="AJ242"/>
  <c r="AH242" s="1"/>
  <c r="AK242"/>
  <c r="AL242"/>
  <c r="AM242"/>
  <c r="AN242"/>
  <c r="AO242"/>
  <c r="AP242"/>
  <c r="Y243"/>
  <c r="Z243"/>
  <c r="AA243"/>
  <c r="AB243"/>
  <c r="AC243"/>
  <c r="AD243"/>
  <c r="AE243"/>
  <c r="AG243" s="1"/>
  <c r="AJ243"/>
  <c r="AK243"/>
  <c r="AL243"/>
  <c r="AM243"/>
  <c r="AN243"/>
  <c r="AO243"/>
  <c r="AP243"/>
  <c r="Y244"/>
  <c r="Z244"/>
  <c r="AA244"/>
  <c r="AB244"/>
  <c r="AC244"/>
  <c r="AD244"/>
  <c r="AE244"/>
  <c r="AG244" s="1"/>
  <c r="AJ244"/>
  <c r="AH244" s="1"/>
  <c r="AK244"/>
  <c r="AL244"/>
  <c r="AM244"/>
  <c r="AN244"/>
  <c r="AO244"/>
  <c r="AP244"/>
  <c r="Y245"/>
  <c r="Z245"/>
  <c r="AA245"/>
  <c r="AB245"/>
  <c r="AC245"/>
  <c r="AD245"/>
  <c r="AE245"/>
  <c r="AG245" s="1"/>
  <c r="AJ245"/>
  <c r="AK245"/>
  <c r="AL245"/>
  <c r="AM245"/>
  <c r="AN245"/>
  <c r="AO245"/>
  <c r="AP245"/>
  <c r="Y246"/>
  <c r="Z246"/>
  <c r="AA246"/>
  <c r="AB246"/>
  <c r="AC246"/>
  <c r="AD246"/>
  <c r="AE246"/>
  <c r="AG246" s="1"/>
  <c r="AJ246"/>
  <c r="AH246" s="1"/>
  <c r="AK246"/>
  <c r="AL246"/>
  <c r="AM246"/>
  <c r="AN246"/>
  <c r="AO246"/>
  <c r="AP246"/>
  <c r="Y247"/>
  <c r="Z247"/>
  <c r="AA247"/>
  <c r="AB247"/>
  <c r="AC247"/>
  <c r="AD247"/>
  <c r="AE247"/>
  <c r="AG247" s="1"/>
  <c r="AJ247"/>
  <c r="AK247"/>
  <c r="AL247"/>
  <c r="AM247"/>
  <c r="AN247"/>
  <c r="AO247"/>
  <c r="AP247"/>
  <c r="Y248"/>
  <c r="Z248"/>
  <c r="AA248"/>
  <c r="AB248"/>
  <c r="AC248"/>
  <c r="AD248"/>
  <c r="AE248"/>
  <c r="AG248" s="1"/>
  <c r="AJ248"/>
  <c r="AH248" s="1"/>
  <c r="AK248"/>
  <c r="AL248"/>
  <c r="AM248"/>
  <c r="AN248"/>
  <c r="AO248"/>
  <c r="AP248"/>
  <c r="Y249"/>
  <c r="Z249"/>
  <c r="AA249"/>
  <c r="AB249"/>
  <c r="AC249"/>
  <c r="AD249"/>
  <c r="AE249"/>
  <c r="AG249" s="1"/>
  <c r="AJ249"/>
  <c r="AK249"/>
  <c r="AL249"/>
  <c r="AM249"/>
  <c r="AN249"/>
  <c r="AO249"/>
  <c r="AP249"/>
  <c r="Y250"/>
  <c r="Z250"/>
  <c r="AA250"/>
  <c r="AB250"/>
  <c r="AC250"/>
  <c r="AD250"/>
  <c r="AE250"/>
  <c r="AG250" s="1"/>
  <c r="AJ250"/>
  <c r="AH250" s="1"/>
  <c r="AK250"/>
  <c r="AL250"/>
  <c r="AM250"/>
  <c r="AN250"/>
  <c r="AO250"/>
  <c r="AP250"/>
  <c r="Y251"/>
  <c r="Z251"/>
  <c r="AA251"/>
  <c r="AB251"/>
  <c r="AC251"/>
  <c r="AD251"/>
  <c r="AE251"/>
  <c r="AG251" s="1"/>
  <c r="AJ251"/>
  <c r="AK251"/>
  <c r="AL251"/>
  <c r="AM251"/>
  <c r="AN251"/>
  <c r="AO251"/>
  <c r="AP251"/>
  <c r="Y252"/>
  <c r="Z252"/>
  <c r="AA252"/>
  <c r="AB252"/>
  <c r="AC252"/>
  <c r="AD252"/>
  <c r="AE252"/>
  <c r="AG252" s="1"/>
  <c r="AJ252"/>
  <c r="AH252" s="1"/>
  <c r="AK252"/>
  <c r="AL252"/>
  <c r="AM252"/>
  <c r="AN252"/>
  <c r="AO252"/>
  <c r="AP252"/>
  <c r="Y253"/>
  <c r="Z253"/>
  <c r="AA253"/>
  <c r="AB253"/>
  <c r="AC253"/>
  <c r="AD253"/>
  <c r="AE253"/>
  <c r="AG253" s="1"/>
  <c r="AJ253"/>
  <c r="AK253"/>
  <c r="AL253"/>
  <c r="AM253"/>
  <c r="AN253"/>
  <c r="AO253"/>
  <c r="AP253"/>
  <c r="Y254"/>
  <c r="Z254"/>
  <c r="AA254"/>
  <c r="AB254"/>
  <c r="AC254"/>
  <c r="AD254"/>
  <c r="AE254"/>
  <c r="AG254" s="1"/>
  <c r="AJ254"/>
  <c r="AH254" s="1"/>
  <c r="AK254"/>
  <c r="AL254"/>
  <c r="AM254"/>
  <c r="AN254"/>
  <c r="AO254"/>
  <c r="AP254"/>
  <c r="Y255"/>
  <c r="Z255"/>
  <c r="AA255"/>
  <c r="AB255"/>
  <c r="AC255"/>
  <c r="AD255"/>
  <c r="AE255"/>
  <c r="AG255" s="1"/>
  <c r="AJ255"/>
  <c r="AK255"/>
  <c r="AL255"/>
  <c r="AM255"/>
  <c r="AN255"/>
  <c r="AO255"/>
  <c r="AP255"/>
  <c r="Y256"/>
  <c r="Z256"/>
  <c r="AA256"/>
  <c r="AB256"/>
  <c r="AC256"/>
  <c r="AD256"/>
  <c r="AE256"/>
  <c r="AG256" s="1"/>
  <c r="AJ256"/>
  <c r="AH256" s="1"/>
  <c r="AK256"/>
  <c r="AL256"/>
  <c r="AM256"/>
  <c r="AN256"/>
  <c r="AO256"/>
  <c r="AP256"/>
  <c r="Y257"/>
  <c r="Z257"/>
  <c r="AA257"/>
  <c r="AB257"/>
  <c r="AC257"/>
  <c r="AD257"/>
  <c r="AE257"/>
  <c r="AG257" s="1"/>
  <c r="AJ257"/>
  <c r="AK257"/>
  <c r="AL257"/>
  <c r="AM257"/>
  <c r="AN257"/>
  <c r="AO257"/>
  <c r="AP257"/>
  <c r="Y258"/>
  <c r="Z258"/>
  <c r="AA258"/>
  <c r="AB258"/>
  <c r="AC258"/>
  <c r="AD258"/>
  <c r="AE258"/>
  <c r="AG258" s="1"/>
  <c r="AJ258"/>
  <c r="AH258" s="1"/>
  <c r="AK258"/>
  <c r="AL258"/>
  <c r="AM258"/>
  <c r="AN258"/>
  <c r="AO258"/>
  <c r="AP258"/>
  <c r="Y259"/>
  <c r="Z259"/>
  <c r="AA259"/>
  <c r="AB259"/>
  <c r="AC259"/>
  <c r="AD259"/>
  <c r="AE259"/>
  <c r="AG259" s="1"/>
  <c r="AJ259"/>
  <c r="AK259"/>
  <c r="AL259"/>
  <c r="AM259"/>
  <c r="AN259"/>
  <c r="AO259"/>
  <c r="AP259"/>
  <c r="Y260"/>
  <c r="Z260"/>
  <c r="AA260"/>
  <c r="AB260"/>
  <c r="AC260"/>
  <c r="AD260"/>
  <c r="AE260"/>
  <c r="AG260" s="1"/>
  <c r="AJ260"/>
  <c r="AH260" s="1"/>
  <c r="AK260"/>
  <c r="AL260"/>
  <c r="AM260"/>
  <c r="AN260"/>
  <c r="AO260"/>
  <c r="AP260"/>
  <c r="Y261"/>
  <c r="Z261"/>
  <c r="AA261"/>
  <c r="AB261"/>
  <c r="AC261"/>
  <c r="AD261"/>
  <c r="AE261"/>
  <c r="AG261" s="1"/>
  <c r="AJ261"/>
  <c r="AK261"/>
  <c r="AL261"/>
  <c r="AM261"/>
  <c r="AN261"/>
  <c r="AO261"/>
  <c r="AP261"/>
  <c r="Y262"/>
  <c r="Z262"/>
  <c r="AA262"/>
  <c r="AB262"/>
  <c r="AC262"/>
  <c r="AD262"/>
  <c r="AE262"/>
  <c r="AG262" s="1"/>
  <c r="AJ262"/>
  <c r="AH262" s="1"/>
  <c r="AK262"/>
  <c r="AL262"/>
  <c r="AM262"/>
  <c r="AN262"/>
  <c r="AO262"/>
  <c r="AP262"/>
  <c r="Y263"/>
  <c r="Z263"/>
  <c r="AA263"/>
  <c r="AB263"/>
  <c r="AC263"/>
  <c r="AD263"/>
  <c r="AE263"/>
  <c r="AG263" s="1"/>
  <c r="AJ263"/>
  <c r="AK263"/>
  <c r="AL263"/>
  <c r="AM263"/>
  <c r="AN263"/>
  <c r="AO263"/>
  <c r="AP263"/>
  <c r="Y264"/>
  <c r="Z264"/>
  <c r="AA264"/>
  <c r="AB264"/>
  <c r="AC264"/>
  <c r="AD264"/>
  <c r="AE264"/>
  <c r="AG264" s="1"/>
  <c r="AJ264"/>
  <c r="AH264" s="1"/>
  <c r="AK264"/>
  <c r="AL264"/>
  <c r="AM264"/>
  <c r="AN264"/>
  <c r="AO264"/>
  <c r="AP264"/>
  <c r="Y265"/>
  <c r="Z265"/>
  <c r="AA265"/>
  <c r="AB265"/>
  <c r="AC265"/>
  <c r="AD265"/>
  <c r="AE265"/>
  <c r="AG265" s="1"/>
  <c r="AJ265"/>
  <c r="AK265"/>
  <c r="AL265"/>
  <c r="AM265"/>
  <c r="AN265"/>
  <c r="AO265"/>
  <c r="AP265"/>
  <c r="Y266"/>
  <c r="Z266"/>
  <c r="AA266"/>
  <c r="AB266"/>
  <c r="AC266"/>
  <c r="AD266"/>
  <c r="AE266"/>
  <c r="AG266" s="1"/>
  <c r="AJ266"/>
  <c r="AH266" s="1"/>
  <c r="AK266"/>
  <c r="AL266"/>
  <c r="AM266"/>
  <c r="AN266"/>
  <c r="AO266"/>
  <c r="AP266"/>
  <c r="Y267"/>
  <c r="Z267"/>
  <c r="AA267"/>
  <c r="AB267"/>
  <c r="AC267"/>
  <c r="AD267"/>
  <c r="AE267"/>
  <c r="AG267" s="1"/>
  <c r="AJ267"/>
  <c r="AK267"/>
  <c r="AL267"/>
  <c r="AM267"/>
  <c r="AN267"/>
  <c r="AO267"/>
  <c r="AP267"/>
  <c r="Y268"/>
  <c r="Z268"/>
  <c r="AA268"/>
  <c r="AB268"/>
  <c r="AC268"/>
  <c r="AD268"/>
  <c r="AE268"/>
  <c r="AG268" s="1"/>
  <c r="AJ268"/>
  <c r="AH268" s="1"/>
  <c r="AK268"/>
  <c r="AL268"/>
  <c r="AM268"/>
  <c r="AN268"/>
  <c r="AO268"/>
  <c r="AP268"/>
  <c r="Y269"/>
  <c r="Z269"/>
  <c r="AA269"/>
  <c r="AB269"/>
  <c r="AC269"/>
  <c r="AD269"/>
  <c r="AE269"/>
  <c r="AG269" s="1"/>
  <c r="AJ269"/>
  <c r="AK269"/>
  <c r="AL269"/>
  <c r="AM269"/>
  <c r="AN269"/>
  <c r="AO269"/>
  <c r="AP269"/>
  <c r="Y270"/>
  <c r="Z270"/>
  <c r="AA270"/>
  <c r="AB270"/>
  <c r="AC270"/>
  <c r="AD270"/>
  <c r="AE270"/>
  <c r="AG270" s="1"/>
  <c r="AJ270"/>
  <c r="AH270" s="1"/>
  <c r="AK270"/>
  <c r="AL270"/>
  <c r="AM270"/>
  <c r="AN270"/>
  <c r="AO270"/>
  <c r="AP270"/>
  <c r="Y271"/>
  <c r="Z271"/>
  <c r="AA271"/>
  <c r="AB271"/>
  <c r="AC271"/>
  <c r="AD271"/>
  <c r="AE271"/>
  <c r="AG271" s="1"/>
  <c r="AJ271"/>
  <c r="AK271"/>
  <c r="AL271"/>
  <c r="AM271"/>
  <c r="AN271"/>
  <c r="AO271"/>
  <c r="AP271"/>
  <c r="Y272"/>
  <c r="Z272"/>
  <c r="AA272"/>
  <c r="AB272"/>
  <c r="AC272"/>
  <c r="AD272"/>
  <c r="AE272"/>
  <c r="AG272" s="1"/>
  <c r="AJ272"/>
  <c r="AH272" s="1"/>
  <c r="AK272"/>
  <c r="AL272"/>
  <c r="AM272"/>
  <c r="AN272"/>
  <c r="AO272"/>
  <c r="AP272"/>
  <c r="Y273"/>
  <c r="Z273"/>
  <c r="AA273"/>
  <c r="AB273"/>
  <c r="AC273"/>
  <c r="AD273"/>
  <c r="AE273"/>
  <c r="AG273" s="1"/>
  <c r="AJ273"/>
  <c r="AK273"/>
  <c r="AL273"/>
  <c r="AM273"/>
  <c r="AN273"/>
  <c r="AO273"/>
  <c r="AP273"/>
  <c r="Y274"/>
  <c r="Z274"/>
  <c r="AA274"/>
  <c r="AB274"/>
  <c r="AC274"/>
  <c r="AD274"/>
  <c r="AE274"/>
  <c r="AG274" s="1"/>
  <c r="AJ274"/>
  <c r="AH274" s="1"/>
  <c r="AK274"/>
  <c r="AL274"/>
  <c r="AM274"/>
  <c r="AN274"/>
  <c r="AO274"/>
  <c r="AP274"/>
  <c r="Y275"/>
  <c r="Z275"/>
  <c r="AA275"/>
  <c r="AB275"/>
  <c r="AC275"/>
  <c r="AD275"/>
  <c r="AE275"/>
  <c r="AG275" s="1"/>
  <c r="AJ275"/>
  <c r="AK275"/>
  <c r="AL275"/>
  <c r="AM275"/>
  <c r="AN275"/>
  <c r="AO275"/>
  <c r="AP275"/>
  <c r="Y276"/>
  <c r="Z276"/>
  <c r="AA276"/>
  <c r="AB276"/>
  <c r="AC276"/>
  <c r="AD276"/>
  <c r="AE276"/>
  <c r="AG276" s="1"/>
  <c r="AJ276"/>
  <c r="AH276" s="1"/>
  <c r="AK276"/>
  <c r="AL276"/>
  <c r="AM276"/>
  <c r="AN276"/>
  <c r="AO276"/>
  <c r="AP276"/>
  <c r="Y277"/>
  <c r="Z277"/>
  <c r="AA277"/>
  <c r="AB277"/>
  <c r="AC277"/>
  <c r="AD277"/>
  <c r="AE277"/>
  <c r="AG277" s="1"/>
  <c r="AJ277"/>
  <c r="AK277"/>
  <c r="AL277"/>
  <c r="AM277"/>
  <c r="AN277"/>
  <c r="AO277"/>
  <c r="AP277"/>
  <c r="Y278"/>
  <c r="Z278"/>
  <c r="AA278"/>
  <c r="AB278"/>
  <c r="AC278"/>
  <c r="AD278"/>
  <c r="AE278"/>
  <c r="AG278" s="1"/>
  <c r="AJ278"/>
  <c r="AH278" s="1"/>
  <c r="AK278"/>
  <c r="AL278"/>
  <c r="AM278"/>
  <c r="AN278"/>
  <c r="AO278"/>
  <c r="AP278"/>
  <c r="Y279"/>
  <c r="Z279"/>
  <c r="AA279"/>
  <c r="AB279"/>
  <c r="AC279"/>
  <c r="AD279"/>
  <c r="AE279"/>
  <c r="AG279" s="1"/>
  <c r="AJ279"/>
  <c r="AK279"/>
  <c r="AL279"/>
  <c r="AM279"/>
  <c r="AN279"/>
  <c r="AO279"/>
  <c r="AP279"/>
  <c r="Y280"/>
  <c r="Z280"/>
  <c r="AA280"/>
  <c r="AB280"/>
  <c r="AC280"/>
  <c r="AD280"/>
  <c r="AE280"/>
  <c r="AG280" s="1"/>
  <c r="AJ280"/>
  <c r="AH280" s="1"/>
  <c r="AK280"/>
  <c r="AL280"/>
  <c r="AM280"/>
  <c r="AN280"/>
  <c r="AO280"/>
  <c r="AP280"/>
  <c r="Y281"/>
  <c r="Z281"/>
  <c r="AA281"/>
  <c r="AB281"/>
  <c r="AC281"/>
  <c r="AD281"/>
  <c r="AE281"/>
  <c r="AG281" s="1"/>
  <c r="AJ281"/>
  <c r="AK281"/>
  <c r="AL281"/>
  <c r="AM281"/>
  <c r="AN281"/>
  <c r="AO281"/>
  <c r="AP281"/>
  <c r="Y282"/>
  <c r="Z282"/>
  <c r="AA282"/>
  <c r="AB282"/>
  <c r="AC282"/>
  <c r="AD282"/>
  <c r="AE282"/>
  <c r="AG282" s="1"/>
  <c r="AJ282"/>
  <c r="AH282" s="1"/>
  <c r="AK282"/>
  <c r="AL282"/>
  <c r="AM282"/>
  <c r="AN282"/>
  <c r="AO282"/>
  <c r="AP282"/>
  <c r="Y283"/>
  <c r="Z283"/>
  <c r="AA283"/>
  <c r="AB283"/>
  <c r="AC283"/>
  <c r="AD283"/>
  <c r="AE283"/>
  <c r="AG283" s="1"/>
  <c r="AJ283"/>
  <c r="AK283"/>
  <c r="AL283"/>
  <c r="AM283"/>
  <c r="AN283"/>
  <c r="AO283"/>
  <c r="AP283"/>
  <c r="Y284"/>
  <c r="Z284"/>
  <c r="AA284"/>
  <c r="AB284"/>
  <c r="AC284"/>
  <c r="AD284"/>
  <c r="AE284"/>
  <c r="AG284" s="1"/>
  <c r="AJ284"/>
  <c r="AH284" s="1"/>
  <c r="AK284"/>
  <c r="AL284"/>
  <c r="AM284"/>
  <c r="AN284"/>
  <c r="AO284"/>
  <c r="AP284"/>
  <c r="Y285"/>
  <c r="Z285"/>
  <c r="AA285"/>
  <c r="AB285"/>
  <c r="AC285"/>
  <c r="AD285"/>
  <c r="AE285"/>
  <c r="AG285" s="1"/>
  <c r="AJ285"/>
  <c r="AK285"/>
  <c r="AL285"/>
  <c r="AM285"/>
  <c r="AN285"/>
  <c r="AO285"/>
  <c r="AP285"/>
  <c r="Y286"/>
  <c r="Z286"/>
  <c r="AA286"/>
  <c r="AB286"/>
  <c r="AC286"/>
  <c r="AD286"/>
  <c r="AE286"/>
  <c r="AG286" s="1"/>
  <c r="AJ286"/>
  <c r="AH286" s="1"/>
  <c r="AK286"/>
  <c r="AL286"/>
  <c r="AM286"/>
  <c r="AN286"/>
  <c r="AO286"/>
  <c r="AP286"/>
  <c r="Y287"/>
  <c r="Z287"/>
  <c r="AA287"/>
  <c r="AB287"/>
  <c r="AC287"/>
  <c r="AD287"/>
  <c r="AE287"/>
  <c r="AG287" s="1"/>
  <c r="AJ287"/>
  <c r="AK287"/>
  <c r="AL287"/>
  <c r="AM287"/>
  <c r="AN287"/>
  <c r="AO287"/>
  <c r="AP287"/>
  <c r="Y288"/>
  <c r="Z288"/>
  <c r="AA288"/>
  <c r="AB288"/>
  <c r="AC288"/>
  <c r="AD288"/>
  <c r="AE288"/>
  <c r="AG288" s="1"/>
  <c r="AJ288"/>
  <c r="AH288" s="1"/>
  <c r="AK288"/>
  <c r="AL288"/>
  <c r="AM288"/>
  <c r="AN288"/>
  <c r="AO288"/>
  <c r="AP288"/>
  <c r="Y289"/>
  <c r="Z289"/>
  <c r="AA289"/>
  <c r="AB289"/>
  <c r="AC289"/>
  <c r="AD289"/>
  <c r="AE289"/>
  <c r="AG289" s="1"/>
  <c r="AJ289"/>
  <c r="AK289"/>
  <c r="AL289"/>
  <c r="AM289"/>
  <c r="AN289"/>
  <c r="AO289"/>
  <c r="AP289"/>
  <c r="Y290"/>
  <c r="Z290"/>
  <c r="AA290"/>
  <c r="AB290"/>
  <c r="AC290"/>
  <c r="AD290"/>
  <c r="AE290"/>
  <c r="AG290" s="1"/>
  <c r="AJ290"/>
  <c r="AH290" s="1"/>
  <c r="AK290"/>
  <c r="AL290"/>
  <c r="AM290"/>
  <c r="AN290"/>
  <c r="AO290"/>
  <c r="AP290"/>
  <c r="Y291"/>
  <c r="Z291"/>
  <c r="AA291"/>
  <c r="AB291"/>
  <c r="AC291"/>
  <c r="AD291"/>
  <c r="AE291"/>
  <c r="AJ291"/>
  <c r="AK291"/>
  <c r="AL291"/>
  <c r="AM291"/>
  <c r="AN291"/>
  <c r="AO291"/>
  <c r="AP291"/>
  <c r="Y292"/>
  <c r="Z292"/>
  <c r="AA292"/>
  <c r="AB292"/>
  <c r="AC292"/>
  <c r="AD292"/>
  <c r="AE292"/>
  <c r="AG292" s="1"/>
  <c r="AJ292"/>
  <c r="AH292" s="1"/>
  <c r="AK292"/>
  <c r="AL292"/>
  <c r="AM292"/>
  <c r="AN292"/>
  <c r="AO292"/>
  <c r="AP292"/>
  <c r="Y293"/>
  <c r="Z293"/>
  <c r="AA293"/>
  <c r="AB293"/>
  <c r="AC293"/>
  <c r="AD293"/>
  <c r="AE293"/>
  <c r="AJ293"/>
  <c r="AK293"/>
  <c r="AL293"/>
  <c r="AM293"/>
  <c r="AN293"/>
  <c r="AO293"/>
  <c r="AP293"/>
  <c r="Y294"/>
  <c r="Z294"/>
  <c r="AA294"/>
  <c r="AB294"/>
  <c r="AC294"/>
  <c r="AD294"/>
  <c r="AE294"/>
  <c r="AG294" s="1"/>
  <c r="AJ294"/>
  <c r="AH294" s="1"/>
  <c r="AK294"/>
  <c r="AL294"/>
  <c r="AM294"/>
  <c r="AN294"/>
  <c r="AO294"/>
  <c r="AP294"/>
  <c r="Y295"/>
  <c r="Z295"/>
  <c r="AA295"/>
  <c r="AB295"/>
  <c r="AC295"/>
  <c r="AD295"/>
  <c r="AE295"/>
  <c r="AJ295"/>
  <c r="AK295"/>
  <c r="AL295"/>
  <c r="AM295"/>
  <c r="AN295"/>
  <c r="AO295"/>
  <c r="AP295"/>
  <c r="Y296"/>
  <c r="Z296"/>
  <c r="AA296"/>
  <c r="AB296"/>
  <c r="AC296"/>
  <c r="AD296"/>
  <c r="AE296"/>
  <c r="AG296" s="1"/>
  <c r="AJ296"/>
  <c r="AH296" s="1"/>
  <c r="AK296"/>
  <c r="AL296"/>
  <c r="AM296"/>
  <c r="AN296"/>
  <c r="AO296"/>
  <c r="AP296"/>
  <c r="Y297"/>
  <c r="Z297"/>
  <c r="AA297"/>
  <c r="AB297"/>
  <c r="AC297"/>
  <c r="AD297"/>
  <c r="AE297"/>
  <c r="AJ297"/>
  <c r="AK297"/>
  <c r="AL297"/>
  <c r="AM297"/>
  <c r="AN297"/>
  <c r="AO297"/>
  <c r="AP297"/>
  <c r="Y298"/>
  <c r="Z298"/>
  <c r="AA298"/>
  <c r="AB298"/>
  <c r="AC298"/>
  <c r="AD298"/>
  <c r="AE298"/>
  <c r="AG298" s="1"/>
  <c r="AJ298"/>
  <c r="AH298" s="1"/>
  <c r="AK298"/>
  <c r="AL298"/>
  <c r="AM298"/>
  <c r="AN298"/>
  <c r="AO298"/>
  <c r="AP298"/>
  <c r="Y299"/>
  <c r="Z299"/>
  <c r="AA299"/>
  <c r="AB299"/>
  <c r="AC299"/>
  <c r="AD299"/>
  <c r="AE299"/>
  <c r="AJ299"/>
  <c r="AK299"/>
  <c r="AL299"/>
  <c r="AM299"/>
  <c r="AN299"/>
  <c r="AO299"/>
  <c r="AP299"/>
  <c r="Y300"/>
  <c r="Z300"/>
  <c r="AA300"/>
  <c r="AB300"/>
  <c r="AC300"/>
  <c r="AD300"/>
  <c r="AE300"/>
  <c r="AG300" s="1"/>
  <c r="AJ300"/>
  <c r="AH300" s="1"/>
  <c r="AK300"/>
  <c r="AL300"/>
  <c r="AM300"/>
  <c r="AN300"/>
  <c r="AO300"/>
  <c r="AP300"/>
  <c r="Y301"/>
  <c r="Z301"/>
  <c r="AA301"/>
  <c r="AB301"/>
  <c r="AC301"/>
  <c r="AD301"/>
  <c r="AE301"/>
  <c r="AJ301"/>
  <c r="AK301"/>
  <c r="AL301"/>
  <c r="AM301"/>
  <c r="AN301"/>
  <c r="AO301"/>
  <c r="AP301"/>
  <c r="Y302"/>
  <c r="Z302"/>
  <c r="AA302"/>
  <c r="AB302"/>
  <c r="AC302"/>
  <c r="AD302"/>
  <c r="AE302"/>
  <c r="AG302" s="1"/>
  <c r="AJ302"/>
  <c r="AH302" s="1"/>
  <c r="AK302"/>
  <c r="AL302"/>
  <c r="AM302"/>
  <c r="AN302"/>
  <c r="AO302"/>
  <c r="AP302"/>
  <c r="Y303"/>
  <c r="Z303"/>
  <c r="AA303"/>
  <c r="AB303"/>
  <c r="AC303"/>
  <c r="AD303"/>
  <c r="AE303"/>
  <c r="AJ303"/>
  <c r="AK303"/>
  <c r="AL303"/>
  <c r="AM303"/>
  <c r="AN303"/>
  <c r="AO303"/>
  <c r="AP303"/>
  <c r="Y304"/>
  <c r="Z304"/>
  <c r="AA304"/>
  <c r="AB304"/>
  <c r="AC304"/>
  <c r="AD304"/>
  <c r="AE304"/>
  <c r="AG304" s="1"/>
  <c r="AJ304"/>
  <c r="AH304" s="1"/>
  <c r="AK304"/>
  <c r="AL304"/>
  <c r="AM304"/>
  <c r="AN304"/>
  <c r="AO304"/>
  <c r="AP304"/>
  <c r="Y305"/>
  <c r="Z305"/>
  <c r="AA305"/>
  <c r="AB305"/>
  <c r="AC305"/>
  <c r="AD305"/>
  <c r="AE305"/>
  <c r="AJ305"/>
  <c r="AK305"/>
  <c r="AL305"/>
  <c r="AM305"/>
  <c r="AN305"/>
  <c r="AO305"/>
  <c r="AP305"/>
  <c r="Y306"/>
  <c r="Z306"/>
  <c r="AA306"/>
  <c r="AB306"/>
  <c r="AC306"/>
  <c r="AD306"/>
  <c r="AE306"/>
  <c r="AG306" s="1"/>
  <c r="AJ306"/>
  <c r="AH306" s="1"/>
  <c r="AK306"/>
  <c r="AL306"/>
  <c r="AM306"/>
  <c r="AN306"/>
  <c r="AO306"/>
  <c r="AP306"/>
  <c r="Y307"/>
  <c r="Z307"/>
  <c r="AA307"/>
  <c r="AB307"/>
  <c r="AC307"/>
  <c r="AD307"/>
  <c r="AE307"/>
  <c r="AJ307"/>
  <c r="AK307"/>
  <c r="AL307"/>
  <c r="AM307"/>
  <c r="AN307"/>
  <c r="AO307"/>
  <c r="AP307"/>
  <c r="Y308"/>
  <c r="Z308"/>
  <c r="AA308"/>
  <c r="AB308"/>
  <c r="AC308"/>
  <c r="AD308"/>
  <c r="AE308"/>
  <c r="AG308" s="1"/>
  <c r="AJ308"/>
  <c r="AH308" s="1"/>
  <c r="AK308"/>
  <c r="AL308"/>
  <c r="AM308"/>
  <c r="AN308"/>
  <c r="AO308"/>
  <c r="AP308"/>
  <c r="Y309"/>
  <c r="Z309"/>
  <c r="AA309"/>
  <c r="AB309"/>
  <c r="AC309"/>
  <c r="AD309"/>
  <c r="AE309"/>
  <c r="AJ309"/>
  <c r="AK309"/>
  <c r="AL309"/>
  <c r="AM309"/>
  <c r="AN309"/>
  <c r="AO309"/>
  <c r="AP309"/>
  <c r="Y310"/>
  <c r="Z310"/>
  <c r="AA310"/>
  <c r="AB310"/>
  <c r="AC310"/>
  <c r="AD310"/>
  <c r="AE310"/>
  <c r="AG310" s="1"/>
  <c r="AJ310"/>
  <c r="AH310" s="1"/>
  <c r="AK310"/>
  <c r="AL310"/>
  <c r="AM310"/>
  <c r="AN310"/>
  <c r="AO310"/>
  <c r="AP310"/>
  <c r="Y311"/>
  <c r="Z311"/>
  <c r="AA311"/>
  <c r="AB311"/>
  <c r="AC311"/>
  <c r="AD311"/>
  <c r="AE311"/>
  <c r="AJ311"/>
  <c r="AK311"/>
  <c r="AL311"/>
  <c r="AM311"/>
  <c r="AN311"/>
  <c r="AO311"/>
  <c r="AP311"/>
  <c r="Y312"/>
  <c r="Z312"/>
  <c r="AA312"/>
  <c r="AB312"/>
  <c r="AC312"/>
  <c r="AD312"/>
  <c r="AE312"/>
  <c r="AG312" s="1"/>
  <c r="AJ312"/>
  <c r="AH312" s="1"/>
  <c r="AK312"/>
  <c r="AL312"/>
  <c r="AM312"/>
  <c r="AN312"/>
  <c r="AO312"/>
  <c r="AP312"/>
  <c r="Y313"/>
  <c r="Z313"/>
  <c r="AA313"/>
  <c r="AB313"/>
  <c r="AC313"/>
  <c r="AD313"/>
  <c r="AE313"/>
  <c r="AJ313"/>
  <c r="AK313"/>
  <c r="AL313"/>
  <c r="AM313"/>
  <c r="AN313"/>
  <c r="AO313"/>
  <c r="AP313"/>
  <c r="Y314"/>
  <c r="Z314"/>
  <c r="AA314"/>
  <c r="AB314"/>
  <c r="AC314"/>
  <c r="AD314"/>
  <c r="AE314"/>
  <c r="AG314" s="1"/>
  <c r="AJ314"/>
  <c r="AH314" s="1"/>
  <c r="AK314"/>
  <c r="AL314"/>
  <c r="AM314"/>
  <c r="AN314"/>
  <c r="AO314"/>
  <c r="AP314"/>
  <c r="Y315"/>
  <c r="Z315"/>
  <c r="AA315"/>
  <c r="AB315"/>
  <c r="AC315"/>
  <c r="AD315"/>
  <c r="AE315"/>
  <c r="AJ315"/>
  <c r="AK315"/>
  <c r="AL315"/>
  <c r="AM315"/>
  <c r="AN315"/>
  <c r="AO315"/>
  <c r="AP315"/>
  <c r="Y316"/>
  <c r="Z316"/>
  <c r="AA316"/>
  <c r="AB316"/>
  <c r="AC316"/>
  <c r="AD316"/>
  <c r="AE316"/>
  <c r="AG316" s="1"/>
  <c r="AJ316"/>
  <c r="AH316" s="1"/>
  <c r="AK316"/>
  <c r="AL316"/>
  <c r="AM316"/>
  <c r="AN316"/>
  <c r="AO316"/>
  <c r="AP316"/>
  <c r="Y317"/>
  <c r="Z317"/>
  <c r="AA317"/>
  <c r="AB317"/>
  <c r="AC317"/>
  <c r="AD317"/>
  <c r="AE317"/>
  <c r="AJ317"/>
  <c r="AK317"/>
  <c r="AL317"/>
  <c r="AM317"/>
  <c r="AN317"/>
  <c r="AO317"/>
  <c r="AP317"/>
  <c r="Y318"/>
  <c r="Z318"/>
  <c r="AA318"/>
  <c r="AB318"/>
  <c r="AC318"/>
  <c r="AD318"/>
  <c r="AE318"/>
  <c r="AG318" s="1"/>
  <c r="AJ318"/>
  <c r="AK318"/>
  <c r="AL318"/>
  <c r="AM318"/>
  <c r="AN318"/>
  <c r="AO318"/>
  <c r="AP318"/>
  <c r="Y319"/>
  <c r="Z319"/>
  <c r="AA319"/>
  <c r="AB319"/>
  <c r="AC319"/>
  <c r="AD319"/>
  <c r="AE319"/>
  <c r="AG319" s="1"/>
  <c r="AJ319"/>
  <c r="AK319"/>
  <c r="AL319"/>
  <c r="AM319"/>
  <c r="AN319"/>
  <c r="AO319"/>
  <c r="AP319"/>
  <c r="Y320"/>
  <c r="Z320"/>
  <c r="AA320"/>
  <c r="AB320"/>
  <c r="AC320"/>
  <c r="AD320"/>
  <c r="AE320"/>
  <c r="AG320" s="1"/>
  <c r="AJ320"/>
  <c r="AK320"/>
  <c r="AL320"/>
  <c r="AM320"/>
  <c r="AN320"/>
  <c r="AO320"/>
  <c r="AP320"/>
  <c r="Y321"/>
  <c r="Z321"/>
  <c r="AA321"/>
  <c r="AB321"/>
  <c r="AC321"/>
  <c r="AD321"/>
  <c r="AE321"/>
  <c r="AG321" s="1"/>
  <c r="AJ321"/>
  <c r="AK321"/>
  <c r="AL321"/>
  <c r="AM321"/>
  <c r="AN321"/>
  <c r="AO321"/>
  <c r="AP321"/>
  <c r="Y322"/>
  <c r="Z322"/>
  <c r="AA322"/>
  <c r="AB322"/>
  <c r="AC322"/>
  <c r="AD322"/>
  <c r="AE322"/>
  <c r="AG322" s="1"/>
  <c r="AJ322"/>
  <c r="AK322"/>
  <c r="AL322"/>
  <c r="AM322"/>
  <c r="AN322"/>
  <c r="AO322"/>
  <c r="AP322"/>
  <c r="Y323"/>
  <c r="Z323"/>
  <c r="AA323"/>
  <c r="AB323"/>
  <c r="AC323"/>
  <c r="AD323"/>
  <c r="AE323"/>
  <c r="AG323" s="1"/>
  <c r="AJ323"/>
  <c r="AK323"/>
  <c r="AL323"/>
  <c r="AM323"/>
  <c r="AN323"/>
  <c r="AO323"/>
  <c r="AP323"/>
  <c r="Y324"/>
  <c r="Z324"/>
  <c r="AA324"/>
  <c r="AB324"/>
  <c r="AC324"/>
  <c r="AD324"/>
  <c r="AE324"/>
  <c r="AG324" s="1"/>
  <c r="AJ324"/>
  <c r="AK324"/>
  <c r="AL324"/>
  <c r="AM324"/>
  <c r="AN324"/>
  <c r="AO324"/>
  <c r="AP324"/>
  <c r="Y325"/>
  <c r="Z325"/>
  <c r="AA325"/>
  <c r="AB325"/>
  <c r="AC325"/>
  <c r="AD325"/>
  <c r="AE325"/>
  <c r="AG325" s="1"/>
  <c r="AJ325"/>
  <c r="AK325"/>
  <c r="AL325"/>
  <c r="AM325"/>
  <c r="AN325"/>
  <c r="AO325"/>
  <c r="AP325"/>
  <c r="Y326"/>
  <c r="Z326"/>
  <c r="AA326"/>
  <c r="AB326"/>
  <c r="AC326"/>
  <c r="AD326"/>
  <c r="AE326"/>
  <c r="AG326" s="1"/>
  <c r="AJ326"/>
  <c r="AK326"/>
  <c r="AL326"/>
  <c r="AM326"/>
  <c r="AN326"/>
  <c r="AO326"/>
  <c r="AP326"/>
  <c r="Y327"/>
  <c r="Z327"/>
  <c r="AA327"/>
  <c r="AB327"/>
  <c r="AC327"/>
  <c r="AD327"/>
  <c r="AE327"/>
  <c r="AG327" s="1"/>
  <c r="AJ327"/>
  <c r="AK327"/>
  <c r="AL327"/>
  <c r="AM327"/>
  <c r="AN327"/>
  <c r="AO327"/>
  <c r="AP327"/>
  <c r="Y328"/>
  <c r="Z328"/>
  <c r="AA328"/>
  <c r="AB328"/>
  <c r="AC328"/>
  <c r="AD328"/>
  <c r="AE328"/>
  <c r="AG328" s="1"/>
  <c r="AJ328"/>
  <c r="AK328"/>
  <c r="AL328"/>
  <c r="AM328"/>
  <c r="AN328"/>
  <c r="AO328"/>
  <c r="AP328"/>
  <c r="Y329"/>
  <c r="Z329"/>
  <c r="AA329"/>
  <c r="AB329"/>
  <c r="AC329"/>
  <c r="AD329"/>
  <c r="AE329"/>
  <c r="AG329" s="1"/>
  <c r="AJ329"/>
  <c r="AK329"/>
  <c r="AL329"/>
  <c r="AM329"/>
  <c r="AN329"/>
  <c r="AO329"/>
  <c r="AP329"/>
  <c r="Y330"/>
  <c r="Z330"/>
  <c r="AA330"/>
  <c r="AB330"/>
  <c r="AC330"/>
  <c r="AD330"/>
  <c r="AE330"/>
  <c r="AG330" s="1"/>
  <c r="AJ330"/>
  <c r="AK330"/>
  <c r="AL330"/>
  <c r="AM330"/>
  <c r="AN330"/>
  <c r="AO330"/>
  <c r="AP330"/>
  <c r="Y331"/>
  <c r="Z331"/>
  <c r="AA331"/>
  <c r="AB331"/>
  <c r="AC331"/>
  <c r="AD331"/>
  <c r="AE331"/>
  <c r="AG331" s="1"/>
  <c r="AJ331"/>
  <c r="AK331"/>
  <c r="AL331"/>
  <c r="AM331"/>
  <c r="AN331"/>
  <c r="AO331"/>
  <c r="AP331"/>
  <c r="Y332"/>
  <c r="Z332"/>
  <c r="AA332"/>
  <c r="AB332"/>
  <c r="AC332"/>
  <c r="AD332"/>
  <c r="AE332"/>
  <c r="AG332" s="1"/>
  <c r="AJ332"/>
  <c r="AK332"/>
  <c r="AL332"/>
  <c r="AM332"/>
  <c r="AN332"/>
  <c r="AO332"/>
  <c r="AP332"/>
  <c r="Y333"/>
  <c r="Z333"/>
  <c r="AA333"/>
  <c r="AB333"/>
  <c r="AC333"/>
  <c r="AD333"/>
  <c r="AE333"/>
  <c r="AG333" s="1"/>
  <c r="AJ333"/>
  <c r="AK333"/>
  <c r="AL333"/>
  <c r="AM333"/>
  <c r="AN333"/>
  <c r="AO333"/>
  <c r="AP333"/>
  <c r="Y334"/>
  <c r="Z334"/>
  <c r="AA334"/>
  <c r="AB334"/>
  <c r="AC334"/>
  <c r="AD334"/>
  <c r="AE334"/>
  <c r="AG334" s="1"/>
  <c r="AJ334"/>
  <c r="AK334"/>
  <c r="AL334"/>
  <c r="AM334"/>
  <c r="AN334"/>
  <c r="AO334"/>
  <c r="AP334"/>
  <c r="Y335"/>
  <c r="Z335"/>
  <c r="AA335"/>
  <c r="AB335"/>
  <c r="AC335"/>
  <c r="AD335"/>
  <c r="AE335"/>
  <c r="AG335" s="1"/>
  <c r="AJ335"/>
  <c r="AK335"/>
  <c r="AL335"/>
  <c r="AM335"/>
  <c r="AN335"/>
  <c r="AO335"/>
  <c r="AP335"/>
  <c r="Y336"/>
  <c r="Z336"/>
  <c r="AA336"/>
  <c r="AB336"/>
  <c r="AC336"/>
  <c r="AD336"/>
  <c r="AE336"/>
  <c r="AG336" s="1"/>
  <c r="AJ336"/>
  <c r="AK336"/>
  <c r="AL336"/>
  <c r="AM336"/>
  <c r="AN336"/>
  <c r="AO336"/>
  <c r="AP336"/>
  <c r="Y337"/>
  <c r="Z337"/>
  <c r="AA337"/>
  <c r="AB337"/>
  <c r="AC337"/>
  <c r="AD337"/>
  <c r="AE337"/>
  <c r="AG337" s="1"/>
  <c r="AJ337"/>
  <c r="AK337"/>
  <c r="AL337"/>
  <c r="AM337"/>
  <c r="AN337"/>
  <c r="AO337"/>
  <c r="AP337"/>
  <c r="Y338"/>
  <c r="Z338"/>
  <c r="AA338"/>
  <c r="AB338"/>
  <c r="AC338"/>
  <c r="AD338"/>
  <c r="AE338"/>
  <c r="AG338" s="1"/>
  <c r="AJ338"/>
  <c r="AK338"/>
  <c r="AL338"/>
  <c r="AM338"/>
  <c r="AN338"/>
  <c r="AO338"/>
  <c r="AP338"/>
  <c r="Y339"/>
  <c r="Z339"/>
  <c r="AA339"/>
  <c r="AB339"/>
  <c r="AC339"/>
  <c r="AD339"/>
  <c r="AE339"/>
  <c r="AG339" s="1"/>
  <c r="AJ339"/>
  <c r="AK339"/>
  <c r="AL339"/>
  <c r="AM339"/>
  <c r="AN339"/>
  <c r="AO339"/>
  <c r="AP339"/>
  <c r="Y340"/>
  <c r="Z340"/>
  <c r="AA340"/>
  <c r="AB340"/>
  <c r="AC340"/>
  <c r="AD340"/>
  <c r="AE340"/>
  <c r="AG340" s="1"/>
  <c r="AJ340"/>
  <c r="AK340"/>
  <c r="AL340"/>
  <c r="AM340"/>
  <c r="AN340"/>
  <c r="AO340"/>
  <c r="AP340"/>
  <c r="Y341"/>
  <c r="Z341"/>
  <c r="AA341"/>
  <c r="AB341"/>
  <c r="AC341"/>
  <c r="AD341"/>
  <c r="AE341"/>
  <c r="AG341" s="1"/>
  <c r="AJ341"/>
  <c r="AK341"/>
  <c r="AL341"/>
  <c r="AM341"/>
  <c r="AN341"/>
  <c r="AO341"/>
  <c r="AP341"/>
  <c r="Y342"/>
  <c r="Z342"/>
  <c r="AA342"/>
  <c r="AB342"/>
  <c r="AC342"/>
  <c r="AD342"/>
  <c r="AE342"/>
  <c r="AG342" s="1"/>
  <c r="AJ342"/>
  <c r="AK342"/>
  <c r="AL342"/>
  <c r="AM342"/>
  <c r="AN342"/>
  <c r="AO342"/>
  <c r="AP342"/>
  <c r="Y343"/>
  <c r="Z343"/>
  <c r="AA343"/>
  <c r="AB343"/>
  <c r="AC343"/>
  <c r="AD343"/>
  <c r="AE343"/>
  <c r="AG343" s="1"/>
  <c r="AJ343"/>
  <c r="AK343"/>
  <c r="AL343"/>
  <c r="AM343"/>
  <c r="AN343"/>
  <c r="AO343"/>
  <c r="AP343"/>
  <c r="Y344"/>
  <c r="Z344"/>
  <c r="AA344"/>
  <c r="AB344"/>
  <c r="AC344"/>
  <c r="AD344"/>
  <c r="AE344"/>
  <c r="AG344" s="1"/>
  <c r="AJ344"/>
  <c r="AK344"/>
  <c r="AL344"/>
  <c r="AM344"/>
  <c r="AN344"/>
  <c r="AO344"/>
  <c r="AP344"/>
  <c r="Y345"/>
  <c r="Z345"/>
  <c r="AA345"/>
  <c r="AB345"/>
  <c r="AC345"/>
  <c r="AD345"/>
  <c r="AE345"/>
  <c r="AG345" s="1"/>
  <c r="AJ345"/>
  <c r="AK345"/>
  <c r="AL345"/>
  <c r="AM345"/>
  <c r="AN345"/>
  <c r="AO345"/>
  <c r="AP345"/>
  <c r="Y346"/>
  <c r="Z346"/>
  <c r="AA346"/>
  <c r="AB346"/>
  <c r="AC346"/>
  <c r="AD346"/>
  <c r="AE346"/>
  <c r="AG346" s="1"/>
  <c r="AJ346"/>
  <c r="AK346"/>
  <c r="AL346"/>
  <c r="AM346"/>
  <c r="AN346"/>
  <c r="AO346"/>
  <c r="AP346"/>
  <c r="Y347"/>
  <c r="Z347"/>
  <c r="AA347"/>
  <c r="AB347"/>
  <c r="AC347"/>
  <c r="AD347"/>
  <c r="AE347"/>
  <c r="AG347" s="1"/>
  <c r="AJ347"/>
  <c r="AK347"/>
  <c r="AL347"/>
  <c r="AM347"/>
  <c r="AN347"/>
  <c r="AO347"/>
  <c r="AP347"/>
  <c r="Y348"/>
  <c r="Z348"/>
  <c r="AA348"/>
  <c r="AB348"/>
  <c r="AC348"/>
  <c r="AD348"/>
  <c r="AE348"/>
  <c r="AG348" s="1"/>
  <c r="AJ348"/>
  <c r="AK348"/>
  <c r="AL348"/>
  <c r="AM348"/>
  <c r="AN348"/>
  <c r="AO348"/>
  <c r="AP348"/>
  <c r="Y349"/>
  <c r="Z349"/>
  <c r="AA349"/>
  <c r="AB349"/>
  <c r="AC349"/>
  <c r="AD349"/>
  <c r="AE349"/>
  <c r="AG349" s="1"/>
  <c r="AJ349"/>
  <c r="AK349"/>
  <c r="AL349"/>
  <c r="AM349"/>
  <c r="AN349"/>
  <c r="AO349"/>
  <c r="AP349"/>
  <c r="Y350"/>
  <c r="Z350"/>
  <c r="AA350"/>
  <c r="AB350"/>
  <c r="AC350"/>
  <c r="AD350"/>
  <c r="AE350"/>
  <c r="AG350" s="1"/>
  <c r="AJ350"/>
  <c r="AK350"/>
  <c r="AL350"/>
  <c r="AM350"/>
  <c r="AN350"/>
  <c r="AO350"/>
  <c r="AP350"/>
  <c r="Y351"/>
  <c r="Z351"/>
  <c r="AA351"/>
  <c r="AB351"/>
  <c r="AC351"/>
  <c r="AD351"/>
  <c r="AE351"/>
  <c r="AG351" s="1"/>
  <c r="AJ351"/>
  <c r="AK351"/>
  <c r="AL351"/>
  <c r="AM351"/>
  <c r="AN351"/>
  <c r="AO351"/>
  <c r="AP351"/>
  <c r="Y352"/>
  <c r="Z352"/>
  <c r="AA352"/>
  <c r="AB352"/>
  <c r="AC352"/>
  <c r="AD352"/>
  <c r="AE352"/>
  <c r="AG352" s="1"/>
  <c r="AJ352"/>
  <c r="AK352"/>
  <c r="AL352"/>
  <c r="AM352"/>
  <c r="AN352"/>
  <c r="AO352"/>
  <c r="AP352"/>
  <c r="Y353"/>
  <c r="Z353"/>
  <c r="AA353"/>
  <c r="AB353"/>
  <c r="AC353"/>
  <c r="AD353"/>
  <c r="AE353"/>
  <c r="AG353" s="1"/>
  <c r="AJ353"/>
  <c r="AK353"/>
  <c r="AL353"/>
  <c r="AM353"/>
  <c r="AN353"/>
  <c r="AO353"/>
  <c r="AP353"/>
  <c r="Y354"/>
  <c r="Z354"/>
  <c r="AA354"/>
  <c r="AB354"/>
  <c r="AC354"/>
  <c r="AD354"/>
  <c r="AE354"/>
  <c r="AG354" s="1"/>
  <c r="AJ354"/>
  <c r="AK354"/>
  <c r="AL354"/>
  <c r="AM354"/>
  <c r="AN354"/>
  <c r="AO354"/>
  <c r="AP354"/>
  <c r="Y355"/>
  <c r="Z355"/>
  <c r="AA355"/>
  <c r="AB355"/>
  <c r="AC355"/>
  <c r="AD355"/>
  <c r="AE355"/>
  <c r="AG355" s="1"/>
  <c r="AJ355"/>
  <c r="AK355"/>
  <c r="AL355"/>
  <c r="AM355"/>
  <c r="AN355"/>
  <c r="AO355"/>
  <c r="AP355"/>
  <c r="Y356"/>
  <c r="Z356"/>
  <c r="AA356"/>
  <c r="AB356"/>
  <c r="AC356"/>
  <c r="AD356"/>
  <c r="AE356"/>
  <c r="AG356" s="1"/>
  <c r="AJ356"/>
  <c r="AK356"/>
  <c r="AL356"/>
  <c r="AM356"/>
  <c r="AN356"/>
  <c r="AO356"/>
  <c r="AP356"/>
  <c r="Y357"/>
  <c r="Z357"/>
  <c r="AA357"/>
  <c r="AB357"/>
  <c r="AC357"/>
  <c r="AD357"/>
  <c r="AE357"/>
  <c r="AG357" s="1"/>
  <c r="AJ357"/>
  <c r="AK357"/>
  <c r="AL357"/>
  <c r="AM357"/>
  <c r="AN357"/>
  <c r="AO357"/>
  <c r="AP357"/>
  <c r="Y358"/>
  <c r="Z358"/>
  <c r="AA358"/>
  <c r="AB358"/>
  <c r="AC358"/>
  <c r="AD358"/>
  <c r="AE358"/>
  <c r="AG358" s="1"/>
  <c r="AJ358"/>
  <c r="AK358"/>
  <c r="AL358"/>
  <c r="AM358"/>
  <c r="AN358"/>
  <c r="AO358"/>
  <c r="AP358"/>
  <c r="Y359"/>
  <c r="Z359"/>
  <c r="AA359"/>
  <c r="AB359"/>
  <c r="AC359"/>
  <c r="AD359"/>
  <c r="AE359"/>
  <c r="AG359" s="1"/>
  <c r="AJ359"/>
  <c r="AK359"/>
  <c r="AL359"/>
  <c r="AM359"/>
  <c r="AN359"/>
  <c r="AO359"/>
  <c r="AP359"/>
  <c r="Y360"/>
  <c r="Z360"/>
  <c r="AA360"/>
  <c r="AB360"/>
  <c r="AC360"/>
  <c r="AD360"/>
  <c r="AE360"/>
  <c r="AG360" s="1"/>
  <c r="AJ360"/>
  <c r="AK360"/>
  <c r="AL360"/>
  <c r="AM360"/>
  <c r="AN360"/>
  <c r="AO360"/>
  <c r="AP360"/>
  <c r="Y361"/>
  <c r="Z361"/>
  <c r="AA361"/>
  <c r="AB361"/>
  <c r="AC361"/>
  <c r="AD361"/>
  <c r="AE361"/>
  <c r="AG361" s="1"/>
  <c r="AJ361"/>
  <c r="AK361"/>
  <c r="AL361"/>
  <c r="AM361"/>
  <c r="AN361"/>
  <c r="AO361"/>
  <c r="AP361"/>
  <c r="Y362"/>
  <c r="Z362"/>
  <c r="AA362"/>
  <c r="AB362"/>
  <c r="AC362"/>
  <c r="AD362"/>
  <c r="AE362"/>
  <c r="AG362" s="1"/>
  <c r="AJ362"/>
  <c r="AK362"/>
  <c r="AL362"/>
  <c r="AM362"/>
  <c r="AN362"/>
  <c r="AO362"/>
  <c r="AP362"/>
  <c r="Y363"/>
  <c r="Z363"/>
  <c r="AA363"/>
  <c r="AB363"/>
  <c r="AC363"/>
  <c r="AD363"/>
  <c r="AE363"/>
  <c r="AG363" s="1"/>
  <c r="AJ363"/>
  <c r="AK363"/>
  <c r="AL363"/>
  <c r="AM363"/>
  <c r="AN363"/>
  <c r="AO363"/>
  <c r="AP363"/>
  <c r="Y364"/>
  <c r="Z364"/>
  <c r="AA364"/>
  <c r="AB364"/>
  <c r="AC364"/>
  <c r="AD364"/>
  <c r="AE364"/>
  <c r="AG364" s="1"/>
  <c r="AJ364"/>
  <c r="AK364"/>
  <c r="AL364"/>
  <c r="AM364"/>
  <c r="AN364"/>
  <c r="AO364"/>
  <c r="AP364"/>
  <c r="Y365"/>
  <c r="Z365"/>
  <c r="AA365"/>
  <c r="AB365"/>
  <c r="AC365"/>
  <c r="AD365"/>
  <c r="AE365"/>
  <c r="AG365" s="1"/>
  <c r="AJ365"/>
  <c r="AK365"/>
  <c r="AL365"/>
  <c r="AM365"/>
  <c r="AN365"/>
  <c r="AO365"/>
  <c r="AP365"/>
  <c r="Y366"/>
  <c r="Z366"/>
  <c r="AA366"/>
  <c r="AB366"/>
  <c r="AC366"/>
  <c r="AD366"/>
  <c r="AE366"/>
  <c r="AG366" s="1"/>
  <c r="AJ366"/>
  <c r="AK366"/>
  <c r="AL366"/>
  <c r="AM366"/>
  <c r="AN366"/>
  <c r="AO366"/>
  <c r="AP366"/>
  <c r="Y367"/>
  <c r="Z367"/>
  <c r="AA367"/>
  <c r="AB367"/>
  <c r="AC367"/>
  <c r="AD367"/>
  <c r="AE367"/>
  <c r="AG367" s="1"/>
  <c r="AJ367"/>
  <c r="AK367"/>
  <c r="AL367"/>
  <c r="AM367"/>
  <c r="AN367"/>
  <c r="AO367"/>
  <c r="AP367"/>
  <c r="Y368"/>
  <c r="Z368"/>
  <c r="AA368"/>
  <c r="AB368"/>
  <c r="AC368"/>
  <c r="AD368"/>
  <c r="AE368"/>
  <c r="AG368" s="1"/>
  <c r="AJ368"/>
  <c r="AK368"/>
  <c r="AL368"/>
  <c r="AM368"/>
  <c r="AN368"/>
  <c r="AO368"/>
  <c r="AP368"/>
  <c r="Y369"/>
  <c r="Z369"/>
  <c r="AA369"/>
  <c r="AB369"/>
  <c r="AC369"/>
  <c r="AD369"/>
  <c r="AE369"/>
  <c r="AG369" s="1"/>
  <c r="AJ369"/>
  <c r="AK369"/>
  <c r="AL369"/>
  <c r="AM369"/>
  <c r="AN369"/>
  <c r="AO369"/>
  <c r="AP369"/>
  <c r="Y370"/>
  <c r="Z370"/>
  <c r="AA370"/>
  <c r="AB370"/>
  <c r="AC370"/>
  <c r="AD370"/>
  <c r="AE370"/>
  <c r="AG370" s="1"/>
  <c r="AJ370"/>
  <c r="AK370"/>
  <c r="AL370"/>
  <c r="AM370"/>
  <c r="AN370"/>
  <c r="AO370"/>
  <c r="AP370"/>
  <c r="Y371"/>
  <c r="Z371"/>
  <c r="AA371"/>
  <c r="AB371"/>
  <c r="AC371"/>
  <c r="AD371"/>
  <c r="AE371"/>
  <c r="AG371" s="1"/>
  <c r="AJ371"/>
  <c r="AK371"/>
  <c r="AL371"/>
  <c r="AM371"/>
  <c r="AN371"/>
  <c r="AO371"/>
  <c r="AP371"/>
  <c r="Y372"/>
  <c r="Z372"/>
  <c r="AA372"/>
  <c r="AB372"/>
  <c r="AC372"/>
  <c r="AD372"/>
  <c r="AE372"/>
  <c r="AG372" s="1"/>
  <c r="AJ372"/>
  <c r="AK372"/>
  <c r="AL372"/>
  <c r="AM372"/>
  <c r="AN372"/>
  <c r="AO372"/>
  <c r="AP372"/>
  <c r="Y373"/>
  <c r="Z373"/>
  <c r="AA373"/>
  <c r="AB373"/>
  <c r="AC373"/>
  <c r="AD373"/>
  <c r="AE373"/>
  <c r="AG373" s="1"/>
  <c r="AJ373"/>
  <c r="AK373"/>
  <c r="AL373"/>
  <c r="AM373"/>
  <c r="AN373"/>
  <c r="AO373"/>
  <c r="AP373"/>
  <c r="Y374"/>
  <c r="Z374"/>
  <c r="AA374"/>
  <c r="AB374"/>
  <c r="AC374"/>
  <c r="AD374"/>
  <c r="AE374"/>
  <c r="AG374" s="1"/>
  <c r="AJ374"/>
  <c r="AK374"/>
  <c r="AL374"/>
  <c r="AM374"/>
  <c r="AN374"/>
  <c r="AO374"/>
  <c r="AP374"/>
  <c r="Y375"/>
  <c r="Z375"/>
  <c r="AA375"/>
  <c r="AB375"/>
  <c r="AC375"/>
  <c r="AD375"/>
  <c r="AE375"/>
  <c r="AG375" s="1"/>
  <c r="AJ375"/>
  <c r="AK375"/>
  <c r="AL375"/>
  <c r="AM375"/>
  <c r="AN375"/>
  <c r="AO375"/>
  <c r="AP375"/>
  <c r="Y376"/>
  <c r="Z376"/>
  <c r="AA376"/>
  <c r="AB376"/>
  <c r="AC376"/>
  <c r="AD376"/>
  <c r="AE376"/>
  <c r="AG376" s="1"/>
  <c r="AJ376"/>
  <c r="AK376"/>
  <c r="AL376"/>
  <c r="AM376"/>
  <c r="AN376"/>
  <c r="AO376"/>
  <c r="AP376"/>
  <c r="Y377"/>
  <c r="Z377"/>
  <c r="AA377"/>
  <c r="AB377"/>
  <c r="AC377"/>
  <c r="AD377"/>
  <c r="AE377"/>
  <c r="AG377" s="1"/>
  <c r="AJ377"/>
  <c r="AK377"/>
  <c r="AL377"/>
  <c r="AM377"/>
  <c r="AN377"/>
  <c r="AO377"/>
  <c r="AP377"/>
  <c r="Y378"/>
  <c r="Z378"/>
  <c r="AA378"/>
  <c r="AB378"/>
  <c r="AC378"/>
  <c r="AD378"/>
  <c r="AE378"/>
  <c r="AG378" s="1"/>
  <c r="AJ378"/>
  <c r="AK378"/>
  <c r="AL378"/>
  <c r="AM378"/>
  <c r="AN378"/>
  <c r="AO378"/>
  <c r="AP378"/>
  <c r="Y379"/>
  <c r="Z379"/>
  <c r="AA379"/>
  <c r="AB379"/>
  <c r="AC379"/>
  <c r="AD379"/>
  <c r="AE379"/>
  <c r="AG379" s="1"/>
  <c r="AJ379"/>
  <c r="AK379"/>
  <c r="AL379"/>
  <c r="AM379"/>
  <c r="AN379"/>
  <c r="AO379"/>
  <c r="AP379"/>
  <c r="Y380"/>
  <c r="Z380"/>
  <c r="AA380"/>
  <c r="AB380"/>
  <c r="AC380"/>
  <c r="AD380"/>
  <c r="AE380"/>
  <c r="AG380" s="1"/>
  <c r="AJ380"/>
  <c r="AK380"/>
  <c r="AL380"/>
  <c r="AM380"/>
  <c r="AN380"/>
  <c r="AO380"/>
  <c r="AP380"/>
  <c r="Y381"/>
  <c r="Z381"/>
  <c r="AA381"/>
  <c r="AB381"/>
  <c r="AC381"/>
  <c r="AD381"/>
  <c r="AE381"/>
  <c r="AG381" s="1"/>
  <c r="AJ381"/>
  <c r="AK381"/>
  <c r="AL381"/>
  <c r="AM381"/>
  <c r="AN381"/>
  <c r="AO381"/>
  <c r="AP381"/>
  <c r="Y382"/>
  <c r="Z382"/>
  <c r="AA382"/>
  <c r="AB382"/>
  <c r="AC382"/>
  <c r="AD382"/>
  <c r="AE382"/>
  <c r="AG382" s="1"/>
  <c r="AJ382"/>
  <c r="AK382"/>
  <c r="AL382"/>
  <c r="AM382"/>
  <c r="AN382"/>
  <c r="AO382"/>
  <c r="AP382"/>
  <c r="Y383"/>
  <c r="Z383"/>
  <c r="AA383"/>
  <c r="AB383"/>
  <c r="AC383"/>
  <c r="AD383"/>
  <c r="AE383"/>
  <c r="AG383" s="1"/>
  <c r="AJ383"/>
  <c r="AK383"/>
  <c r="AL383"/>
  <c r="AM383"/>
  <c r="AN383"/>
  <c r="AO383"/>
  <c r="AP383"/>
  <c r="Y384"/>
  <c r="Z384"/>
  <c r="AA384"/>
  <c r="AB384"/>
  <c r="AC384"/>
  <c r="AD384"/>
  <c r="AE384"/>
  <c r="AG384" s="1"/>
  <c r="AJ384"/>
  <c r="AK384"/>
  <c r="AL384"/>
  <c r="AM384"/>
  <c r="AN384"/>
  <c r="AO384"/>
  <c r="AP384"/>
  <c r="Y385"/>
  <c r="Z385"/>
  <c r="AA385"/>
  <c r="AB385"/>
  <c r="AC385"/>
  <c r="AD385"/>
  <c r="AE385"/>
  <c r="AG385" s="1"/>
  <c r="AJ385"/>
  <c r="AK385"/>
  <c r="AL385"/>
  <c r="AM385"/>
  <c r="AN385"/>
  <c r="AO385"/>
  <c r="AP385"/>
  <c r="Y386"/>
  <c r="Z386"/>
  <c r="AA386"/>
  <c r="AB386"/>
  <c r="AC386"/>
  <c r="AD386"/>
  <c r="AE386"/>
  <c r="AG386" s="1"/>
  <c r="AJ386"/>
  <c r="AK386"/>
  <c r="AL386"/>
  <c r="AM386"/>
  <c r="AN386"/>
  <c r="AO386"/>
  <c r="AP386"/>
  <c r="Y387"/>
  <c r="Z387"/>
  <c r="AA387"/>
  <c r="AB387"/>
  <c r="AC387"/>
  <c r="AD387"/>
  <c r="AE387"/>
  <c r="AG387" s="1"/>
  <c r="AJ387"/>
  <c r="AK387"/>
  <c r="AL387"/>
  <c r="AM387"/>
  <c r="AN387"/>
  <c r="AO387"/>
  <c r="AP387"/>
  <c r="Y388"/>
  <c r="Z388"/>
  <c r="AA388"/>
  <c r="AB388"/>
  <c r="AC388"/>
  <c r="AD388"/>
  <c r="AE388"/>
  <c r="AG388" s="1"/>
  <c r="AJ388"/>
  <c r="AK388"/>
  <c r="AL388"/>
  <c r="AM388"/>
  <c r="AN388"/>
  <c r="AO388"/>
  <c r="AP388"/>
  <c r="Y389"/>
  <c r="Z389"/>
  <c r="AA389"/>
  <c r="AB389"/>
  <c r="AC389"/>
  <c r="AD389"/>
  <c r="AE389"/>
  <c r="AG389" s="1"/>
  <c r="AJ389"/>
  <c r="AK389"/>
  <c r="AL389"/>
  <c r="AM389"/>
  <c r="AN389"/>
  <c r="AO389"/>
  <c r="AP389"/>
  <c r="Y390"/>
  <c r="Z390"/>
  <c r="AA390"/>
  <c r="AB390"/>
  <c r="AC390"/>
  <c r="AD390"/>
  <c r="AE390"/>
  <c r="AG390" s="1"/>
  <c r="AJ390"/>
  <c r="AK390"/>
  <c r="AL390"/>
  <c r="AM390"/>
  <c r="AN390"/>
  <c r="AO390"/>
  <c r="AP390"/>
  <c r="Y391"/>
  <c r="Z391"/>
  <c r="AA391"/>
  <c r="AB391"/>
  <c r="AC391"/>
  <c r="AD391"/>
  <c r="AE391"/>
  <c r="AG391" s="1"/>
  <c r="AJ391"/>
  <c r="AK391"/>
  <c r="AL391"/>
  <c r="AM391"/>
  <c r="AN391"/>
  <c r="AO391"/>
  <c r="AP391"/>
  <c r="Y392"/>
  <c r="Z392"/>
  <c r="AA392"/>
  <c r="AB392"/>
  <c r="AC392"/>
  <c r="AD392"/>
  <c r="AE392"/>
  <c r="AG392" s="1"/>
  <c r="AJ392"/>
  <c r="AK392"/>
  <c r="AL392"/>
  <c r="AM392"/>
  <c r="AN392"/>
  <c r="AO392"/>
  <c r="AP392"/>
  <c r="Y393"/>
  <c r="Z393"/>
  <c r="AA393"/>
  <c r="AB393"/>
  <c r="AC393"/>
  <c r="AD393"/>
  <c r="AE393"/>
  <c r="AG393" s="1"/>
  <c r="AJ393"/>
  <c r="AK393"/>
  <c r="AL393"/>
  <c r="AM393"/>
  <c r="AN393"/>
  <c r="AO393"/>
  <c r="AP393"/>
  <c r="Y394"/>
  <c r="Z394"/>
  <c r="AA394"/>
  <c r="AB394"/>
  <c r="AC394"/>
  <c r="AD394"/>
  <c r="AE394"/>
  <c r="AG394" s="1"/>
  <c r="AJ394"/>
  <c r="AK394"/>
  <c r="AL394"/>
  <c r="AM394"/>
  <c r="AN394"/>
  <c r="AO394"/>
  <c r="AP394"/>
  <c r="Y395"/>
  <c r="Z395"/>
  <c r="AA395"/>
  <c r="AB395"/>
  <c r="AC395"/>
  <c r="AD395"/>
  <c r="AE395"/>
  <c r="AG395" s="1"/>
  <c r="AJ395"/>
  <c r="AK395"/>
  <c r="AL395"/>
  <c r="AM395"/>
  <c r="AN395"/>
  <c r="AO395"/>
  <c r="AP395"/>
  <c r="Y396"/>
  <c r="Z396"/>
  <c r="AA396"/>
  <c r="AB396"/>
  <c r="AC396"/>
  <c r="AD396"/>
  <c r="AE396"/>
  <c r="AG396" s="1"/>
  <c r="AJ396"/>
  <c r="AK396"/>
  <c r="AL396"/>
  <c r="AM396"/>
  <c r="AN396"/>
  <c r="AO396"/>
  <c r="AP396"/>
  <c r="Y397"/>
  <c r="Z397"/>
  <c r="AA397"/>
  <c r="AB397"/>
  <c r="AC397"/>
  <c r="AD397"/>
  <c r="AE397"/>
  <c r="AG397" s="1"/>
  <c r="AJ397"/>
  <c r="AK397"/>
  <c r="AL397"/>
  <c r="AM397"/>
  <c r="AN397"/>
  <c r="AO397"/>
  <c r="AP397"/>
  <c r="Y398"/>
  <c r="Z398"/>
  <c r="AA398"/>
  <c r="AB398"/>
  <c r="AC398"/>
  <c r="AD398"/>
  <c r="AE398"/>
  <c r="AG398" s="1"/>
  <c r="AJ398"/>
  <c r="AK398"/>
  <c r="AL398"/>
  <c r="AM398"/>
  <c r="AN398"/>
  <c r="AO398"/>
  <c r="AP398"/>
  <c r="Y399"/>
  <c r="Z399"/>
  <c r="AA399"/>
  <c r="AB399"/>
  <c r="AC399"/>
  <c r="AD399"/>
  <c r="AE399"/>
  <c r="AG399" s="1"/>
  <c r="AJ399"/>
  <c r="AK399"/>
  <c r="AL399"/>
  <c r="AM399"/>
  <c r="AN399"/>
  <c r="AO399"/>
  <c r="AP399"/>
  <c r="Y400"/>
  <c r="Z400"/>
  <c r="AA400"/>
  <c r="AB400"/>
  <c r="AC400"/>
  <c r="AD400"/>
  <c r="AE400"/>
  <c r="AG400" s="1"/>
  <c r="AJ400"/>
  <c r="AK400"/>
  <c r="AL400"/>
  <c r="AM400"/>
  <c r="AN400"/>
  <c r="AO400"/>
  <c r="AP400"/>
  <c r="Y401"/>
  <c r="Z401"/>
  <c r="AA401"/>
  <c r="AB401"/>
  <c r="AC401"/>
  <c r="AD401"/>
  <c r="AE401"/>
  <c r="AG401" s="1"/>
  <c r="AJ401"/>
  <c r="AK401"/>
  <c r="AL401"/>
  <c r="AM401"/>
  <c r="AN401"/>
  <c r="AO401"/>
  <c r="AP401"/>
  <c r="Y402"/>
  <c r="Z402"/>
  <c r="AA402"/>
  <c r="AB402"/>
  <c r="AC402"/>
  <c r="AD402"/>
  <c r="AE402"/>
  <c r="AG402" s="1"/>
  <c r="AJ402"/>
  <c r="AK402"/>
  <c r="AL402"/>
  <c r="AM402"/>
  <c r="AN402"/>
  <c r="AO402"/>
  <c r="AP402"/>
  <c r="Y403"/>
  <c r="Z403"/>
  <c r="AA403"/>
  <c r="AB403"/>
  <c r="AC403"/>
  <c r="AD403"/>
  <c r="AE403"/>
  <c r="AG403" s="1"/>
  <c r="AJ403"/>
  <c r="AK403"/>
  <c r="AL403"/>
  <c r="AM403"/>
  <c r="AN403"/>
  <c r="AO403"/>
  <c r="AP403"/>
  <c r="Y404"/>
  <c r="Z404"/>
  <c r="AA404"/>
  <c r="AB404"/>
  <c r="AC404"/>
  <c r="AD404"/>
  <c r="AE404"/>
  <c r="AG404" s="1"/>
  <c r="AJ404"/>
  <c r="AK404"/>
  <c r="AL404"/>
  <c r="AM404"/>
  <c r="AN404"/>
  <c r="AO404"/>
  <c r="AP404"/>
  <c r="Y405"/>
  <c r="Z405"/>
  <c r="AA405"/>
  <c r="AB405"/>
  <c r="AC405"/>
  <c r="AD405"/>
  <c r="AE405"/>
  <c r="AG405" s="1"/>
  <c r="AJ405"/>
  <c r="AH405" s="1"/>
  <c r="AK405"/>
  <c r="AL405"/>
  <c r="AM405"/>
  <c r="AN405"/>
  <c r="AO405"/>
  <c r="AP405"/>
  <c r="Y406"/>
  <c r="Z406"/>
  <c r="AA406"/>
  <c r="AB406"/>
  <c r="AC406"/>
  <c r="AD406"/>
  <c r="AE406"/>
  <c r="AG406" s="1"/>
  <c r="AJ406"/>
  <c r="AK406"/>
  <c r="AL406"/>
  <c r="AM406"/>
  <c r="AN406"/>
  <c r="AO406"/>
  <c r="AP406"/>
  <c r="Y407"/>
  <c r="Z407"/>
  <c r="AA407"/>
  <c r="AB407"/>
  <c r="AC407"/>
  <c r="AD407"/>
  <c r="AE407"/>
  <c r="AG407" s="1"/>
  <c r="AJ407"/>
  <c r="AK407"/>
  <c r="AL407"/>
  <c r="AM407"/>
  <c r="AN407"/>
  <c r="AO407"/>
  <c r="AP407"/>
  <c r="Y408"/>
  <c r="Z408"/>
  <c r="AA408"/>
  <c r="AB408"/>
  <c r="AC408"/>
  <c r="AD408"/>
  <c r="AE408"/>
  <c r="AG408" s="1"/>
  <c r="AJ408"/>
  <c r="AK408"/>
  <c r="AL408"/>
  <c r="AM408"/>
  <c r="AN408"/>
  <c r="AO408"/>
  <c r="AP408"/>
  <c r="Y409"/>
  <c r="Z409"/>
  <c r="AA409"/>
  <c r="AB409"/>
  <c r="AC409"/>
  <c r="AD409"/>
  <c r="AE409"/>
  <c r="AG409" s="1"/>
  <c r="AJ409"/>
  <c r="AH409" s="1"/>
  <c r="AK409"/>
  <c r="AL409"/>
  <c r="AM409"/>
  <c r="AN409"/>
  <c r="AO409"/>
  <c r="AP409"/>
  <c r="Y410"/>
  <c r="Z410"/>
  <c r="AA410"/>
  <c r="AB410"/>
  <c r="AC410"/>
  <c r="AD410"/>
  <c r="AE410"/>
  <c r="AG410" s="1"/>
  <c r="AJ410"/>
  <c r="AK410"/>
  <c r="AL410"/>
  <c r="AM410"/>
  <c r="AN410"/>
  <c r="AO410"/>
  <c r="AP410"/>
  <c r="Y411"/>
  <c r="Z411"/>
  <c r="AA411"/>
  <c r="AB411"/>
  <c r="AC411"/>
  <c r="AD411"/>
  <c r="AE411"/>
  <c r="AG411" s="1"/>
  <c r="AJ411"/>
  <c r="AH411" s="1"/>
  <c r="AK411"/>
  <c r="AL411"/>
  <c r="AM411"/>
  <c r="AN411"/>
  <c r="AO411"/>
  <c r="AP411"/>
  <c r="Y412"/>
  <c r="Z412"/>
  <c r="AA412"/>
  <c r="AB412"/>
  <c r="AC412"/>
  <c r="AD412"/>
  <c r="AE412"/>
  <c r="AG412" s="1"/>
  <c r="AJ412"/>
  <c r="AK412"/>
  <c r="AL412"/>
  <c r="AM412"/>
  <c r="AN412"/>
  <c r="AO412"/>
  <c r="AP412"/>
  <c r="Y413"/>
  <c r="Z413"/>
  <c r="AA413"/>
  <c r="AB413"/>
  <c r="AC413"/>
  <c r="AD413"/>
  <c r="AE413"/>
  <c r="AG413" s="1"/>
  <c r="AJ413"/>
  <c r="AH413" s="1"/>
  <c r="AK413"/>
  <c r="AL413"/>
  <c r="AM413"/>
  <c r="AN413"/>
  <c r="AO413"/>
  <c r="AP413"/>
  <c r="Y414"/>
  <c r="Z414"/>
  <c r="AA414"/>
  <c r="AB414"/>
  <c r="AC414"/>
  <c r="AD414"/>
  <c r="AE414"/>
  <c r="AG414" s="1"/>
  <c r="AJ414"/>
  <c r="AK414"/>
  <c r="AL414"/>
  <c r="AM414"/>
  <c r="AN414"/>
  <c r="AO414"/>
  <c r="AP414"/>
  <c r="Y415"/>
  <c r="Z415"/>
  <c r="AA415"/>
  <c r="AB415"/>
  <c r="AC415"/>
  <c r="AD415"/>
  <c r="AE415"/>
  <c r="AG415" s="1"/>
  <c r="AJ415"/>
  <c r="AH415" s="1"/>
  <c r="AK415"/>
  <c r="AL415"/>
  <c r="AM415"/>
  <c r="AN415"/>
  <c r="AO415"/>
  <c r="AP415"/>
  <c r="Y416"/>
  <c r="Z416"/>
  <c r="AA416"/>
  <c r="AB416"/>
  <c r="AC416"/>
  <c r="AD416"/>
  <c r="AE416"/>
  <c r="AG416" s="1"/>
  <c r="AJ416"/>
  <c r="AK416"/>
  <c r="AL416"/>
  <c r="AM416"/>
  <c r="AN416"/>
  <c r="AO416"/>
  <c r="AP416"/>
  <c r="Y417"/>
  <c r="Z417"/>
  <c r="AA417"/>
  <c r="AB417"/>
  <c r="AC417"/>
  <c r="AD417"/>
  <c r="AE417"/>
  <c r="AG417" s="1"/>
  <c r="AJ417"/>
  <c r="AH417" s="1"/>
  <c r="AK417"/>
  <c r="AL417"/>
  <c r="AM417"/>
  <c r="AN417"/>
  <c r="AO417"/>
  <c r="AP417"/>
  <c r="Y418"/>
  <c r="Z418"/>
  <c r="AA418"/>
  <c r="AB418"/>
  <c r="AC418"/>
  <c r="AD418"/>
  <c r="AE418"/>
  <c r="AG418" s="1"/>
  <c r="AJ418"/>
  <c r="AK418"/>
  <c r="AL418"/>
  <c r="AM418"/>
  <c r="AN418"/>
  <c r="AO418"/>
  <c r="AP418"/>
  <c r="Y419"/>
  <c r="Z419"/>
  <c r="AA419"/>
  <c r="AB419"/>
  <c r="AC419"/>
  <c r="AD419"/>
  <c r="AE419"/>
  <c r="AG419" s="1"/>
  <c r="AJ419"/>
  <c r="AH419" s="1"/>
  <c r="AK419"/>
  <c r="AL419"/>
  <c r="AM419"/>
  <c r="AN419"/>
  <c r="AO419"/>
  <c r="AP419"/>
  <c r="Y420"/>
  <c r="Z420"/>
  <c r="AA420"/>
  <c r="AB420"/>
  <c r="AC420"/>
  <c r="AD420"/>
  <c r="AE420"/>
  <c r="AG420" s="1"/>
  <c r="AJ420"/>
  <c r="AK420"/>
  <c r="AL420"/>
  <c r="AM420"/>
  <c r="AN420"/>
  <c r="AO420"/>
  <c r="AP420"/>
  <c r="Y421"/>
  <c r="Z421"/>
  <c r="AA421"/>
  <c r="AB421"/>
  <c r="AC421"/>
  <c r="AD421"/>
  <c r="AE421"/>
  <c r="AG421" s="1"/>
  <c r="AJ421"/>
  <c r="AH421" s="1"/>
  <c r="AK421"/>
  <c r="AL421"/>
  <c r="AM421"/>
  <c r="AN421"/>
  <c r="AO421"/>
  <c r="AP421"/>
  <c r="Y422"/>
  <c r="Z422"/>
  <c r="AA422"/>
  <c r="AB422"/>
  <c r="AC422"/>
  <c r="AD422"/>
  <c r="AE422"/>
  <c r="AG422" s="1"/>
  <c r="AJ422"/>
  <c r="AK422"/>
  <c r="AL422"/>
  <c r="AM422"/>
  <c r="AN422"/>
  <c r="AO422"/>
  <c r="AP422"/>
  <c r="Y423"/>
  <c r="Z423"/>
  <c r="AA423"/>
  <c r="AB423"/>
  <c r="AC423"/>
  <c r="AD423"/>
  <c r="AE423"/>
  <c r="AG423" s="1"/>
  <c r="AJ423"/>
  <c r="AH423" s="1"/>
  <c r="AK423"/>
  <c r="AL423"/>
  <c r="AM423"/>
  <c r="AN423"/>
  <c r="AO423"/>
  <c r="AP423"/>
  <c r="Y424"/>
  <c r="Z424"/>
  <c r="AA424"/>
  <c r="AB424"/>
  <c r="AC424"/>
  <c r="AD424"/>
  <c r="AE424"/>
  <c r="AG424" s="1"/>
  <c r="AJ424"/>
  <c r="AK424"/>
  <c r="AL424"/>
  <c r="AM424"/>
  <c r="AN424"/>
  <c r="AO424"/>
  <c r="AP424"/>
  <c r="Y425"/>
  <c r="Z425"/>
  <c r="AA425"/>
  <c r="AB425"/>
  <c r="AC425"/>
  <c r="AD425"/>
  <c r="AE425"/>
  <c r="AG425" s="1"/>
  <c r="AJ425"/>
  <c r="AH425" s="1"/>
  <c r="AK425"/>
  <c r="AL425"/>
  <c r="AM425"/>
  <c r="AN425"/>
  <c r="AO425"/>
  <c r="AP425"/>
  <c r="Y426"/>
  <c r="Z426"/>
  <c r="AA426"/>
  <c r="AB426"/>
  <c r="AC426"/>
  <c r="AD426"/>
  <c r="AE426"/>
  <c r="AG426" s="1"/>
  <c r="AJ426"/>
  <c r="AK426"/>
  <c r="AL426"/>
  <c r="AM426"/>
  <c r="AN426"/>
  <c r="AO426"/>
  <c r="AP426"/>
  <c r="Y427"/>
  <c r="Z427"/>
  <c r="AA427"/>
  <c r="AB427"/>
  <c r="AC427"/>
  <c r="AD427"/>
  <c r="AE427"/>
  <c r="AG427" s="1"/>
  <c r="AJ427"/>
  <c r="AH427" s="1"/>
  <c r="AK427"/>
  <c r="AL427"/>
  <c r="AM427"/>
  <c r="AN427"/>
  <c r="AO427"/>
  <c r="AP427"/>
  <c r="Y428"/>
  <c r="Z428"/>
  <c r="AA428"/>
  <c r="AB428"/>
  <c r="AC428"/>
  <c r="AD428"/>
  <c r="AE428"/>
  <c r="AG428" s="1"/>
  <c r="AJ428"/>
  <c r="AK428"/>
  <c r="AL428"/>
  <c r="AM428"/>
  <c r="AN428"/>
  <c r="AO428"/>
  <c r="AP428"/>
  <c r="Y429"/>
  <c r="Z429"/>
  <c r="AA429"/>
  <c r="AB429"/>
  <c r="AC429"/>
  <c r="AD429"/>
  <c r="AE429"/>
  <c r="AG429" s="1"/>
  <c r="AJ429"/>
  <c r="AH429" s="1"/>
  <c r="AK429"/>
  <c r="AL429"/>
  <c r="AM429"/>
  <c r="AN429"/>
  <c r="AO429"/>
  <c r="AP429"/>
  <c r="Y430"/>
  <c r="Z430"/>
  <c r="AA430"/>
  <c r="AB430"/>
  <c r="AC430"/>
  <c r="AD430"/>
  <c r="AE430"/>
  <c r="AG430" s="1"/>
  <c r="AJ430"/>
  <c r="AK430"/>
  <c r="AL430"/>
  <c r="AM430"/>
  <c r="AN430"/>
  <c r="AO430"/>
  <c r="AP430"/>
  <c r="Y431"/>
  <c r="Z431"/>
  <c r="AA431"/>
  <c r="AB431"/>
  <c r="AC431"/>
  <c r="AD431"/>
  <c r="AE431"/>
  <c r="AG431" s="1"/>
  <c r="AJ431"/>
  <c r="AH431" s="1"/>
  <c r="AK431"/>
  <c r="AL431"/>
  <c r="AM431"/>
  <c r="AN431"/>
  <c r="AO431"/>
  <c r="AP431"/>
  <c r="Y432"/>
  <c r="Z432"/>
  <c r="AA432"/>
  <c r="AB432"/>
  <c r="AC432"/>
  <c r="AD432"/>
  <c r="AE432"/>
  <c r="AG432" s="1"/>
  <c r="AJ432"/>
  <c r="AK432"/>
  <c r="AL432"/>
  <c r="AM432"/>
  <c r="AN432"/>
  <c r="AO432"/>
  <c r="AP432"/>
  <c r="Y433"/>
  <c r="Z433"/>
  <c r="AA433"/>
  <c r="AB433"/>
  <c r="AC433"/>
  <c r="AD433"/>
  <c r="AE433"/>
  <c r="AG433" s="1"/>
  <c r="AJ433"/>
  <c r="AH433" s="1"/>
  <c r="AK433"/>
  <c r="AL433"/>
  <c r="AM433"/>
  <c r="AN433"/>
  <c r="AO433"/>
  <c r="AP433"/>
  <c r="Y434"/>
  <c r="Z434"/>
  <c r="AA434"/>
  <c r="AB434"/>
  <c r="AC434"/>
  <c r="AD434"/>
  <c r="AE434"/>
  <c r="AG434" s="1"/>
  <c r="AJ434"/>
  <c r="AK434"/>
  <c r="AL434"/>
  <c r="AM434"/>
  <c r="AN434"/>
  <c r="AO434"/>
  <c r="AP434"/>
  <c r="Y435"/>
  <c r="Z435"/>
  <c r="AA435"/>
  <c r="AB435"/>
  <c r="AC435"/>
  <c r="AD435"/>
  <c r="AE435"/>
  <c r="AG435" s="1"/>
  <c r="AJ435"/>
  <c r="AH435" s="1"/>
  <c r="AK435"/>
  <c r="AL435"/>
  <c r="AM435"/>
  <c r="AN435"/>
  <c r="AO435"/>
  <c r="AP435"/>
  <c r="Y436"/>
  <c r="Z436"/>
  <c r="AA436"/>
  <c r="AB436"/>
  <c r="AC436"/>
  <c r="AD436"/>
  <c r="AE436"/>
  <c r="AG436" s="1"/>
  <c r="AJ436"/>
  <c r="AK436"/>
  <c r="AL436"/>
  <c r="AM436"/>
  <c r="AN436"/>
  <c r="AO436"/>
  <c r="AP436"/>
  <c r="Y437"/>
  <c r="Z437"/>
  <c r="AA437"/>
  <c r="AB437"/>
  <c r="AC437"/>
  <c r="AD437"/>
  <c r="AE437"/>
  <c r="AG437" s="1"/>
  <c r="AJ437"/>
  <c r="AH437" s="1"/>
  <c r="AK437"/>
  <c r="AL437"/>
  <c r="AM437"/>
  <c r="AN437"/>
  <c r="AO437"/>
  <c r="AP437"/>
  <c r="Y438"/>
  <c r="Z438"/>
  <c r="AA438"/>
  <c r="AB438"/>
  <c r="AC438"/>
  <c r="AD438"/>
  <c r="AE438"/>
  <c r="AG438" s="1"/>
  <c r="AJ438"/>
  <c r="AK438"/>
  <c r="AL438"/>
  <c r="AM438"/>
  <c r="AN438"/>
  <c r="AO438"/>
  <c r="AP438"/>
  <c r="Y439"/>
  <c r="Z439"/>
  <c r="AA439"/>
  <c r="AB439"/>
  <c r="AC439"/>
  <c r="AD439"/>
  <c r="AE439"/>
  <c r="AG439" s="1"/>
  <c r="AJ439"/>
  <c r="AH439" s="1"/>
  <c r="AK439"/>
  <c r="AL439"/>
  <c r="AM439"/>
  <c r="AN439"/>
  <c r="AO439"/>
  <c r="AP439"/>
  <c r="Y440"/>
  <c r="Z440"/>
  <c r="AA440"/>
  <c r="AB440"/>
  <c r="AC440"/>
  <c r="AD440"/>
  <c r="AE440"/>
  <c r="AG440" s="1"/>
  <c r="AJ440"/>
  <c r="AK440"/>
  <c r="AL440"/>
  <c r="AM440"/>
  <c r="AN440"/>
  <c r="AO440"/>
  <c r="AP440"/>
  <c r="Y441"/>
  <c r="Z441"/>
  <c r="AA441"/>
  <c r="AB441"/>
  <c r="AC441"/>
  <c r="AD441"/>
  <c r="AE441"/>
  <c r="AG441" s="1"/>
  <c r="AJ441"/>
  <c r="AH441" s="1"/>
  <c r="AK441"/>
  <c r="AL441"/>
  <c r="AM441"/>
  <c r="AN441"/>
  <c r="AO441"/>
  <c r="AP441"/>
  <c r="Y442"/>
  <c r="Z442"/>
  <c r="AA442"/>
  <c r="AB442"/>
  <c r="AC442"/>
  <c r="AD442"/>
  <c r="AE442"/>
  <c r="AG442" s="1"/>
  <c r="AJ442"/>
  <c r="AK442"/>
  <c r="AL442"/>
  <c r="AM442"/>
  <c r="AN442"/>
  <c r="AO442"/>
  <c r="AP442"/>
  <c r="Y443"/>
  <c r="Z443"/>
  <c r="AA443"/>
  <c r="AB443"/>
  <c r="AC443"/>
  <c r="AD443"/>
  <c r="AE443"/>
  <c r="AG443" s="1"/>
  <c r="AJ443"/>
  <c r="AH443" s="1"/>
  <c r="AK443"/>
  <c r="AL443"/>
  <c r="AM443"/>
  <c r="AN443"/>
  <c r="AO443"/>
  <c r="AP443"/>
  <c r="Y444"/>
  <c r="Z444"/>
  <c r="AA444"/>
  <c r="AB444"/>
  <c r="AC444"/>
  <c r="AD444"/>
  <c r="AE444"/>
  <c r="AG444" s="1"/>
  <c r="AJ444"/>
  <c r="AK444"/>
  <c r="AL444"/>
  <c r="AM444"/>
  <c r="AN444"/>
  <c r="AO444"/>
  <c r="AP444"/>
  <c r="Y445"/>
  <c r="Z445"/>
  <c r="AA445"/>
  <c r="AB445"/>
  <c r="AC445"/>
  <c r="AD445"/>
  <c r="AE445"/>
  <c r="AG445" s="1"/>
  <c r="AJ445"/>
  <c r="AH445" s="1"/>
  <c r="AK445"/>
  <c r="AL445"/>
  <c r="AM445"/>
  <c r="AN445"/>
  <c r="AO445"/>
  <c r="AP445"/>
  <c r="Y446"/>
  <c r="Z446"/>
  <c r="AA446"/>
  <c r="AB446"/>
  <c r="AC446"/>
  <c r="AD446"/>
  <c r="AE446"/>
  <c r="AG446" s="1"/>
  <c r="AJ446"/>
  <c r="AK446"/>
  <c r="AL446"/>
  <c r="AM446"/>
  <c r="AN446"/>
  <c r="AO446"/>
  <c r="AP446"/>
  <c r="Y447"/>
  <c r="Z447"/>
  <c r="AA447"/>
  <c r="AB447"/>
  <c r="AC447"/>
  <c r="AD447"/>
  <c r="AE447"/>
  <c r="AG447" s="1"/>
  <c r="AJ447"/>
  <c r="AH447" s="1"/>
  <c r="AK447"/>
  <c r="AL447"/>
  <c r="AM447"/>
  <c r="AN447"/>
  <c r="AO447"/>
  <c r="AP447"/>
  <c r="Y448"/>
  <c r="Z448"/>
  <c r="AA448"/>
  <c r="AB448"/>
  <c r="AC448"/>
  <c r="AD448"/>
  <c r="AE448"/>
  <c r="AG448" s="1"/>
  <c r="AJ448"/>
  <c r="AK448"/>
  <c r="AL448"/>
  <c r="AM448"/>
  <c r="AN448"/>
  <c r="AO448"/>
  <c r="AP448"/>
  <c r="Y449"/>
  <c r="Z449"/>
  <c r="AA449"/>
  <c r="AB449"/>
  <c r="AC449"/>
  <c r="AD449"/>
  <c r="AE449"/>
  <c r="AG449" s="1"/>
  <c r="AJ449"/>
  <c r="AH449" s="1"/>
  <c r="AK449"/>
  <c r="AL449"/>
  <c r="AM449"/>
  <c r="AN449"/>
  <c r="AO449"/>
  <c r="AP449"/>
  <c r="Y450"/>
  <c r="Z450"/>
  <c r="AA450"/>
  <c r="AB450"/>
  <c r="AC450"/>
  <c r="AD450"/>
  <c r="AE450"/>
  <c r="AG450" s="1"/>
  <c r="AJ450"/>
  <c r="AK450"/>
  <c r="AL450"/>
  <c r="AM450"/>
  <c r="AN450"/>
  <c r="AO450"/>
  <c r="AP450"/>
  <c r="Y451"/>
  <c r="Z451"/>
  <c r="AA451"/>
  <c r="AB451"/>
  <c r="AC451"/>
  <c r="AD451"/>
  <c r="AE451"/>
  <c r="AG451" s="1"/>
  <c r="AJ451"/>
  <c r="AH451" s="1"/>
  <c r="AK451"/>
  <c r="AL451"/>
  <c r="AM451"/>
  <c r="AN451"/>
  <c r="AO451"/>
  <c r="AP451"/>
  <c r="Y452"/>
  <c r="Z452"/>
  <c r="AA452"/>
  <c r="AB452"/>
  <c r="AC452"/>
  <c r="AD452"/>
  <c r="AE452"/>
  <c r="AG452" s="1"/>
  <c r="AJ452"/>
  <c r="AK452"/>
  <c r="AL452"/>
  <c r="AM452"/>
  <c r="AN452"/>
  <c r="AO452"/>
  <c r="AP452"/>
  <c r="Y453"/>
  <c r="Z453"/>
  <c r="AA453"/>
  <c r="AB453"/>
  <c r="AC453"/>
  <c r="AD453"/>
  <c r="AE453"/>
  <c r="AG453" s="1"/>
  <c r="AJ453"/>
  <c r="AH453" s="1"/>
  <c r="AK453"/>
  <c r="AL453"/>
  <c r="AM453"/>
  <c r="AN453"/>
  <c r="AO453"/>
  <c r="AP453"/>
  <c r="Y454"/>
  <c r="Z454"/>
  <c r="AA454"/>
  <c r="AB454"/>
  <c r="AC454"/>
  <c r="AD454"/>
  <c r="AE454"/>
  <c r="AG454" s="1"/>
  <c r="AJ454"/>
  <c r="AK454"/>
  <c r="AL454"/>
  <c r="AM454"/>
  <c r="AN454"/>
  <c r="AO454"/>
  <c r="AP454"/>
  <c r="Y455"/>
  <c r="Z455"/>
  <c r="AA455"/>
  <c r="AB455"/>
  <c r="AC455"/>
  <c r="AD455"/>
  <c r="AE455"/>
  <c r="AG455" s="1"/>
  <c r="AJ455"/>
  <c r="AH455" s="1"/>
  <c r="AK455"/>
  <c r="AL455"/>
  <c r="AM455"/>
  <c r="AN455"/>
  <c r="AO455"/>
  <c r="AP455"/>
  <c r="Y456"/>
  <c r="Z456"/>
  <c r="AA456"/>
  <c r="AB456"/>
  <c r="AC456"/>
  <c r="AD456"/>
  <c r="AE456"/>
  <c r="AG456" s="1"/>
  <c r="AJ456"/>
  <c r="AK456"/>
  <c r="AL456"/>
  <c r="AM456"/>
  <c r="AN456"/>
  <c r="AO456"/>
  <c r="AP456"/>
  <c r="Y457"/>
  <c r="Z457"/>
  <c r="AA457"/>
  <c r="AB457"/>
  <c r="AC457"/>
  <c r="AD457"/>
  <c r="AE457"/>
  <c r="AG457" s="1"/>
  <c r="AJ457"/>
  <c r="AH457" s="1"/>
  <c r="AK457"/>
  <c r="AL457"/>
  <c r="AM457"/>
  <c r="AN457"/>
  <c r="AO457"/>
  <c r="AP457"/>
  <c r="Y458"/>
  <c r="Z458"/>
  <c r="AA458"/>
  <c r="AB458"/>
  <c r="AC458"/>
  <c r="AD458"/>
  <c r="AE458"/>
  <c r="AG458" s="1"/>
  <c r="AJ458"/>
  <c r="AK458"/>
  <c r="AL458"/>
  <c r="AM458"/>
  <c r="AN458"/>
  <c r="AO458"/>
  <c r="AP458"/>
  <c r="Y459"/>
  <c r="Z459"/>
  <c r="AA459"/>
  <c r="AB459"/>
  <c r="AC459"/>
  <c r="AD459"/>
  <c r="AE459"/>
  <c r="AG459" s="1"/>
  <c r="AJ459"/>
  <c r="AH459" s="1"/>
  <c r="AK459"/>
  <c r="AL459"/>
  <c r="AM459"/>
  <c r="AN459"/>
  <c r="AO459"/>
  <c r="AP459"/>
  <c r="Y460"/>
  <c r="Z460"/>
  <c r="AA460"/>
  <c r="AB460"/>
  <c r="AC460"/>
  <c r="AD460"/>
  <c r="AE460"/>
  <c r="AG460" s="1"/>
  <c r="AJ460"/>
  <c r="AK460"/>
  <c r="AL460"/>
  <c r="AM460"/>
  <c r="AN460"/>
  <c r="AO460"/>
  <c r="AP460"/>
  <c r="Y461"/>
  <c r="Z461"/>
  <c r="AA461"/>
  <c r="AB461"/>
  <c r="AC461"/>
  <c r="AD461"/>
  <c r="AE461"/>
  <c r="AG461" s="1"/>
  <c r="AJ461"/>
  <c r="AH461" s="1"/>
  <c r="AK461"/>
  <c r="AL461"/>
  <c r="AM461"/>
  <c r="AN461"/>
  <c r="AO461"/>
  <c r="AP461"/>
  <c r="Y462"/>
  <c r="Z462"/>
  <c r="AA462"/>
  <c r="AB462"/>
  <c r="AC462"/>
  <c r="AD462"/>
  <c r="AE462"/>
  <c r="AG462" s="1"/>
  <c r="AJ462"/>
  <c r="AK462"/>
  <c r="AL462"/>
  <c r="AM462"/>
  <c r="AN462"/>
  <c r="AO462"/>
  <c r="AP462"/>
  <c r="Y463"/>
  <c r="Z463"/>
  <c r="AA463"/>
  <c r="AB463"/>
  <c r="AC463"/>
  <c r="AD463"/>
  <c r="AE463"/>
  <c r="AG463" s="1"/>
  <c r="AJ463"/>
  <c r="AH463" s="1"/>
  <c r="AK463"/>
  <c r="AL463"/>
  <c r="AM463"/>
  <c r="AN463"/>
  <c r="AO463"/>
  <c r="AP463"/>
  <c r="Y464"/>
  <c r="Z464"/>
  <c r="AA464"/>
  <c r="AB464"/>
  <c r="AC464"/>
  <c r="AD464"/>
  <c r="AE464"/>
  <c r="AG464" s="1"/>
  <c r="AJ464"/>
  <c r="AK464"/>
  <c r="AL464"/>
  <c r="AM464"/>
  <c r="AN464"/>
  <c r="AO464"/>
  <c r="AP464"/>
  <c r="Y465"/>
  <c r="Z465"/>
  <c r="AA465"/>
  <c r="AB465"/>
  <c r="AC465"/>
  <c r="AD465"/>
  <c r="AE465"/>
  <c r="AG465" s="1"/>
  <c r="AJ465"/>
  <c r="AH465" s="1"/>
  <c r="AK465"/>
  <c r="AL465"/>
  <c r="AM465"/>
  <c r="AN465"/>
  <c r="AO465"/>
  <c r="AP465"/>
  <c r="Y466"/>
  <c r="Z466"/>
  <c r="AA466"/>
  <c r="AB466"/>
  <c r="AC466"/>
  <c r="AD466"/>
  <c r="AE466"/>
  <c r="AG466" s="1"/>
  <c r="AJ466"/>
  <c r="AK466"/>
  <c r="AL466"/>
  <c r="AM466"/>
  <c r="AN466"/>
  <c r="AO466"/>
  <c r="AP466"/>
  <c r="Y467"/>
  <c r="Z467"/>
  <c r="AA467"/>
  <c r="AB467"/>
  <c r="AC467"/>
  <c r="AD467"/>
  <c r="AE467"/>
  <c r="AG467" s="1"/>
  <c r="AJ467"/>
  <c r="AH467" s="1"/>
  <c r="AK467"/>
  <c r="AL467"/>
  <c r="AM467"/>
  <c r="AN467"/>
  <c r="AO467"/>
  <c r="AP467"/>
  <c r="Y468"/>
  <c r="Z468"/>
  <c r="AA468"/>
  <c r="AB468"/>
  <c r="AC468"/>
  <c r="AD468"/>
  <c r="AE468"/>
  <c r="AG468" s="1"/>
  <c r="AJ468"/>
  <c r="AK468"/>
  <c r="AL468"/>
  <c r="AM468"/>
  <c r="AN468"/>
  <c r="AO468"/>
  <c r="AP468"/>
  <c r="Y469"/>
  <c r="Z469"/>
  <c r="AA469"/>
  <c r="AB469"/>
  <c r="AC469"/>
  <c r="AD469"/>
  <c r="AE469"/>
  <c r="AG469" s="1"/>
  <c r="AJ469"/>
  <c r="AH469" s="1"/>
  <c r="AK469"/>
  <c r="AL469"/>
  <c r="AM469"/>
  <c r="AN469"/>
  <c r="AO469"/>
  <c r="AP469"/>
  <c r="Y470"/>
  <c r="Z470"/>
  <c r="AA470"/>
  <c r="AB470"/>
  <c r="AC470"/>
  <c r="AD470"/>
  <c r="AE470"/>
  <c r="AG470" s="1"/>
  <c r="AJ470"/>
  <c r="AK470"/>
  <c r="AL470"/>
  <c r="AM470"/>
  <c r="AN470"/>
  <c r="AO470"/>
  <c r="AP470"/>
  <c r="Y471"/>
  <c r="Z471"/>
  <c r="AA471"/>
  <c r="AB471"/>
  <c r="AC471"/>
  <c r="AD471"/>
  <c r="AE471"/>
  <c r="AG471" s="1"/>
  <c r="AJ471"/>
  <c r="AH471" s="1"/>
  <c r="AK471"/>
  <c r="AL471"/>
  <c r="AM471"/>
  <c r="AN471"/>
  <c r="AO471"/>
  <c r="AP471"/>
  <c r="Y472"/>
  <c r="Z472"/>
  <c r="AA472"/>
  <c r="AB472"/>
  <c r="AC472"/>
  <c r="AD472"/>
  <c r="AE472"/>
  <c r="AG472" s="1"/>
  <c r="AJ472"/>
  <c r="AK472"/>
  <c r="AL472"/>
  <c r="AM472"/>
  <c r="AN472"/>
  <c r="AO472"/>
  <c r="AP472"/>
  <c r="Y473"/>
  <c r="Z473"/>
  <c r="AA473"/>
  <c r="AB473"/>
  <c r="AC473"/>
  <c r="AD473"/>
  <c r="AE473"/>
  <c r="AG473" s="1"/>
  <c r="AJ473"/>
  <c r="AH473" s="1"/>
  <c r="AK473"/>
  <c r="AL473"/>
  <c r="AM473"/>
  <c r="AN473"/>
  <c r="AO473"/>
  <c r="AP473"/>
  <c r="Y474"/>
  <c r="Z474"/>
  <c r="AA474"/>
  <c r="AB474"/>
  <c r="AC474"/>
  <c r="AD474"/>
  <c r="AE474"/>
  <c r="AG474" s="1"/>
  <c r="AJ474"/>
  <c r="AK474"/>
  <c r="AL474"/>
  <c r="AM474"/>
  <c r="AN474"/>
  <c r="AO474"/>
  <c r="AP474"/>
  <c r="Y475"/>
  <c r="Z475"/>
  <c r="AA475"/>
  <c r="AB475"/>
  <c r="AC475"/>
  <c r="AD475"/>
  <c r="AE475"/>
  <c r="AG475" s="1"/>
  <c r="AJ475"/>
  <c r="AH475" s="1"/>
  <c r="AK475"/>
  <c r="AL475"/>
  <c r="AM475"/>
  <c r="AN475"/>
  <c r="AO475"/>
  <c r="AP475"/>
  <c r="Y476"/>
  <c r="Z476"/>
  <c r="AA476"/>
  <c r="AB476"/>
  <c r="AC476"/>
  <c r="AD476"/>
  <c r="AE476"/>
  <c r="AG476" s="1"/>
  <c r="AJ476"/>
  <c r="AK476"/>
  <c r="AL476"/>
  <c r="AM476"/>
  <c r="AN476"/>
  <c r="AO476"/>
  <c r="AP476"/>
  <c r="Y477"/>
  <c r="Z477"/>
  <c r="AA477"/>
  <c r="AB477"/>
  <c r="AC477"/>
  <c r="AD477"/>
  <c r="AE477"/>
  <c r="AG477" s="1"/>
  <c r="AJ477"/>
  <c r="AH477" s="1"/>
  <c r="AK477"/>
  <c r="AL477"/>
  <c r="AM477"/>
  <c r="AN477"/>
  <c r="AO477"/>
  <c r="AP477"/>
  <c r="Y478"/>
  <c r="Z478"/>
  <c r="AA478"/>
  <c r="AB478"/>
  <c r="AC478"/>
  <c r="AD478"/>
  <c r="AE478"/>
  <c r="AG478" s="1"/>
  <c r="AJ478"/>
  <c r="AK478"/>
  <c r="AL478"/>
  <c r="AM478"/>
  <c r="AN478"/>
  <c r="AO478"/>
  <c r="AP478"/>
  <c r="Y479"/>
  <c r="Z479"/>
  <c r="AA479"/>
  <c r="AB479"/>
  <c r="AC479"/>
  <c r="AD479"/>
  <c r="AE479"/>
  <c r="AG479" s="1"/>
  <c r="AJ479"/>
  <c r="AH479" s="1"/>
  <c r="AK479"/>
  <c r="AL479"/>
  <c r="AM479"/>
  <c r="AN479"/>
  <c r="AO479"/>
  <c r="AP479"/>
  <c r="Y480"/>
  <c r="Z480"/>
  <c r="AA480"/>
  <c r="AB480"/>
  <c r="AC480"/>
  <c r="AD480"/>
  <c r="AE480"/>
  <c r="AG480" s="1"/>
  <c r="AJ480"/>
  <c r="AK480"/>
  <c r="AL480"/>
  <c r="AM480"/>
  <c r="AN480"/>
  <c r="AO480"/>
  <c r="AP480"/>
  <c r="Y481"/>
  <c r="Z481"/>
  <c r="AA481"/>
  <c r="AB481"/>
  <c r="AC481"/>
  <c r="AD481"/>
  <c r="AE481"/>
  <c r="AG481" s="1"/>
  <c r="AJ481"/>
  <c r="AH481" s="1"/>
  <c r="AK481"/>
  <c r="AL481"/>
  <c r="AM481"/>
  <c r="AN481"/>
  <c r="AO481"/>
  <c r="AP481"/>
  <c r="Y482"/>
  <c r="Z482"/>
  <c r="AA482"/>
  <c r="AB482"/>
  <c r="AC482"/>
  <c r="AD482"/>
  <c r="AE482"/>
  <c r="AG482" s="1"/>
  <c r="AJ482"/>
  <c r="AK482"/>
  <c r="AL482"/>
  <c r="AM482"/>
  <c r="AN482"/>
  <c r="AO482"/>
  <c r="AP482"/>
  <c r="Y483"/>
  <c r="Z483"/>
  <c r="AA483"/>
  <c r="AB483"/>
  <c r="AC483"/>
  <c r="AD483"/>
  <c r="AE483"/>
  <c r="AG483" s="1"/>
  <c r="AJ483"/>
  <c r="AH483" s="1"/>
  <c r="AK483"/>
  <c r="AL483"/>
  <c r="AM483"/>
  <c r="AN483"/>
  <c r="AO483"/>
  <c r="AP483"/>
  <c r="Y484"/>
  <c r="Z484"/>
  <c r="AA484"/>
  <c r="AB484"/>
  <c r="AC484"/>
  <c r="AD484"/>
  <c r="AE484"/>
  <c r="AG484" s="1"/>
  <c r="AJ484"/>
  <c r="AK484"/>
  <c r="AL484"/>
  <c r="AM484"/>
  <c r="AN484"/>
  <c r="AO484"/>
  <c r="AP484"/>
  <c r="Y485"/>
  <c r="Z485"/>
  <c r="AA485"/>
  <c r="AB485"/>
  <c r="AC485"/>
  <c r="AD485"/>
  <c r="AE485"/>
  <c r="AG485" s="1"/>
  <c r="AJ485"/>
  <c r="AH485" s="1"/>
  <c r="AK485"/>
  <c r="AL485"/>
  <c r="AM485"/>
  <c r="AN485"/>
  <c r="AO485"/>
  <c r="AP485"/>
  <c r="Y486"/>
  <c r="Z486"/>
  <c r="AA486"/>
  <c r="AB486"/>
  <c r="AC486"/>
  <c r="AD486"/>
  <c r="AE486"/>
  <c r="AG486" s="1"/>
  <c r="AJ486"/>
  <c r="AK486"/>
  <c r="AL486"/>
  <c r="AM486"/>
  <c r="AN486"/>
  <c r="AO486"/>
  <c r="AP486"/>
  <c r="Y487"/>
  <c r="Z487"/>
  <c r="AA487"/>
  <c r="AB487"/>
  <c r="AC487"/>
  <c r="AD487"/>
  <c r="AE487"/>
  <c r="AG487" s="1"/>
  <c r="AJ487"/>
  <c r="AH487" s="1"/>
  <c r="AK487"/>
  <c r="AL487"/>
  <c r="AM487"/>
  <c r="AN487"/>
  <c r="AO487"/>
  <c r="AP487"/>
  <c r="Y488"/>
  <c r="Z488"/>
  <c r="AA488"/>
  <c r="AB488"/>
  <c r="AC488"/>
  <c r="AD488"/>
  <c r="AE488"/>
  <c r="AG488" s="1"/>
  <c r="AJ488"/>
  <c r="AK488"/>
  <c r="AL488"/>
  <c r="AM488"/>
  <c r="AN488"/>
  <c r="AO488"/>
  <c r="AP488"/>
  <c r="Y489"/>
  <c r="Z489"/>
  <c r="AA489"/>
  <c r="AB489"/>
  <c r="AC489"/>
  <c r="AD489"/>
  <c r="AE489"/>
  <c r="AG489" s="1"/>
  <c r="AJ489"/>
  <c r="AH489" s="1"/>
  <c r="AK489"/>
  <c r="AL489"/>
  <c r="AM489"/>
  <c r="AN489"/>
  <c r="AO489"/>
  <c r="AP489"/>
  <c r="Y490"/>
  <c r="Z490"/>
  <c r="AA490"/>
  <c r="AB490"/>
  <c r="AC490"/>
  <c r="AD490"/>
  <c r="AE490"/>
  <c r="AG490" s="1"/>
  <c r="AJ490"/>
  <c r="AK490"/>
  <c r="AL490"/>
  <c r="AM490"/>
  <c r="AN490"/>
  <c r="AO490"/>
  <c r="AP490"/>
  <c r="Y491"/>
  <c r="Z491"/>
  <c r="AA491"/>
  <c r="AB491"/>
  <c r="AC491"/>
  <c r="AD491"/>
  <c r="AE491"/>
  <c r="AJ491"/>
  <c r="AK491"/>
  <c r="AL491"/>
  <c r="AM491"/>
  <c r="AN491"/>
  <c r="AO491"/>
  <c r="AP491"/>
  <c r="Y492"/>
  <c r="Z492"/>
  <c r="AA492"/>
  <c r="AB492"/>
  <c r="AC492"/>
  <c r="AD492"/>
  <c r="AE492"/>
  <c r="AG492" s="1"/>
  <c r="AJ492"/>
  <c r="AK492"/>
  <c r="AL492"/>
  <c r="AM492"/>
  <c r="AN492"/>
  <c r="AO492"/>
  <c r="AP492"/>
  <c r="Y493"/>
  <c r="Z493"/>
  <c r="AA493"/>
  <c r="AB493"/>
  <c r="AC493"/>
  <c r="AD493"/>
  <c r="AE493"/>
  <c r="AG493" s="1"/>
  <c r="AJ493"/>
  <c r="AH493" s="1"/>
  <c r="AK493"/>
  <c r="AL493"/>
  <c r="AM493"/>
  <c r="AN493"/>
  <c r="AO493"/>
  <c r="AP493"/>
  <c r="Y494"/>
  <c r="Z494"/>
  <c r="AA494"/>
  <c r="AB494"/>
  <c r="AC494"/>
  <c r="AD494"/>
  <c r="AE494"/>
  <c r="AG494" s="1"/>
  <c r="AJ494"/>
  <c r="AK494"/>
  <c r="AL494"/>
  <c r="AM494"/>
  <c r="AN494"/>
  <c r="AO494"/>
  <c r="AP494"/>
  <c r="Y495"/>
  <c r="Z495"/>
  <c r="AA495"/>
  <c r="AB495"/>
  <c r="AC495"/>
  <c r="AD495"/>
  <c r="AE495"/>
  <c r="AJ495"/>
  <c r="AK495"/>
  <c r="AL495"/>
  <c r="AM495"/>
  <c r="AN495"/>
  <c r="AO495"/>
  <c r="AP495"/>
  <c r="Y496"/>
  <c r="Z496"/>
  <c r="AA496"/>
  <c r="AB496"/>
  <c r="AC496"/>
  <c r="AD496"/>
  <c r="AE496"/>
  <c r="AG496" s="1"/>
  <c r="AJ496"/>
  <c r="AK496"/>
  <c r="AL496"/>
  <c r="AM496"/>
  <c r="AN496"/>
  <c r="AO496"/>
  <c r="AP496"/>
  <c r="Y497"/>
  <c r="Z497"/>
  <c r="AA497"/>
  <c r="AB497"/>
  <c r="AC497"/>
  <c r="AD497"/>
  <c r="AE497"/>
  <c r="AG497" s="1"/>
  <c r="AJ497"/>
  <c r="AH497" s="1"/>
  <c r="AK497"/>
  <c r="AL497"/>
  <c r="AM497"/>
  <c r="AN497"/>
  <c r="AO497"/>
  <c r="AP497"/>
  <c r="Y498"/>
  <c r="Z498"/>
  <c r="AA498"/>
  <c r="AB498"/>
  <c r="AC498"/>
  <c r="AD498"/>
  <c r="AE498"/>
  <c r="AG498" s="1"/>
  <c r="AJ498"/>
  <c r="AK498"/>
  <c r="AL498"/>
  <c r="AM498"/>
  <c r="AN498"/>
  <c r="AO498"/>
  <c r="AP498"/>
  <c r="Y499"/>
  <c r="Z499"/>
  <c r="AA499"/>
  <c r="AB499"/>
  <c r="AC499"/>
  <c r="AD499"/>
  <c r="AE499"/>
  <c r="AG499" s="1"/>
  <c r="AJ499"/>
  <c r="AK499"/>
  <c r="AL499"/>
  <c r="AM499"/>
  <c r="AN499"/>
  <c r="AO499"/>
  <c r="AP499"/>
  <c r="Y500"/>
  <c r="Z500"/>
  <c r="AA500"/>
  <c r="AB500"/>
  <c r="AC500"/>
  <c r="AD500"/>
  <c r="AE500"/>
  <c r="AG500" s="1"/>
  <c r="AJ500"/>
  <c r="AK500"/>
  <c r="AL500"/>
  <c r="AM500"/>
  <c r="AN500"/>
  <c r="AO500"/>
  <c r="AP500"/>
  <c r="Y501"/>
  <c r="Z501"/>
  <c r="AA501"/>
  <c r="AB501"/>
  <c r="AC501"/>
  <c r="AD501"/>
  <c r="AE501"/>
  <c r="AG501" s="1"/>
  <c r="AJ501"/>
  <c r="AH501" s="1"/>
  <c r="AK501"/>
  <c r="AL501"/>
  <c r="AM501"/>
  <c r="AN501"/>
  <c r="AO501"/>
  <c r="AP501"/>
  <c r="Y502"/>
  <c r="Z502"/>
  <c r="AA502"/>
  <c r="AB502"/>
  <c r="AC502"/>
  <c r="AD502"/>
  <c r="AE502"/>
  <c r="AG502" s="1"/>
  <c r="AJ502"/>
  <c r="AH502" s="1"/>
  <c r="AK502"/>
  <c r="AL502"/>
  <c r="AM502"/>
  <c r="AN502"/>
  <c r="AO502"/>
  <c r="AP502"/>
  <c r="Y503"/>
  <c r="Z503"/>
  <c r="AA503"/>
  <c r="AB503"/>
  <c r="AC503"/>
  <c r="AD503"/>
  <c r="AE503"/>
  <c r="AG503" s="1"/>
  <c r="AJ503"/>
  <c r="AK503"/>
  <c r="AL503"/>
  <c r="AM503"/>
  <c r="AN503"/>
  <c r="AO503"/>
  <c r="AP503"/>
  <c r="Y504"/>
  <c r="Z504"/>
  <c r="AA504"/>
  <c r="AB504"/>
  <c r="AC504"/>
  <c r="AD504"/>
  <c r="AE504"/>
  <c r="AG504" s="1"/>
  <c r="AJ504"/>
  <c r="AH504" s="1"/>
  <c r="AK504"/>
  <c r="AL504"/>
  <c r="AM504"/>
  <c r="AN504"/>
  <c r="AO504"/>
  <c r="AP504"/>
  <c r="Y505"/>
  <c r="Z505"/>
  <c r="AA505"/>
  <c r="AB505"/>
  <c r="AC505"/>
  <c r="AD505"/>
  <c r="AE505"/>
  <c r="AJ505"/>
  <c r="AH505" s="1"/>
  <c r="AK505"/>
  <c r="AL505"/>
  <c r="AM505"/>
  <c r="AN505"/>
  <c r="AO505"/>
  <c r="AP505"/>
  <c r="Y506"/>
  <c r="Z506"/>
  <c r="AA506"/>
  <c r="AB506"/>
  <c r="AC506"/>
  <c r="AD506"/>
  <c r="AE506"/>
  <c r="AG506" s="1"/>
  <c r="AJ506"/>
  <c r="AK506"/>
  <c r="AL506"/>
  <c r="AM506"/>
  <c r="AN506"/>
  <c r="AO506"/>
  <c r="AP506"/>
  <c r="Y507"/>
  <c r="Z507"/>
  <c r="AA507"/>
  <c r="AB507"/>
  <c r="AC507"/>
  <c r="AD507"/>
  <c r="AE507"/>
  <c r="AG507" s="1"/>
  <c r="AJ507"/>
  <c r="AK507"/>
  <c r="AL507"/>
  <c r="AM507"/>
  <c r="AN507"/>
  <c r="AO507"/>
  <c r="AP507"/>
  <c r="Y508"/>
  <c r="Z508"/>
  <c r="AA508"/>
  <c r="AB508"/>
  <c r="AC508"/>
  <c r="AD508"/>
  <c r="AE508"/>
  <c r="AG508" s="1"/>
  <c r="AJ508"/>
  <c r="AK508"/>
  <c r="AL508"/>
  <c r="AM508"/>
  <c r="AN508"/>
  <c r="AO508"/>
  <c r="AP508"/>
  <c r="Y509"/>
  <c r="Z509"/>
  <c r="AA509"/>
  <c r="AB509"/>
  <c r="AC509"/>
  <c r="AD509"/>
  <c r="AE509"/>
  <c r="AG509" s="1"/>
  <c r="AJ509"/>
  <c r="AH509" s="1"/>
  <c r="AK509"/>
  <c r="AL509"/>
  <c r="AM509"/>
  <c r="AN509"/>
  <c r="AO509"/>
  <c r="AP509"/>
  <c r="Y510"/>
  <c r="Z510"/>
  <c r="AA510"/>
  <c r="AB510"/>
  <c r="AC510"/>
  <c r="AD510"/>
  <c r="AE510"/>
  <c r="AJ510"/>
  <c r="AK510"/>
  <c r="AL510"/>
  <c r="AM510"/>
  <c r="AN510"/>
  <c r="AO510"/>
  <c r="AP510"/>
  <c r="Y511"/>
  <c r="Z511"/>
  <c r="AA511"/>
  <c r="AB511"/>
  <c r="AC511"/>
  <c r="AD511"/>
  <c r="AE511"/>
  <c r="AG511" s="1"/>
  <c r="AJ511"/>
  <c r="AK511"/>
  <c r="AL511"/>
  <c r="AM511"/>
  <c r="AN511"/>
  <c r="AO511"/>
  <c r="AP511"/>
  <c r="Y512"/>
  <c r="Z512"/>
  <c r="AA512"/>
  <c r="AB512"/>
  <c r="AC512"/>
  <c r="AD512"/>
  <c r="AE512"/>
  <c r="AG512" s="1"/>
  <c r="AJ512"/>
  <c r="AH512" s="1"/>
  <c r="AK512"/>
  <c r="AL512"/>
  <c r="AM512"/>
  <c r="AN512"/>
  <c r="AO512"/>
  <c r="AP512"/>
  <c r="Y513"/>
  <c r="Z513"/>
  <c r="AA513"/>
  <c r="AB513"/>
  <c r="AC513"/>
  <c r="AD513"/>
  <c r="AE513"/>
  <c r="AG513" s="1"/>
  <c r="AJ513"/>
  <c r="AH513" s="1"/>
  <c r="AK513"/>
  <c r="AL513"/>
  <c r="AM513"/>
  <c r="AN513"/>
  <c r="AO513"/>
  <c r="AP513"/>
  <c r="Y514"/>
  <c r="Z514"/>
  <c r="AA514"/>
  <c r="AB514"/>
  <c r="AC514"/>
  <c r="AD514"/>
  <c r="AE514"/>
  <c r="AJ514"/>
  <c r="AK514"/>
  <c r="AL514"/>
  <c r="AM514"/>
  <c r="AN514"/>
  <c r="AO514"/>
  <c r="AP514"/>
  <c r="Y515"/>
  <c r="Z515"/>
  <c r="AA515"/>
  <c r="AB515"/>
  <c r="AC515"/>
  <c r="AD515"/>
  <c r="AE515"/>
  <c r="AG515" s="1"/>
  <c r="AJ515"/>
  <c r="AK515"/>
  <c r="AL515"/>
  <c r="AM515"/>
  <c r="AN515"/>
  <c r="AO515"/>
  <c r="AP515"/>
  <c r="Y516"/>
  <c r="Z516"/>
  <c r="AA516"/>
  <c r="AB516"/>
  <c r="AC516"/>
  <c r="AD516"/>
  <c r="AE516"/>
  <c r="AG516" s="1"/>
  <c r="AJ516"/>
  <c r="AK516"/>
  <c r="AL516"/>
  <c r="AM516"/>
  <c r="AN516"/>
  <c r="AO516"/>
  <c r="AP516"/>
  <c r="Y517"/>
  <c r="Z517"/>
  <c r="AA517"/>
  <c r="AB517"/>
  <c r="AC517"/>
  <c r="AD517"/>
  <c r="AE517"/>
  <c r="AG517" s="1"/>
  <c r="AJ517"/>
  <c r="AH517" s="1"/>
  <c r="AK517"/>
  <c r="AL517"/>
  <c r="AM517"/>
  <c r="AN517"/>
  <c r="AO517"/>
  <c r="AP517"/>
  <c r="Y518"/>
  <c r="Z518"/>
  <c r="AA518"/>
  <c r="AB518"/>
  <c r="AC518"/>
  <c r="AD518"/>
  <c r="AE518"/>
  <c r="AG518" s="1"/>
  <c r="AJ518"/>
  <c r="AK518"/>
  <c r="AL518"/>
  <c r="AM518"/>
  <c r="AN518"/>
  <c r="AO518"/>
  <c r="AP518"/>
  <c r="Y519"/>
  <c r="Z519"/>
  <c r="AA519"/>
  <c r="AB519"/>
  <c r="AC519"/>
  <c r="AD519"/>
  <c r="AE519"/>
  <c r="AG519" s="1"/>
  <c r="AJ519"/>
  <c r="AK519"/>
  <c r="AL519"/>
  <c r="AM519"/>
  <c r="AN519"/>
  <c r="AO519"/>
  <c r="AP519"/>
  <c r="Y520"/>
  <c r="Z520"/>
  <c r="AA520"/>
  <c r="AB520"/>
  <c r="AC520"/>
  <c r="AD520"/>
  <c r="AE520"/>
  <c r="AG520" s="1"/>
  <c r="AJ520"/>
  <c r="AK520"/>
  <c r="AL520"/>
  <c r="AM520"/>
  <c r="AN520"/>
  <c r="AO520"/>
  <c r="AP520"/>
  <c r="Y521"/>
  <c r="Z521"/>
  <c r="AA521"/>
  <c r="AB521"/>
  <c r="AC521"/>
  <c r="AD521"/>
  <c r="AE521"/>
  <c r="AG521" s="1"/>
  <c r="AJ521"/>
  <c r="AH521" s="1"/>
  <c r="AK521"/>
  <c r="AL521"/>
  <c r="AM521"/>
  <c r="AN521"/>
  <c r="AO521"/>
  <c r="AP521"/>
  <c r="Y522"/>
  <c r="Z522"/>
  <c r="AA522"/>
  <c r="AB522"/>
  <c r="AC522"/>
  <c r="AD522"/>
  <c r="AE522"/>
  <c r="AG522" s="1"/>
  <c r="AJ522"/>
  <c r="AK522"/>
  <c r="AL522"/>
  <c r="AM522"/>
  <c r="AN522"/>
  <c r="AO522"/>
  <c r="AP522"/>
  <c r="Y523"/>
  <c r="Z523"/>
  <c r="AA523"/>
  <c r="AB523"/>
  <c r="AC523"/>
  <c r="AD523"/>
  <c r="AE523"/>
  <c r="AG523" s="1"/>
  <c r="AJ523"/>
  <c r="AK523"/>
  <c r="AL523"/>
  <c r="AM523"/>
  <c r="AN523"/>
  <c r="AO523"/>
  <c r="AP523"/>
  <c r="Y524"/>
  <c r="Z524"/>
  <c r="AA524"/>
  <c r="AB524"/>
  <c r="AC524"/>
  <c r="AD524"/>
  <c r="AE524"/>
  <c r="AG524" s="1"/>
  <c r="AJ524"/>
  <c r="AK524"/>
  <c r="AL524"/>
  <c r="AM524"/>
  <c r="AN524"/>
  <c r="AO524"/>
  <c r="AP524"/>
  <c r="Y525"/>
  <c r="Z525"/>
  <c r="AA525"/>
  <c r="AB525"/>
  <c r="AC525"/>
  <c r="AD525"/>
  <c r="AE525"/>
  <c r="AG525" s="1"/>
  <c r="AJ525"/>
  <c r="AH525" s="1"/>
  <c r="AK525"/>
  <c r="AL525"/>
  <c r="AM525"/>
  <c r="AN525"/>
  <c r="AO525"/>
  <c r="AP525"/>
  <c r="Y526"/>
  <c r="Z526"/>
  <c r="AA526"/>
  <c r="AB526"/>
  <c r="AC526"/>
  <c r="AD526"/>
  <c r="AE526"/>
  <c r="AJ526"/>
  <c r="AK526"/>
  <c r="AL526"/>
  <c r="AM526"/>
  <c r="AN526"/>
  <c r="AO526"/>
  <c r="AP526"/>
  <c r="Y527"/>
  <c r="Z527"/>
  <c r="AA527"/>
  <c r="AB527"/>
  <c r="AC527"/>
  <c r="AD527"/>
  <c r="AE527"/>
  <c r="AG527" s="1"/>
  <c r="AJ527"/>
  <c r="AK527"/>
  <c r="AL527"/>
  <c r="AM527"/>
  <c r="AN527"/>
  <c r="AO527"/>
  <c r="AP527"/>
  <c r="Y528"/>
  <c r="Z528"/>
  <c r="AA528"/>
  <c r="AB528"/>
  <c r="AC528"/>
  <c r="AD528"/>
  <c r="AE528"/>
  <c r="AG528" s="1"/>
  <c r="AJ528"/>
  <c r="AK528"/>
  <c r="AL528"/>
  <c r="AM528"/>
  <c r="AN528"/>
  <c r="AO528"/>
  <c r="AP528"/>
  <c r="Y529"/>
  <c r="Z529"/>
  <c r="AA529"/>
  <c r="AB529"/>
  <c r="AC529"/>
  <c r="AD529"/>
  <c r="AE529"/>
  <c r="AG529" s="1"/>
  <c r="AJ529"/>
  <c r="AH529" s="1"/>
  <c r="AK529"/>
  <c r="AL529"/>
  <c r="AM529"/>
  <c r="AN529"/>
  <c r="AO529"/>
  <c r="AP529"/>
  <c r="Y530"/>
  <c r="Z530"/>
  <c r="AA530"/>
  <c r="AB530"/>
  <c r="AC530"/>
  <c r="AD530"/>
  <c r="AE530"/>
  <c r="AG530" s="1"/>
  <c r="AJ530"/>
  <c r="AK530"/>
  <c r="AL530"/>
  <c r="AM530"/>
  <c r="AN530"/>
  <c r="AO530"/>
  <c r="AP530"/>
  <c r="Y531"/>
  <c r="Z531"/>
  <c r="AA531"/>
  <c r="AB531"/>
  <c r="AC531"/>
  <c r="AD531"/>
  <c r="AE531"/>
  <c r="AG531" s="1"/>
  <c r="AJ531"/>
  <c r="AK531"/>
  <c r="AL531"/>
  <c r="AM531"/>
  <c r="AN531"/>
  <c r="AO531"/>
  <c r="AP531"/>
  <c r="Y532"/>
  <c r="Z532"/>
  <c r="AA532"/>
  <c r="AB532"/>
  <c r="AC532"/>
  <c r="AD532"/>
  <c r="AE532"/>
  <c r="AG532" s="1"/>
  <c r="AJ532"/>
  <c r="AK532"/>
  <c r="AL532"/>
  <c r="AM532"/>
  <c r="AN532"/>
  <c r="AO532"/>
  <c r="AP532"/>
  <c r="Y533"/>
  <c r="Z533"/>
  <c r="AA533"/>
  <c r="AB533"/>
  <c r="AC533"/>
  <c r="AD533"/>
  <c r="AE533"/>
  <c r="AG533" s="1"/>
  <c r="AJ533"/>
  <c r="AH533" s="1"/>
  <c r="AK533"/>
  <c r="AL533"/>
  <c r="AM533"/>
  <c r="AN533"/>
  <c r="AO533"/>
  <c r="AP533"/>
  <c r="Y534"/>
  <c r="Z534"/>
  <c r="AA534"/>
  <c r="AB534"/>
  <c r="AC534"/>
  <c r="AD534"/>
  <c r="AE534"/>
  <c r="AG534" s="1"/>
  <c r="AJ534"/>
  <c r="AK534"/>
  <c r="AL534"/>
  <c r="AM534"/>
  <c r="AN534"/>
  <c r="AO534"/>
  <c r="AP534"/>
  <c r="Y535"/>
  <c r="Z535"/>
  <c r="AA535"/>
  <c r="AB535"/>
  <c r="AC535"/>
  <c r="AD535"/>
  <c r="AE535"/>
  <c r="AG535" s="1"/>
  <c r="AJ535"/>
  <c r="AK535"/>
  <c r="AL535"/>
  <c r="AM535"/>
  <c r="AN535"/>
  <c r="AO535"/>
  <c r="AP535"/>
  <c r="Y536"/>
  <c r="Z536"/>
  <c r="AA536"/>
  <c r="AB536"/>
  <c r="AC536"/>
  <c r="AD536"/>
  <c r="AE536"/>
  <c r="AG536" s="1"/>
  <c r="AJ536"/>
  <c r="AK536"/>
  <c r="AL536"/>
  <c r="AM536"/>
  <c r="AN536"/>
  <c r="AO536"/>
  <c r="AP536"/>
  <c r="Y537"/>
  <c r="Z537"/>
  <c r="AA537"/>
  <c r="AB537"/>
  <c r="AC537"/>
  <c r="AD537"/>
  <c r="AE537"/>
  <c r="AG537" s="1"/>
  <c r="AJ537"/>
  <c r="AH537" s="1"/>
  <c r="AK537"/>
  <c r="AL537"/>
  <c r="AM537"/>
  <c r="AN537"/>
  <c r="AO537"/>
  <c r="AP537"/>
  <c r="Y538"/>
  <c r="Z538"/>
  <c r="AA538"/>
  <c r="AB538"/>
  <c r="AC538"/>
  <c r="AD538"/>
  <c r="AE538"/>
  <c r="AG538" s="1"/>
  <c r="AJ538"/>
  <c r="AK538"/>
  <c r="AL538"/>
  <c r="AM538"/>
  <c r="AN538"/>
  <c r="AO538"/>
  <c r="AP538"/>
  <c r="Y539"/>
  <c r="Z539"/>
  <c r="AA539"/>
  <c r="AB539"/>
  <c r="AC539"/>
  <c r="AD539"/>
  <c r="AE539"/>
  <c r="AG539" s="1"/>
  <c r="AJ539"/>
  <c r="AK539"/>
  <c r="AL539"/>
  <c r="AM539"/>
  <c r="AN539"/>
  <c r="AO539"/>
  <c r="AP539"/>
  <c r="Y540"/>
  <c r="Z540"/>
  <c r="AA540"/>
  <c r="AB540"/>
  <c r="AC540"/>
  <c r="AD540"/>
  <c r="AE540"/>
  <c r="AG540" s="1"/>
  <c r="AJ540"/>
  <c r="AK540"/>
  <c r="AL540"/>
  <c r="AM540"/>
  <c r="AN540"/>
  <c r="AO540"/>
  <c r="AP540"/>
  <c r="Y541"/>
  <c r="Z541"/>
  <c r="AA541"/>
  <c r="AB541"/>
  <c r="AC541"/>
  <c r="AD541"/>
  <c r="AE541"/>
  <c r="AJ541"/>
  <c r="AH541" s="1"/>
  <c r="AK541"/>
  <c r="AL541"/>
  <c r="AM541"/>
  <c r="AN541"/>
  <c r="AO541"/>
  <c r="AP541"/>
  <c r="Y542"/>
  <c r="Z542"/>
  <c r="AA542"/>
  <c r="AB542"/>
  <c r="AC542"/>
  <c r="AD542"/>
  <c r="AE542"/>
  <c r="AG542" s="1"/>
  <c r="AJ542"/>
  <c r="AK542"/>
  <c r="AL542"/>
  <c r="AM542"/>
  <c r="AN542"/>
  <c r="AO542"/>
  <c r="AP542"/>
  <c r="Y543"/>
  <c r="Z543"/>
  <c r="AA543"/>
  <c r="AB543"/>
  <c r="AC543"/>
  <c r="AD543"/>
  <c r="AE543"/>
  <c r="AG543" s="1"/>
  <c r="AJ543"/>
  <c r="AK543"/>
  <c r="AL543"/>
  <c r="AM543"/>
  <c r="AN543"/>
  <c r="AO543"/>
  <c r="AP543"/>
  <c r="Y544"/>
  <c r="Z544"/>
  <c r="AA544"/>
  <c r="AB544"/>
  <c r="AC544"/>
  <c r="AD544"/>
  <c r="AE544"/>
  <c r="AG544" s="1"/>
  <c r="AJ544"/>
  <c r="AK544"/>
  <c r="AL544"/>
  <c r="AM544"/>
  <c r="AN544"/>
  <c r="AO544"/>
  <c r="AP544"/>
  <c r="Y545"/>
  <c r="Z545"/>
  <c r="AA545"/>
  <c r="AB545"/>
  <c r="AC545"/>
  <c r="AD545"/>
  <c r="AE545"/>
  <c r="AG545" s="1"/>
  <c r="AJ545"/>
  <c r="AH545" s="1"/>
  <c r="AK545"/>
  <c r="AL545"/>
  <c r="AM545"/>
  <c r="AN545"/>
  <c r="AO545"/>
  <c r="AP545"/>
  <c r="Y546"/>
  <c r="Z546"/>
  <c r="AA546"/>
  <c r="AB546"/>
  <c r="AC546"/>
  <c r="AD546"/>
  <c r="AE546"/>
  <c r="AJ546"/>
  <c r="AK546"/>
  <c r="AL546"/>
  <c r="AM546"/>
  <c r="AN546"/>
  <c r="AO546"/>
  <c r="AP546"/>
  <c r="Y547"/>
  <c r="Z547"/>
  <c r="AA547"/>
  <c r="AB547"/>
  <c r="AC547"/>
  <c r="AD547"/>
  <c r="AE547"/>
  <c r="AG547" s="1"/>
  <c r="AJ547"/>
  <c r="AK547"/>
  <c r="AL547"/>
  <c r="AM547"/>
  <c r="AN547"/>
  <c r="AO547"/>
  <c r="AP547"/>
  <c r="Y548"/>
  <c r="Z548"/>
  <c r="AA548"/>
  <c r="AB548"/>
  <c r="AC548"/>
  <c r="AD548"/>
  <c r="AE548"/>
  <c r="AG548" s="1"/>
  <c r="AJ548"/>
  <c r="AK548"/>
  <c r="AL548"/>
  <c r="AM548"/>
  <c r="AN548"/>
  <c r="AO548"/>
  <c r="AP548"/>
  <c r="Y549"/>
  <c r="Z549"/>
  <c r="AA549"/>
  <c r="AB549"/>
  <c r="AC549"/>
  <c r="AD549"/>
  <c r="AE549"/>
  <c r="AG549" s="1"/>
  <c r="AJ549"/>
  <c r="AH549" s="1"/>
  <c r="AK549"/>
  <c r="AL549"/>
  <c r="AM549"/>
  <c r="AN549"/>
  <c r="AO549"/>
  <c r="AP549"/>
  <c r="Y550"/>
  <c r="Z550"/>
  <c r="AA550"/>
  <c r="AB550"/>
  <c r="AC550"/>
  <c r="AD550"/>
  <c r="AE550"/>
  <c r="AG550" s="1"/>
  <c r="AJ550"/>
  <c r="AK550"/>
  <c r="AL550"/>
  <c r="AM550"/>
  <c r="AN550"/>
  <c r="AO550"/>
  <c r="AP550"/>
  <c r="Y551"/>
  <c r="Z551"/>
  <c r="AA551"/>
  <c r="AB551"/>
  <c r="AC551"/>
  <c r="AD551"/>
  <c r="AE551"/>
  <c r="AG551" s="1"/>
  <c r="AJ551"/>
  <c r="AK551"/>
  <c r="AL551"/>
  <c r="AM551"/>
  <c r="AN551"/>
  <c r="AO551"/>
  <c r="AP551"/>
  <c r="Y552"/>
  <c r="Z552"/>
  <c r="AA552"/>
  <c r="AB552"/>
  <c r="AC552"/>
  <c r="AD552"/>
  <c r="AE552"/>
  <c r="AG552" s="1"/>
  <c r="AJ552"/>
  <c r="AK552"/>
  <c r="AL552"/>
  <c r="AM552"/>
  <c r="AN552"/>
  <c r="AO552"/>
  <c r="AP552"/>
  <c r="Y553"/>
  <c r="Z553"/>
  <c r="AA553"/>
  <c r="AB553"/>
  <c r="AC553"/>
  <c r="AD553"/>
  <c r="AE553"/>
  <c r="AG553" s="1"/>
  <c r="AJ553"/>
  <c r="AH553" s="1"/>
  <c r="AK553"/>
  <c r="AL553"/>
  <c r="AM553"/>
  <c r="AN553"/>
  <c r="AO553"/>
  <c r="AP553"/>
  <c r="Y554"/>
  <c r="Z554"/>
  <c r="AA554"/>
  <c r="AB554"/>
  <c r="AC554"/>
  <c r="AD554"/>
  <c r="AE554"/>
  <c r="AG554" s="1"/>
  <c r="AJ554"/>
  <c r="AK554"/>
  <c r="AL554"/>
  <c r="AM554"/>
  <c r="AN554"/>
  <c r="AO554"/>
  <c r="AP554"/>
  <c r="Y555"/>
  <c r="Z555"/>
  <c r="AA555"/>
  <c r="AB555"/>
  <c r="AC555"/>
  <c r="AD555"/>
  <c r="AE555"/>
  <c r="AG555" s="1"/>
  <c r="AJ555"/>
  <c r="AK555"/>
  <c r="AL555"/>
  <c r="AM555"/>
  <c r="AN555"/>
  <c r="AO555"/>
  <c r="AP555"/>
  <c r="Y556"/>
  <c r="Z556"/>
  <c r="AA556"/>
  <c r="AB556"/>
  <c r="AC556"/>
  <c r="AD556"/>
  <c r="AE556"/>
  <c r="AG556" s="1"/>
  <c r="AJ556"/>
  <c r="AK556"/>
  <c r="AL556"/>
  <c r="AM556"/>
  <c r="AN556"/>
  <c r="AO556"/>
  <c r="AP556"/>
  <c r="Y557"/>
  <c r="Z557"/>
  <c r="AA557"/>
  <c r="AB557"/>
  <c r="AC557"/>
  <c r="AD557"/>
  <c r="AE557"/>
  <c r="AG557" s="1"/>
  <c r="AJ557"/>
  <c r="AH557" s="1"/>
  <c r="AK557"/>
  <c r="AL557"/>
  <c r="AM557"/>
  <c r="AN557"/>
  <c r="AO557"/>
  <c r="AP557"/>
  <c r="Y558"/>
  <c r="Z558"/>
  <c r="AA558"/>
  <c r="AB558"/>
  <c r="AC558"/>
  <c r="AD558"/>
  <c r="AE558"/>
  <c r="AG558" s="1"/>
  <c r="AJ558"/>
  <c r="AK558"/>
  <c r="AL558"/>
  <c r="AM558"/>
  <c r="AN558"/>
  <c r="AO558"/>
  <c r="AP558"/>
  <c r="Y559"/>
  <c r="Z559"/>
  <c r="AA559"/>
  <c r="AB559"/>
  <c r="AC559"/>
  <c r="AD559"/>
  <c r="AE559"/>
  <c r="AG559" s="1"/>
  <c r="AJ559"/>
  <c r="AK559"/>
  <c r="AL559"/>
  <c r="AM559"/>
  <c r="AN559"/>
  <c r="AO559"/>
  <c r="AP559"/>
  <c r="Y560"/>
  <c r="Z560"/>
  <c r="AA560"/>
  <c r="AB560"/>
  <c r="AC560"/>
  <c r="AD560"/>
  <c r="AE560"/>
  <c r="AG560" s="1"/>
  <c r="AJ560"/>
  <c r="AK560"/>
  <c r="AL560"/>
  <c r="AM560"/>
  <c r="AN560"/>
  <c r="AO560"/>
  <c r="AP560"/>
  <c r="Y561"/>
  <c r="Z561"/>
  <c r="AA561"/>
  <c r="AB561"/>
  <c r="AC561"/>
  <c r="AD561"/>
  <c r="AE561"/>
  <c r="AG561" s="1"/>
  <c r="AJ561"/>
  <c r="AH561" s="1"/>
  <c r="AK561"/>
  <c r="AL561"/>
  <c r="AM561"/>
  <c r="AN561"/>
  <c r="AO561"/>
  <c r="AP561"/>
  <c r="Y562"/>
  <c r="Z562"/>
  <c r="AA562"/>
  <c r="AB562"/>
  <c r="AC562"/>
  <c r="AD562"/>
  <c r="AE562"/>
  <c r="AG562" s="1"/>
  <c r="AJ562"/>
  <c r="AK562"/>
  <c r="AL562"/>
  <c r="AM562"/>
  <c r="AN562"/>
  <c r="AO562"/>
  <c r="AP562"/>
  <c r="Y563"/>
  <c r="Z563"/>
  <c r="AA563"/>
  <c r="AB563"/>
  <c r="AC563"/>
  <c r="AD563"/>
  <c r="AE563"/>
  <c r="AG563" s="1"/>
  <c r="AJ563"/>
  <c r="AK563"/>
  <c r="AL563"/>
  <c r="AM563"/>
  <c r="AN563"/>
  <c r="AO563"/>
  <c r="AP563"/>
  <c r="Y564"/>
  <c r="Z564"/>
  <c r="AA564"/>
  <c r="AB564"/>
  <c r="AC564"/>
  <c r="AD564"/>
  <c r="AE564"/>
  <c r="AG564" s="1"/>
  <c r="AJ564"/>
  <c r="AK564"/>
  <c r="AL564"/>
  <c r="AM564"/>
  <c r="AN564"/>
  <c r="AO564"/>
  <c r="AP564"/>
  <c r="Y565"/>
  <c r="Z565"/>
  <c r="AA565"/>
  <c r="AB565"/>
  <c r="AC565"/>
  <c r="AD565"/>
  <c r="AE565"/>
  <c r="AG565" s="1"/>
  <c r="AJ565"/>
  <c r="AH565" s="1"/>
  <c r="AK565"/>
  <c r="AL565"/>
  <c r="AM565"/>
  <c r="AN565"/>
  <c r="AO565"/>
  <c r="AP565"/>
  <c r="Y566"/>
  <c r="Z566"/>
  <c r="AA566"/>
  <c r="AB566"/>
  <c r="AC566"/>
  <c r="AD566"/>
  <c r="AE566"/>
  <c r="AG566" s="1"/>
  <c r="AJ566"/>
  <c r="AK566"/>
  <c r="AL566"/>
  <c r="AM566"/>
  <c r="AN566"/>
  <c r="AO566"/>
  <c r="AP566"/>
  <c r="Y567"/>
  <c r="Z567"/>
  <c r="AA567"/>
  <c r="AB567"/>
  <c r="AC567"/>
  <c r="AD567"/>
  <c r="AE567"/>
  <c r="AG567" s="1"/>
  <c r="AJ567"/>
  <c r="AK567"/>
  <c r="AL567"/>
  <c r="AM567"/>
  <c r="AN567"/>
  <c r="AO567"/>
  <c r="AP567"/>
  <c r="Y568"/>
  <c r="Z568"/>
  <c r="AA568"/>
  <c r="AB568"/>
  <c r="AC568"/>
  <c r="AD568"/>
  <c r="AE568"/>
  <c r="AG568" s="1"/>
  <c r="AJ568"/>
  <c r="AK568"/>
  <c r="AL568"/>
  <c r="AM568"/>
  <c r="AN568"/>
  <c r="AO568"/>
  <c r="AP568"/>
  <c r="Y569"/>
  <c r="Z569"/>
  <c r="AA569"/>
  <c r="AB569"/>
  <c r="AC569"/>
  <c r="AD569"/>
  <c r="AE569"/>
  <c r="AG569" s="1"/>
  <c r="AJ569"/>
  <c r="AH569" s="1"/>
  <c r="AK569"/>
  <c r="AL569"/>
  <c r="AM569"/>
  <c r="AN569"/>
  <c r="AO569"/>
  <c r="AP569"/>
  <c r="Y570"/>
  <c r="Z570"/>
  <c r="AA570"/>
  <c r="AB570"/>
  <c r="AC570"/>
  <c r="AD570"/>
  <c r="AE570"/>
  <c r="AG570" s="1"/>
  <c r="AJ570"/>
  <c r="AK570"/>
  <c r="AL570"/>
  <c r="AM570"/>
  <c r="AN570"/>
  <c r="AO570"/>
  <c r="AP570"/>
  <c r="Y571"/>
  <c r="Z571"/>
  <c r="AA571"/>
  <c r="AB571"/>
  <c r="AC571"/>
  <c r="AD571"/>
  <c r="AE571"/>
  <c r="AG571" s="1"/>
  <c r="AJ571"/>
  <c r="AK571"/>
  <c r="AL571"/>
  <c r="AM571"/>
  <c r="AN571"/>
  <c r="AO571"/>
  <c r="AP571"/>
  <c r="Y572"/>
  <c r="Z572"/>
  <c r="AA572"/>
  <c r="AB572"/>
  <c r="AC572"/>
  <c r="AD572"/>
  <c r="AE572"/>
  <c r="AG572" s="1"/>
  <c r="AJ572"/>
  <c r="AK572"/>
  <c r="AL572"/>
  <c r="AM572"/>
  <c r="AN572"/>
  <c r="AO572"/>
  <c r="AP572"/>
  <c r="Y573"/>
  <c r="Z573"/>
  <c r="AA573"/>
  <c r="AB573"/>
  <c r="AC573"/>
  <c r="AD573"/>
  <c r="AE573"/>
  <c r="AJ573"/>
  <c r="AH573" s="1"/>
  <c r="AK573"/>
  <c r="AL573"/>
  <c r="AM573"/>
  <c r="AN573"/>
  <c r="AO573"/>
  <c r="AP573"/>
  <c r="Y574"/>
  <c r="Z574"/>
  <c r="AA574"/>
  <c r="AB574"/>
  <c r="AC574"/>
  <c r="AD574"/>
  <c r="AE574"/>
  <c r="AG574" s="1"/>
  <c r="AJ574"/>
  <c r="AK574"/>
  <c r="AL574"/>
  <c r="AM574"/>
  <c r="AN574"/>
  <c r="AO574"/>
  <c r="AP574"/>
  <c r="Y575"/>
  <c r="Z575"/>
  <c r="AA575"/>
  <c r="AB575"/>
  <c r="AC575"/>
  <c r="AD575"/>
  <c r="AE575"/>
  <c r="AG575" s="1"/>
  <c r="AJ575"/>
  <c r="AK575"/>
  <c r="AL575"/>
  <c r="AM575"/>
  <c r="AN575"/>
  <c r="AO575"/>
  <c r="AP575"/>
  <c r="Y576"/>
  <c r="Z576"/>
  <c r="AA576"/>
  <c r="AB576"/>
  <c r="AC576"/>
  <c r="AD576"/>
  <c r="AE576"/>
  <c r="AG576" s="1"/>
  <c r="AJ576"/>
  <c r="AK576"/>
  <c r="AL576"/>
  <c r="AM576"/>
  <c r="AN576"/>
  <c r="AO576"/>
  <c r="AP576"/>
  <c r="Y577"/>
  <c r="Z577"/>
  <c r="AA577"/>
  <c r="AB577"/>
  <c r="AC577"/>
  <c r="AD577"/>
  <c r="AE577"/>
  <c r="AG577" s="1"/>
  <c r="AJ577"/>
  <c r="AH577" s="1"/>
  <c r="AK577"/>
  <c r="AL577"/>
  <c r="AM577"/>
  <c r="AN577"/>
  <c r="AO577"/>
  <c r="AP577"/>
  <c r="Y578"/>
  <c r="Z578"/>
  <c r="AA578"/>
  <c r="AB578"/>
  <c r="AC578"/>
  <c r="AD578"/>
  <c r="AE578"/>
  <c r="AJ578"/>
  <c r="AK578"/>
  <c r="AL578"/>
  <c r="AM578"/>
  <c r="AN578"/>
  <c r="AO578"/>
  <c r="AP578"/>
  <c r="Y579"/>
  <c r="Z579"/>
  <c r="AA579"/>
  <c r="AB579"/>
  <c r="AC579"/>
  <c r="AD579"/>
  <c r="AE579"/>
  <c r="AG579" s="1"/>
  <c r="AJ579"/>
  <c r="AK579"/>
  <c r="AL579"/>
  <c r="AM579"/>
  <c r="AN579"/>
  <c r="AO579"/>
  <c r="AP579"/>
  <c r="Y580"/>
  <c r="Z580"/>
  <c r="AA580"/>
  <c r="AB580"/>
  <c r="AC580"/>
  <c r="AD580"/>
  <c r="AE580"/>
  <c r="AG580" s="1"/>
  <c r="AJ580"/>
  <c r="AK580"/>
  <c r="AL580"/>
  <c r="AM580"/>
  <c r="AN580"/>
  <c r="AO580"/>
  <c r="AP580"/>
  <c r="Y581"/>
  <c r="Z581"/>
  <c r="AA581"/>
  <c r="AB581"/>
  <c r="AC581"/>
  <c r="AD581"/>
  <c r="AE581"/>
  <c r="AG581" s="1"/>
  <c r="AJ581"/>
  <c r="AH581" s="1"/>
  <c r="AK581"/>
  <c r="AL581"/>
  <c r="AM581"/>
  <c r="AN581"/>
  <c r="AO581"/>
  <c r="AP581"/>
  <c r="Y582"/>
  <c r="Z582"/>
  <c r="AA582"/>
  <c r="AB582"/>
  <c r="AC582"/>
  <c r="AD582"/>
  <c r="AE582"/>
  <c r="AG582" s="1"/>
  <c r="AJ582"/>
  <c r="AK582"/>
  <c r="AL582"/>
  <c r="AM582"/>
  <c r="AN582"/>
  <c r="AO582"/>
  <c r="AP582"/>
  <c r="Y583"/>
  <c r="Z583"/>
  <c r="AA583"/>
  <c r="AB583"/>
  <c r="AC583"/>
  <c r="AD583"/>
  <c r="AE583"/>
  <c r="AG583" s="1"/>
  <c r="AJ583"/>
  <c r="AK583"/>
  <c r="AL583"/>
  <c r="AM583"/>
  <c r="AN583"/>
  <c r="AO583"/>
  <c r="AP583"/>
  <c r="Y584"/>
  <c r="Z584"/>
  <c r="AA584"/>
  <c r="AB584"/>
  <c r="AC584"/>
  <c r="AD584"/>
  <c r="AE584"/>
  <c r="AG584" s="1"/>
  <c r="AJ584"/>
  <c r="AK584"/>
  <c r="AL584"/>
  <c r="AM584"/>
  <c r="AN584"/>
  <c r="AO584"/>
  <c r="AP584"/>
  <c r="Y585"/>
  <c r="Z585"/>
  <c r="AA585"/>
  <c r="AB585"/>
  <c r="AC585"/>
  <c r="AD585"/>
  <c r="AE585"/>
  <c r="AG585" s="1"/>
  <c r="AJ585"/>
  <c r="AH585" s="1"/>
  <c r="AK585"/>
  <c r="AL585"/>
  <c r="AM585"/>
  <c r="AN585"/>
  <c r="AO585"/>
  <c r="AP585"/>
  <c r="Y586"/>
  <c r="Z586"/>
  <c r="AA586"/>
  <c r="AB586"/>
  <c r="AC586"/>
  <c r="AD586"/>
  <c r="AE586"/>
  <c r="AG586" s="1"/>
  <c r="AJ586"/>
  <c r="AK586"/>
  <c r="AL586"/>
  <c r="AM586"/>
  <c r="AN586"/>
  <c r="AO586"/>
  <c r="AP586"/>
  <c r="Y587"/>
  <c r="Z587"/>
  <c r="AA587"/>
  <c r="AB587"/>
  <c r="AC587"/>
  <c r="AD587"/>
  <c r="AE587"/>
  <c r="AG587" s="1"/>
  <c r="AJ587"/>
  <c r="AK587"/>
  <c r="AL587"/>
  <c r="AM587"/>
  <c r="AN587"/>
  <c r="AO587"/>
  <c r="AP587"/>
  <c r="Y588"/>
  <c r="Z588"/>
  <c r="AA588"/>
  <c r="AB588"/>
  <c r="AC588"/>
  <c r="AD588"/>
  <c r="AE588"/>
  <c r="AG588" s="1"/>
  <c r="AJ588"/>
  <c r="AK588"/>
  <c r="AL588"/>
  <c r="AM588"/>
  <c r="AN588"/>
  <c r="AO588"/>
  <c r="AP588"/>
  <c r="Y589"/>
  <c r="Z589"/>
  <c r="AA589"/>
  <c r="AB589"/>
  <c r="AC589"/>
  <c r="AD589"/>
  <c r="AE589"/>
  <c r="AG589" s="1"/>
  <c r="AJ589"/>
  <c r="AH589" s="1"/>
  <c r="AK589"/>
  <c r="AL589"/>
  <c r="AM589"/>
  <c r="AN589"/>
  <c r="AO589"/>
  <c r="AP589"/>
  <c r="Y590"/>
  <c r="Z590"/>
  <c r="AA590"/>
  <c r="AB590"/>
  <c r="AC590"/>
  <c r="AD590"/>
  <c r="AE590"/>
  <c r="AG590" s="1"/>
  <c r="AJ590"/>
  <c r="AK590"/>
  <c r="AL590"/>
  <c r="AM590"/>
  <c r="AN590"/>
  <c r="AO590"/>
  <c r="AP590"/>
  <c r="Y591"/>
  <c r="Z591"/>
  <c r="AA591"/>
  <c r="AB591"/>
  <c r="AC591"/>
  <c r="AD591"/>
  <c r="AE591"/>
  <c r="AG591" s="1"/>
  <c r="AJ591"/>
  <c r="AK591"/>
  <c r="AL591"/>
  <c r="AM591"/>
  <c r="AN591"/>
  <c r="AO591"/>
  <c r="AP591"/>
  <c r="Y592"/>
  <c r="Z592"/>
  <c r="AA592"/>
  <c r="AB592"/>
  <c r="AC592"/>
  <c r="AD592"/>
  <c r="AE592"/>
  <c r="AG592" s="1"/>
  <c r="AJ592"/>
  <c r="AK592"/>
  <c r="AL592"/>
  <c r="AM592"/>
  <c r="AN592"/>
  <c r="AO592"/>
  <c r="AP592"/>
  <c r="Y593"/>
  <c r="Z593"/>
  <c r="AA593"/>
  <c r="AB593"/>
  <c r="AC593"/>
  <c r="AD593"/>
  <c r="AE593"/>
  <c r="AG593" s="1"/>
  <c r="AJ593"/>
  <c r="AH593" s="1"/>
  <c r="AK593"/>
  <c r="AL593"/>
  <c r="AM593"/>
  <c r="AN593"/>
  <c r="AO593"/>
  <c r="AP593"/>
  <c r="Y594"/>
  <c r="Z594"/>
  <c r="AA594"/>
  <c r="AB594"/>
  <c r="AC594"/>
  <c r="AD594"/>
  <c r="AE594"/>
  <c r="AG594" s="1"/>
  <c r="AJ594"/>
  <c r="AK594"/>
  <c r="AL594"/>
  <c r="AM594"/>
  <c r="AN594"/>
  <c r="AO594"/>
  <c r="AP594"/>
  <c r="Y595"/>
  <c r="Z595"/>
  <c r="AA595"/>
  <c r="AB595"/>
  <c r="AC595"/>
  <c r="AD595"/>
  <c r="AE595"/>
  <c r="AG595" s="1"/>
  <c r="AJ595"/>
  <c r="AK595"/>
  <c r="AL595"/>
  <c r="AM595"/>
  <c r="AN595"/>
  <c r="AO595"/>
  <c r="AP595"/>
  <c r="Y596"/>
  <c r="Z596"/>
  <c r="AA596"/>
  <c r="AB596"/>
  <c r="AC596"/>
  <c r="AD596"/>
  <c r="AE596"/>
  <c r="AG596" s="1"/>
  <c r="AJ596"/>
  <c r="AK596"/>
  <c r="AL596"/>
  <c r="AM596"/>
  <c r="AN596"/>
  <c r="AO596"/>
  <c r="AP596"/>
  <c r="Y597"/>
  <c r="Z597"/>
  <c r="AA597"/>
  <c r="AB597"/>
  <c r="AC597"/>
  <c r="AD597"/>
  <c r="AE597"/>
  <c r="AG597" s="1"/>
  <c r="AJ597"/>
  <c r="AH597" s="1"/>
  <c r="AK597"/>
  <c r="AL597"/>
  <c r="AM597"/>
  <c r="AN597"/>
  <c r="AO597"/>
  <c r="AP597"/>
  <c r="Y598"/>
  <c r="Z598"/>
  <c r="AA598"/>
  <c r="AB598"/>
  <c r="AC598"/>
  <c r="AD598"/>
  <c r="AE598"/>
  <c r="AG598" s="1"/>
  <c r="AJ598"/>
  <c r="AK598"/>
  <c r="AL598"/>
  <c r="AM598"/>
  <c r="AN598"/>
  <c r="AO598"/>
  <c r="AP598"/>
  <c r="Y599"/>
  <c r="Z599"/>
  <c r="AA599"/>
  <c r="AB599"/>
  <c r="AC599"/>
  <c r="AD599"/>
  <c r="AE599"/>
  <c r="AG599" s="1"/>
  <c r="AJ599"/>
  <c r="AK599"/>
  <c r="AL599"/>
  <c r="AM599"/>
  <c r="AN599"/>
  <c r="AO599"/>
  <c r="AP599"/>
  <c r="Y600"/>
  <c r="Z600"/>
  <c r="AA600"/>
  <c r="AB600"/>
  <c r="AC600"/>
  <c r="AD600"/>
  <c r="AE600"/>
  <c r="AG600" s="1"/>
  <c r="AJ600"/>
  <c r="AK600"/>
  <c r="AL600"/>
  <c r="AM600"/>
  <c r="AN600"/>
  <c r="AO600"/>
  <c r="AP600"/>
  <c r="Y601"/>
  <c r="Z601"/>
  <c r="AA601"/>
  <c r="AB601"/>
  <c r="AC601"/>
  <c r="AD601"/>
  <c r="AE601"/>
  <c r="AG601" s="1"/>
  <c r="AJ601"/>
  <c r="AH601" s="1"/>
  <c r="AK601"/>
  <c r="AL601"/>
  <c r="AM601"/>
  <c r="AN601"/>
  <c r="AO601"/>
  <c r="AP601"/>
  <c r="Y602"/>
  <c r="Z602"/>
  <c r="AA602"/>
  <c r="AB602"/>
  <c r="AC602"/>
  <c r="AD602"/>
  <c r="AE602"/>
  <c r="AG602" s="1"/>
  <c r="AJ602"/>
  <c r="AK602"/>
  <c r="AL602"/>
  <c r="AM602"/>
  <c r="AN602"/>
  <c r="AO602"/>
  <c r="AP602"/>
  <c r="Y603"/>
  <c r="Z603"/>
  <c r="AA603"/>
  <c r="AB603"/>
  <c r="AC603"/>
  <c r="AD603"/>
  <c r="AE603"/>
  <c r="AG603" s="1"/>
  <c r="AJ603"/>
  <c r="AK603"/>
  <c r="AL603"/>
  <c r="AM603"/>
  <c r="AN603"/>
  <c r="AO603"/>
  <c r="AP603"/>
  <c r="Y604"/>
  <c r="Z604"/>
  <c r="AA604"/>
  <c r="AB604"/>
  <c r="AC604"/>
  <c r="AD604"/>
  <c r="AE604"/>
  <c r="AG604" s="1"/>
  <c r="AJ604"/>
  <c r="AK604"/>
  <c r="AL604"/>
  <c r="AM604"/>
  <c r="AN604"/>
  <c r="AO604"/>
  <c r="AP604"/>
  <c r="Y605"/>
  <c r="Z605"/>
  <c r="AA605"/>
  <c r="AB605"/>
  <c r="AC605"/>
  <c r="AD605"/>
  <c r="AE605"/>
  <c r="AJ605"/>
  <c r="AH605" s="1"/>
  <c r="AK605"/>
  <c r="AL605"/>
  <c r="AM605"/>
  <c r="AN605"/>
  <c r="AO605"/>
  <c r="AP605"/>
  <c r="Y606"/>
  <c r="Z606"/>
  <c r="AA606"/>
  <c r="AB606"/>
  <c r="AC606"/>
  <c r="AD606"/>
  <c r="AE606"/>
  <c r="AG606" s="1"/>
  <c r="AJ606"/>
  <c r="AK606"/>
  <c r="AL606"/>
  <c r="AM606"/>
  <c r="AN606"/>
  <c r="AO606"/>
  <c r="AP606"/>
  <c r="Y607"/>
  <c r="Z607"/>
  <c r="AA607"/>
  <c r="AB607"/>
  <c r="AC607"/>
  <c r="AD607"/>
  <c r="AE607"/>
  <c r="AG607" s="1"/>
  <c r="AJ607"/>
  <c r="AK607"/>
  <c r="AL607"/>
  <c r="AM607"/>
  <c r="AN607"/>
  <c r="AO607"/>
  <c r="AP607"/>
  <c r="Y608"/>
  <c r="Z608"/>
  <c r="AA608"/>
  <c r="AB608"/>
  <c r="AC608"/>
  <c r="AD608"/>
  <c r="AE608"/>
  <c r="AG608" s="1"/>
  <c r="AJ608"/>
  <c r="AK608"/>
  <c r="AL608"/>
  <c r="AM608"/>
  <c r="AN608"/>
  <c r="AO608"/>
  <c r="AP608"/>
  <c r="Y609"/>
  <c r="Z609"/>
  <c r="AA609"/>
  <c r="AB609"/>
  <c r="AC609"/>
  <c r="AD609"/>
  <c r="AE609"/>
  <c r="AG609" s="1"/>
  <c r="AJ609"/>
  <c r="AH609" s="1"/>
  <c r="AK609"/>
  <c r="AL609"/>
  <c r="AM609"/>
  <c r="AN609"/>
  <c r="AO609"/>
  <c r="AP609"/>
  <c r="Y610"/>
  <c r="Z610"/>
  <c r="AA610"/>
  <c r="AB610"/>
  <c r="AC610"/>
  <c r="AD610"/>
  <c r="AE610"/>
  <c r="AJ610"/>
  <c r="AK610"/>
  <c r="AL610"/>
  <c r="AM610"/>
  <c r="AN610"/>
  <c r="AO610"/>
  <c r="AP610"/>
  <c r="Y611"/>
  <c r="Z611"/>
  <c r="AA611"/>
  <c r="AB611"/>
  <c r="AC611"/>
  <c r="AD611"/>
  <c r="AE611"/>
  <c r="AG611" s="1"/>
  <c r="AJ611"/>
  <c r="AK611"/>
  <c r="AL611"/>
  <c r="AM611"/>
  <c r="AN611"/>
  <c r="AO611"/>
  <c r="AP611"/>
  <c r="Y612"/>
  <c r="Z612"/>
  <c r="AA612"/>
  <c r="AB612"/>
  <c r="AC612"/>
  <c r="AD612"/>
  <c r="AE612"/>
  <c r="AG612" s="1"/>
  <c r="AJ612"/>
  <c r="AK612"/>
  <c r="AL612"/>
  <c r="AM612"/>
  <c r="AN612"/>
  <c r="AO612"/>
  <c r="AP612"/>
  <c r="Y613"/>
  <c r="Z613"/>
  <c r="AA613"/>
  <c r="AB613"/>
  <c r="AC613"/>
  <c r="AD613"/>
  <c r="AE613"/>
  <c r="AG613" s="1"/>
  <c r="AJ613"/>
  <c r="AH613" s="1"/>
  <c r="AK613"/>
  <c r="AL613"/>
  <c r="AM613"/>
  <c r="AN613"/>
  <c r="AO613"/>
  <c r="AP613"/>
  <c r="Y614"/>
  <c r="Z614"/>
  <c r="AA614"/>
  <c r="AB614"/>
  <c r="AC614"/>
  <c r="AD614"/>
  <c r="AE614"/>
  <c r="AG614" s="1"/>
  <c r="AJ614"/>
  <c r="AK614"/>
  <c r="AL614"/>
  <c r="AM614"/>
  <c r="AN614"/>
  <c r="AO614"/>
  <c r="AP614"/>
  <c r="Y615"/>
  <c r="Z615"/>
  <c r="AA615"/>
  <c r="AB615"/>
  <c r="AC615"/>
  <c r="AD615"/>
  <c r="AE615"/>
  <c r="AG615" s="1"/>
  <c r="AJ615"/>
  <c r="AK615"/>
  <c r="AL615"/>
  <c r="AM615"/>
  <c r="AN615"/>
  <c r="AO615"/>
  <c r="AP615"/>
  <c r="Y616"/>
  <c r="Z616"/>
  <c r="AA616"/>
  <c r="AB616"/>
  <c r="AC616"/>
  <c r="AD616"/>
  <c r="AE616"/>
  <c r="AG616" s="1"/>
  <c r="AJ616"/>
  <c r="AK616"/>
  <c r="AL616"/>
  <c r="AM616"/>
  <c r="AN616"/>
  <c r="AO616"/>
  <c r="AP616"/>
  <c r="Y617"/>
  <c r="Z617"/>
  <c r="AA617"/>
  <c r="AB617"/>
  <c r="AC617"/>
  <c r="AD617"/>
  <c r="AE617"/>
  <c r="AG617" s="1"/>
  <c r="AJ617"/>
  <c r="AH617" s="1"/>
  <c r="AK617"/>
  <c r="AL617"/>
  <c r="AM617"/>
  <c r="AN617"/>
  <c r="AO617"/>
  <c r="AP617"/>
  <c r="Y618"/>
  <c r="Z618"/>
  <c r="AA618"/>
  <c r="AB618"/>
  <c r="AC618"/>
  <c r="AD618"/>
  <c r="AE618"/>
  <c r="AG618" s="1"/>
  <c r="AJ618"/>
  <c r="AK618"/>
  <c r="AL618"/>
  <c r="AM618"/>
  <c r="AN618"/>
  <c r="AO618"/>
  <c r="AP618"/>
  <c r="Y619"/>
  <c r="Z619"/>
  <c r="AA619"/>
  <c r="AB619"/>
  <c r="AC619"/>
  <c r="AD619"/>
  <c r="AE619"/>
  <c r="AG619" s="1"/>
  <c r="AJ619"/>
  <c r="AK619"/>
  <c r="AL619"/>
  <c r="AM619"/>
  <c r="AN619"/>
  <c r="AO619"/>
  <c r="AP619"/>
  <c r="Y620"/>
  <c r="Z620"/>
  <c r="AA620"/>
  <c r="AB620"/>
  <c r="AC620"/>
  <c r="AD620"/>
  <c r="AE620"/>
  <c r="AG620" s="1"/>
  <c r="AJ620"/>
  <c r="AK620"/>
  <c r="AL620"/>
  <c r="AM620"/>
  <c r="AN620"/>
  <c r="AO620"/>
  <c r="AP620"/>
  <c r="Y621"/>
  <c r="Z621"/>
  <c r="AA621"/>
  <c r="AB621"/>
  <c r="AC621"/>
  <c r="AD621"/>
  <c r="AE621"/>
  <c r="AG621" s="1"/>
  <c r="AJ621"/>
  <c r="AH621" s="1"/>
  <c r="AK621"/>
  <c r="AL621"/>
  <c r="AM621"/>
  <c r="AN621"/>
  <c r="AO621"/>
  <c r="AP621"/>
  <c r="Y622"/>
  <c r="Z622"/>
  <c r="AA622"/>
  <c r="AB622"/>
  <c r="AC622"/>
  <c r="AD622"/>
  <c r="AE622"/>
  <c r="AG622" s="1"/>
  <c r="AJ622"/>
  <c r="AK622"/>
  <c r="AL622"/>
  <c r="AM622"/>
  <c r="AN622"/>
  <c r="AO622"/>
  <c r="AP622"/>
  <c r="Y623"/>
  <c r="Z623"/>
  <c r="AA623"/>
  <c r="AB623"/>
  <c r="AC623"/>
  <c r="AD623"/>
  <c r="AE623"/>
  <c r="AG623" s="1"/>
  <c r="AJ623"/>
  <c r="AK623"/>
  <c r="AL623"/>
  <c r="AM623"/>
  <c r="AN623"/>
  <c r="AO623"/>
  <c r="AP623"/>
  <c r="Y624"/>
  <c r="Z624"/>
  <c r="AA624"/>
  <c r="AB624"/>
  <c r="AC624"/>
  <c r="AD624"/>
  <c r="AE624"/>
  <c r="AG624" s="1"/>
  <c r="AJ624"/>
  <c r="AK624"/>
  <c r="AL624"/>
  <c r="AM624"/>
  <c r="AN624"/>
  <c r="AO624"/>
  <c r="AP624"/>
  <c r="Y625"/>
  <c r="Z625"/>
  <c r="AA625"/>
  <c r="AB625"/>
  <c r="AC625"/>
  <c r="AD625"/>
  <c r="AE625"/>
  <c r="AG625" s="1"/>
  <c r="AJ625"/>
  <c r="AH625" s="1"/>
  <c r="AK625"/>
  <c r="AL625"/>
  <c r="AM625"/>
  <c r="AN625"/>
  <c r="AO625"/>
  <c r="AP625"/>
  <c r="Y626"/>
  <c r="Z626"/>
  <c r="AA626"/>
  <c r="AB626"/>
  <c r="AC626"/>
  <c r="AD626"/>
  <c r="AE626"/>
  <c r="AG626" s="1"/>
  <c r="AJ626"/>
  <c r="AK626"/>
  <c r="AL626"/>
  <c r="AM626"/>
  <c r="AN626"/>
  <c r="AO626"/>
  <c r="AP626"/>
  <c r="Y627"/>
  <c r="Z627"/>
  <c r="AA627"/>
  <c r="AB627"/>
  <c r="AC627"/>
  <c r="AD627"/>
  <c r="AE627"/>
  <c r="AG627" s="1"/>
  <c r="AJ627"/>
  <c r="AK627"/>
  <c r="AL627"/>
  <c r="AM627"/>
  <c r="AN627"/>
  <c r="AO627"/>
  <c r="AP627"/>
  <c r="Y628"/>
  <c r="Z628"/>
  <c r="AA628"/>
  <c r="AB628"/>
  <c r="AC628"/>
  <c r="AD628"/>
  <c r="AE628"/>
  <c r="AG628" s="1"/>
  <c r="AJ628"/>
  <c r="AK628"/>
  <c r="AL628"/>
  <c r="AM628"/>
  <c r="AN628"/>
  <c r="AO628"/>
  <c r="AP628"/>
  <c r="Y629"/>
  <c r="Z629"/>
  <c r="AA629"/>
  <c r="AB629"/>
  <c r="AC629"/>
  <c r="AD629"/>
  <c r="AE629"/>
  <c r="AG629" s="1"/>
  <c r="AJ629"/>
  <c r="AH629" s="1"/>
  <c r="AK629"/>
  <c r="AL629"/>
  <c r="AM629"/>
  <c r="AN629"/>
  <c r="AO629"/>
  <c r="AP629"/>
  <c r="Y630"/>
  <c r="Z630"/>
  <c r="AA630"/>
  <c r="AB630"/>
  <c r="AC630"/>
  <c r="AD630"/>
  <c r="AE630"/>
  <c r="AG630" s="1"/>
  <c r="AJ630"/>
  <c r="AK630"/>
  <c r="AL630"/>
  <c r="AM630"/>
  <c r="AN630"/>
  <c r="AO630"/>
  <c r="AP630"/>
  <c r="Y631"/>
  <c r="Z631"/>
  <c r="AA631"/>
  <c r="AB631"/>
  <c r="AC631"/>
  <c r="AD631"/>
  <c r="AE631"/>
  <c r="AG631" s="1"/>
  <c r="AJ631"/>
  <c r="AK631"/>
  <c r="AL631"/>
  <c r="AM631"/>
  <c r="AN631"/>
  <c r="AO631"/>
  <c r="AP631"/>
  <c r="Y632"/>
  <c r="Z632"/>
  <c r="AA632"/>
  <c r="AB632"/>
  <c r="AC632"/>
  <c r="AD632"/>
  <c r="AE632"/>
  <c r="AG632" s="1"/>
  <c r="AJ632"/>
  <c r="AK632"/>
  <c r="AL632"/>
  <c r="AM632"/>
  <c r="AN632"/>
  <c r="AO632"/>
  <c r="AP632"/>
  <c r="Y633"/>
  <c r="Z633"/>
  <c r="AA633"/>
  <c r="AB633"/>
  <c r="AC633"/>
  <c r="AD633"/>
  <c r="AE633"/>
  <c r="AG633" s="1"/>
  <c r="AJ633"/>
  <c r="AH633" s="1"/>
  <c r="AK633"/>
  <c r="AL633"/>
  <c r="AM633"/>
  <c r="AN633"/>
  <c r="AO633"/>
  <c r="AP633"/>
  <c r="Y634"/>
  <c r="Z634"/>
  <c r="AA634"/>
  <c r="AB634"/>
  <c r="AC634"/>
  <c r="AD634"/>
  <c r="AE634"/>
  <c r="AG634" s="1"/>
  <c r="AJ634"/>
  <c r="AK634"/>
  <c r="AL634"/>
  <c r="AM634"/>
  <c r="AN634"/>
  <c r="AO634"/>
  <c r="AP634"/>
  <c r="Y635"/>
  <c r="Z635"/>
  <c r="AA635"/>
  <c r="AB635"/>
  <c r="AC635"/>
  <c r="AD635"/>
  <c r="AE635"/>
  <c r="AG635" s="1"/>
  <c r="AJ635"/>
  <c r="AK635"/>
  <c r="AL635"/>
  <c r="AM635"/>
  <c r="AN635"/>
  <c r="AO635"/>
  <c r="AP635"/>
  <c r="Y636"/>
  <c r="Z636"/>
  <c r="AA636"/>
  <c r="AB636"/>
  <c r="AC636"/>
  <c r="AD636"/>
  <c r="AE636"/>
  <c r="AG636" s="1"/>
  <c r="AJ636"/>
  <c r="AK636"/>
  <c r="AL636"/>
  <c r="AM636"/>
  <c r="AN636"/>
  <c r="AO636"/>
  <c r="AP636"/>
  <c r="Y637"/>
  <c r="Z637"/>
  <c r="AA637"/>
  <c r="AB637"/>
  <c r="AC637"/>
  <c r="AD637"/>
  <c r="AE637"/>
  <c r="AJ637"/>
  <c r="AH637" s="1"/>
  <c r="AK637"/>
  <c r="AL637"/>
  <c r="AM637"/>
  <c r="AN637"/>
  <c r="AO637"/>
  <c r="AP637"/>
  <c r="Y638"/>
  <c r="Z638"/>
  <c r="AA638"/>
  <c r="AB638"/>
  <c r="AC638"/>
  <c r="AD638"/>
  <c r="AE638"/>
  <c r="AG638" s="1"/>
  <c r="AJ638"/>
  <c r="AK638"/>
  <c r="AL638"/>
  <c r="AM638"/>
  <c r="AN638"/>
  <c r="AO638"/>
  <c r="AP638"/>
  <c r="Y639"/>
  <c r="Z639"/>
  <c r="AA639"/>
  <c r="AB639"/>
  <c r="AC639"/>
  <c r="AD639"/>
  <c r="AE639"/>
  <c r="AG639" s="1"/>
  <c r="AJ639"/>
  <c r="AK639"/>
  <c r="AL639"/>
  <c r="AM639"/>
  <c r="AN639"/>
  <c r="AO639"/>
  <c r="AP639"/>
  <c r="Y640"/>
  <c r="Z640"/>
  <c r="AA640"/>
  <c r="AB640"/>
  <c r="AC640"/>
  <c r="AD640"/>
  <c r="AE640"/>
  <c r="AG640" s="1"/>
  <c r="AJ640"/>
  <c r="AK640"/>
  <c r="AL640"/>
  <c r="AM640"/>
  <c r="AN640"/>
  <c r="AO640"/>
  <c r="AP640"/>
  <c r="Y641"/>
  <c r="Z641"/>
  <c r="AA641"/>
  <c r="AB641"/>
  <c r="AC641"/>
  <c r="AD641"/>
  <c r="AE641"/>
  <c r="AG641" s="1"/>
  <c r="AJ641"/>
  <c r="AH641" s="1"/>
  <c r="AK641"/>
  <c r="AL641"/>
  <c r="AM641"/>
  <c r="AN641"/>
  <c r="AO641"/>
  <c r="AP641"/>
  <c r="Y642"/>
  <c r="Z642"/>
  <c r="AA642"/>
  <c r="AB642"/>
  <c r="AC642"/>
  <c r="AD642"/>
  <c r="AE642"/>
  <c r="AJ642"/>
  <c r="AK642"/>
  <c r="AL642"/>
  <c r="AM642"/>
  <c r="AN642"/>
  <c r="AO642"/>
  <c r="AP642"/>
  <c r="Y643"/>
  <c r="Z643"/>
  <c r="AA643"/>
  <c r="AB643"/>
  <c r="AC643"/>
  <c r="AD643"/>
  <c r="AE643"/>
  <c r="AG643" s="1"/>
  <c r="AJ643"/>
  <c r="AK643"/>
  <c r="AL643"/>
  <c r="AM643"/>
  <c r="AN643"/>
  <c r="AO643"/>
  <c r="AP643"/>
  <c r="Y644"/>
  <c r="Z644"/>
  <c r="AA644"/>
  <c r="AB644"/>
  <c r="AC644"/>
  <c r="AD644"/>
  <c r="AE644"/>
  <c r="AG644" s="1"/>
  <c r="AJ644"/>
  <c r="AK644"/>
  <c r="AL644"/>
  <c r="AM644"/>
  <c r="AN644"/>
  <c r="AO644"/>
  <c r="AP644"/>
  <c r="Y645"/>
  <c r="Z645"/>
  <c r="AA645"/>
  <c r="AB645"/>
  <c r="AC645"/>
  <c r="AD645"/>
  <c r="AE645"/>
  <c r="AG645" s="1"/>
  <c r="AJ645"/>
  <c r="AH645" s="1"/>
  <c r="AK645"/>
  <c r="AL645"/>
  <c r="AM645"/>
  <c r="AN645"/>
  <c r="AO645"/>
  <c r="AP645"/>
  <c r="Y646"/>
  <c r="Z646"/>
  <c r="AA646"/>
  <c r="AB646"/>
  <c r="AC646"/>
  <c r="AD646"/>
  <c r="AE646"/>
  <c r="AG646" s="1"/>
  <c r="AJ646"/>
  <c r="AK646"/>
  <c r="AL646"/>
  <c r="AM646"/>
  <c r="AN646"/>
  <c r="AO646"/>
  <c r="AP646"/>
  <c r="Y647"/>
  <c r="Z647"/>
  <c r="AA647"/>
  <c r="AB647"/>
  <c r="AC647"/>
  <c r="AD647"/>
  <c r="AE647"/>
  <c r="AG647" s="1"/>
  <c r="AJ647"/>
  <c r="AK647"/>
  <c r="AL647"/>
  <c r="AM647"/>
  <c r="AN647"/>
  <c r="AO647"/>
  <c r="AP647"/>
  <c r="Y648"/>
  <c r="Z648"/>
  <c r="AA648"/>
  <c r="AB648"/>
  <c r="AC648"/>
  <c r="AD648"/>
  <c r="AE648"/>
  <c r="AG648" s="1"/>
  <c r="AJ648"/>
  <c r="AK648"/>
  <c r="AL648"/>
  <c r="AM648"/>
  <c r="AN648"/>
  <c r="AO648"/>
  <c r="AP648"/>
  <c r="Y649"/>
  <c r="Z649"/>
  <c r="AA649"/>
  <c r="AB649"/>
  <c r="AC649"/>
  <c r="AD649"/>
  <c r="AE649"/>
  <c r="AG649" s="1"/>
  <c r="AJ649"/>
  <c r="AH649" s="1"/>
  <c r="AK649"/>
  <c r="AL649"/>
  <c r="AM649"/>
  <c r="AN649"/>
  <c r="AO649"/>
  <c r="AP649"/>
  <c r="Y650"/>
  <c r="Z650"/>
  <c r="AA650"/>
  <c r="AB650"/>
  <c r="AC650"/>
  <c r="AD650"/>
  <c r="AE650"/>
  <c r="AG650" s="1"/>
  <c r="AJ650"/>
  <c r="AK650"/>
  <c r="AL650"/>
  <c r="AM650"/>
  <c r="AN650"/>
  <c r="AO650"/>
  <c r="AP650"/>
  <c r="Y651"/>
  <c r="Z651"/>
  <c r="AA651"/>
  <c r="AB651"/>
  <c r="AC651"/>
  <c r="AD651"/>
  <c r="AE651"/>
  <c r="AG651" s="1"/>
  <c r="AJ651"/>
  <c r="AK651"/>
  <c r="AL651"/>
  <c r="AM651"/>
  <c r="AN651"/>
  <c r="AO651"/>
  <c r="AP651"/>
  <c r="Y652"/>
  <c r="Z652"/>
  <c r="AA652"/>
  <c r="AB652"/>
  <c r="AC652"/>
  <c r="AD652"/>
  <c r="AE652"/>
  <c r="AG652" s="1"/>
  <c r="AJ652"/>
  <c r="AK652"/>
  <c r="AL652"/>
  <c r="AM652"/>
  <c r="AN652"/>
  <c r="AO652"/>
  <c r="AP652"/>
  <c r="Y653"/>
  <c r="Z653"/>
  <c r="AA653"/>
  <c r="AB653"/>
  <c r="AC653"/>
  <c r="AD653"/>
  <c r="AE653"/>
  <c r="AG653" s="1"/>
  <c r="AJ653"/>
  <c r="AH653" s="1"/>
  <c r="AK653"/>
  <c r="AL653"/>
  <c r="AM653"/>
  <c r="AN653"/>
  <c r="AO653"/>
  <c r="AP653"/>
  <c r="Y654"/>
  <c r="Z654"/>
  <c r="AA654"/>
  <c r="AB654"/>
  <c r="AC654"/>
  <c r="AD654"/>
  <c r="AE654"/>
  <c r="AG654" s="1"/>
  <c r="AJ654"/>
  <c r="AK654"/>
  <c r="AL654"/>
  <c r="AM654"/>
  <c r="AN654"/>
  <c r="AO654"/>
  <c r="AP654"/>
  <c r="Y655"/>
  <c r="Z655"/>
  <c r="AA655"/>
  <c r="AB655"/>
  <c r="AC655"/>
  <c r="AD655"/>
  <c r="AE655"/>
  <c r="AG655" s="1"/>
  <c r="AJ655"/>
  <c r="AK655"/>
  <c r="AL655"/>
  <c r="AM655"/>
  <c r="AN655"/>
  <c r="AO655"/>
  <c r="AP655"/>
  <c r="Y656"/>
  <c r="Z656"/>
  <c r="AA656"/>
  <c r="AB656"/>
  <c r="AC656"/>
  <c r="AD656"/>
  <c r="AE656"/>
  <c r="AG656" s="1"/>
  <c r="AJ656"/>
  <c r="AK656"/>
  <c r="AL656"/>
  <c r="AM656"/>
  <c r="AN656"/>
  <c r="AO656"/>
  <c r="AP656"/>
  <c r="Y657"/>
  <c r="Z657"/>
  <c r="AA657"/>
  <c r="AB657"/>
  <c r="AC657"/>
  <c r="AD657"/>
  <c r="AE657"/>
  <c r="AG657" s="1"/>
  <c r="AJ657"/>
  <c r="AH657" s="1"/>
  <c r="AK657"/>
  <c r="AL657"/>
  <c r="AM657"/>
  <c r="AN657"/>
  <c r="AO657"/>
  <c r="AP657"/>
  <c r="Y658"/>
  <c r="Z658"/>
  <c r="AA658"/>
  <c r="AB658"/>
  <c r="AC658"/>
  <c r="AD658"/>
  <c r="AE658"/>
  <c r="AJ658"/>
  <c r="AK658"/>
  <c r="AL658"/>
  <c r="AM658"/>
  <c r="AN658"/>
  <c r="AO658"/>
  <c r="AP658"/>
  <c r="Y659"/>
  <c r="Z659"/>
  <c r="AA659"/>
  <c r="AB659"/>
  <c r="AC659"/>
  <c r="AD659"/>
  <c r="AE659"/>
  <c r="AG659" s="1"/>
  <c r="AJ659"/>
  <c r="AK659"/>
  <c r="AL659"/>
  <c r="AM659"/>
  <c r="AN659"/>
  <c r="AO659"/>
  <c r="AP659"/>
  <c r="Y660"/>
  <c r="Z660"/>
  <c r="AA660"/>
  <c r="AB660"/>
  <c r="AC660"/>
  <c r="AD660"/>
  <c r="AE660"/>
  <c r="AG660" s="1"/>
  <c r="AJ660"/>
  <c r="AK660"/>
  <c r="AL660"/>
  <c r="AM660"/>
  <c r="AN660"/>
  <c r="AO660"/>
  <c r="AP660"/>
  <c r="Y661"/>
  <c r="Z661"/>
  <c r="AA661"/>
  <c r="AB661"/>
  <c r="AC661"/>
  <c r="AD661"/>
  <c r="AE661"/>
  <c r="AG661" s="1"/>
  <c r="AJ661"/>
  <c r="AH661" s="1"/>
  <c r="AK661"/>
  <c r="AL661"/>
  <c r="AM661"/>
  <c r="AN661"/>
  <c r="AO661"/>
  <c r="AP661"/>
  <c r="Y662"/>
  <c r="Z662"/>
  <c r="AA662"/>
  <c r="AB662"/>
  <c r="AC662"/>
  <c r="AD662"/>
  <c r="AE662"/>
  <c r="AG662" s="1"/>
  <c r="AJ662"/>
  <c r="AK662"/>
  <c r="AL662"/>
  <c r="AM662"/>
  <c r="AN662"/>
  <c r="AO662"/>
  <c r="AP662"/>
  <c r="Y663"/>
  <c r="Z663"/>
  <c r="AA663"/>
  <c r="AB663"/>
  <c r="AC663"/>
  <c r="AD663"/>
  <c r="AE663"/>
  <c r="AG663" s="1"/>
  <c r="AJ663"/>
  <c r="AK663"/>
  <c r="AL663"/>
  <c r="AM663"/>
  <c r="AN663"/>
  <c r="AO663"/>
  <c r="AP663"/>
  <c r="Y664"/>
  <c r="Z664"/>
  <c r="AA664"/>
  <c r="AB664"/>
  <c r="AC664"/>
  <c r="AD664"/>
  <c r="AE664"/>
  <c r="AG664" s="1"/>
  <c r="AJ664"/>
  <c r="AK664"/>
  <c r="AL664"/>
  <c r="AM664"/>
  <c r="AN664"/>
  <c r="AO664"/>
  <c r="AP664"/>
  <c r="Y665"/>
  <c r="Z665"/>
  <c r="AA665"/>
  <c r="AB665"/>
  <c r="AC665"/>
  <c r="AD665"/>
  <c r="AE665"/>
  <c r="AJ665"/>
  <c r="AH665" s="1"/>
  <c r="AK665"/>
  <c r="AL665"/>
  <c r="AM665"/>
  <c r="AN665"/>
  <c r="AO665"/>
  <c r="AP665"/>
  <c r="Y666"/>
  <c r="Z666"/>
  <c r="AA666"/>
  <c r="AB666"/>
  <c r="AC666"/>
  <c r="AD666"/>
  <c r="AE666"/>
  <c r="AJ666"/>
  <c r="AK666"/>
  <c r="AL666"/>
  <c r="AM666"/>
  <c r="AN666"/>
  <c r="AO666"/>
  <c r="AP666"/>
  <c r="Y667"/>
  <c r="Z667"/>
  <c r="AA667"/>
  <c r="AB667"/>
  <c r="AC667"/>
  <c r="AD667"/>
  <c r="AE667"/>
  <c r="AG667" s="1"/>
  <c r="AJ667"/>
  <c r="AK667"/>
  <c r="AL667"/>
  <c r="AM667"/>
  <c r="AN667"/>
  <c r="AO667"/>
  <c r="AP667"/>
  <c r="Y668"/>
  <c r="Z668"/>
  <c r="AA668"/>
  <c r="AB668"/>
  <c r="AC668"/>
  <c r="AD668"/>
  <c r="AE668"/>
  <c r="AG668" s="1"/>
  <c r="AJ668"/>
  <c r="AK668"/>
  <c r="AL668"/>
  <c r="AM668"/>
  <c r="AN668"/>
  <c r="AO668"/>
  <c r="AP668"/>
  <c r="Y669"/>
  <c r="Z669"/>
  <c r="AA669"/>
  <c r="AB669"/>
  <c r="AC669"/>
  <c r="AD669"/>
  <c r="AE669"/>
  <c r="AG669" s="1"/>
  <c r="AJ669"/>
  <c r="AH669" s="1"/>
  <c r="AK669"/>
  <c r="AL669"/>
  <c r="AM669"/>
  <c r="AN669"/>
  <c r="AO669"/>
  <c r="AP669"/>
  <c r="Y670"/>
  <c r="Z670"/>
  <c r="AA670"/>
  <c r="AB670"/>
  <c r="AC670"/>
  <c r="AD670"/>
  <c r="AE670"/>
  <c r="AJ670"/>
  <c r="AK670"/>
  <c r="AL670"/>
  <c r="AM670"/>
  <c r="AN670"/>
  <c r="AO670"/>
  <c r="AP670"/>
  <c r="Y671"/>
  <c r="Z671"/>
  <c r="AA671"/>
  <c r="AB671"/>
  <c r="AC671"/>
  <c r="AD671"/>
  <c r="AE671"/>
  <c r="AG671" s="1"/>
  <c r="AJ671"/>
  <c r="AK671"/>
  <c r="AL671"/>
  <c r="AM671"/>
  <c r="AN671"/>
  <c r="AO671"/>
  <c r="AP671"/>
  <c r="Y672"/>
  <c r="Z672"/>
  <c r="AA672"/>
  <c r="AB672"/>
  <c r="AC672"/>
  <c r="AD672"/>
  <c r="AE672"/>
  <c r="AG672" s="1"/>
  <c r="AJ672"/>
  <c r="AH672" s="1"/>
  <c r="AK672"/>
  <c r="AL672"/>
  <c r="AM672"/>
  <c r="AN672"/>
  <c r="AO672"/>
  <c r="AP672"/>
  <c r="Y673"/>
  <c r="Z673"/>
  <c r="AA673"/>
  <c r="AB673"/>
  <c r="AC673"/>
  <c r="AD673"/>
  <c r="AE673"/>
  <c r="AG673" s="1"/>
  <c r="AJ673"/>
  <c r="AH673" s="1"/>
  <c r="AK673"/>
  <c r="AL673"/>
  <c r="AM673"/>
  <c r="AN673"/>
  <c r="AO673"/>
  <c r="AP673"/>
  <c r="Y674"/>
  <c r="Z674"/>
  <c r="AA674"/>
  <c r="AB674"/>
  <c r="AC674"/>
  <c r="AD674"/>
  <c r="AE674"/>
  <c r="AJ674"/>
  <c r="AK674"/>
  <c r="AL674"/>
  <c r="AM674"/>
  <c r="AN674"/>
  <c r="AO674"/>
  <c r="AP674"/>
  <c r="Y675"/>
  <c r="Z675"/>
  <c r="AA675"/>
  <c r="AB675"/>
  <c r="AC675"/>
  <c r="AD675"/>
  <c r="AE675"/>
  <c r="AG675" s="1"/>
  <c r="AJ675"/>
  <c r="AK675"/>
  <c r="AL675"/>
  <c r="AM675"/>
  <c r="AN675"/>
  <c r="AO675"/>
  <c r="AP675"/>
  <c r="Y676"/>
  <c r="Z676"/>
  <c r="AA676"/>
  <c r="AB676"/>
  <c r="AC676"/>
  <c r="AD676"/>
  <c r="AE676"/>
  <c r="AG676" s="1"/>
  <c r="AJ676"/>
  <c r="AH676" s="1"/>
  <c r="AK676"/>
  <c r="AL676"/>
  <c r="AM676"/>
  <c r="AN676"/>
  <c r="AO676"/>
  <c r="AP676"/>
  <c r="Y677"/>
  <c r="Z677"/>
  <c r="AA677"/>
  <c r="AB677"/>
  <c r="AC677"/>
  <c r="AD677"/>
  <c r="AE677"/>
  <c r="AG677" s="1"/>
  <c r="AJ677"/>
  <c r="AH677" s="1"/>
  <c r="AK677"/>
  <c r="AL677"/>
  <c r="AM677"/>
  <c r="AN677"/>
  <c r="AO677"/>
  <c r="AP677"/>
  <c r="Y678"/>
  <c r="Z678"/>
  <c r="AA678"/>
  <c r="AB678"/>
  <c r="AC678"/>
  <c r="AD678"/>
  <c r="AE678"/>
  <c r="AJ678"/>
  <c r="AK678"/>
  <c r="AL678"/>
  <c r="AM678"/>
  <c r="AN678"/>
  <c r="AO678"/>
  <c r="AP678"/>
  <c r="Y679"/>
  <c r="Z679"/>
  <c r="AA679"/>
  <c r="AB679"/>
  <c r="AC679"/>
  <c r="AD679"/>
  <c r="AE679"/>
  <c r="AG679" s="1"/>
  <c r="AJ679"/>
  <c r="AK679"/>
  <c r="AL679"/>
  <c r="AM679"/>
  <c r="AN679"/>
  <c r="AO679"/>
  <c r="AP679"/>
  <c r="Y680"/>
  <c r="Z680"/>
  <c r="AA680"/>
  <c r="AB680"/>
  <c r="AC680"/>
  <c r="AD680"/>
  <c r="AE680"/>
  <c r="AG680" s="1"/>
  <c r="AJ680"/>
  <c r="AH680" s="1"/>
  <c r="AK680"/>
  <c r="AL680"/>
  <c r="AM680"/>
  <c r="AN680"/>
  <c r="AO680"/>
  <c r="AP680"/>
  <c r="Y681"/>
  <c r="Z681"/>
  <c r="AA681"/>
  <c r="AB681"/>
  <c r="AC681"/>
  <c r="AD681"/>
  <c r="AE681"/>
  <c r="AG681" s="1"/>
  <c r="AJ681"/>
  <c r="AH681" s="1"/>
  <c r="AK681"/>
  <c r="AL681"/>
  <c r="AM681"/>
  <c r="AN681"/>
  <c r="AO681"/>
  <c r="AP681"/>
  <c r="Y682"/>
  <c r="Z682"/>
  <c r="AA682"/>
  <c r="AB682"/>
  <c r="AC682"/>
  <c r="AD682"/>
  <c r="AE682"/>
  <c r="AJ682"/>
  <c r="AK682"/>
  <c r="AL682"/>
  <c r="AM682"/>
  <c r="AN682"/>
  <c r="AO682"/>
  <c r="AP682"/>
  <c r="Y683"/>
  <c r="Z683"/>
  <c r="AA683"/>
  <c r="AB683"/>
  <c r="AC683"/>
  <c r="AD683"/>
  <c r="AE683"/>
  <c r="AG683" s="1"/>
  <c r="AJ683"/>
  <c r="AK683"/>
  <c r="AL683"/>
  <c r="AM683"/>
  <c r="AN683"/>
  <c r="AO683"/>
  <c r="AP683"/>
  <c r="Y684"/>
  <c r="Z684"/>
  <c r="AA684"/>
  <c r="AB684"/>
  <c r="AC684"/>
  <c r="AD684"/>
  <c r="AE684"/>
  <c r="AG684" s="1"/>
  <c r="AJ684"/>
  <c r="AH684" s="1"/>
  <c r="AK684"/>
  <c r="AL684"/>
  <c r="AM684"/>
  <c r="AN684"/>
  <c r="AO684"/>
  <c r="AP684"/>
  <c r="Y685"/>
  <c r="Z685"/>
  <c r="AA685"/>
  <c r="AB685"/>
  <c r="AC685"/>
  <c r="AD685"/>
  <c r="AE685"/>
  <c r="AG685" s="1"/>
  <c r="AJ685"/>
  <c r="AH685" s="1"/>
  <c r="AK685"/>
  <c r="AL685"/>
  <c r="AM685"/>
  <c r="AN685"/>
  <c r="AO685"/>
  <c r="AP685"/>
  <c r="Y686"/>
  <c r="Z686"/>
  <c r="AA686"/>
  <c r="AB686"/>
  <c r="AC686"/>
  <c r="AD686"/>
  <c r="AE686"/>
  <c r="AJ686"/>
  <c r="AK686"/>
  <c r="AL686"/>
  <c r="AM686"/>
  <c r="AN686"/>
  <c r="AO686"/>
  <c r="AP686"/>
  <c r="Y687"/>
  <c r="Z687"/>
  <c r="AA687"/>
  <c r="AB687"/>
  <c r="AC687"/>
  <c r="AD687"/>
  <c r="AE687"/>
  <c r="AG687" s="1"/>
  <c r="AJ687"/>
  <c r="AK687"/>
  <c r="AL687"/>
  <c r="AM687"/>
  <c r="AN687"/>
  <c r="AO687"/>
  <c r="AP687"/>
  <c r="Y688"/>
  <c r="Z688"/>
  <c r="AA688"/>
  <c r="AB688"/>
  <c r="AC688"/>
  <c r="AD688"/>
  <c r="AE688"/>
  <c r="AG688" s="1"/>
  <c r="AJ688"/>
  <c r="AH688" s="1"/>
  <c r="AK688"/>
  <c r="AL688"/>
  <c r="AM688"/>
  <c r="AN688"/>
  <c r="AO688"/>
  <c r="AP688"/>
  <c r="Y689"/>
  <c r="Z689"/>
  <c r="AA689"/>
  <c r="AB689"/>
  <c r="AC689"/>
  <c r="AD689"/>
  <c r="AE689"/>
  <c r="AG689" s="1"/>
  <c r="AJ689"/>
  <c r="AH689" s="1"/>
  <c r="AK689"/>
  <c r="AL689"/>
  <c r="AM689"/>
  <c r="AN689"/>
  <c r="AO689"/>
  <c r="AP689"/>
  <c r="Y690"/>
  <c r="Z690"/>
  <c r="AA690"/>
  <c r="AB690"/>
  <c r="AC690"/>
  <c r="AD690"/>
  <c r="AE690"/>
  <c r="AJ690"/>
  <c r="AK690"/>
  <c r="AL690"/>
  <c r="AM690"/>
  <c r="AN690"/>
  <c r="AO690"/>
  <c r="AP690"/>
  <c r="Y691"/>
  <c r="Z691"/>
  <c r="AA691"/>
  <c r="AB691"/>
  <c r="AC691"/>
  <c r="AD691"/>
  <c r="AE691"/>
  <c r="AG691" s="1"/>
  <c r="AJ691"/>
  <c r="AK691"/>
  <c r="AL691"/>
  <c r="AM691"/>
  <c r="AN691"/>
  <c r="AO691"/>
  <c r="AP691"/>
  <c r="Y692"/>
  <c r="Z692"/>
  <c r="AA692"/>
  <c r="AB692"/>
  <c r="AC692"/>
  <c r="AD692"/>
  <c r="AE692"/>
  <c r="AG692" s="1"/>
  <c r="AJ692"/>
  <c r="AH692" s="1"/>
  <c r="AK692"/>
  <c r="AL692"/>
  <c r="AM692"/>
  <c r="AN692"/>
  <c r="AO692"/>
  <c r="AP692"/>
  <c r="Y693"/>
  <c r="Z693"/>
  <c r="AA693"/>
  <c r="AB693"/>
  <c r="AC693"/>
  <c r="AD693"/>
  <c r="AE693"/>
  <c r="AG693" s="1"/>
  <c r="AJ693"/>
  <c r="AH693" s="1"/>
  <c r="AK693"/>
  <c r="AL693"/>
  <c r="AM693"/>
  <c r="AN693"/>
  <c r="AO693"/>
  <c r="AP693"/>
  <c r="Y694"/>
  <c r="Z694"/>
  <c r="AA694"/>
  <c r="AB694"/>
  <c r="AC694"/>
  <c r="AD694"/>
  <c r="AE694"/>
  <c r="AJ694"/>
  <c r="AK694"/>
  <c r="AL694"/>
  <c r="AM694"/>
  <c r="AN694"/>
  <c r="AO694"/>
  <c r="AP694"/>
  <c r="Y695"/>
  <c r="Z695"/>
  <c r="AA695"/>
  <c r="AB695"/>
  <c r="AC695"/>
  <c r="AD695"/>
  <c r="AE695"/>
  <c r="AG695" s="1"/>
  <c r="AJ695"/>
  <c r="AK695"/>
  <c r="AL695"/>
  <c r="AM695"/>
  <c r="AN695"/>
  <c r="AO695"/>
  <c r="AP695"/>
  <c r="Y696"/>
  <c r="Z696"/>
  <c r="AA696"/>
  <c r="AB696"/>
  <c r="AC696"/>
  <c r="AD696"/>
  <c r="AE696"/>
  <c r="AG696" s="1"/>
  <c r="AJ696"/>
  <c r="AH696" s="1"/>
  <c r="AK696"/>
  <c r="AL696"/>
  <c r="AM696"/>
  <c r="AN696"/>
  <c r="AO696"/>
  <c r="AP696"/>
  <c r="Y697"/>
  <c r="Z697"/>
  <c r="AA697"/>
  <c r="AB697"/>
  <c r="AC697"/>
  <c r="AD697"/>
  <c r="AE697"/>
  <c r="AG697" s="1"/>
  <c r="AJ697"/>
  <c r="AH697" s="1"/>
  <c r="AK697"/>
  <c r="AL697"/>
  <c r="AM697"/>
  <c r="AN697"/>
  <c r="AO697"/>
  <c r="AP697"/>
  <c r="Y698"/>
  <c r="Z698"/>
  <c r="AA698"/>
  <c r="AB698"/>
  <c r="AC698"/>
  <c r="AD698"/>
  <c r="AE698"/>
  <c r="AJ698"/>
  <c r="AK698"/>
  <c r="AL698"/>
  <c r="AM698"/>
  <c r="AN698"/>
  <c r="AO698"/>
  <c r="AP698"/>
  <c r="Y699"/>
  <c r="Z699"/>
  <c r="AA699"/>
  <c r="AB699"/>
  <c r="AC699"/>
  <c r="AD699"/>
  <c r="AE699"/>
  <c r="AG699" s="1"/>
  <c r="AJ699"/>
  <c r="AK699"/>
  <c r="AL699"/>
  <c r="AM699"/>
  <c r="AN699"/>
  <c r="AO699"/>
  <c r="AP699"/>
  <c r="Y700"/>
  <c r="Z700"/>
  <c r="AA700"/>
  <c r="AB700"/>
  <c r="AC700"/>
  <c r="AD700"/>
  <c r="AE700"/>
  <c r="AG700" s="1"/>
  <c r="AJ700"/>
  <c r="AH700" s="1"/>
  <c r="AK700"/>
  <c r="AL700"/>
  <c r="AM700"/>
  <c r="AN700"/>
  <c r="AO700"/>
  <c r="AP700"/>
  <c r="Y701"/>
  <c r="Z701"/>
  <c r="AA701"/>
  <c r="AB701"/>
  <c r="AC701"/>
  <c r="AD701"/>
  <c r="AE701"/>
  <c r="AG701" s="1"/>
  <c r="AJ701"/>
  <c r="AH701" s="1"/>
  <c r="AK701"/>
  <c r="AL701"/>
  <c r="AM701"/>
  <c r="AN701"/>
  <c r="AO701"/>
  <c r="AP701"/>
  <c r="Y702"/>
  <c r="Z702"/>
  <c r="AA702"/>
  <c r="AB702"/>
  <c r="AC702"/>
  <c r="AD702"/>
  <c r="AE702"/>
  <c r="AJ702"/>
  <c r="AK702"/>
  <c r="AL702"/>
  <c r="AM702"/>
  <c r="AN702"/>
  <c r="AO702"/>
  <c r="AP702"/>
  <c r="Y703"/>
  <c r="Z703"/>
  <c r="AA703"/>
  <c r="AB703"/>
  <c r="AC703"/>
  <c r="AD703"/>
  <c r="AE703"/>
  <c r="AG703" s="1"/>
  <c r="AJ703"/>
  <c r="AK703"/>
  <c r="AL703"/>
  <c r="AM703"/>
  <c r="AN703"/>
  <c r="AO703"/>
  <c r="AP703"/>
  <c r="Y704"/>
  <c r="Z704"/>
  <c r="AA704"/>
  <c r="AB704"/>
  <c r="AC704"/>
  <c r="AD704"/>
  <c r="AE704"/>
  <c r="AG704" s="1"/>
  <c r="AJ704"/>
  <c r="AH704" s="1"/>
  <c r="AK704"/>
  <c r="AL704"/>
  <c r="AM704"/>
  <c r="AN704"/>
  <c r="AO704"/>
  <c r="AP704"/>
  <c r="Y705"/>
  <c r="Z705"/>
  <c r="AA705"/>
  <c r="AB705"/>
  <c r="AC705"/>
  <c r="AD705"/>
  <c r="AE705"/>
  <c r="AG705" s="1"/>
  <c r="AJ705"/>
  <c r="AH705" s="1"/>
  <c r="AK705"/>
  <c r="AL705"/>
  <c r="AM705"/>
  <c r="AN705"/>
  <c r="AO705"/>
  <c r="AP705"/>
  <c r="Y706"/>
  <c r="Z706"/>
  <c r="AA706"/>
  <c r="AB706"/>
  <c r="AC706"/>
  <c r="AD706"/>
  <c r="AE706"/>
  <c r="AJ706"/>
  <c r="AK706"/>
  <c r="AL706"/>
  <c r="AM706"/>
  <c r="AN706"/>
  <c r="AO706"/>
  <c r="AP706"/>
  <c r="Y707"/>
  <c r="Z707"/>
  <c r="AA707"/>
  <c r="AB707"/>
  <c r="AC707"/>
  <c r="AD707"/>
  <c r="AE707"/>
  <c r="AG707" s="1"/>
  <c r="AJ707"/>
  <c r="AK707"/>
  <c r="AL707"/>
  <c r="AM707"/>
  <c r="AN707"/>
  <c r="AO707"/>
  <c r="AP707"/>
  <c r="Y708"/>
  <c r="Z708"/>
  <c r="AA708"/>
  <c r="AB708"/>
  <c r="AC708"/>
  <c r="AD708"/>
  <c r="AE708"/>
  <c r="AG708" s="1"/>
  <c r="AJ708"/>
  <c r="AH708" s="1"/>
  <c r="AK708"/>
  <c r="AL708"/>
  <c r="AM708"/>
  <c r="AN708"/>
  <c r="AO708"/>
  <c r="AP708"/>
  <c r="Y709"/>
  <c r="Z709"/>
  <c r="AA709"/>
  <c r="AB709"/>
  <c r="AC709"/>
  <c r="AD709"/>
  <c r="AE709"/>
  <c r="AG709" s="1"/>
  <c r="AJ709"/>
  <c r="AH709" s="1"/>
  <c r="AK709"/>
  <c r="AL709"/>
  <c r="AM709"/>
  <c r="AN709"/>
  <c r="AO709"/>
  <c r="AP709"/>
  <c r="Y710"/>
  <c r="Z710"/>
  <c r="AA710"/>
  <c r="AB710"/>
  <c r="AC710"/>
  <c r="AD710"/>
  <c r="AE710"/>
  <c r="AJ710"/>
  <c r="AK710"/>
  <c r="AL710"/>
  <c r="AM710"/>
  <c r="AN710"/>
  <c r="AO710"/>
  <c r="AP710"/>
  <c r="Y711"/>
  <c r="Z711"/>
  <c r="AA711"/>
  <c r="AB711"/>
  <c r="AC711"/>
  <c r="AD711"/>
  <c r="AE711"/>
  <c r="AG711" s="1"/>
  <c r="AJ711"/>
  <c r="AK711"/>
  <c r="AL711"/>
  <c r="AM711"/>
  <c r="AN711"/>
  <c r="AO711"/>
  <c r="AP711"/>
  <c r="Y712"/>
  <c r="Z712"/>
  <c r="AA712"/>
  <c r="AB712"/>
  <c r="AC712"/>
  <c r="AD712"/>
  <c r="AE712"/>
  <c r="AG712" s="1"/>
  <c r="AJ712"/>
  <c r="AH712" s="1"/>
  <c r="AK712"/>
  <c r="AL712"/>
  <c r="AM712"/>
  <c r="AN712"/>
  <c r="AO712"/>
  <c r="AP712"/>
  <c r="Y713"/>
  <c r="Z713"/>
  <c r="AA713"/>
  <c r="AB713"/>
  <c r="AC713"/>
  <c r="AD713"/>
  <c r="AE713"/>
  <c r="AG713" s="1"/>
  <c r="AJ713"/>
  <c r="AH713" s="1"/>
  <c r="AK713"/>
  <c r="AL713"/>
  <c r="AM713"/>
  <c r="AN713"/>
  <c r="AO713"/>
  <c r="AP713"/>
  <c r="Y714"/>
  <c r="Z714"/>
  <c r="AA714"/>
  <c r="AB714"/>
  <c r="AC714"/>
  <c r="AD714"/>
  <c r="AE714"/>
  <c r="AJ714"/>
  <c r="AK714"/>
  <c r="AL714"/>
  <c r="AM714"/>
  <c r="AN714"/>
  <c r="AO714"/>
  <c r="AP714"/>
  <c r="Y715"/>
  <c r="Z715"/>
  <c r="AA715"/>
  <c r="AB715"/>
  <c r="AC715"/>
  <c r="AD715"/>
  <c r="AE715"/>
  <c r="AG715" s="1"/>
  <c r="AJ715"/>
  <c r="AK715"/>
  <c r="AL715"/>
  <c r="AM715"/>
  <c r="AN715"/>
  <c r="AO715"/>
  <c r="AP715"/>
  <c r="Y716"/>
  <c r="Z716"/>
  <c r="AA716"/>
  <c r="AB716"/>
  <c r="AC716"/>
  <c r="AD716"/>
  <c r="AE716"/>
  <c r="AG716" s="1"/>
  <c r="AJ716"/>
  <c r="AH716" s="1"/>
  <c r="AK716"/>
  <c r="AL716"/>
  <c r="AM716"/>
  <c r="AN716"/>
  <c r="AO716"/>
  <c r="AP716"/>
  <c r="Y717"/>
  <c r="Z717"/>
  <c r="AA717"/>
  <c r="AB717"/>
  <c r="AC717"/>
  <c r="AD717"/>
  <c r="AE717"/>
  <c r="AG717" s="1"/>
  <c r="AJ717"/>
  <c r="AH717" s="1"/>
  <c r="AK717"/>
  <c r="AL717"/>
  <c r="AM717"/>
  <c r="AN717"/>
  <c r="AO717"/>
  <c r="AP717"/>
  <c r="Y718"/>
  <c r="Z718"/>
  <c r="AA718"/>
  <c r="AB718"/>
  <c r="AC718"/>
  <c r="AD718"/>
  <c r="AE718"/>
  <c r="AJ718"/>
  <c r="AK718"/>
  <c r="AL718"/>
  <c r="AM718"/>
  <c r="AN718"/>
  <c r="AO718"/>
  <c r="AP718"/>
  <c r="Y719"/>
  <c r="Z719"/>
  <c r="AA719"/>
  <c r="AB719"/>
  <c r="AC719"/>
  <c r="AD719"/>
  <c r="AE719"/>
  <c r="AG719" s="1"/>
  <c r="AJ719"/>
  <c r="AK719"/>
  <c r="AL719"/>
  <c r="AM719"/>
  <c r="AN719"/>
  <c r="AO719"/>
  <c r="AP719"/>
  <c r="Y720"/>
  <c r="Z720"/>
  <c r="AA720"/>
  <c r="AB720"/>
  <c r="AC720"/>
  <c r="AD720"/>
  <c r="AE720"/>
  <c r="AG720" s="1"/>
  <c r="AJ720"/>
  <c r="AH720" s="1"/>
  <c r="AK720"/>
  <c r="AL720"/>
  <c r="AM720"/>
  <c r="AN720"/>
  <c r="AO720"/>
  <c r="AP720"/>
  <c r="Y721"/>
  <c r="Z721"/>
  <c r="AA721"/>
  <c r="AB721"/>
  <c r="AC721"/>
  <c r="AD721"/>
  <c r="AE721"/>
  <c r="AG721" s="1"/>
  <c r="AJ721"/>
  <c r="AH721" s="1"/>
  <c r="AK721"/>
  <c r="AL721"/>
  <c r="AM721"/>
  <c r="AN721"/>
  <c r="AO721"/>
  <c r="AP721"/>
  <c r="Y722"/>
  <c r="Z722"/>
  <c r="AA722"/>
  <c r="AB722"/>
  <c r="AC722"/>
  <c r="AD722"/>
  <c r="AE722"/>
  <c r="AJ722"/>
  <c r="AK722"/>
  <c r="AL722"/>
  <c r="AM722"/>
  <c r="AN722"/>
  <c r="AO722"/>
  <c r="AP722"/>
  <c r="Y723"/>
  <c r="Z723"/>
  <c r="AA723"/>
  <c r="AB723"/>
  <c r="AC723"/>
  <c r="AD723"/>
  <c r="AE723"/>
  <c r="AG723" s="1"/>
  <c r="AJ723"/>
  <c r="AK723"/>
  <c r="AL723"/>
  <c r="AM723"/>
  <c r="AN723"/>
  <c r="AO723"/>
  <c r="AP723"/>
  <c r="Y724"/>
  <c r="Z724"/>
  <c r="AA724"/>
  <c r="AB724"/>
  <c r="AC724"/>
  <c r="AD724"/>
  <c r="AE724"/>
  <c r="AG724" s="1"/>
  <c r="AJ724"/>
  <c r="AK724"/>
  <c r="AL724"/>
  <c r="AM724"/>
  <c r="AN724"/>
  <c r="AO724"/>
  <c r="AP724"/>
  <c r="Y725"/>
  <c r="Z725"/>
  <c r="AA725"/>
  <c r="AB725"/>
  <c r="AC725"/>
  <c r="AD725"/>
  <c r="AE725"/>
  <c r="AG725" s="1"/>
  <c r="AJ725"/>
  <c r="AH725" s="1"/>
  <c r="AK725"/>
  <c r="AL725"/>
  <c r="AM725"/>
  <c r="AN725"/>
  <c r="AO725"/>
  <c r="AP725"/>
  <c r="Y726"/>
  <c r="Z726"/>
  <c r="AA726"/>
  <c r="AB726"/>
  <c r="AC726"/>
  <c r="AD726"/>
  <c r="AE726"/>
  <c r="AJ726"/>
  <c r="AK726"/>
  <c r="AL726"/>
  <c r="AM726"/>
  <c r="AN726"/>
  <c r="AO726"/>
  <c r="AP726"/>
  <c r="Y727"/>
  <c r="Z727"/>
  <c r="AA727"/>
  <c r="AB727"/>
  <c r="AC727"/>
  <c r="AD727"/>
  <c r="AE727"/>
  <c r="AG727" s="1"/>
  <c r="AJ727"/>
  <c r="AK727"/>
  <c r="AL727"/>
  <c r="AM727"/>
  <c r="AN727"/>
  <c r="AO727"/>
  <c r="AP727"/>
  <c r="Y728"/>
  <c r="Z728"/>
  <c r="AA728"/>
  <c r="AB728"/>
  <c r="AC728"/>
  <c r="AD728"/>
  <c r="AE728"/>
  <c r="AG728" s="1"/>
  <c r="AJ728"/>
  <c r="AK728"/>
  <c r="AL728"/>
  <c r="AM728"/>
  <c r="AN728"/>
  <c r="AO728"/>
  <c r="AP728"/>
  <c r="Y729"/>
  <c r="Z729"/>
  <c r="AA729"/>
  <c r="AB729"/>
  <c r="AC729"/>
  <c r="AD729"/>
  <c r="AE729"/>
  <c r="AG729" s="1"/>
  <c r="AJ729"/>
  <c r="AH729" s="1"/>
  <c r="AK729"/>
  <c r="AL729"/>
  <c r="AM729"/>
  <c r="AN729"/>
  <c r="AO729"/>
  <c r="AP729"/>
  <c r="Y730"/>
  <c r="Z730"/>
  <c r="AA730"/>
  <c r="AB730"/>
  <c r="AC730"/>
  <c r="AD730"/>
  <c r="AE730"/>
  <c r="AJ730"/>
  <c r="AK730"/>
  <c r="AL730"/>
  <c r="AM730"/>
  <c r="AN730"/>
  <c r="AO730"/>
  <c r="AP730"/>
  <c r="Y731"/>
  <c r="Z731"/>
  <c r="AA731"/>
  <c r="AB731"/>
  <c r="AC731"/>
  <c r="AD731"/>
  <c r="AE731"/>
  <c r="AG731" s="1"/>
  <c r="AJ731"/>
  <c r="AK731"/>
  <c r="AL731"/>
  <c r="AM731"/>
  <c r="AN731"/>
  <c r="AO731"/>
  <c r="AP731"/>
  <c r="Y732"/>
  <c r="Z732"/>
  <c r="AA732"/>
  <c r="AB732"/>
  <c r="AC732"/>
  <c r="AD732"/>
  <c r="AE732"/>
  <c r="AG732" s="1"/>
  <c r="AJ732"/>
  <c r="AK732"/>
  <c r="AL732"/>
  <c r="AM732"/>
  <c r="AN732"/>
  <c r="AO732"/>
  <c r="AP732"/>
  <c r="Y733"/>
  <c r="Z733"/>
  <c r="AA733"/>
  <c r="AB733"/>
  <c r="AC733"/>
  <c r="AD733"/>
  <c r="AE733"/>
  <c r="AG733" s="1"/>
  <c r="AJ733"/>
  <c r="AH733" s="1"/>
  <c r="AK733"/>
  <c r="AL733"/>
  <c r="AM733"/>
  <c r="AN733"/>
  <c r="AO733"/>
  <c r="AP733"/>
  <c r="Y734"/>
  <c r="Z734"/>
  <c r="AA734"/>
  <c r="AB734"/>
  <c r="AC734"/>
  <c r="AD734"/>
  <c r="AE734"/>
  <c r="AJ734"/>
  <c r="AK734"/>
  <c r="AL734"/>
  <c r="AM734"/>
  <c r="AN734"/>
  <c r="AO734"/>
  <c r="AP734"/>
  <c r="Y735"/>
  <c r="Z735"/>
  <c r="AA735"/>
  <c r="AB735"/>
  <c r="AC735"/>
  <c r="AD735"/>
  <c r="AE735"/>
  <c r="AG735" s="1"/>
  <c r="AJ735"/>
  <c r="AK735"/>
  <c r="AL735"/>
  <c r="AM735"/>
  <c r="AN735"/>
  <c r="AO735"/>
  <c r="AP735"/>
  <c r="Y736"/>
  <c r="Z736"/>
  <c r="AA736"/>
  <c r="AB736"/>
  <c r="AC736"/>
  <c r="AD736"/>
  <c r="AE736"/>
  <c r="AG736" s="1"/>
  <c r="AJ736"/>
  <c r="AK736"/>
  <c r="AL736"/>
  <c r="AM736"/>
  <c r="AN736"/>
  <c r="AO736"/>
  <c r="AP736"/>
  <c r="Y737"/>
  <c r="Z737"/>
  <c r="AA737"/>
  <c r="AB737"/>
  <c r="AC737"/>
  <c r="AD737"/>
  <c r="AE737"/>
  <c r="AG737" s="1"/>
  <c r="AJ737"/>
  <c r="AH737" s="1"/>
  <c r="AK737"/>
  <c r="AL737"/>
  <c r="AM737"/>
  <c r="AN737"/>
  <c r="AO737"/>
  <c r="AP737"/>
  <c r="Y738"/>
  <c r="Z738"/>
  <c r="AA738"/>
  <c r="AB738"/>
  <c r="AC738"/>
  <c r="AD738"/>
  <c r="AE738"/>
  <c r="AJ738"/>
  <c r="AK738"/>
  <c r="AL738"/>
  <c r="AM738"/>
  <c r="AN738"/>
  <c r="AO738"/>
  <c r="AP738"/>
  <c r="Y739"/>
  <c r="Z739"/>
  <c r="AA739"/>
  <c r="AB739"/>
  <c r="AC739"/>
  <c r="AD739"/>
  <c r="AE739"/>
  <c r="AG739" s="1"/>
  <c r="AJ739"/>
  <c r="AK739"/>
  <c r="AL739"/>
  <c r="AM739"/>
  <c r="AN739"/>
  <c r="AO739"/>
  <c r="AP739"/>
  <c r="Y740"/>
  <c r="Z740"/>
  <c r="AA740"/>
  <c r="AB740"/>
  <c r="AC740"/>
  <c r="AD740"/>
  <c r="AE740"/>
  <c r="AG740" s="1"/>
  <c r="AJ740"/>
  <c r="AK740"/>
  <c r="AL740"/>
  <c r="AM740"/>
  <c r="AN740"/>
  <c r="AO740"/>
  <c r="AP740"/>
  <c r="Y741"/>
  <c r="Z741"/>
  <c r="AA741"/>
  <c r="AB741"/>
  <c r="AC741"/>
  <c r="AD741"/>
  <c r="AE741"/>
  <c r="AG741" s="1"/>
  <c r="AJ741"/>
  <c r="AH741" s="1"/>
  <c r="AK741"/>
  <c r="AL741"/>
  <c r="AM741"/>
  <c r="AN741"/>
  <c r="AO741"/>
  <c r="AP741"/>
  <c r="Y742"/>
  <c r="Z742"/>
  <c r="AA742"/>
  <c r="AB742"/>
  <c r="AC742"/>
  <c r="AD742"/>
  <c r="AE742"/>
  <c r="AJ742"/>
  <c r="AK742"/>
  <c r="AL742"/>
  <c r="AM742"/>
  <c r="AN742"/>
  <c r="AO742"/>
  <c r="AP742"/>
  <c r="Y743"/>
  <c r="Z743"/>
  <c r="AA743"/>
  <c r="AB743"/>
  <c r="AC743"/>
  <c r="AD743"/>
  <c r="AE743"/>
  <c r="AG743" s="1"/>
  <c r="AJ743"/>
  <c r="AK743"/>
  <c r="AL743"/>
  <c r="AM743"/>
  <c r="AN743"/>
  <c r="AO743"/>
  <c r="AP743"/>
  <c r="Y744"/>
  <c r="Z744"/>
  <c r="AA744"/>
  <c r="AB744"/>
  <c r="AC744"/>
  <c r="AD744"/>
  <c r="AE744"/>
  <c r="AG744" s="1"/>
  <c r="AJ744"/>
  <c r="AK744"/>
  <c r="AL744"/>
  <c r="AM744"/>
  <c r="AN744"/>
  <c r="AO744"/>
  <c r="AP744"/>
  <c r="Y745"/>
  <c r="Z745"/>
  <c r="AA745"/>
  <c r="AB745"/>
  <c r="AC745"/>
  <c r="AD745"/>
  <c r="AE745"/>
  <c r="AG745" s="1"/>
  <c r="AJ745"/>
  <c r="AH745" s="1"/>
  <c r="AK745"/>
  <c r="AL745"/>
  <c r="AM745"/>
  <c r="AN745"/>
  <c r="AO745"/>
  <c r="AP745"/>
  <c r="Y746"/>
  <c r="Z746"/>
  <c r="AA746"/>
  <c r="AB746"/>
  <c r="AC746"/>
  <c r="AD746"/>
  <c r="AE746"/>
  <c r="AJ746"/>
  <c r="AK746"/>
  <c r="AL746"/>
  <c r="AM746"/>
  <c r="AN746"/>
  <c r="AO746"/>
  <c r="AP746"/>
  <c r="Y747"/>
  <c r="Z747"/>
  <c r="AA747"/>
  <c r="AB747"/>
  <c r="AC747"/>
  <c r="AD747"/>
  <c r="AE747"/>
  <c r="AG747" s="1"/>
  <c r="AJ747"/>
  <c r="AK747"/>
  <c r="AL747"/>
  <c r="AM747"/>
  <c r="AN747"/>
  <c r="AO747"/>
  <c r="AP747"/>
  <c r="Y748"/>
  <c r="Z748"/>
  <c r="AA748"/>
  <c r="AB748"/>
  <c r="AC748"/>
  <c r="AD748"/>
  <c r="AE748"/>
  <c r="AG748" s="1"/>
  <c r="AJ748"/>
  <c r="AK748"/>
  <c r="AL748"/>
  <c r="AM748"/>
  <c r="AN748"/>
  <c r="AO748"/>
  <c r="AP748"/>
  <c r="Y749"/>
  <c r="Z749"/>
  <c r="AA749"/>
  <c r="AB749"/>
  <c r="AC749"/>
  <c r="AD749"/>
  <c r="AE749"/>
  <c r="AG749" s="1"/>
  <c r="AJ749"/>
  <c r="AH749" s="1"/>
  <c r="AK749"/>
  <c r="AL749"/>
  <c r="AM749"/>
  <c r="AN749"/>
  <c r="AO749"/>
  <c r="AP749"/>
  <c r="Y750"/>
  <c r="Z750"/>
  <c r="AA750"/>
  <c r="AB750"/>
  <c r="AC750"/>
  <c r="AD750"/>
  <c r="AE750"/>
  <c r="AJ750"/>
  <c r="AK750"/>
  <c r="AL750"/>
  <c r="AM750"/>
  <c r="AN750"/>
  <c r="AO750"/>
  <c r="AP750"/>
  <c r="Y751"/>
  <c r="Z751"/>
  <c r="AA751"/>
  <c r="AB751"/>
  <c r="AC751"/>
  <c r="AD751"/>
  <c r="AE751"/>
  <c r="AG751" s="1"/>
  <c r="AJ751"/>
  <c r="AK751"/>
  <c r="AL751"/>
  <c r="AM751"/>
  <c r="AN751"/>
  <c r="AO751"/>
  <c r="AP751"/>
  <c r="Y752"/>
  <c r="Z752"/>
  <c r="AA752"/>
  <c r="AB752"/>
  <c r="AC752"/>
  <c r="AD752"/>
  <c r="AE752"/>
  <c r="AG752" s="1"/>
  <c r="AJ752"/>
  <c r="AK752"/>
  <c r="AL752"/>
  <c r="AM752"/>
  <c r="AN752"/>
  <c r="AO752"/>
  <c r="AP752"/>
  <c r="Y753"/>
  <c r="Z753"/>
  <c r="AA753"/>
  <c r="AB753"/>
  <c r="AC753"/>
  <c r="AD753"/>
  <c r="AE753"/>
  <c r="AG753" s="1"/>
  <c r="AJ753"/>
  <c r="AH753" s="1"/>
  <c r="AK753"/>
  <c r="AL753"/>
  <c r="AM753"/>
  <c r="AN753"/>
  <c r="AO753"/>
  <c r="AP753"/>
  <c r="Y754"/>
  <c r="Z754"/>
  <c r="AA754"/>
  <c r="AB754"/>
  <c r="AC754"/>
  <c r="AD754"/>
  <c r="AE754"/>
  <c r="AJ754"/>
  <c r="AK754"/>
  <c r="AL754"/>
  <c r="AM754"/>
  <c r="AN754"/>
  <c r="AO754"/>
  <c r="AP754"/>
  <c r="Y755"/>
  <c r="Z755"/>
  <c r="AA755"/>
  <c r="AB755"/>
  <c r="AC755"/>
  <c r="AD755"/>
  <c r="AE755"/>
  <c r="AG755" s="1"/>
  <c r="AJ755"/>
  <c r="AK755"/>
  <c r="AL755"/>
  <c r="AM755"/>
  <c r="AN755"/>
  <c r="AO755"/>
  <c r="AP755"/>
  <c r="Y756"/>
  <c r="Z756"/>
  <c r="AA756"/>
  <c r="AB756"/>
  <c r="AC756"/>
  <c r="AD756"/>
  <c r="AE756"/>
  <c r="AG756" s="1"/>
  <c r="AJ756"/>
  <c r="AK756"/>
  <c r="AL756"/>
  <c r="AM756"/>
  <c r="AN756"/>
  <c r="AO756"/>
  <c r="AP756"/>
  <c r="Y757"/>
  <c r="Z757"/>
  <c r="AA757"/>
  <c r="AB757"/>
  <c r="AC757"/>
  <c r="AD757"/>
  <c r="AE757"/>
  <c r="AG757" s="1"/>
  <c r="AJ757"/>
  <c r="AH757" s="1"/>
  <c r="AK757"/>
  <c r="AL757"/>
  <c r="AM757"/>
  <c r="AN757"/>
  <c r="AO757"/>
  <c r="AP757"/>
  <c r="Y758"/>
  <c r="Z758"/>
  <c r="AA758"/>
  <c r="AB758"/>
  <c r="AC758"/>
  <c r="AD758"/>
  <c r="AE758"/>
  <c r="AJ758"/>
  <c r="AK758"/>
  <c r="AL758"/>
  <c r="AM758"/>
  <c r="AN758"/>
  <c r="AO758"/>
  <c r="AP758"/>
  <c r="Y759"/>
  <c r="Z759"/>
  <c r="AA759"/>
  <c r="AB759"/>
  <c r="AC759"/>
  <c r="AD759"/>
  <c r="AE759"/>
  <c r="AG759" s="1"/>
  <c r="AJ759"/>
  <c r="AK759"/>
  <c r="AL759"/>
  <c r="AM759"/>
  <c r="AN759"/>
  <c r="AO759"/>
  <c r="AP759"/>
  <c r="Y760"/>
  <c r="Z760"/>
  <c r="AA760"/>
  <c r="AB760"/>
  <c r="AC760"/>
  <c r="AD760"/>
  <c r="AE760"/>
  <c r="AG760" s="1"/>
  <c r="AJ760"/>
  <c r="AK760"/>
  <c r="AL760"/>
  <c r="AM760"/>
  <c r="AN760"/>
  <c r="AO760"/>
  <c r="AP760"/>
  <c r="Y761"/>
  <c r="Z761"/>
  <c r="AA761"/>
  <c r="AB761"/>
  <c r="AC761"/>
  <c r="AD761"/>
  <c r="AE761"/>
  <c r="AG761" s="1"/>
  <c r="AJ761"/>
  <c r="AH761" s="1"/>
  <c r="AK761"/>
  <c r="AL761"/>
  <c r="AM761"/>
  <c r="AN761"/>
  <c r="AO761"/>
  <c r="AP761"/>
  <c r="Y762"/>
  <c r="Z762"/>
  <c r="AA762"/>
  <c r="AB762"/>
  <c r="AC762"/>
  <c r="AD762"/>
  <c r="AE762"/>
  <c r="AJ762"/>
  <c r="AK762"/>
  <c r="AL762"/>
  <c r="AM762"/>
  <c r="AN762"/>
  <c r="AO762"/>
  <c r="AP762"/>
  <c r="Y763"/>
  <c r="Z763"/>
  <c r="AA763"/>
  <c r="AB763"/>
  <c r="AC763"/>
  <c r="AD763"/>
  <c r="AE763"/>
  <c r="AG763" s="1"/>
  <c r="AJ763"/>
  <c r="AK763"/>
  <c r="AL763"/>
  <c r="AM763"/>
  <c r="AN763"/>
  <c r="AO763"/>
  <c r="AP763"/>
  <c r="Y764"/>
  <c r="Z764"/>
  <c r="AA764"/>
  <c r="AB764"/>
  <c r="AC764"/>
  <c r="AD764"/>
  <c r="AE764"/>
  <c r="AG764" s="1"/>
  <c r="AJ764"/>
  <c r="AK764"/>
  <c r="AL764"/>
  <c r="AM764"/>
  <c r="AN764"/>
  <c r="AO764"/>
  <c r="AP764"/>
  <c r="Y765"/>
  <c r="Z765"/>
  <c r="AA765"/>
  <c r="AB765"/>
  <c r="AC765"/>
  <c r="AD765"/>
  <c r="AE765"/>
  <c r="AG765" s="1"/>
  <c r="AJ765"/>
  <c r="AH765" s="1"/>
  <c r="AK765"/>
  <c r="AL765"/>
  <c r="AM765"/>
  <c r="AN765"/>
  <c r="AO765"/>
  <c r="AP765"/>
  <c r="Y766"/>
  <c r="Z766"/>
  <c r="AA766"/>
  <c r="AB766"/>
  <c r="AC766"/>
  <c r="AD766"/>
  <c r="AE766"/>
  <c r="AJ766"/>
  <c r="AK766"/>
  <c r="AL766"/>
  <c r="AM766"/>
  <c r="AN766"/>
  <c r="AO766"/>
  <c r="AP766"/>
  <c r="Y767"/>
  <c r="Z767"/>
  <c r="AA767"/>
  <c r="AB767"/>
  <c r="AC767"/>
  <c r="AD767"/>
  <c r="AE767"/>
  <c r="AG767" s="1"/>
  <c r="AJ767"/>
  <c r="AK767"/>
  <c r="AL767"/>
  <c r="AM767"/>
  <c r="AN767"/>
  <c r="AO767"/>
  <c r="AP767"/>
  <c r="Y768"/>
  <c r="Z768"/>
  <c r="AA768"/>
  <c r="AB768"/>
  <c r="AC768"/>
  <c r="AD768"/>
  <c r="AE768"/>
  <c r="AG768" s="1"/>
  <c r="AJ768"/>
  <c r="AK768"/>
  <c r="AL768"/>
  <c r="AM768"/>
  <c r="AN768"/>
  <c r="AO768"/>
  <c r="AP768"/>
  <c r="Y769"/>
  <c r="Z769"/>
  <c r="AA769"/>
  <c r="AB769"/>
  <c r="AC769"/>
  <c r="AD769"/>
  <c r="AE769"/>
  <c r="AG769" s="1"/>
  <c r="AJ769"/>
  <c r="AH769" s="1"/>
  <c r="AK769"/>
  <c r="AL769"/>
  <c r="AM769"/>
  <c r="AN769"/>
  <c r="AO769"/>
  <c r="AP769"/>
  <c r="Y770"/>
  <c r="Z770"/>
  <c r="AA770"/>
  <c r="AB770"/>
  <c r="AC770"/>
  <c r="AD770"/>
  <c r="AE770"/>
  <c r="AJ770"/>
  <c r="AK770"/>
  <c r="AL770"/>
  <c r="AM770"/>
  <c r="AN770"/>
  <c r="AO770"/>
  <c r="AP770"/>
  <c r="Y771"/>
  <c r="Z771"/>
  <c r="AA771"/>
  <c r="AB771"/>
  <c r="AC771"/>
  <c r="AD771"/>
  <c r="AE771"/>
  <c r="AG771" s="1"/>
  <c r="AJ771"/>
  <c r="AK771"/>
  <c r="AL771"/>
  <c r="AM771"/>
  <c r="AN771"/>
  <c r="AO771"/>
  <c r="AP771"/>
  <c r="Y772"/>
  <c r="Z772"/>
  <c r="AA772"/>
  <c r="AB772"/>
  <c r="AC772"/>
  <c r="AD772"/>
  <c r="AE772"/>
  <c r="AG772" s="1"/>
  <c r="AJ772"/>
  <c r="AK772"/>
  <c r="AL772"/>
  <c r="AM772"/>
  <c r="AN772"/>
  <c r="AO772"/>
  <c r="AP772"/>
  <c r="Y773"/>
  <c r="Z773"/>
  <c r="AA773"/>
  <c r="AB773"/>
  <c r="AC773"/>
  <c r="AD773"/>
  <c r="AE773"/>
  <c r="AG773" s="1"/>
  <c r="AJ773"/>
  <c r="AH773" s="1"/>
  <c r="AK773"/>
  <c r="AL773"/>
  <c r="AM773"/>
  <c r="AN773"/>
  <c r="AO773"/>
  <c r="AP773"/>
  <c r="Y774"/>
  <c r="Z774"/>
  <c r="AA774"/>
  <c r="AB774"/>
  <c r="AC774"/>
  <c r="AD774"/>
  <c r="AE774"/>
  <c r="AJ774"/>
  <c r="AK774"/>
  <c r="AL774"/>
  <c r="AM774"/>
  <c r="AN774"/>
  <c r="AO774"/>
  <c r="AP774"/>
  <c r="Y775"/>
  <c r="Z775"/>
  <c r="AA775"/>
  <c r="AB775"/>
  <c r="AC775"/>
  <c r="AD775"/>
  <c r="AE775"/>
  <c r="AG775" s="1"/>
  <c r="AJ775"/>
  <c r="AK775"/>
  <c r="AL775"/>
  <c r="AM775"/>
  <c r="AN775"/>
  <c r="AO775"/>
  <c r="AP775"/>
  <c r="Y776"/>
  <c r="Z776"/>
  <c r="AA776"/>
  <c r="AB776"/>
  <c r="AC776"/>
  <c r="AD776"/>
  <c r="AE776"/>
  <c r="AG776" s="1"/>
  <c r="AJ776"/>
  <c r="AK776"/>
  <c r="AL776"/>
  <c r="AM776"/>
  <c r="AN776"/>
  <c r="AO776"/>
  <c r="AP776"/>
  <c r="Y777"/>
  <c r="Z777"/>
  <c r="AA777"/>
  <c r="AB777"/>
  <c r="AC777"/>
  <c r="AD777"/>
  <c r="AE777"/>
  <c r="AG777" s="1"/>
  <c r="AJ777"/>
  <c r="AH777" s="1"/>
  <c r="AK777"/>
  <c r="AL777"/>
  <c r="AM777"/>
  <c r="AN777"/>
  <c r="AO777"/>
  <c r="AP777"/>
  <c r="Y778"/>
  <c r="Z778"/>
  <c r="AA778"/>
  <c r="AB778"/>
  <c r="AC778"/>
  <c r="AD778"/>
  <c r="AE778"/>
  <c r="AJ778"/>
  <c r="AK778"/>
  <c r="AL778"/>
  <c r="AM778"/>
  <c r="AN778"/>
  <c r="AO778"/>
  <c r="AP778"/>
  <c r="Y779"/>
  <c r="Z779"/>
  <c r="AA779"/>
  <c r="AB779"/>
  <c r="AC779"/>
  <c r="AD779"/>
  <c r="AE779"/>
  <c r="AG779" s="1"/>
  <c r="AJ779"/>
  <c r="AK779"/>
  <c r="AL779"/>
  <c r="AM779"/>
  <c r="AN779"/>
  <c r="AO779"/>
  <c r="AP779"/>
  <c r="Y780"/>
  <c r="Z780"/>
  <c r="AA780"/>
  <c r="AB780"/>
  <c r="AC780"/>
  <c r="AD780"/>
  <c r="AE780"/>
  <c r="AG780" s="1"/>
  <c r="AJ780"/>
  <c r="AK780"/>
  <c r="AL780"/>
  <c r="AM780"/>
  <c r="AN780"/>
  <c r="AO780"/>
  <c r="AP780"/>
  <c r="Y781"/>
  <c r="Z781"/>
  <c r="AA781"/>
  <c r="AB781"/>
  <c r="AC781"/>
  <c r="AD781"/>
  <c r="AE781"/>
  <c r="AG781" s="1"/>
  <c r="AJ781"/>
  <c r="AH781" s="1"/>
  <c r="AK781"/>
  <c r="AL781"/>
  <c r="AM781"/>
  <c r="AN781"/>
  <c r="AO781"/>
  <c r="AP781"/>
  <c r="Y782"/>
  <c r="Z782"/>
  <c r="AA782"/>
  <c r="AB782"/>
  <c r="AC782"/>
  <c r="AD782"/>
  <c r="AE782"/>
  <c r="AJ782"/>
  <c r="AK782"/>
  <c r="AL782"/>
  <c r="AM782"/>
  <c r="AN782"/>
  <c r="AO782"/>
  <c r="AP782"/>
  <c r="Y783"/>
  <c r="Z783"/>
  <c r="AA783"/>
  <c r="AB783"/>
  <c r="AC783"/>
  <c r="AD783"/>
  <c r="AE783"/>
  <c r="AG783" s="1"/>
  <c r="AJ783"/>
  <c r="AK783"/>
  <c r="AL783"/>
  <c r="AM783"/>
  <c r="AN783"/>
  <c r="AO783"/>
  <c r="AP783"/>
  <c r="Y784"/>
  <c r="Z784"/>
  <c r="AA784"/>
  <c r="AB784"/>
  <c r="AC784"/>
  <c r="AD784"/>
  <c r="AE784"/>
  <c r="AG784" s="1"/>
  <c r="AJ784"/>
  <c r="AK784"/>
  <c r="AL784"/>
  <c r="AM784"/>
  <c r="AN784"/>
  <c r="AO784"/>
  <c r="AP784"/>
  <c r="Y785"/>
  <c r="Z785"/>
  <c r="AA785"/>
  <c r="AB785"/>
  <c r="AC785"/>
  <c r="AD785"/>
  <c r="AE785"/>
  <c r="AG785" s="1"/>
  <c r="AJ785"/>
  <c r="AH785" s="1"/>
  <c r="AK785"/>
  <c r="AL785"/>
  <c r="AM785"/>
  <c r="AN785"/>
  <c r="AO785"/>
  <c r="AP785"/>
  <c r="Y786"/>
  <c r="Z786"/>
  <c r="AA786"/>
  <c r="AB786"/>
  <c r="AC786"/>
  <c r="AD786"/>
  <c r="AE786"/>
  <c r="AJ786"/>
  <c r="AK786"/>
  <c r="AL786"/>
  <c r="AM786"/>
  <c r="AN786"/>
  <c r="AO786"/>
  <c r="AP786"/>
  <c r="Y787"/>
  <c r="Z787"/>
  <c r="AA787"/>
  <c r="AB787"/>
  <c r="AC787"/>
  <c r="AD787"/>
  <c r="AE787"/>
  <c r="AG787" s="1"/>
  <c r="AJ787"/>
  <c r="AK787"/>
  <c r="AL787"/>
  <c r="AM787"/>
  <c r="AN787"/>
  <c r="AO787"/>
  <c r="AP787"/>
  <c r="Y788"/>
  <c r="Z788"/>
  <c r="AA788"/>
  <c r="AB788"/>
  <c r="AC788"/>
  <c r="AD788"/>
  <c r="AE788"/>
  <c r="AG788" s="1"/>
  <c r="AJ788"/>
  <c r="AK788"/>
  <c r="AL788"/>
  <c r="AM788"/>
  <c r="AN788"/>
  <c r="AO788"/>
  <c r="AP788"/>
  <c r="Y789"/>
  <c r="Z789"/>
  <c r="AA789"/>
  <c r="AB789"/>
  <c r="AC789"/>
  <c r="AD789"/>
  <c r="AE789"/>
  <c r="AG789" s="1"/>
  <c r="AJ789"/>
  <c r="AH789" s="1"/>
  <c r="AK789"/>
  <c r="AL789"/>
  <c r="AM789"/>
  <c r="AN789"/>
  <c r="AO789"/>
  <c r="AP789"/>
  <c r="Y790"/>
  <c r="Z790"/>
  <c r="AA790"/>
  <c r="AB790"/>
  <c r="AC790"/>
  <c r="AD790"/>
  <c r="AE790"/>
  <c r="AJ790"/>
  <c r="AK790"/>
  <c r="AL790"/>
  <c r="AM790"/>
  <c r="AN790"/>
  <c r="AO790"/>
  <c r="AP790"/>
  <c r="Y791"/>
  <c r="Z791"/>
  <c r="AA791"/>
  <c r="AB791"/>
  <c r="AC791"/>
  <c r="AD791"/>
  <c r="AE791"/>
  <c r="AG791" s="1"/>
  <c r="AJ791"/>
  <c r="AK791"/>
  <c r="AL791"/>
  <c r="AM791"/>
  <c r="AN791"/>
  <c r="AO791"/>
  <c r="AP791"/>
  <c r="Y792"/>
  <c r="Z792"/>
  <c r="AA792"/>
  <c r="AB792"/>
  <c r="AC792"/>
  <c r="AD792"/>
  <c r="AE792"/>
  <c r="AG792" s="1"/>
  <c r="AJ792"/>
  <c r="AK792"/>
  <c r="AL792"/>
  <c r="AM792"/>
  <c r="AN792"/>
  <c r="AO792"/>
  <c r="AP792"/>
  <c r="Y793"/>
  <c r="Z793"/>
  <c r="AA793"/>
  <c r="AB793"/>
  <c r="AC793"/>
  <c r="AD793"/>
  <c r="AE793"/>
  <c r="AG793" s="1"/>
  <c r="AJ793"/>
  <c r="AH793" s="1"/>
  <c r="AK793"/>
  <c r="AL793"/>
  <c r="AM793"/>
  <c r="AN793"/>
  <c r="AO793"/>
  <c r="AP793"/>
  <c r="Y794"/>
  <c r="Z794"/>
  <c r="AA794"/>
  <c r="AB794"/>
  <c r="AC794"/>
  <c r="AD794"/>
  <c r="AE794"/>
  <c r="AJ794"/>
  <c r="AK794"/>
  <c r="AL794"/>
  <c r="AM794"/>
  <c r="AN794"/>
  <c r="AO794"/>
  <c r="AP794"/>
  <c r="Y795"/>
  <c r="Z795"/>
  <c r="AA795"/>
  <c r="AB795"/>
  <c r="AC795"/>
  <c r="AD795"/>
  <c r="AE795"/>
  <c r="AG795" s="1"/>
  <c r="AJ795"/>
  <c r="AK795"/>
  <c r="AL795"/>
  <c r="AM795"/>
  <c r="AN795"/>
  <c r="AO795"/>
  <c r="AP795"/>
  <c r="Y796"/>
  <c r="Z796"/>
  <c r="AA796"/>
  <c r="AB796"/>
  <c r="AC796"/>
  <c r="AD796"/>
  <c r="AE796"/>
  <c r="AG796" s="1"/>
  <c r="AJ796"/>
  <c r="AK796"/>
  <c r="AL796"/>
  <c r="AM796"/>
  <c r="AN796"/>
  <c r="AO796"/>
  <c r="AP796"/>
  <c r="Y797"/>
  <c r="Z797"/>
  <c r="AA797"/>
  <c r="AB797"/>
  <c r="AC797"/>
  <c r="AD797"/>
  <c r="AE797"/>
  <c r="AG797" s="1"/>
  <c r="AJ797"/>
  <c r="AH797" s="1"/>
  <c r="AK797"/>
  <c r="AL797"/>
  <c r="AM797"/>
  <c r="AN797"/>
  <c r="AO797"/>
  <c r="AP797"/>
  <c r="Y798"/>
  <c r="Z798"/>
  <c r="AA798"/>
  <c r="AB798"/>
  <c r="AC798"/>
  <c r="AD798"/>
  <c r="AE798"/>
  <c r="AJ798"/>
  <c r="AK798"/>
  <c r="AL798"/>
  <c r="AM798"/>
  <c r="AN798"/>
  <c r="AO798"/>
  <c r="AP798"/>
  <c r="Y799"/>
  <c r="Z799"/>
  <c r="AA799"/>
  <c r="AB799"/>
  <c r="AC799"/>
  <c r="AD799"/>
  <c r="AE799"/>
  <c r="AG799" s="1"/>
  <c r="AJ799"/>
  <c r="AK799"/>
  <c r="AL799"/>
  <c r="AM799"/>
  <c r="AN799"/>
  <c r="AO799"/>
  <c r="AP799"/>
  <c r="Y800"/>
  <c r="Z800"/>
  <c r="AA800"/>
  <c r="AB800"/>
  <c r="AC800"/>
  <c r="AD800"/>
  <c r="AE800"/>
  <c r="AG800" s="1"/>
  <c r="AJ800"/>
  <c r="AK800"/>
  <c r="AL800"/>
  <c r="AM800"/>
  <c r="AN800"/>
  <c r="AO800"/>
  <c r="AP800"/>
  <c r="Y801"/>
  <c r="Z801"/>
  <c r="AA801"/>
  <c r="AB801"/>
  <c r="AC801"/>
  <c r="AD801"/>
  <c r="AE801"/>
  <c r="AG801" s="1"/>
  <c r="AJ801"/>
  <c r="AH801" s="1"/>
  <c r="AK801"/>
  <c r="AL801"/>
  <c r="AM801"/>
  <c r="AN801"/>
  <c r="AO801"/>
  <c r="AP801"/>
  <c r="Y802"/>
  <c r="Z802"/>
  <c r="AA802"/>
  <c r="AB802"/>
  <c r="AC802"/>
  <c r="AD802"/>
  <c r="AE802"/>
  <c r="AJ802"/>
  <c r="AK802"/>
  <c r="AL802"/>
  <c r="AM802"/>
  <c r="AN802"/>
  <c r="AO802"/>
  <c r="AP802"/>
  <c r="Y803"/>
  <c r="Z803"/>
  <c r="AA803"/>
  <c r="AB803"/>
  <c r="AC803"/>
  <c r="AD803"/>
  <c r="AE803"/>
  <c r="AG803" s="1"/>
  <c r="AJ803"/>
  <c r="AK803"/>
  <c r="AL803"/>
  <c r="AM803"/>
  <c r="AN803"/>
  <c r="AO803"/>
  <c r="AP803"/>
  <c r="Y804"/>
  <c r="Z804"/>
  <c r="AA804"/>
  <c r="AB804"/>
  <c r="AC804"/>
  <c r="AD804"/>
  <c r="AE804"/>
  <c r="AG804" s="1"/>
  <c r="AJ804"/>
  <c r="AK804"/>
  <c r="AL804"/>
  <c r="AM804"/>
  <c r="AN804"/>
  <c r="AO804"/>
  <c r="AP804"/>
  <c r="Y805"/>
  <c r="Z805"/>
  <c r="AA805"/>
  <c r="AB805"/>
  <c r="AC805"/>
  <c r="AD805"/>
  <c r="AE805"/>
  <c r="AG805" s="1"/>
  <c r="AJ805"/>
  <c r="AH805" s="1"/>
  <c r="AK805"/>
  <c r="AL805"/>
  <c r="AM805"/>
  <c r="AN805"/>
  <c r="AO805"/>
  <c r="AP805"/>
  <c r="Y806"/>
  <c r="Z806"/>
  <c r="AA806"/>
  <c r="AB806"/>
  <c r="AC806"/>
  <c r="AD806"/>
  <c r="AE806"/>
  <c r="AJ806"/>
  <c r="AK806"/>
  <c r="AL806"/>
  <c r="AM806"/>
  <c r="AN806"/>
  <c r="AO806"/>
  <c r="AP806"/>
  <c r="Y807"/>
  <c r="Z807"/>
  <c r="AA807"/>
  <c r="AB807"/>
  <c r="AC807"/>
  <c r="AD807"/>
  <c r="AE807"/>
  <c r="AG807" s="1"/>
  <c r="AJ807"/>
  <c r="AK807"/>
  <c r="AL807"/>
  <c r="AM807"/>
  <c r="AN807"/>
  <c r="AO807"/>
  <c r="AP807"/>
  <c r="Y808"/>
  <c r="Z808"/>
  <c r="AA808"/>
  <c r="AB808"/>
  <c r="AC808"/>
  <c r="AD808"/>
  <c r="AE808"/>
  <c r="AG808" s="1"/>
  <c r="AJ808"/>
  <c r="AK808"/>
  <c r="AL808"/>
  <c r="AM808"/>
  <c r="AN808"/>
  <c r="AO808"/>
  <c r="AP808"/>
  <c r="Y809"/>
  <c r="Z809"/>
  <c r="AA809"/>
  <c r="AB809"/>
  <c r="AC809"/>
  <c r="AD809"/>
  <c r="AE809"/>
  <c r="AG809" s="1"/>
  <c r="AJ809"/>
  <c r="AH809" s="1"/>
  <c r="AK809"/>
  <c r="AL809"/>
  <c r="AM809"/>
  <c r="AN809"/>
  <c r="AO809"/>
  <c r="AP809"/>
  <c r="Y810"/>
  <c r="Z810"/>
  <c r="AA810"/>
  <c r="AB810"/>
  <c r="AC810"/>
  <c r="AD810"/>
  <c r="AE810"/>
  <c r="AJ810"/>
  <c r="AK810"/>
  <c r="AL810"/>
  <c r="AM810"/>
  <c r="AN810"/>
  <c r="AO810"/>
  <c r="AP810"/>
  <c r="Y811"/>
  <c r="Z811"/>
  <c r="AA811"/>
  <c r="AB811"/>
  <c r="AC811"/>
  <c r="AD811"/>
  <c r="AE811"/>
  <c r="AG811" s="1"/>
  <c r="AJ811"/>
  <c r="AK811"/>
  <c r="AL811"/>
  <c r="AM811"/>
  <c r="AN811"/>
  <c r="AO811"/>
  <c r="AP811"/>
  <c r="Y812"/>
  <c r="Z812"/>
  <c r="AA812"/>
  <c r="AB812"/>
  <c r="AC812"/>
  <c r="AD812"/>
  <c r="AE812"/>
  <c r="AG812" s="1"/>
  <c r="AJ812"/>
  <c r="AH812" s="1"/>
  <c r="AK812"/>
  <c r="AL812"/>
  <c r="AM812"/>
  <c r="AN812"/>
  <c r="AO812"/>
  <c r="AP812"/>
  <c r="Y813"/>
  <c r="Z813"/>
  <c r="AA813"/>
  <c r="AB813"/>
  <c r="AC813"/>
  <c r="AD813"/>
  <c r="AE813"/>
  <c r="AG813" s="1"/>
  <c r="AJ813"/>
  <c r="AH813" s="1"/>
  <c r="AK813"/>
  <c r="AL813"/>
  <c r="AM813"/>
  <c r="AN813"/>
  <c r="AO813"/>
  <c r="AP813"/>
  <c r="Y814"/>
  <c r="Z814"/>
  <c r="AA814"/>
  <c r="AB814"/>
  <c r="AC814"/>
  <c r="AD814"/>
  <c r="AE814"/>
  <c r="AJ814"/>
  <c r="AK814"/>
  <c r="AL814"/>
  <c r="AM814"/>
  <c r="AN814"/>
  <c r="AO814"/>
  <c r="AP814"/>
  <c r="Y815"/>
  <c r="Z815"/>
  <c r="AA815"/>
  <c r="AB815"/>
  <c r="AC815"/>
  <c r="AD815"/>
  <c r="AE815"/>
  <c r="AG815" s="1"/>
  <c r="AJ815"/>
  <c r="AK815"/>
  <c r="AL815"/>
  <c r="AM815"/>
  <c r="AN815"/>
  <c r="AO815"/>
  <c r="AP815"/>
  <c r="Y816"/>
  <c r="Z816"/>
  <c r="AA816"/>
  <c r="AB816"/>
  <c r="AC816"/>
  <c r="AD816"/>
  <c r="AE816"/>
  <c r="AG816" s="1"/>
  <c r="AJ816"/>
  <c r="AK816"/>
  <c r="AL816"/>
  <c r="AM816"/>
  <c r="AN816"/>
  <c r="AO816"/>
  <c r="AP816"/>
  <c r="Y817"/>
  <c r="Z817"/>
  <c r="AA817"/>
  <c r="AB817"/>
  <c r="AC817"/>
  <c r="AD817"/>
  <c r="AE817"/>
  <c r="AG817" s="1"/>
  <c r="AJ817"/>
  <c r="AH817" s="1"/>
  <c r="AK817"/>
  <c r="AL817"/>
  <c r="AM817"/>
  <c r="AN817"/>
  <c r="AO817"/>
  <c r="AP817"/>
  <c r="Y818"/>
  <c r="Z818"/>
  <c r="AA818"/>
  <c r="AB818"/>
  <c r="AC818"/>
  <c r="AD818"/>
  <c r="AE818"/>
  <c r="AJ818"/>
  <c r="AK818"/>
  <c r="AL818"/>
  <c r="AM818"/>
  <c r="AN818"/>
  <c r="AO818"/>
  <c r="AP818"/>
  <c r="Y819"/>
  <c r="Z819"/>
  <c r="AA819"/>
  <c r="AB819"/>
  <c r="AC819"/>
  <c r="AD819"/>
  <c r="AE819"/>
  <c r="AG819" s="1"/>
  <c r="AJ819"/>
  <c r="AK819"/>
  <c r="AL819"/>
  <c r="AM819"/>
  <c r="AN819"/>
  <c r="AO819"/>
  <c r="AP819"/>
  <c r="Y820"/>
  <c r="Z820"/>
  <c r="AA820"/>
  <c r="AB820"/>
  <c r="AC820"/>
  <c r="AD820"/>
  <c r="AE820"/>
  <c r="AG820" s="1"/>
  <c r="AJ820"/>
  <c r="AK820"/>
  <c r="AL820"/>
  <c r="AM820"/>
  <c r="AN820"/>
  <c r="AO820"/>
  <c r="AP820"/>
  <c r="Y821"/>
  <c r="Z821"/>
  <c r="AA821"/>
  <c r="AB821"/>
  <c r="AC821"/>
  <c r="AD821"/>
  <c r="AE821"/>
  <c r="AG821" s="1"/>
  <c r="AJ821"/>
  <c r="AH821" s="1"/>
  <c r="AK821"/>
  <c r="AL821"/>
  <c r="AM821"/>
  <c r="AN821"/>
  <c r="AO821"/>
  <c r="AP821"/>
  <c r="Y822"/>
  <c r="Z822"/>
  <c r="AA822"/>
  <c r="AB822"/>
  <c r="AC822"/>
  <c r="AD822"/>
  <c r="AE822"/>
  <c r="AJ822"/>
  <c r="AK822"/>
  <c r="AL822"/>
  <c r="AM822"/>
  <c r="AN822"/>
  <c r="AO822"/>
  <c r="AP822"/>
  <c r="Y823"/>
  <c r="Z823"/>
  <c r="AA823"/>
  <c r="AB823"/>
  <c r="AC823"/>
  <c r="AD823"/>
  <c r="AE823"/>
  <c r="AG823" s="1"/>
  <c r="AJ823"/>
  <c r="AK823"/>
  <c r="AL823"/>
  <c r="AM823"/>
  <c r="AN823"/>
  <c r="AO823"/>
  <c r="AP823"/>
  <c r="Y824"/>
  <c r="Z824"/>
  <c r="AA824"/>
  <c r="AB824"/>
  <c r="AC824"/>
  <c r="AD824"/>
  <c r="AE824"/>
  <c r="AG824" s="1"/>
  <c r="AJ824"/>
  <c r="AH824" s="1"/>
  <c r="AK824"/>
  <c r="AL824"/>
  <c r="AM824"/>
  <c r="AN824"/>
  <c r="AO824"/>
  <c r="AP824"/>
  <c r="Y825"/>
  <c r="Z825"/>
  <c r="AA825"/>
  <c r="AB825"/>
  <c r="AC825"/>
  <c r="AD825"/>
  <c r="AE825"/>
  <c r="AG825" s="1"/>
  <c r="AJ825"/>
  <c r="AH825" s="1"/>
  <c r="AK825"/>
  <c r="AL825"/>
  <c r="AM825"/>
  <c r="AN825"/>
  <c r="AO825"/>
  <c r="AP825"/>
  <c r="Y826"/>
  <c r="Z826"/>
  <c r="AA826"/>
  <c r="AB826"/>
  <c r="AC826"/>
  <c r="AD826"/>
  <c r="AE826"/>
  <c r="AJ826"/>
  <c r="AK826"/>
  <c r="AL826"/>
  <c r="AM826"/>
  <c r="AN826"/>
  <c r="AO826"/>
  <c r="AP826"/>
  <c r="Y827"/>
  <c r="Z827"/>
  <c r="AA827"/>
  <c r="AB827"/>
  <c r="AC827"/>
  <c r="AD827"/>
  <c r="AE827"/>
  <c r="AG827" s="1"/>
  <c r="AJ827"/>
  <c r="AK827"/>
  <c r="AL827"/>
  <c r="AM827"/>
  <c r="AN827"/>
  <c r="AO827"/>
  <c r="AP827"/>
  <c r="Y828"/>
  <c r="Z828"/>
  <c r="AA828"/>
  <c r="AB828"/>
  <c r="AC828"/>
  <c r="AD828"/>
  <c r="AE828"/>
  <c r="AG828" s="1"/>
  <c r="AJ828"/>
  <c r="AK828"/>
  <c r="AL828"/>
  <c r="AM828"/>
  <c r="AN828"/>
  <c r="AO828"/>
  <c r="AP828"/>
  <c r="Y829"/>
  <c r="Z829"/>
  <c r="AA829"/>
  <c r="AB829"/>
  <c r="AC829"/>
  <c r="AD829"/>
  <c r="AE829"/>
  <c r="AG829" s="1"/>
  <c r="AJ829"/>
  <c r="AH829" s="1"/>
  <c r="AK829"/>
  <c r="AL829"/>
  <c r="AM829"/>
  <c r="AN829"/>
  <c r="AO829"/>
  <c r="AP829"/>
  <c r="Y830"/>
  <c r="Z830"/>
  <c r="AA830"/>
  <c r="AB830"/>
  <c r="AC830"/>
  <c r="AD830"/>
  <c r="AE830"/>
  <c r="AJ830"/>
  <c r="AK830"/>
  <c r="AL830"/>
  <c r="AM830"/>
  <c r="AN830"/>
  <c r="AO830"/>
  <c r="AP830"/>
  <c r="Y831"/>
  <c r="Z831"/>
  <c r="AA831"/>
  <c r="AB831"/>
  <c r="AC831"/>
  <c r="AD831"/>
  <c r="AE831"/>
  <c r="AG831" s="1"/>
  <c r="AJ831"/>
  <c r="AK831"/>
  <c r="AL831"/>
  <c r="AM831"/>
  <c r="AN831"/>
  <c r="AO831"/>
  <c r="AP831"/>
  <c r="Y832"/>
  <c r="Z832"/>
  <c r="AA832"/>
  <c r="AB832"/>
  <c r="AC832"/>
  <c r="AD832"/>
  <c r="AE832"/>
  <c r="AG832" s="1"/>
  <c r="AJ832"/>
  <c r="AH832" s="1"/>
  <c r="AK832"/>
  <c r="AL832"/>
  <c r="AM832"/>
  <c r="AN832"/>
  <c r="AO832"/>
  <c r="AP832"/>
  <c r="Y833"/>
  <c r="Z833"/>
  <c r="AA833"/>
  <c r="AB833"/>
  <c r="AC833"/>
  <c r="AD833"/>
  <c r="AE833"/>
  <c r="AG833" s="1"/>
  <c r="AJ833"/>
  <c r="AH833" s="1"/>
  <c r="AK833"/>
  <c r="AL833"/>
  <c r="AM833"/>
  <c r="AN833"/>
  <c r="AO833"/>
  <c r="AP833"/>
  <c r="Y834"/>
  <c r="Z834"/>
  <c r="AA834"/>
  <c r="AB834"/>
  <c r="AC834"/>
  <c r="AD834"/>
  <c r="AE834"/>
  <c r="AJ834"/>
  <c r="AK834"/>
  <c r="AL834"/>
  <c r="AM834"/>
  <c r="AN834"/>
  <c r="AO834"/>
  <c r="AP834"/>
  <c r="Y835"/>
  <c r="Z835"/>
  <c r="AA835"/>
  <c r="AB835"/>
  <c r="AC835"/>
  <c r="AD835"/>
  <c r="AE835"/>
  <c r="AG835" s="1"/>
  <c r="AJ835"/>
  <c r="AK835"/>
  <c r="AL835"/>
  <c r="AM835"/>
  <c r="AN835"/>
  <c r="AO835"/>
  <c r="AP835"/>
  <c r="Y836"/>
  <c r="Z836"/>
  <c r="AA836"/>
  <c r="AB836"/>
  <c r="AC836"/>
  <c r="AD836"/>
  <c r="AE836"/>
  <c r="AG836" s="1"/>
  <c r="AJ836"/>
  <c r="AK836"/>
  <c r="AL836"/>
  <c r="AM836"/>
  <c r="AN836"/>
  <c r="AO836"/>
  <c r="AP836"/>
  <c r="Y837"/>
  <c r="Z837"/>
  <c r="AA837"/>
  <c r="AB837"/>
  <c r="AC837"/>
  <c r="AD837"/>
  <c r="AE837"/>
  <c r="AG837" s="1"/>
  <c r="AJ837"/>
  <c r="AH837" s="1"/>
  <c r="AK837"/>
  <c r="AL837"/>
  <c r="AM837"/>
  <c r="AN837"/>
  <c r="AO837"/>
  <c r="AP837"/>
  <c r="Y838"/>
  <c r="Z838"/>
  <c r="AA838"/>
  <c r="AB838"/>
  <c r="AC838"/>
  <c r="AD838"/>
  <c r="AE838"/>
  <c r="AJ838"/>
  <c r="AK838"/>
  <c r="AL838"/>
  <c r="AM838"/>
  <c r="AN838"/>
  <c r="AO838"/>
  <c r="AP838"/>
  <c r="Y839"/>
  <c r="Z839"/>
  <c r="AA839"/>
  <c r="AB839"/>
  <c r="AC839"/>
  <c r="AD839"/>
  <c r="AE839"/>
  <c r="AG839" s="1"/>
  <c r="AJ839"/>
  <c r="AK839"/>
  <c r="AL839"/>
  <c r="AM839"/>
  <c r="AN839"/>
  <c r="AO839"/>
  <c r="AP839"/>
  <c r="Y840"/>
  <c r="Z840"/>
  <c r="AA840"/>
  <c r="AB840"/>
  <c r="AC840"/>
  <c r="AD840"/>
  <c r="AE840"/>
  <c r="AG840" s="1"/>
  <c r="AJ840"/>
  <c r="AK840"/>
  <c r="AL840"/>
  <c r="AM840"/>
  <c r="AN840"/>
  <c r="AO840"/>
  <c r="AP840"/>
  <c r="Y841"/>
  <c r="Z841"/>
  <c r="AA841"/>
  <c r="AB841"/>
  <c r="AC841"/>
  <c r="AD841"/>
  <c r="AE841"/>
  <c r="AG841" s="1"/>
  <c r="AJ841"/>
  <c r="AH841" s="1"/>
  <c r="AK841"/>
  <c r="AL841"/>
  <c r="AM841"/>
  <c r="AN841"/>
  <c r="AO841"/>
  <c r="AP841"/>
  <c r="Y842"/>
  <c r="Z842"/>
  <c r="AA842"/>
  <c r="AB842"/>
  <c r="AC842"/>
  <c r="AD842"/>
  <c r="AE842"/>
  <c r="AJ842"/>
  <c r="AK842"/>
  <c r="AL842"/>
  <c r="AM842"/>
  <c r="AN842"/>
  <c r="AO842"/>
  <c r="AP842"/>
  <c r="Y843"/>
  <c r="Z843"/>
  <c r="AA843"/>
  <c r="AB843"/>
  <c r="AC843"/>
  <c r="AD843"/>
  <c r="AE843"/>
  <c r="AG843" s="1"/>
  <c r="AJ843"/>
  <c r="AK843"/>
  <c r="AL843"/>
  <c r="AM843"/>
  <c r="AN843"/>
  <c r="AO843"/>
  <c r="AP843"/>
  <c r="Y844"/>
  <c r="Z844"/>
  <c r="AA844"/>
  <c r="AB844"/>
  <c r="AC844"/>
  <c r="AD844"/>
  <c r="AE844"/>
  <c r="AG844" s="1"/>
  <c r="AJ844"/>
  <c r="AH844" s="1"/>
  <c r="AK844"/>
  <c r="AL844"/>
  <c r="AM844"/>
  <c r="AN844"/>
  <c r="AO844"/>
  <c r="AP844"/>
  <c r="Y845"/>
  <c r="Z845"/>
  <c r="AA845"/>
  <c r="AB845"/>
  <c r="AC845"/>
  <c r="AD845"/>
  <c r="AE845"/>
  <c r="AG845" s="1"/>
  <c r="AJ845"/>
  <c r="AH845" s="1"/>
  <c r="AK845"/>
  <c r="AL845"/>
  <c r="AM845"/>
  <c r="AN845"/>
  <c r="AO845"/>
  <c r="AP845"/>
  <c r="Y846"/>
  <c r="Z846"/>
  <c r="AA846"/>
  <c r="AB846"/>
  <c r="AC846"/>
  <c r="AD846"/>
  <c r="AE846"/>
  <c r="AJ846"/>
  <c r="AK846"/>
  <c r="AL846"/>
  <c r="AM846"/>
  <c r="AN846"/>
  <c r="AO846"/>
  <c r="AP846"/>
  <c r="Y847"/>
  <c r="Z847"/>
  <c r="AA847"/>
  <c r="AB847"/>
  <c r="AC847"/>
  <c r="AD847"/>
  <c r="AE847"/>
  <c r="AG847" s="1"/>
  <c r="AJ847"/>
  <c r="AK847"/>
  <c r="AL847"/>
  <c r="AM847"/>
  <c r="AN847"/>
  <c r="AO847"/>
  <c r="AP847"/>
  <c r="Y848"/>
  <c r="Z848"/>
  <c r="AA848"/>
  <c r="AB848"/>
  <c r="AC848"/>
  <c r="AD848"/>
  <c r="AE848"/>
  <c r="AG848" s="1"/>
  <c r="AJ848"/>
  <c r="AK848"/>
  <c r="AL848"/>
  <c r="AM848"/>
  <c r="AN848"/>
  <c r="AO848"/>
  <c r="AP848"/>
  <c r="Y849"/>
  <c r="Z849"/>
  <c r="AA849"/>
  <c r="AB849"/>
  <c r="AC849"/>
  <c r="AD849"/>
  <c r="AE849"/>
  <c r="AG849" s="1"/>
  <c r="AJ849"/>
  <c r="AH849" s="1"/>
  <c r="AK849"/>
  <c r="AL849"/>
  <c r="AM849"/>
  <c r="AN849"/>
  <c r="AO849"/>
  <c r="AP849"/>
  <c r="Y850"/>
  <c r="Z850"/>
  <c r="AA850"/>
  <c r="AB850"/>
  <c r="AC850"/>
  <c r="AD850"/>
  <c r="AE850"/>
  <c r="AJ850"/>
  <c r="AK850"/>
  <c r="AL850"/>
  <c r="AM850"/>
  <c r="AN850"/>
  <c r="AO850"/>
  <c r="AP850"/>
  <c r="Y851"/>
  <c r="Z851"/>
  <c r="AA851"/>
  <c r="AB851"/>
  <c r="AC851"/>
  <c r="AD851"/>
  <c r="AE851"/>
  <c r="AG851" s="1"/>
  <c r="AJ851"/>
  <c r="AK851"/>
  <c r="AL851"/>
  <c r="AM851"/>
  <c r="AN851"/>
  <c r="AO851"/>
  <c r="AP851"/>
  <c r="Y852"/>
  <c r="Z852"/>
  <c r="AA852"/>
  <c r="AB852"/>
  <c r="AC852"/>
  <c r="AD852"/>
  <c r="AE852"/>
  <c r="AG852" s="1"/>
  <c r="AJ852"/>
  <c r="AK852"/>
  <c r="AL852"/>
  <c r="AM852"/>
  <c r="AN852"/>
  <c r="AO852"/>
  <c r="AP852"/>
  <c r="Y853"/>
  <c r="Z853"/>
  <c r="AA853"/>
  <c r="AB853"/>
  <c r="AC853"/>
  <c r="AD853"/>
  <c r="AE853"/>
  <c r="AG853" s="1"/>
  <c r="AJ853"/>
  <c r="AH853" s="1"/>
  <c r="AK853"/>
  <c r="AL853"/>
  <c r="AM853"/>
  <c r="AN853"/>
  <c r="AO853"/>
  <c r="AP853"/>
  <c r="Y854"/>
  <c r="Z854"/>
  <c r="AA854"/>
  <c r="AB854"/>
  <c r="AC854"/>
  <c r="AD854"/>
  <c r="AE854"/>
  <c r="AJ854"/>
  <c r="AK854"/>
  <c r="AL854"/>
  <c r="AM854"/>
  <c r="AN854"/>
  <c r="AO854"/>
  <c r="AP854"/>
  <c r="Y855"/>
  <c r="Z855"/>
  <c r="AA855"/>
  <c r="AB855"/>
  <c r="AC855"/>
  <c r="AD855"/>
  <c r="AE855"/>
  <c r="AG855" s="1"/>
  <c r="AJ855"/>
  <c r="AK855"/>
  <c r="AL855"/>
  <c r="AM855"/>
  <c r="AN855"/>
  <c r="AO855"/>
  <c r="AP855"/>
  <c r="Y856"/>
  <c r="Z856"/>
  <c r="AA856"/>
  <c r="AB856"/>
  <c r="AC856"/>
  <c r="AD856"/>
  <c r="AE856"/>
  <c r="AG856" s="1"/>
  <c r="AJ856"/>
  <c r="AH856" s="1"/>
  <c r="AK856"/>
  <c r="AL856"/>
  <c r="AM856"/>
  <c r="AN856"/>
  <c r="AO856"/>
  <c r="AP856"/>
  <c r="Y857"/>
  <c r="Z857"/>
  <c r="AA857"/>
  <c r="AB857"/>
  <c r="AC857"/>
  <c r="AD857"/>
  <c r="AE857"/>
  <c r="AG857" s="1"/>
  <c r="AJ857"/>
  <c r="AH857" s="1"/>
  <c r="AK857"/>
  <c r="AL857"/>
  <c r="AM857"/>
  <c r="AN857"/>
  <c r="AO857"/>
  <c r="AP857"/>
  <c r="Y858"/>
  <c r="Z858"/>
  <c r="AA858"/>
  <c r="AB858"/>
  <c r="AC858"/>
  <c r="AD858"/>
  <c r="AE858"/>
  <c r="AJ858"/>
  <c r="AK858"/>
  <c r="AL858"/>
  <c r="AM858"/>
  <c r="AN858"/>
  <c r="AO858"/>
  <c r="AP858"/>
  <c r="Y859"/>
  <c r="Z859"/>
  <c r="AA859"/>
  <c r="AB859"/>
  <c r="AC859"/>
  <c r="AD859"/>
  <c r="AE859"/>
  <c r="AG859" s="1"/>
  <c r="AJ859"/>
  <c r="AK859"/>
  <c r="AL859"/>
  <c r="AM859"/>
  <c r="AN859"/>
  <c r="AO859"/>
  <c r="AP859"/>
  <c r="Y860"/>
  <c r="Z860"/>
  <c r="AA860"/>
  <c r="AB860"/>
  <c r="AC860"/>
  <c r="AD860"/>
  <c r="AE860"/>
  <c r="AG860" s="1"/>
  <c r="AJ860"/>
  <c r="AK860"/>
  <c r="AL860"/>
  <c r="AM860"/>
  <c r="AN860"/>
  <c r="AO860"/>
  <c r="AP860"/>
  <c r="Y861"/>
  <c r="Z861"/>
  <c r="AA861"/>
  <c r="AB861"/>
  <c r="AC861"/>
  <c r="AD861"/>
  <c r="AE861"/>
  <c r="AG861" s="1"/>
  <c r="AJ861"/>
  <c r="AH861" s="1"/>
  <c r="AK861"/>
  <c r="AL861"/>
  <c r="AM861"/>
  <c r="AN861"/>
  <c r="AO861"/>
  <c r="AP861"/>
  <c r="Y862"/>
  <c r="Z862"/>
  <c r="AA862"/>
  <c r="AB862"/>
  <c r="AC862"/>
  <c r="AD862"/>
  <c r="AE862"/>
  <c r="AJ862"/>
  <c r="AH862" s="1"/>
  <c r="AK862"/>
  <c r="AL862"/>
  <c r="AM862"/>
  <c r="AN862"/>
  <c r="AO862"/>
  <c r="AP862"/>
  <c r="Y863"/>
  <c r="Z863"/>
  <c r="AA863"/>
  <c r="AB863"/>
  <c r="AC863"/>
  <c r="AD863"/>
  <c r="AE863"/>
  <c r="AG863" s="1"/>
  <c r="AJ863"/>
  <c r="AK863"/>
  <c r="AL863"/>
  <c r="AM863"/>
  <c r="AN863"/>
  <c r="AO863"/>
  <c r="AP863"/>
  <c r="Y864"/>
  <c r="Z864"/>
  <c r="AA864"/>
  <c r="AB864"/>
  <c r="AC864"/>
  <c r="AD864"/>
  <c r="AE864"/>
  <c r="AG864" s="1"/>
  <c r="AJ864"/>
  <c r="AH864" s="1"/>
  <c r="AK864"/>
  <c r="AL864"/>
  <c r="AM864"/>
  <c r="AN864"/>
  <c r="AO864"/>
  <c r="AP864"/>
  <c r="Y865"/>
  <c r="Z865"/>
  <c r="AA865"/>
  <c r="AB865"/>
  <c r="AC865"/>
  <c r="AD865"/>
  <c r="AE865"/>
  <c r="AG865" s="1"/>
  <c r="AJ865"/>
  <c r="AH865" s="1"/>
  <c r="AK865"/>
  <c r="AL865"/>
  <c r="AM865"/>
  <c r="AN865"/>
  <c r="AO865"/>
  <c r="AP865"/>
  <c r="Y866"/>
  <c r="Z866"/>
  <c r="AA866"/>
  <c r="AB866"/>
  <c r="AC866"/>
  <c r="AD866"/>
  <c r="AE866"/>
  <c r="AJ866"/>
  <c r="AH866" s="1"/>
  <c r="AK866"/>
  <c r="AL866"/>
  <c r="AM866"/>
  <c r="AN866"/>
  <c r="AO866"/>
  <c r="AP866"/>
  <c r="Y867"/>
  <c r="Z867"/>
  <c r="AA867"/>
  <c r="AB867"/>
  <c r="AC867"/>
  <c r="AD867"/>
  <c r="AE867"/>
  <c r="AG867" s="1"/>
  <c r="AJ867"/>
  <c r="AK867"/>
  <c r="AL867"/>
  <c r="AM867"/>
  <c r="AN867"/>
  <c r="AO867"/>
  <c r="AP867"/>
  <c r="Y868"/>
  <c r="Z868"/>
  <c r="AA868"/>
  <c r="AB868"/>
  <c r="AC868"/>
  <c r="AD868"/>
  <c r="AE868"/>
  <c r="AG868" s="1"/>
  <c r="AJ868"/>
  <c r="AK868"/>
  <c r="AL868"/>
  <c r="AM868"/>
  <c r="AN868"/>
  <c r="AO868"/>
  <c r="AP868"/>
  <c r="Y869"/>
  <c r="Z869"/>
  <c r="AA869"/>
  <c r="AB869"/>
  <c r="AC869"/>
  <c r="AD869"/>
  <c r="AE869"/>
  <c r="AG869" s="1"/>
  <c r="AJ869"/>
  <c r="AH869" s="1"/>
  <c r="AK869"/>
  <c r="AL869"/>
  <c r="AM869"/>
  <c r="AN869"/>
  <c r="AO869"/>
  <c r="AP869"/>
  <c r="Y870"/>
  <c r="Z870"/>
  <c r="AA870"/>
  <c r="AB870"/>
  <c r="AC870"/>
  <c r="AD870"/>
  <c r="AE870"/>
  <c r="AJ870"/>
  <c r="AH870" s="1"/>
  <c r="AK870"/>
  <c r="AL870"/>
  <c r="AM870"/>
  <c r="AN870"/>
  <c r="AO870"/>
  <c r="AP870"/>
  <c r="Y871"/>
  <c r="Z871"/>
  <c r="AA871"/>
  <c r="AB871"/>
  <c r="AC871"/>
  <c r="AD871"/>
  <c r="AE871"/>
  <c r="AG871" s="1"/>
  <c r="AJ871"/>
  <c r="AK871"/>
  <c r="AL871"/>
  <c r="AM871"/>
  <c r="AN871"/>
  <c r="AO871"/>
  <c r="AP871"/>
  <c r="Y872"/>
  <c r="Z872"/>
  <c r="AA872"/>
  <c r="AB872"/>
  <c r="AC872"/>
  <c r="AD872"/>
  <c r="AE872"/>
  <c r="AG872" s="1"/>
  <c r="AJ872"/>
  <c r="AK872"/>
  <c r="AL872"/>
  <c r="AM872"/>
  <c r="AN872"/>
  <c r="AO872"/>
  <c r="AP872"/>
  <c r="Y873"/>
  <c r="Z873"/>
  <c r="AA873"/>
  <c r="AB873"/>
  <c r="AC873"/>
  <c r="AD873"/>
  <c r="AE873"/>
  <c r="AG873" s="1"/>
  <c r="AJ873"/>
  <c r="AH873" s="1"/>
  <c r="AK873"/>
  <c r="AL873"/>
  <c r="AM873"/>
  <c r="AN873"/>
  <c r="AO873"/>
  <c r="AP873"/>
  <c r="Y874"/>
  <c r="Z874"/>
  <c r="AA874"/>
  <c r="AB874"/>
  <c r="AC874"/>
  <c r="AD874"/>
  <c r="AE874"/>
  <c r="AJ874"/>
  <c r="AH874" s="1"/>
  <c r="AK874"/>
  <c r="AL874"/>
  <c r="AM874"/>
  <c r="AN874"/>
  <c r="AO874"/>
  <c r="AP874"/>
  <c r="Y875"/>
  <c r="Z875"/>
  <c r="AA875"/>
  <c r="AB875"/>
  <c r="AC875"/>
  <c r="AD875"/>
  <c r="AE875"/>
  <c r="AG875" s="1"/>
  <c r="AJ875"/>
  <c r="AK875"/>
  <c r="AL875"/>
  <c r="AM875"/>
  <c r="AN875"/>
  <c r="AO875"/>
  <c r="AP875"/>
  <c r="Y876"/>
  <c r="Z876"/>
  <c r="AA876"/>
  <c r="AB876"/>
  <c r="AC876"/>
  <c r="AD876"/>
  <c r="AE876"/>
  <c r="AG876" s="1"/>
  <c r="AJ876"/>
  <c r="AH876" s="1"/>
  <c r="AK876"/>
  <c r="AL876"/>
  <c r="AM876"/>
  <c r="AN876"/>
  <c r="AO876"/>
  <c r="AP876"/>
  <c r="Y877"/>
  <c r="Z877"/>
  <c r="AA877"/>
  <c r="AB877"/>
  <c r="AC877"/>
  <c r="AD877"/>
  <c r="AE877"/>
  <c r="AG877" s="1"/>
  <c r="AJ877"/>
  <c r="AH877" s="1"/>
  <c r="AK877"/>
  <c r="AL877"/>
  <c r="AM877"/>
  <c r="AN877"/>
  <c r="AO877"/>
  <c r="AP877"/>
  <c r="Y878"/>
  <c r="Z878"/>
  <c r="AA878"/>
  <c r="AB878"/>
  <c r="AC878"/>
  <c r="AD878"/>
  <c r="AE878"/>
  <c r="AJ878"/>
  <c r="AH878" s="1"/>
  <c r="AK878"/>
  <c r="AL878"/>
  <c r="AM878"/>
  <c r="AN878"/>
  <c r="AO878"/>
  <c r="AP878"/>
  <c r="Y879"/>
  <c r="Z879"/>
  <c r="AA879"/>
  <c r="AB879"/>
  <c r="AC879"/>
  <c r="AD879"/>
  <c r="AE879"/>
  <c r="AG879" s="1"/>
  <c r="AJ879"/>
  <c r="AK879"/>
  <c r="AL879"/>
  <c r="AM879"/>
  <c r="AN879"/>
  <c r="AO879"/>
  <c r="AP879"/>
  <c r="Y880"/>
  <c r="Z880"/>
  <c r="AA880"/>
  <c r="AB880"/>
  <c r="AC880"/>
  <c r="AD880"/>
  <c r="AE880"/>
  <c r="AG880" s="1"/>
  <c r="AJ880"/>
  <c r="AK880"/>
  <c r="AL880"/>
  <c r="AM880"/>
  <c r="AN880"/>
  <c r="AO880"/>
  <c r="AP880"/>
  <c r="Y881"/>
  <c r="Z881"/>
  <c r="AA881"/>
  <c r="AB881"/>
  <c r="AC881"/>
  <c r="AD881"/>
  <c r="AE881"/>
  <c r="AG881" s="1"/>
  <c r="AJ881"/>
  <c r="AH881" s="1"/>
  <c r="AK881"/>
  <c r="AL881"/>
  <c r="AM881"/>
  <c r="AN881"/>
  <c r="AO881"/>
  <c r="AP881"/>
  <c r="Y882"/>
  <c r="Z882"/>
  <c r="AA882"/>
  <c r="AB882"/>
  <c r="AC882"/>
  <c r="AD882"/>
  <c r="AE882"/>
  <c r="AJ882"/>
  <c r="AH882" s="1"/>
  <c r="AK882"/>
  <c r="AL882"/>
  <c r="AM882"/>
  <c r="AN882"/>
  <c r="AO882"/>
  <c r="AP882"/>
  <c r="Y883"/>
  <c r="Z883"/>
  <c r="AA883"/>
  <c r="AB883"/>
  <c r="AC883"/>
  <c r="AD883"/>
  <c r="AE883"/>
  <c r="AG883" s="1"/>
  <c r="AJ883"/>
  <c r="AK883"/>
  <c r="AL883"/>
  <c r="AM883"/>
  <c r="AN883"/>
  <c r="AO883"/>
  <c r="AP883"/>
  <c r="Y884"/>
  <c r="Z884"/>
  <c r="AA884"/>
  <c r="AB884"/>
  <c r="AC884"/>
  <c r="AD884"/>
  <c r="AE884"/>
  <c r="AG884" s="1"/>
  <c r="AJ884"/>
  <c r="AK884"/>
  <c r="AL884"/>
  <c r="AM884"/>
  <c r="AN884"/>
  <c r="AO884"/>
  <c r="AP884"/>
  <c r="Y885"/>
  <c r="Z885"/>
  <c r="AA885"/>
  <c r="AB885"/>
  <c r="AC885"/>
  <c r="AD885"/>
  <c r="AE885"/>
  <c r="AG885" s="1"/>
  <c r="AJ885"/>
  <c r="AH885" s="1"/>
  <c r="AK885"/>
  <c r="AL885"/>
  <c r="AM885"/>
  <c r="AN885"/>
  <c r="AO885"/>
  <c r="AP885"/>
  <c r="Y886"/>
  <c r="Z886"/>
  <c r="AA886"/>
  <c r="AB886"/>
  <c r="AC886"/>
  <c r="AD886"/>
  <c r="AE886"/>
  <c r="AJ886"/>
  <c r="AH886" s="1"/>
  <c r="AK886"/>
  <c r="AL886"/>
  <c r="AM886"/>
  <c r="AN886"/>
  <c r="AO886"/>
  <c r="AP886"/>
  <c r="Y887"/>
  <c r="Z887"/>
  <c r="AA887"/>
  <c r="AB887"/>
  <c r="AC887"/>
  <c r="AD887"/>
  <c r="AE887"/>
  <c r="AG887" s="1"/>
  <c r="AJ887"/>
  <c r="AK887"/>
  <c r="AL887"/>
  <c r="AM887"/>
  <c r="AN887"/>
  <c r="AO887"/>
  <c r="AP887"/>
  <c r="Y888"/>
  <c r="Z888"/>
  <c r="AA888"/>
  <c r="AB888"/>
  <c r="AC888"/>
  <c r="AD888"/>
  <c r="AE888"/>
  <c r="AG888" s="1"/>
  <c r="AJ888"/>
  <c r="AH888" s="1"/>
  <c r="AK888"/>
  <c r="AL888"/>
  <c r="AM888"/>
  <c r="AN888"/>
  <c r="AO888"/>
  <c r="AP888"/>
  <c r="Y889"/>
  <c r="Z889"/>
  <c r="AA889"/>
  <c r="AB889"/>
  <c r="AC889"/>
  <c r="AD889"/>
  <c r="AE889"/>
  <c r="AG889" s="1"/>
  <c r="AJ889"/>
  <c r="AH889" s="1"/>
  <c r="AK889"/>
  <c r="AL889"/>
  <c r="AM889"/>
  <c r="AN889"/>
  <c r="AO889"/>
  <c r="AP889"/>
  <c r="Y890"/>
  <c r="Z890"/>
  <c r="AA890"/>
  <c r="AB890"/>
  <c r="AC890"/>
  <c r="AD890"/>
  <c r="AE890"/>
  <c r="AJ890"/>
  <c r="AH890" s="1"/>
  <c r="AK890"/>
  <c r="AL890"/>
  <c r="AM890"/>
  <c r="AN890"/>
  <c r="AO890"/>
  <c r="AP890"/>
  <c r="Y891"/>
  <c r="Z891"/>
  <c r="AA891"/>
  <c r="AB891"/>
  <c r="AC891"/>
  <c r="AD891"/>
  <c r="AE891"/>
  <c r="AG891" s="1"/>
  <c r="AJ891"/>
  <c r="AK891"/>
  <c r="AL891"/>
  <c r="AM891"/>
  <c r="AN891"/>
  <c r="AO891"/>
  <c r="AP891"/>
  <c r="Y892"/>
  <c r="Z892"/>
  <c r="AA892"/>
  <c r="AB892"/>
  <c r="AC892"/>
  <c r="AD892"/>
  <c r="AE892"/>
  <c r="AG892" s="1"/>
  <c r="AJ892"/>
  <c r="AK892"/>
  <c r="AL892"/>
  <c r="AM892"/>
  <c r="AN892"/>
  <c r="AO892"/>
  <c r="AP892"/>
  <c r="Y893"/>
  <c r="Z893"/>
  <c r="AA893"/>
  <c r="AB893"/>
  <c r="AC893"/>
  <c r="AD893"/>
  <c r="AE893"/>
  <c r="AG893" s="1"/>
  <c r="AJ893"/>
  <c r="AH893" s="1"/>
  <c r="AK893"/>
  <c r="AL893"/>
  <c r="AM893"/>
  <c r="AN893"/>
  <c r="AO893"/>
  <c r="AP893"/>
  <c r="Y894"/>
  <c r="Z894"/>
  <c r="AA894"/>
  <c r="AB894"/>
  <c r="AC894"/>
  <c r="AD894"/>
  <c r="AE894"/>
  <c r="AJ894"/>
  <c r="AH894" s="1"/>
  <c r="AK894"/>
  <c r="AL894"/>
  <c r="AM894"/>
  <c r="AN894"/>
  <c r="AO894"/>
  <c r="AP894"/>
  <c r="Y895"/>
  <c r="Z895"/>
  <c r="AA895"/>
  <c r="AB895"/>
  <c r="AC895"/>
  <c r="AD895"/>
  <c r="AE895"/>
  <c r="AG895" s="1"/>
  <c r="AJ895"/>
  <c r="AK895"/>
  <c r="AL895"/>
  <c r="AM895"/>
  <c r="AN895"/>
  <c r="AO895"/>
  <c r="AP895"/>
  <c r="Y896"/>
  <c r="Z896"/>
  <c r="AA896"/>
  <c r="AB896"/>
  <c r="AC896"/>
  <c r="AD896"/>
  <c r="AE896"/>
  <c r="AG896" s="1"/>
  <c r="AJ896"/>
  <c r="AH896" s="1"/>
  <c r="AK896"/>
  <c r="AL896"/>
  <c r="AM896"/>
  <c r="AN896"/>
  <c r="AO896"/>
  <c r="AP896"/>
  <c r="Y897"/>
  <c r="Z897"/>
  <c r="AA897"/>
  <c r="AB897"/>
  <c r="AC897"/>
  <c r="AD897"/>
  <c r="AE897"/>
  <c r="AG897" s="1"/>
  <c r="AJ897"/>
  <c r="AH897" s="1"/>
  <c r="AK897"/>
  <c r="AL897"/>
  <c r="AM897"/>
  <c r="AN897"/>
  <c r="AO897"/>
  <c r="AP897"/>
  <c r="Y898"/>
  <c r="Z898"/>
  <c r="AA898"/>
  <c r="AB898"/>
  <c r="AC898"/>
  <c r="AD898"/>
  <c r="AE898"/>
  <c r="AJ898"/>
  <c r="AH898" s="1"/>
  <c r="AK898"/>
  <c r="AL898"/>
  <c r="AM898"/>
  <c r="AN898"/>
  <c r="AO898"/>
  <c r="AP898"/>
  <c r="Y899"/>
  <c r="Z899"/>
  <c r="AA899"/>
  <c r="AB899"/>
  <c r="AC899"/>
  <c r="AD899"/>
  <c r="AE899"/>
  <c r="AG899" s="1"/>
  <c r="AJ899"/>
  <c r="AK899"/>
  <c r="AL899"/>
  <c r="AM899"/>
  <c r="AN899"/>
  <c r="AO899"/>
  <c r="AP899"/>
  <c r="Y900"/>
  <c r="Z900"/>
  <c r="AA900"/>
  <c r="AB900"/>
  <c r="AC900"/>
  <c r="AD900"/>
  <c r="AE900"/>
  <c r="AG900" s="1"/>
  <c r="AJ900"/>
  <c r="AK900"/>
  <c r="AL900"/>
  <c r="AM900"/>
  <c r="AN900"/>
  <c r="AO900"/>
  <c r="AP900"/>
  <c r="Y901"/>
  <c r="Z901"/>
  <c r="AA901"/>
  <c r="AB901"/>
  <c r="AC901"/>
  <c r="AD901"/>
  <c r="AE901"/>
  <c r="AG901" s="1"/>
  <c r="AJ901"/>
  <c r="AH901" s="1"/>
  <c r="AK901"/>
  <c r="AL901"/>
  <c r="AM901"/>
  <c r="AN901"/>
  <c r="AO901"/>
  <c r="AP901"/>
  <c r="Y902"/>
  <c r="Z902"/>
  <c r="AA902"/>
  <c r="AB902"/>
  <c r="AC902"/>
  <c r="AD902"/>
  <c r="AE902"/>
  <c r="AJ902"/>
  <c r="AH902" s="1"/>
  <c r="AK902"/>
  <c r="AL902"/>
  <c r="AM902"/>
  <c r="AN902"/>
  <c r="AO902"/>
  <c r="AP902"/>
  <c r="Y903"/>
  <c r="Z903"/>
  <c r="AA903"/>
  <c r="AB903"/>
  <c r="AC903"/>
  <c r="AD903"/>
  <c r="AE903"/>
  <c r="AG903" s="1"/>
  <c r="AJ903"/>
  <c r="AK903"/>
  <c r="AL903"/>
  <c r="AM903"/>
  <c r="AN903"/>
  <c r="AO903"/>
  <c r="AP903"/>
  <c r="Y904"/>
  <c r="Z904"/>
  <c r="AA904"/>
  <c r="AB904"/>
  <c r="AC904"/>
  <c r="AD904"/>
  <c r="AE904"/>
  <c r="AG904" s="1"/>
  <c r="AJ904"/>
  <c r="AK904"/>
  <c r="AL904"/>
  <c r="AM904"/>
  <c r="AN904"/>
  <c r="AO904"/>
  <c r="AP904"/>
  <c r="Y905"/>
  <c r="Z905"/>
  <c r="AA905"/>
  <c r="AB905"/>
  <c r="AC905"/>
  <c r="AD905"/>
  <c r="AE905"/>
  <c r="AG905" s="1"/>
  <c r="AJ905"/>
  <c r="AH905" s="1"/>
  <c r="AK905"/>
  <c r="AL905"/>
  <c r="AM905"/>
  <c r="AN905"/>
  <c r="AO905"/>
  <c r="AP905"/>
  <c r="Y906"/>
  <c r="Z906"/>
  <c r="AA906"/>
  <c r="AB906"/>
  <c r="AC906"/>
  <c r="AD906"/>
  <c r="AE906"/>
  <c r="AJ906"/>
  <c r="AH906" s="1"/>
  <c r="AK906"/>
  <c r="AL906"/>
  <c r="AM906"/>
  <c r="AN906"/>
  <c r="AO906"/>
  <c r="AP906"/>
  <c r="Y907"/>
  <c r="Z907"/>
  <c r="AA907"/>
  <c r="AB907"/>
  <c r="AC907"/>
  <c r="AD907"/>
  <c r="AE907"/>
  <c r="AG907" s="1"/>
  <c r="AJ907"/>
  <c r="AK907"/>
  <c r="AL907"/>
  <c r="AM907"/>
  <c r="AN907"/>
  <c r="AO907"/>
  <c r="AP907"/>
  <c r="Y908"/>
  <c r="Z908"/>
  <c r="AA908"/>
  <c r="AB908"/>
  <c r="AC908"/>
  <c r="AD908"/>
  <c r="AE908"/>
  <c r="AG908" s="1"/>
  <c r="AJ908"/>
  <c r="AH908" s="1"/>
  <c r="AK908"/>
  <c r="AL908"/>
  <c r="AM908"/>
  <c r="AN908"/>
  <c r="AO908"/>
  <c r="AP908"/>
  <c r="Y909"/>
  <c r="Z909"/>
  <c r="AA909"/>
  <c r="AB909"/>
  <c r="AC909"/>
  <c r="AD909"/>
  <c r="AE909"/>
  <c r="AG909" s="1"/>
  <c r="AJ909"/>
  <c r="AH909" s="1"/>
  <c r="AK909"/>
  <c r="AL909"/>
  <c r="AM909"/>
  <c r="AN909"/>
  <c r="AO909"/>
  <c r="AP909"/>
  <c r="Y910"/>
  <c r="Z910"/>
  <c r="AA910"/>
  <c r="AB910"/>
  <c r="AC910"/>
  <c r="AD910"/>
  <c r="AE910"/>
  <c r="AJ910"/>
  <c r="AH910" s="1"/>
  <c r="AK910"/>
  <c r="AL910"/>
  <c r="AM910"/>
  <c r="AN910"/>
  <c r="AO910"/>
  <c r="AP910"/>
  <c r="Y911"/>
  <c r="Z911"/>
  <c r="AA911"/>
  <c r="AB911"/>
  <c r="AC911"/>
  <c r="AD911"/>
  <c r="AE911"/>
  <c r="AG911" s="1"/>
  <c r="AJ911"/>
  <c r="AK911"/>
  <c r="AL911"/>
  <c r="AM911"/>
  <c r="AN911"/>
  <c r="AO911"/>
  <c r="AP911"/>
  <c r="Y912"/>
  <c r="Z912"/>
  <c r="AA912"/>
  <c r="AB912"/>
  <c r="AC912"/>
  <c r="AD912"/>
  <c r="AE912"/>
  <c r="AG912" s="1"/>
  <c r="AJ912"/>
  <c r="AK912"/>
  <c r="AL912"/>
  <c r="AM912"/>
  <c r="AN912"/>
  <c r="AO912"/>
  <c r="AP912"/>
  <c r="Y913"/>
  <c r="Z913"/>
  <c r="AA913"/>
  <c r="AB913"/>
  <c r="AC913"/>
  <c r="AD913"/>
  <c r="AE913"/>
  <c r="AG913" s="1"/>
  <c r="AJ913"/>
  <c r="AH913" s="1"/>
  <c r="AK913"/>
  <c r="AL913"/>
  <c r="AM913"/>
  <c r="AN913"/>
  <c r="AO913"/>
  <c r="AP913"/>
  <c r="Y914"/>
  <c r="Z914"/>
  <c r="AA914"/>
  <c r="AB914"/>
  <c r="AC914"/>
  <c r="AD914"/>
  <c r="AE914"/>
  <c r="AJ914"/>
  <c r="AH914" s="1"/>
  <c r="AK914"/>
  <c r="AL914"/>
  <c r="AM914"/>
  <c r="AN914"/>
  <c r="AO914"/>
  <c r="AP914"/>
  <c r="Y915"/>
  <c r="Z915"/>
  <c r="AA915"/>
  <c r="AB915"/>
  <c r="AC915"/>
  <c r="AD915"/>
  <c r="AE915"/>
  <c r="AG915" s="1"/>
  <c r="AJ915"/>
  <c r="AK915"/>
  <c r="AL915"/>
  <c r="AM915"/>
  <c r="AN915"/>
  <c r="AO915"/>
  <c r="AP915"/>
  <c r="Y916"/>
  <c r="Z916"/>
  <c r="AA916"/>
  <c r="AB916"/>
  <c r="AC916"/>
  <c r="AD916"/>
  <c r="AE916"/>
  <c r="AG916" s="1"/>
  <c r="AJ916"/>
  <c r="AK916"/>
  <c r="AL916"/>
  <c r="AM916"/>
  <c r="AN916"/>
  <c r="AO916"/>
  <c r="AP916"/>
  <c r="Y917"/>
  <c r="Z917"/>
  <c r="AA917"/>
  <c r="AB917"/>
  <c r="AC917"/>
  <c r="AD917"/>
  <c r="AE917"/>
  <c r="AG917" s="1"/>
  <c r="AJ917"/>
  <c r="AH917" s="1"/>
  <c r="AK917"/>
  <c r="AL917"/>
  <c r="AM917"/>
  <c r="AN917"/>
  <c r="AO917"/>
  <c r="AP917"/>
  <c r="Y918"/>
  <c r="Z918"/>
  <c r="AA918"/>
  <c r="AB918"/>
  <c r="AC918"/>
  <c r="AD918"/>
  <c r="AE918"/>
  <c r="AJ918"/>
  <c r="AH918" s="1"/>
  <c r="AK918"/>
  <c r="AL918"/>
  <c r="AM918"/>
  <c r="AN918"/>
  <c r="AO918"/>
  <c r="AP918"/>
  <c r="Y919"/>
  <c r="Z919"/>
  <c r="AA919"/>
  <c r="AB919"/>
  <c r="AC919"/>
  <c r="AD919"/>
  <c r="AE919"/>
  <c r="AG919" s="1"/>
  <c r="AJ919"/>
  <c r="AK919"/>
  <c r="AL919"/>
  <c r="AM919"/>
  <c r="AN919"/>
  <c r="AO919"/>
  <c r="AP919"/>
  <c r="Y920"/>
  <c r="Z920"/>
  <c r="AA920"/>
  <c r="AB920"/>
  <c r="AC920"/>
  <c r="AD920"/>
  <c r="AE920"/>
  <c r="AG920" s="1"/>
  <c r="AJ920"/>
  <c r="AH920" s="1"/>
  <c r="AK920"/>
  <c r="AL920"/>
  <c r="AM920"/>
  <c r="AN920"/>
  <c r="AO920"/>
  <c r="AP920"/>
  <c r="Y921"/>
  <c r="Z921"/>
  <c r="AA921"/>
  <c r="AB921"/>
  <c r="AC921"/>
  <c r="AD921"/>
  <c r="AE921"/>
  <c r="AG921" s="1"/>
  <c r="AJ921"/>
  <c r="AH921" s="1"/>
  <c r="AK921"/>
  <c r="AL921"/>
  <c r="AM921"/>
  <c r="AN921"/>
  <c r="AO921"/>
  <c r="AP921"/>
  <c r="Y922"/>
  <c r="Z922"/>
  <c r="AA922"/>
  <c r="AB922"/>
  <c r="AC922"/>
  <c r="AD922"/>
  <c r="AE922"/>
  <c r="AJ922"/>
  <c r="AH922" s="1"/>
  <c r="AK922"/>
  <c r="AL922"/>
  <c r="AM922"/>
  <c r="AN922"/>
  <c r="AO922"/>
  <c r="AP922"/>
  <c r="Y923"/>
  <c r="Z923"/>
  <c r="AA923"/>
  <c r="AB923"/>
  <c r="AC923"/>
  <c r="AD923"/>
  <c r="AE923"/>
  <c r="AG923" s="1"/>
  <c r="AJ923"/>
  <c r="AK923"/>
  <c r="AL923"/>
  <c r="AM923"/>
  <c r="AN923"/>
  <c r="AO923"/>
  <c r="AP923"/>
  <c r="Y924"/>
  <c r="Z924"/>
  <c r="AA924"/>
  <c r="AB924"/>
  <c r="AC924"/>
  <c r="AD924"/>
  <c r="AE924"/>
  <c r="AG924" s="1"/>
  <c r="AJ924"/>
  <c r="AK924"/>
  <c r="AL924"/>
  <c r="AM924"/>
  <c r="AN924"/>
  <c r="AO924"/>
  <c r="AP924"/>
  <c r="Y925"/>
  <c r="Z925"/>
  <c r="AA925"/>
  <c r="AB925"/>
  <c r="AC925"/>
  <c r="AD925"/>
  <c r="AE925"/>
  <c r="AG925" s="1"/>
  <c r="AJ925"/>
  <c r="AH925" s="1"/>
  <c r="AK925"/>
  <c r="AL925"/>
  <c r="AM925"/>
  <c r="AN925"/>
  <c r="AO925"/>
  <c r="AP925"/>
  <c r="Y926"/>
  <c r="Z926"/>
  <c r="AA926"/>
  <c r="AB926"/>
  <c r="AC926"/>
  <c r="AD926"/>
  <c r="AE926"/>
  <c r="AJ926"/>
  <c r="AH926" s="1"/>
  <c r="AK926"/>
  <c r="AL926"/>
  <c r="AM926"/>
  <c r="AN926"/>
  <c r="AO926"/>
  <c r="AP926"/>
  <c r="Y927"/>
  <c r="Z927"/>
  <c r="AA927"/>
  <c r="AB927"/>
  <c r="AC927"/>
  <c r="AD927"/>
  <c r="AE927"/>
  <c r="AG927" s="1"/>
  <c r="AJ927"/>
  <c r="AK927"/>
  <c r="AL927"/>
  <c r="AM927"/>
  <c r="AN927"/>
  <c r="AO927"/>
  <c r="AP927"/>
  <c r="Y928"/>
  <c r="Z928"/>
  <c r="AA928"/>
  <c r="AB928"/>
  <c r="AC928"/>
  <c r="AD928"/>
  <c r="AE928"/>
  <c r="AG928" s="1"/>
  <c r="AJ928"/>
  <c r="AH928" s="1"/>
  <c r="AK928"/>
  <c r="AL928"/>
  <c r="AM928"/>
  <c r="AN928"/>
  <c r="AO928"/>
  <c r="AP928"/>
  <c r="Y929"/>
  <c r="Z929"/>
  <c r="AA929"/>
  <c r="AB929"/>
  <c r="AC929"/>
  <c r="AD929"/>
  <c r="AE929"/>
  <c r="AG929" s="1"/>
  <c r="AJ929"/>
  <c r="AH929" s="1"/>
  <c r="AK929"/>
  <c r="AL929"/>
  <c r="AM929"/>
  <c r="AN929"/>
  <c r="AO929"/>
  <c r="AP929"/>
  <c r="Y930"/>
  <c r="Z930"/>
  <c r="AA930"/>
  <c r="AB930"/>
  <c r="AC930"/>
  <c r="AD930"/>
  <c r="AE930"/>
  <c r="AJ930"/>
  <c r="AH930" s="1"/>
  <c r="AK930"/>
  <c r="AL930"/>
  <c r="AM930"/>
  <c r="AN930"/>
  <c r="AO930"/>
  <c r="AP930"/>
  <c r="Y931"/>
  <c r="Z931"/>
  <c r="AA931"/>
  <c r="AB931"/>
  <c r="AC931"/>
  <c r="AD931"/>
  <c r="AE931"/>
  <c r="AG931" s="1"/>
  <c r="AJ931"/>
  <c r="AK931"/>
  <c r="AL931"/>
  <c r="AM931"/>
  <c r="AN931"/>
  <c r="AO931"/>
  <c r="AP931"/>
  <c r="Y932"/>
  <c r="Z932"/>
  <c r="AA932"/>
  <c r="AB932"/>
  <c r="AC932"/>
  <c r="AD932"/>
  <c r="AE932"/>
  <c r="AG932" s="1"/>
  <c r="AJ932"/>
  <c r="AK932"/>
  <c r="AL932"/>
  <c r="AM932"/>
  <c r="AN932"/>
  <c r="AO932"/>
  <c r="AP932"/>
  <c r="Y933"/>
  <c r="Z933"/>
  <c r="AA933"/>
  <c r="AB933"/>
  <c r="AC933"/>
  <c r="AD933"/>
  <c r="AE933"/>
  <c r="AG933" s="1"/>
  <c r="AJ933"/>
  <c r="AH933" s="1"/>
  <c r="AK933"/>
  <c r="AL933"/>
  <c r="AM933"/>
  <c r="AN933"/>
  <c r="AO933"/>
  <c r="AP933"/>
  <c r="Y934"/>
  <c r="Z934"/>
  <c r="AA934"/>
  <c r="AB934"/>
  <c r="AC934"/>
  <c r="AD934"/>
  <c r="AE934"/>
  <c r="AJ934"/>
  <c r="AH934" s="1"/>
  <c r="AK934"/>
  <c r="AL934"/>
  <c r="AM934"/>
  <c r="AN934"/>
  <c r="AO934"/>
  <c r="AP934"/>
  <c r="Y935"/>
  <c r="Z935"/>
  <c r="AA935"/>
  <c r="AB935"/>
  <c r="AC935"/>
  <c r="AD935"/>
  <c r="AE935"/>
  <c r="AG935" s="1"/>
  <c r="AJ935"/>
  <c r="AK935"/>
  <c r="AL935"/>
  <c r="AM935"/>
  <c r="AN935"/>
  <c r="AO935"/>
  <c r="AP935"/>
  <c r="Y936"/>
  <c r="Z936"/>
  <c r="AA936"/>
  <c r="AB936"/>
  <c r="AC936"/>
  <c r="AD936"/>
  <c r="AE936"/>
  <c r="AG936" s="1"/>
  <c r="AJ936"/>
  <c r="AK936"/>
  <c r="AL936"/>
  <c r="AM936"/>
  <c r="AN936"/>
  <c r="AO936"/>
  <c r="AP936"/>
  <c r="Y937"/>
  <c r="Z937"/>
  <c r="AA937"/>
  <c r="AB937"/>
  <c r="AC937"/>
  <c r="AD937"/>
  <c r="AE937"/>
  <c r="AG937" s="1"/>
  <c r="AJ937"/>
  <c r="AH937" s="1"/>
  <c r="AK937"/>
  <c r="AL937"/>
  <c r="AM937"/>
  <c r="AN937"/>
  <c r="AO937"/>
  <c r="AP937"/>
  <c r="Y938"/>
  <c r="Z938"/>
  <c r="AA938"/>
  <c r="AB938"/>
  <c r="AC938"/>
  <c r="AD938"/>
  <c r="AE938"/>
  <c r="AJ938"/>
  <c r="AH938" s="1"/>
  <c r="AK938"/>
  <c r="AL938"/>
  <c r="AM938"/>
  <c r="AN938"/>
  <c r="AO938"/>
  <c r="AP938"/>
  <c r="Y939"/>
  <c r="Z939"/>
  <c r="AA939"/>
  <c r="AB939"/>
  <c r="AC939"/>
  <c r="AD939"/>
  <c r="AE939"/>
  <c r="AG939" s="1"/>
  <c r="AJ939"/>
  <c r="AK939"/>
  <c r="AL939"/>
  <c r="AM939"/>
  <c r="AN939"/>
  <c r="AO939"/>
  <c r="AP939"/>
  <c r="Y940"/>
  <c r="Z940"/>
  <c r="AA940"/>
  <c r="AB940"/>
  <c r="AC940"/>
  <c r="AD940"/>
  <c r="AE940"/>
  <c r="AG940" s="1"/>
  <c r="AJ940"/>
  <c r="AH940" s="1"/>
  <c r="AK940"/>
  <c r="AL940"/>
  <c r="AM940"/>
  <c r="AN940"/>
  <c r="AO940"/>
  <c r="AP940"/>
  <c r="Y941"/>
  <c r="Z941"/>
  <c r="AA941"/>
  <c r="AB941"/>
  <c r="AC941"/>
  <c r="AD941"/>
  <c r="AE941"/>
  <c r="AG941" s="1"/>
  <c r="AJ941"/>
  <c r="AH941" s="1"/>
  <c r="AK941"/>
  <c r="AL941"/>
  <c r="AM941"/>
  <c r="AN941"/>
  <c r="AO941"/>
  <c r="AP941"/>
  <c r="Y942"/>
  <c r="Z942"/>
  <c r="AA942"/>
  <c r="AB942"/>
  <c r="AC942"/>
  <c r="AD942"/>
  <c r="AE942"/>
  <c r="AJ942"/>
  <c r="AH942" s="1"/>
  <c r="AK942"/>
  <c r="AL942"/>
  <c r="AM942"/>
  <c r="AN942"/>
  <c r="AO942"/>
  <c r="AP942"/>
  <c r="Y943"/>
  <c r="Z943"/>
  <c r="AA943"/>
  <c r="AB943"/>
  <c r="AC943"/>
  <c r="AD943"/>
  <c r="AE943"/>
  <c r="AG943" s="1"/>
  <c r="AJ943"/>
  <c r="AK943"/>
  <c r="AL943"/>
  <c r="AM943"/>
  <c r="AN943"/>
  <c r="AO943"/>
  <c r="AP943"/>
  <c r="Y944"/>
  <c r="Z944"/>
  <c r="AA944"/>
  <c r="AB944"/>
  <c r="AC944"/>
  <c r="AD944"/>
  <c r="AE944"/>
  <c r="AG944" s="1"/>
  <c r="AJ944"/>
  <c r="AK944"/>
  <c r="AL944"/>
  <c r="AM944"/>
  <c r="AN944"/>
  <c r="AO944"/>
  <c r="AP944"/>
  <c r="Y945"/>
  <c r="Z945"/>
  <c r="AA945"/>
  <c r="AB945"/>
  <c r="AC945"/>
  <c r="AD945"/>
  <c r="AE945"/>
  <c r="AG945" s="1"/>
  <c r="AJ945"/>
  <c r="AH945" s="1"/>
  <c r="AK945"/>
  <c r="AL945"/>
  <c r="AM945"/>
  <c r="AN945"/>
  <c r="AO945"/>
  <c r="AP945"/>
  <c r="Y946"/>
  <c r="Z946"/>
  <c r="AA946"/>
  <c r="AB946"/>
  <c r="AC946"/>
  <c r="AD946"/>
  <c r="AE946"/>
  <c r="AJ946"/>
  <c r="AH946" s="1"/>
  <c r="AK946"/>
  <c r="AL946"/>
  <c r="AM946"/>
  <c r="AN946"/>
  <c r="AO946"/>
  <c r="AP946"/>
  <c r="Y947"/>
  <c r="Z947"/>
  <c r="AA947"/>
  <c r="AB947"/>
  <c r="AC947"/>
  <c r="AD947"/>
  <c r="AE947"/>
  <c r="AG947" s="1"/>
  <c r="AJ947"/>
  <c r="AK947"/>
  <c r="AL947"/>
  <c r="AM947"/>
  <c r="AN947"/>
  <c r="AO947"/>
  <c r="AP947"/>
  <c r="Y948"/>
  <c r="Z948"/>
  <c r="AA948"/>
  <c r="AB948"/>
  <c r="AC948"/>
  <c r="AD948"/>
  <c r="AE948"/>
  <c r="AG948" s="1"/>
  <c r="AJ948"/>
  <c r="AK948"/>
  <c r="AL948"/>
  <c r="AM948"/>
  <c r="AN948"/>
  <c r="AO948"/>
  <c r="AP948"/>
  <c r="Y949"/>
  <c r="Z949"/>
  <c r="AA949"/>
  <c r="AB949"/>
  <c r="AC949"/>
  <c r="AD949"/>
  <c r="AE949"/>
  <c r="AG949" s="1"/>
  <c r="AJ949"/>
  <c r="AH949" s="1"/>
  <c r="AK949"/>
  <c r="AL949"/>
  <c r="AM949"/>
  <c r="AN949"/>
  <c r="AO949"/>
  <c r="AP949"/>
  <c r="Y950"/>
  <c r="Z950"/>
  <c r="AA950"/>
  <c r="AB950"/>
  <c r="AC950"/>
  <c r="AD950"/>
  <c r="AE950"/>
  <c r="AJ950"/>
  <c r="AH950" s="1"/>
  <c r="AK950"/>
  <c r="AL950"/>
  <c r="AM950"/>
  <c r="AN950"/>
  <c r="AO950"/>
  <c r="AP950"/>
  <c r="Y951"/>
  <c r="Z951"/>
  <c r="AA951"/>
  <c r="AB951"/>
  <c r="AC951"/>
  <c r="AD951"/>
  <c r="AE951"/>
  <c r="AG951" s="1"/>
  <c r="AJ951"/>
  <c r="AK951"/>
  <c r="AL951"/>
  <c r="AM951"/>
  <c r="AN951"/>
  <c r="AO951"/>
  <c r="AP951"/>
  <c r="Y952"/>
  <c r="Z952"/>
  <c r="AA952"/>
  <c r="AB952"/>
  <c r="AC952"/>
  <c r="AD952"/>
  <c r="AE952"/>
  <c r="AG952" s="1"/>
  <c r="AJ952"/>
  <c r="AH952" s="1"/>
  <c r="AK952"/>
  <c r="AL952"/>
  <c r="AM952"/>
  <c r="AN952"/>
  <c r="AO952"/>
  <c r="AP952"/>
  <c r="Y953"/>
  <c r="Z953"/>
  <c r="AA953"/>
  <c r="AB953"/>
  <c r="AC953"/>
  <c r="AD953"/>
  <c r="AE953"/>
  <c r="AG953" s="1"/>
  <c r="AJ953"/>
  <c r="AH953" s="1"/>
  <c r="AK953"/>
  <c r="AL953"/>
  <c r="AM953"/>
  <c r="AN953"/>
  <c r="AO953"/>
  <c r="AP953"/>
  <c r="Y954"/>
  <c r="Z954"/>
  <c r="AA954"/>
  <c r="AB954"/>
  <c r="AC954"/>
  <c r="AD954"/>
  <c r="AE954"/>
  <c r="AJ954"/>
  <c r="AH954" s="1"/>
  <c r="AK954"/>
  <c r="AL954"/>
  <c r="AM954"/>
  <c r="AN954"/>
  <c r="AO954"/>
  <c r="AP954"/>
  <c r="Y955"/>
  <c r="Z955"/>
  <c r="AA955"/>
  <c r="AB955"/>
  <c r="AC955"/>
  <c r="AD955"/>
  <c r="AE955"/>
  <c r="AG955" s="1"/>
  <c r="AJ955"/>
  <c r="AK955"/>
  <c r="AL955"/>
  <c r="AM955"/>
  <c r="AN955"/>
  <c r="AO955"/>
  <c r="AP955"/>
  <c r="Y956"/>
  <c r="Z956"/>
  <c r="AA956"/>
  <c r="AB956"/>
  <c r="AC956"/>
  <c r="AD956"/>
  <c r="AE956"/>
  <c r="AG956" s="1"/>
  <c r="AJ956"/>
  <c r="AK956"/>
  <c r="AL956"/>
  <c r="AM956"/>
  <c r="AN956"/>
  <c r="AO956"/>
  <c r="AP956"/>
  <c r="Y957"/>
  <c r="Z957"/>
  <c r="AA957"/>
  <c r="AB957"/>
  <c r="AC957"/>
  <c r="AD957"/>
  <c r="AE957"/>
  <c r="AG957" s="1"/>
  <c r="AJ957"/>
  <c r="AH957" s="1"/>
  <c r="AK957"/>
  <c r="AL957"/>
  <c r="AM957"/>
  <c r="AN957"/>
  <c r="AO957"/>
  <c r="AP957"/>
  <c r="Y958"/>
  <c r="Z958"/>
  <c r="AA958"/>
  <c r="AB958"/>
  <c r="AC958"/>
  <c r="AD958"/>
  <c r="AE958"/>
  <c r="AJ958"/>
  <c r="AH958" s="1"/>
  <c r="AK958"/>
  <c r="AL958"/>
  <c r="AM958"/>
  <c r="AN958"/>
  <c r="AO958"/>
  <c r="AP958"/>
  <c r="Y959"/>
  <c r="Z959"/>
  <c r="AA959"/>
  <c r="AB959"/>
  <c r="AC959"/>
  <c r="AD959"/>
  <c r="AE959"/>
  <c r="AG959" s="1"/>
  <c r="AJ959"/>
  <c r="AK959"/>
  <c r="AL959"/>
  <c r="AM959"/>
  <c r="AN959"/>
  <c r="AO959"/>
  <c r="AP959"/>
  <c r="Y960"/>
  <c r="Z960"/>
  <c r="AA960"/>
  <c r="AB960"/>
  <c r="AC960"/>
  <c r="AD960"/>
  <c r="AE960"/>
  <c r="AG960" s="1"/>
  <c r="AJ960"/>
  <c r="AK960"/>
  <c r="AL960"/>
  <c r="AM960"/>
  <c r="AN960"/>
  <c r="AO960"/>
  <c r="AP960"/>
  <c r="Y961"/>
  <c r="Z961"/>
  <c r="AA961"/>
  <c r="AB961"/>
  <c r="AC961"/>
  <c r="AD961"/>
  <c r="AE961"/>
  <c r="AG961" s="1"/>
  <c r="AJ961"/>
  <c r="AH961" s="1"/>
  <c r="AK961"/>
  <c r="AL961"/>
  <c r="AM961"/>
  <c r="AN961"/>
  <c r="AO961"/>
  <c r="AP961"/>
  <c r="Y962"/>
  <c r="Z962"/>
  <c r="AA962"/>
  <c r="AB962"/>
  <c r="AC962"/>
  <c r="AD962"/>
  <c r="AE962"/>
  <c r="AJ962"/>
  <c r="AH962" s="1"/>
  <c r="AK962"/>
  <c r="AL962"/>
  <c r="AM962"/>
  <c r="AN962"/>
  <c r="AO962"/>
  <c r="AP962"/>
  <c r="Y963"/>
  <c r="Z963"/>
  <c r="AA963"/>
  <c r="AB963"/>
  <c r="AC963"/>
  <c r="AD963"/>
  <c r="AE963"/>
  <c r="AG963" s="1"/>
  <c r="AJ963"/>
  <c r="AK963"/>
  <c r="AL963"/>
  <c r="AM963"/>
  <c r="AN963"/>
  <c r="AO963"/>
  <c r="AP963"/>
  <c r="Y964"/>
  <c r="Z964"/>
  <c r="AA964"/>
  <c r="AB964"/>
  <c r="AC964"/>
  <c r="AD964"/>
  <c r="AE964"/>
  <c r="AG964" s="1"/>
  <c r="AJ964"/>
  <c r="AK964"/>
  <c r="AL964"/>
  <c r="AM964"/>
  <c r="AN964"/>
  <c r="AO964"/>
  <c r="AP964"/>
  <c r="Y965"/>
  <c r="Z965"/>
  <c r="AA965"/>
  <c r="AB965"/>
  <c r="AC965"/>
  <c r="AD965"/>
  <c r="AE965"/>
  <c r="AG965" s="1"/>
  <c r="AJ965"/>
  <c r="AH965" s="1"/>
  <c r="AK965"/>
  <c r="AL965"/>
  <c r="AM965"/>
  <c r="AN965"/>
  <c r="AO965"/>
  <c r="AP965"/>
  <c r="Y966"/>
  <c r="Z966"/>
  <c r="AA966"/>
  <c r="AB966"/>
  <c r="AC966"/>
  <c r="AD966"/>
  <c r="AE966"/>
  <c r="AJ966"/>
  <c r="AH966" s="1"/>
  <c r="AK966"/>
  <c r="AL966"/>
  <c r="AM966"/>
  <c r="AN966"/>
  <c r="AO966"/>
  <c r="AP966"/>
  <c r="Y967"/>
  <c r="Z967"/>
  <c r="AA967"/>
  <c r="AB967"/>
  <c r="AC967"/>
  <c r="AD967"/>
  <c r="AE967"/>
  <c r="AG967" s="1"/>
  <c r="AJ967"/>
  <c r="AK967"/>
  <c r="AL967"/>
  <c r="AM967"/>
  <c r="AN967"/>
  <c r="AO967"/>
  <c r="AP967"/>
  <c r="Y968"/>
  <c r="Z968"/>
  <c r="AA968"/>
  <c r="AB968"/>
  <c r="AC968"/>
  <c r="AD968"/>
  <c r="AE968"/>
  <c r="AG968" s="1"/>
  <c r="AJ968"/>
  <c r="AK968"/>
  <c r="AL968"/>
  <c r="AM968"/>
  <c r="AN968"/>
  <c r="AO968"/>
  <c r="AP968"/>
  <c r="Y969"/>
  <c r="Z969"/>
  <c r="AA969"/>
  <c r="AB969"/>
  <c r="AC969"/>
  <c r="AD969"/>
  <c r="AE969"/>
  <c r="AG969" s="1"/>
  <c r="AJ969"/>
  <c r="AH969" s="1"/>
  <c r="AK969"/>
  <c r="AL969"/>
  <c r="AM969"/>
  <c r="AN969"/>
  <c r="AO969"/>
  <c r="AP969"/>
  <c r="Y970"/>
  <c r="Z970"/>
  <c r="AA970"/>
  <c r="AB970"/>
  <c r="AC970"/>
  <c r="AD970"/>
  <c r="AE970"/>
  <c r="AJ970"/>
  <c r="AH970" s="1"/>
  <c r="AK970"/>
  <c r="AL970"/>
  <c r="AM970"/>
  <c r="AN970"/>
  <c r="AO970"/>
  <c r="AP970"/>
  <c r="Y971"/>
  <c r="Z971"/>
  <c r="AA971"/>
  <c r="AB971"/>
  <c r="AC971"/>
  <c r="AD971"/>
  <c r="AE971"/>
  <c r="AG971" s="1"/>
  <c r="AJ971"/>
  <c r="AK971"/>
  <c r="AL971"/>
  <c r="AM971"/>
  <c r="AN971"/>
  <c r="AO971"/>
  <c r="AP971"/>
  <c r="Y972"/>
  <c r="Z972"/>
  <c r="AA972"/>
  <c r="AB972"/>
  <c r="AC972"/>
  <c r="AD972"/>
  <c r="AE972"/>
  <c r="AG972" s="1"/>
  <c r="AJ972"/>
  <c r="AK972"/>
  <c r="AL972"/>
  <c r="AM972"/>
  <c r="AN972"/>
  <c r="AO972"/>
  <c r="AP972"/>
  <c r="Y973"/>
  <c r="Z973"/>
  <c r="AA973"/>
  <c r="AB973"/>
  <c r="AC973"/>
  <c r="AD973"/>
  <c r="AE973"/>
  <c r="AG973" s="1"/>
  <c r="AJ973"/>
  <c r="AH973" s="1"/>
  <c r="AK973"/>
  <c r="AL973"/>
  <c r="AM973"/>
  <c r="AN973"/>
  <c r="AO973"/>
  <c r="AP973"/>
  <c r="Y974"/>
  <c r="Z974"/>
  <c r="AA974"/>
  <c r="AB974"/>
  <c r="AC974"/>
  <c r="AD974"/>
  <c r="AE974"/>
  <c r="AJ974"/>
  <c r="AH974" s="1"/>
  <c r="AK974"/>
  <c r="AL974"/>
  <c r="AM974"/>
  <c r="AN974"/>
  <c r="AO974"/>
  <c r="AP974"/>
  <c r="Y975"/>
  <c r="Z975"/>
  <c r="AA975"/>
  <c r="AB975"/>
  <c r="AC975"/>
  <c r="AD975"/>
  <c r="AE975"/>
  <c r="AG975" s="1"/>
  <c r="AJ975"/>
  <c r="AK975"/>
  <c r="AL975"/>
  <c r="AM975"/>
  <c r="AN975"/>
  <c r="AO975"/>
  <c r="AP975"/>
  <c r="Y976"/>
  <c r="Z976"/>
  <c r="AA976"/>
  <c r="AB976"/>
  <c r="AC976"/>
  <c r="AD976"/>
  <c r="AE976"/>
  <c r="AG976" s="1"/>
  <c r="AJ976"/>
  <c r="AK976"/>
  <c r="AL976"/>
  <c r="AM976"/>
  <c r="AN976"/>
  <c r="AO976"/>
  <c r="AP976"/>
  <c r="Y977"/>
  <c r="Z977"/>
  <c r="AA977"/>
  <c r="AB977"/>
  <c r="AC977"/>
  <c r="AD977"/>
  <c r="AE977"/>
  <c r="AG977" s="1"/>
  <c r="AJ977"/>
  <c r="AH977" s="1"/>
  <c r="AK977"/>
  <c r="AL977"/>
  <c r="AM977"/>
  <c r="AN977"/>
  <c r="AO977"/>
  <c r="AP977"/>
  <c r="Y978"/>
  <c r="Z978"/>
  <c r="AA978"/>
  <c r="AB978"/>
  <c r="AC978"/>
  <c r="AD978"/>
  <c r="AE978"/>
  <c r="AJ978"/>
  <c r="AH978" s="1"/>
  <c r="AK978"/>
  <c r="AL978"/>
  <c r="AM978"/>
  <c r="AN978"/>
  <c r="AO978"/>
  <c r="AP978"/>
  <c r="Y979"/>
  <c r="Z979"/>
  <c r="AA979"/>
  <c r="AB979"/>
  <c r="AC979"/>
  <c r="AD979"/>
  <c r="AE979"/>
  <c r="AG979" s="1"/>
  <c r="AJ979"/>
  <c r="AK979"/>
  <c r="AL979"/>
  <c r="AM979"/>
  <c r="AN979"/>
  <c r="AO979"/>
  <c r="AP979"/>
  <c r="Y980"/>
  <c r="Z980"/>
  <c r="AA980"/>
  <c r="AB980"/>
  <c r="AC980"/>
  <c r="AD980"/>
  <c r="AE980"/>
  <c r="AG980" s="1"/>
  <c r="AJ980"/>
  <c r="AK980"/>
  <c r="AL980"/>
  <c r="AM980"/>
  <c r="AN980"/>
  <c r="AO980"/>
  <c r="AP980"/>
  <c r="Y981"/>
  <c r="Z981"/>
  <c r="AA981"/>
  <c r="AB981"/>
  <c r="AC981"/>
  <c r="AD981"/>
  <c r="AE981"/>
  <c r="AG981" s="1"/>
  <c r="AJ981"/>
  <c r="AH981" s="1"/>
  <c r="AK981"/>
  <c r="AL981"/>
  <c r="AM981"/>
  <c r="AN981"/>
  <c r="AO981"/>
  <c r="AP981"/>
  <c r="Y982"/>
  <c r="Z982"/>
  <c r="AA982"/>
  <c r="AB982"/>
  <c r="AC982"/>
  <c r="AD982"/>
  <c r="AE982"/>
  <c r="AJ982"/>
  <c r="AH982" s="1"/>
  <c r="AK982"/>
  <c r="AL982"/>
  <c r="AM982"/>
  <c r="AN982"/>
  <c r="AO982"/>
  <c r="AP982"/>
  <c r="Y983"/>
  <c r="Z983"/>
  <c r="AA983"/>
  <c r="AB983"/>
  <c r="AC983"/>
  <c r="AD983"/>
  <c r="AE983"/>
  <c r="AG983" s="1"/>
  <c r="AJ983"/>
  <c r="AK983"/>
  <c r="AL983"/>
  <c r="AM983"/>
  <c r="AN983"/>
  <c r="AO983"/>
  <c r="AP983"/>
  <c r="Y984"/>
  <c r="Z984"/>
  <c r="AA984"/>
  <c r="AB984"/>
  <c r="AC984"/>
  <c r="AD984"/>
  <c r="AE984"/>
  <c r="AG984" s="1"/>
  <c r="AJ984"/>
  <c r="AK984"/>
  <c r="AL984"/>
  <c r="AM984"/>
  <c r="AN984"/>
  <c r="AO984"/>
  <c r="AP984"/>
  <c r="Y985"/>
  <c r="Z985"/>
  <c r="AA985"/>
  <c r="AB985"/>
  <c r="AC985"/>
  <c r="AD985"/>
  <c r="AE985"/>
  <c r="AG985" s="1"/>
  <c r="AJ985"/>
  <c r="AH985" s="1"/>
  <c r="AK985"/>
  <c r="AL985"/>
  <c r="AM985"/>
  <c r="AN985"/>
  <c r="AO985"/>
  <c r="AP985"/>
  <c r="Y986"/>
  <c r="Z986"/>
  <c r="AA986"/>
  <c r="AB986"/>
  <c r="AC986"/>
  <c r="AD986"/>
  <c r="AE986"/>
  <c r="AJ986"/>
  <c r="AH986" s="1"/>
  <c r="AK986"/>
  <c r="AL986"/>
  <c r="AM986"/>
  <c r="AN986"/>
  <c r="AO986"/>
  <c r="AP986"/>
  <c r="Y987"/>
  <c r="Z987"/>
  <c r="AA987"/>
  <c r="AB987"/>
  <c r="AC987"/>
  <c r="AD987"/>
  <c r="AE987"/>
  <c r="AG987" s="1"/>
  <c r="AJ987"/>
  <c r="AK987"/>
  <c r="AL987"/>
  <c r="AM987"/>
  <c r="AN987"/>
  <c r="AO987"/>
  <c r="AP987"/>
  <c r="Y988"/>
  <c r="Z988"/>
  <c r="AA988"/>
  <c r="AB988"/>
  <c r="AC988"/>
  <c r="AD988"/>
  <c r="AE988"/>
  <c r="AG988" s="1"/>
  <c r="AJ988"/>
  <c r="AK988"/>
  <c r="AL988"/>
  <c r="AM988"/>
  <c r="AN988"/>
  <c r="AO988"/>
  <c r="AP988"/>
  <c r="Y989"/>
  <c r="Z989"/>
  <c r="AA989"/>
  <c r="AB989"/>
  <c r="AC989"/>
  <c r="AD989"/>
  <c r="AE989"/>
  <c r="AG989" s="1"/>
  <c r="AJ989"/>
  <c r="AH989" s="1"/>
  <c r="AK989"/>
  <c r="AL989"/>
  <c r="AM989"/>
  <c r="AN989"/>
  <c r="AO989"/>
  <c r="AP989"/>
  <c r="Y990"/>
  <c r="Z990"/>
  <c r="AA990"/>
  <c r="AB990"/>
  <c r="AC990"/>
  <c r="AD990"/>
  <c r="AE990"/>
  <c r="AJ990"/>
  <c r="AH990" s="1"/>
  <c r="AK990"/>
  <c r="AL990"/>
  <c r="AM990"/>
  <c r="AN990"/>
  <c r="AO990"/>
  <c r="AP990"/>
  <c r="Y991"/>
  <c r="Z991"/>
  <c r="AA991"/>
  <c r="AB991"/>
  <c r="AC991"/>
  <c r="AD991"/>
  <c r="AE991"/>
  <c r="AG991" s="1"/>
  <c r="AJ991"/>
  <c r="AK991"/>
  <c r="AL991"/>
  <c r="AM991"/>
  <c r="AN991"/>
  <c r="AO991"/>
  <c r="AP991"/>
  <c r="Y992"/>
  <c r="Z992"/>
  <c r="AA992"/>
  <c r="AB992"/>
  <c r="AC992"/>
  <c r="AD992"/>
  <c r="AE992"/>
  <c r="AG992" s="1"/>
  <c r="AJ992"/>
  <c r="AK992"/>
  <c r="AL992"/>
  <c r="AM992"/>
  <c r="AN992"/>
  <c r="AO992"/>
  <c r="AP992"/>
  <c r="Y993"/>
  <c r="Z993"/>
  <c r="AA993"/>
  <c r="AB993"/>
  <c r="AC993"/>
  <c r="AD993"/>
  <c r="AE993"/>
  <c r="AG993" s="1"/>
  <c r="AJ993"/>
  <c r="AH993" s="1"/>
  <c r="AK993"/>
  <c r="AL993"/>
  <c r="AM993"/>
  <c r="AN993"/>
  <c r="AO993"/>
  <c r="AP993"/>
  <c r="Y994"/>
  <c r="Z994"/>
  <c r="AA994"/>
  <c r="AB994"/>
  <c r="AC994"/>
  <c r="AD994"/>
  <c r="AE994"/>
  <c r="AJ994"/>
  <c r="AH994" s="1"/>
  <c r="AK994"/>
  <c r="AL994"/>
  <c r="AM994"/>
  <c r="AN994"/>
  <c r="AO994"/>
  <c r="AP994"/>
  <c r="Y995"/>
  <c r="Z995"/>
  <c r="AA995"/>
  <c r="AB995"/>
  <c r="AC995"/>
  <c r="AD995"/>
  <c r="AE995"/>
  <c r="AG995" s="1"/>
  <c r="AJ995"/>
  <c r="AK995"/>
  <c r="AL995"/>
  <c r="AM995"/>
  <c r="AN995"/>
  <c r="AO995"/>
  <c r="AP995"/>
  <c r="Y996"/>
  <c r="Z996"/>
  <c r="AA996"/>
  <c r="AB996"/>
  <c r="AC996"/>
  <c r="AD996"/>
  <c r="AE996"/>
  <c r="AG996" s="1"/>
  <c r="AJ996"/>
  <c r="AK996"/>
  <c r="AL996"/>
  <c r="AM996"/>
  <c r="AN996"/>
  <c r="AO996"/>
  <c r="AP996"/>
  <c r="Y997"/>
  <c r="Z997"/>
  <c r="AA997"/>
  <c r="AB997"/>
  <c r="AC997"/>
  <c r="AD997"/>
  <c r="AE997"/>
  <c r="AG997" s="1"/>
  <c r="AJ997"/>
  <c r="AH997" s="1"/>
  <c r="AK997"/>
  <c r="AL997"/>
  <c r="AM997"/>
  <c r="AN997"/>
  <c r="AO997"/>
  <c r="AP997"/>
  <c r="Y998"/>
  <c r="Z998"/>
  <c r="AA998"/>
  <c r="AB998"/>
  <c r="AC998"/>
  <c r="AD998"/>
  <c r="AE998"/>
  <c r="AJ998"/>
  <c r="AH998" s="1"/>
  <c r="AK998"/>
  <c r="AL998"/>
  <c r="AM998"/>
  <c r="AN998"/>
  <c r="AO998"/>
  <c r="AP998"/>
  <c r="Y999"/>
  <c r="Z999"/>
  <c r="AA999"/>
  <c r="AB999"/>
  <c r="AC999"/>
  <c r="AD999"/>
  <c r="AE999"/>
  <c r="AG999" s="1"/>
  <c r="AJ999"/>
  <c r="AK999"/>
  <c r="AL999"/>
  <c r="AM999"/>
  <c r="AN999"/>
  <c r="AO999"/>
  <c r="AP999"/>
  <c r="Y1000"/>
  <c r="Z1000"/>
  <c r="AA1000"/>
  <c r="AB1000"/>
  <c r="AC1000"/>
  <c r="AD1000"/>
  <c r="AE1000"/>
  <c r="AG1000" s="1"/>
  <c r="AJ1000"/>
  <c r="AK1000"/>
  <c r="AL1000"/>
  <c r="AM1000"/>
  <c r="AN1000"/>
  <c r="AO1000"/>
  <c r="AP1000"/>
  <c r="Y1001"/>
  <c r="Z1001"/>
  <c r="AA1001"/>
  <c r="AB1001"/>
  <c r="AC1001"/>
  <c r="AD1001"/>
  <c r="AE1001"/>
  <c r="AG1001" s="1"/>
  <c r="AJ1001"/>
  <c r="AH1001" s="1"/>
  <c r="AK1001"/>
  <c r="AL1001"/>
  <c r="AM1001"/>
  <c r="AN1001"/>
  <c r="AO1001"/>
  <c r="AP1001"/>
  <c r="Y1002"/>
  <c r="Z1002"/>
  <c r="AA1002"/>
  <c r="AB1002"/>
  <c r="AC1002"/>
  <c r="AD1002"/>
  <c r="AE1002"/>
  <c r="AJ1002"/>
  <c r="AH1002" s="1"/>
  <c r="AK1002"/>
  <c r="AL1002"/>
  <c r="AM1002"/>
  <c r="AN1002"/>
  <c r="AO1002"/>
  <c r="AP1002"/>
  <c r="Y1003"/>
  <c r="Z1003"/>
  <c r="AA1003"/>
  <c r="AB1003"/>
  <c r="AC1003"/>
  <c r="AD1003"/>
  <c r="AE1003"/>
  <c r="AG1003" s="1"/>
  <c r="AJ1003"/>
  <c r="AH1003" s="1"/>
  <c r="AK1003"/>
  <c r="AL1003"/>
  <c r="AM1003"/>
  <c r="AN1003"/>
  <c r="AO1003"/>
  <c r="AP1003"/>
  <c r="Y1004"/>
  <c r="Z1004"/>
  <c r="AA1004"/>
  <c r="AB1004"/>
  <c r="AC1004"/>
  <c r="AD1004"/>
  <c r="AE1004"/>
  <c r="AG1004" s="1"/>
  <c r="AJ1004"/>
  <c r="AH1004" s="1"/>
  <c r="AK1004"/>
  <c r="AL1004"/>
  <c r="AM1004"/>
  <c r="AN1004"/>
  <c r="AO1004"/>
  <c r="AP1004"/>
  <c r="Y1005"/>
  <c r="Z1005"/>
  <c r="AA1005"/>
  <c r="AB1005"/>
  <c r="AC1005"/>
  <c r="AD1005"/>
  <c r="AE1005"/>
  <c r="AG1005" s="1"/>
  <c r="AJ1005"/>
  <c r="AH1005" s="1"/>
  <c r="AK1005"/>
  <c r="AL1005"/>
  <c r="AM1005"/>
  <c r="AN1005"/>
  <c r="AO1005"/>
  <c r="AP1005"/>
  <c r="Y1006"/>
  <c r="Z1006"/>
  <c r="AA1006"/>
  <c r="AB1006"/>
  <c r="AC1006"/>
  <c r="AD1006"/>
  <c r="AE1006"/>
  <c r="AJ1006"/>
  <c r="AH1006" s="1"/>
  <c r="AK1006"/>
  <c r="AL1006"/>
  <c r="AM1006"/>
  <c r="AN1006"/>
  <c r="AO1006"/>
  <c r="AP1006"/>
  <c r="Y1007"/>
  <c r="Z1007"/>
  <c r="AA1007"/>
  <c r="AB1007"/>
  <c r="AC1007"/>
  <c r="AD1007"/>
  <c r="AE1007"/>
  <c r="AG1007" s="1"/>
  <c r="AJ1007"/>
  <c r="AH1007" s="1"/>
  <c r="AK1007"/>
  <c r="AL1007"/>
  <c r="AM1007"/>
  <c r="AN1007"/>
  <c r="AO1007"/>
  <c r="AP1007"/>
  <c r="Y1008"/>
  <c r="Z1008"/>
  <c r="AA1008"/>
  <c r="AB1008"/>
  <c r="AC1008"/>
  <c r="AD1008"/>
  <c r="AE1008"/>
  <c r="AG1008" s="1"/>
  <c r="AJ1008"/>
  <c r="AH1008" s="1"/>
  <c r="AK1008"/>
  <c r="AL1008"/>
  <c r="AM1008"/>
  <c r="AN1008"/>
  <c r="AO1008"/>
  <c r="AP1008"/>
  <c r="Y1009"/>
  <c r="Z1009"/>
  <c r="AA1009"/>
  <c r="AB1009"/>
  <c r="AC1009"/>
  <c r="AD1009"/>
  <c r="AE1009"/>
  <c r="AJ1009"/>
  <c r="AH1009" s="1"/>
  <c r="AK1009"/>
  <c r="AL1009"/>
  <c r="AM1009"/>
  <c r="AN1009"/>
  <c r="AO1009"/>
  <c r="AP1009"/>
  <c r="Y1010"/>
  <c r="Z1010"/>
  <c r="AA1010"/>
  <c r="AB1010"/>
  <c r="AC1010"/>
  <c r="AD1010"/>
  <c r="AE1010"/>
  <c r="AJ1010"/>
  <c r="AH1010" s="1"/>
  <c r="AK1010"/>
  <c r="AL1010"/>
  <c r="AM1010"/>
  <c r="AN1010"/>
  <c r="AO1010"/>
  <c r="AP1010"/>
  <c r="Y1011"/>
  <c r="Z1011"/>
  <c r="AA1011"/>
  <c r="AB1011"/>
  <c r="AC1011"/>
  <c r="AD1011"/>
  <c r="AE1011"/>
  <c r="AG1011" s="1"/>
  <c r="AJ1011"/>
  <c r="AH1011" s="1"/>
  <c r="AK1011"/>
  <c r="AL1011"/>
  <c r="AM1011"/>
  <c r="AN1011"/>
  <c r="AO1011"/>
  <c r="AP1011"/>
  <c r="Y1012"/>
  <c r="Z1012"/>
  <c r="AA1012"/>
  <c r="AB1012"/>
  <c r="AC1012"/>
  <c r="AD1012"/>
  <c r="AE1012"/>
  <c r="AG1012" s="1"/>
  <c r="AJ1012"/>
  <c r="AH1012" s="1"/>
  <c r="AK1012"/>
  <c r="AL1012"/>
  <c r="AM1012"/>
  <c r="AN1012"/>
  <c r="AO1012"/>
  <c r="AP1012"/>
  <c r="Y1013"/>
  <c r="Z1013"/>
  <c r="AA1013"/>
  <c r="AB1013"/>
  <c r="AC1013"/>
  <c r="AD1013"/>
  <c r="AE1013"/>
  <c r="AG1013" s="1"/>
  <c r="AJ1013"/>
  <c r="AH1013" s="1"/>
  <c r="AK1013"/>
  <c r="AL1013"/>
  <c r="AM1013"/>
  <c r="AN1013"/>
  <c r="AO1013"/>
  <c r="AP1013"/>
  <c r="Y1014"/>
  <c r="Z1014"/>
  <c r="AA1014"/>
  <c r="AB1014"/>
  <c r="AC1014"/>
  <c r="AD1014"/>
  <c r="AE1014"/>
  <c r="AJ1014"/>
  <c r="AH1014" s="1"/>
  <c r="AK1014"/>
  <c r="AL1014"/>
  <c r="AM1014"/>
  <c r="AN1014"/>
  <c r="AO1014"/>
  <c r="AP1014"/>
  <c r="Y1015"/>
  <c r="Z1015"/>
  <c r="AA1015"/>
  <c r="AB1015"/>
  <c r="AC1015"/>
  <c r="AD1015"/>
  <c r="AE1015"/>
  <c r="AG1015" s="1"/>
  <c r="AJ1015"/>
  <c r="AK1015"/>
  <c r="AL1015"/>
  <c r="AM1015"/>
  <c r="AN1015"/>
  <c r="AO1015"/>
  <c r="AP1015"/>
  <c r="Y1016"/>
  <c r="Z1016"/>
  <c r="AA1016"/>
  <c r="AB1016"/>
  <c r="AC1016"/>
  <c r="AD1016"/>
  <c r="AE1016"/>
  <c r="AG1016" s="1"/>
  <c r="AJ1016"/>
  <c r="AH1016" s="1"/>
  <c r="AK1016"/>
  <c r="AL1016"/>
  <c r="AM1016"/>
  <c r="AN1016"/>
  <c r="AO1016"/>
  <c r="AP1016"/>
  <c r="Y1017"/>
  <c r="Z1017"/>
  <c r="AA1017"/>
  <c r="AB1017"/>
  <c r="AC1017"/>
  <c r="AD1017"/>
  <c r="AE1017"/>
  <c r="AG1017" s="1"/>
  <c r="AJ1017"/>
  <c r="AH1017" s="1"/>
  <c r="AK1017"/>
  <c r="AL1017"/>
  <c r="AM1017"/>
  <c r="AN1017"/>
  <c r="AO1017"/>
  <c r="AP1017"/>
  <c r="Y1018"/>
  <c r="Z1018"/>
  <c r="AA1018"/>
  <c r="AB1018"/>
  <c r="AC1018"/>
  <c r="AD1018"/>
  <c r="AE1018"/>
  <c r="AG1018" s="1"/>
  <c r="AJ1018"/>
  <c r="AK1018"/>
  <c r="AL1018"/>
  <c r="AM1018"/>
  <c r="AN1018"/>
  <c r="AO1018"/>
  <c r="AP1018"/>
  <c r="Y1019"/>
  <c r="Z1019"/>
  <c r="AA1019"/>
  <c r="AB1019"/>
  <c r="AC1019"/>
  <c r="AD1019"/>
  <c r="AE1019"/>
  <c r="AG1019" s="1"/>
  <c r="AJ1019"/>
  <c r="AK1019"/>
  <c r="AL1019"/>
  <c r="AM1019"/>
  <c r="AN1019"/>
  <c r="AO1019"/>
  <c r="AP1019"/>
  <c r="Y1020"/>
  <c r="Z1020"/>
  <c r="AA1020"/>
  <c r="AB1020"/>
  <c r="AC1020"/>
  <c r="AD1020"/>
  <c r="AE1020"/>
  <c r="AG1020" s="1"/>
  <c r="AJ1020"/>
  <c r="AK1020"/>
  <c r="AL1020"/>
  <c r="AM1020"/>
  <c r="AN1020"/>
  <c r="AO1020"/>
  <c r="AP1020"/>
  <c r="Y1021"/>
  <c r="Z1021"/>
  <c r="AA1021"/>
  <c r="AB1021"/>
  <c r="AC1021"/>
  <c r="AD1021"/>
  <c r="AE1021"/>
  <c r="AG1021" s="1"/>
  <c r="AJ1021"/>
  <c r="AH1021" s="1"/>
  <c r="AK1021"/>
  <c r="AL1021"/>
  <c r="AM1021"/>
  <c r="AN1021"/>
  <c r="AO1021"/>
  <c r="AP1021"/>
  <c r="Y1022"/>
  <c r="Z1022"/>
  <c r="AA1022"/>
  <c r="AB1022"/>
  <c r="AC1022"/>
  <c r="AD1022"/>
  <c r="AE1022"/>
  <c r="AG1022" s="1"/>
  <c r="AJ1022"/>
  <c r="AK1022"/>
  <c r="AL1022"/>
  <c r="AM1022"/>
  <c r="AN1022"/>
  <c r="AO1022"/>
  <c r="AP1022"/>
  <c r="Y1023"/>
  <c r="Z1023"/>
  <c r="AA1023"/>
  <c r="AB1023"/>
  <c r="AC1023"/>
  <c r="AD1023"/>
  <c r="AE1023"/>
  <c r="AG1023" s="1"/>
  <c r="AJ1023"/>
  <c r="AK1023"/>
  <c r="AL1023"/>
  <c r="AM1023"/>
  <c r="AN1023"/>
  <c r="AO1023"/>
  <c r="AP1023"/>
  <c r="Y1024"/>
  <c r="Z1024"/>
  <c r="AA1024"/>
  <c r="AB1024"/>
  <c r="AC1024"/>
  <c r="AD1024"/>
  <c r="AE1024"/>
  <c r="AG1024" s="1"/>
  <c r="AJ1024"/>
  <c r="AK1024"/>
  <c r="AL1024"/>
  <c r="AM1024"/>
  <c r="AN1024"/>
  <c r="AO1024"/>
  <c r="AP1024"/>
  <c r="Y1025"/>
  <c r="Z1025"/>
  <c r="AA1025"/>
  <c r="AB1025"/>
  <c r="AC1025"/>
  <c r="AD1025"/>
  <c r="AE1025"/>
  <c r="AG1025" s="1"/>
  <c r="AJ1025"/>
  <c r="AH1025" s="1"/>
  <c r="AK1025"/>
  <c r="AL1025"/>
  <c r="AM1025"/>
  <c r="AN1025"/>
  <c r="AO1025"/>
  <c r="AP1025"/>
  <c r="Y1026"/>
  <c r="Z1026"/>
  <c r="AA1026"/>
  <c r="AB1026"/>
  <c r="AC1026"/>
  <c r="AD1026"/>
  <c r="AE1026"/>
  <c r="AG1026" s="1"/>
  <c r="AJ1026"/>
  <c r="AK1026"/>
  <c r="AL1026"/>
  <c r="AM1026"/>
  <c r="AN1026"/>
  <c r="AO1026"/>
  <c r="AP1026"/>
  <c r="Y1027"/>
  <c r="Z1027"/>
  <c r="AA1027"/>
  <c r="AB1027"/>
  <c r="AC1027"/>
  <c r="AD1027"/>
  <c r="AE1027"/>
  <c r="AG1027" s="1"/>
  <c r="AJ1027"/>
  <c r="AK1027"/>
  <c r="AL1027"/>
  <c r="AM1027"/>
  <c r="AN1027"/>
  <c r="AO1027"/>
  <c r="AP1027"/>
  <c r="Y1028"/>
  <c r="Z1028"/>
  <c r="AA1028"/>
  <c r="AB1028"/>
  <c r="AC1028"/>
  <c r="AD1028"/>
  <c r="AE1028"/>
  <c r="AG1028" s="1"/>
  <c r="AJ1028"/>
  <c r="AK1028"/>
  <c r="AL1028"/>
  <c r="AM1028"/>
  <c r="AN1028"/>
  <c r="AO1028"/>
  <c r="AP1028"/>
  <c r="Y1029"/>
  <c r="Z1029"/>
  <c r="AA1029"/>
  <c r="AB1029"/>
  <c r="AC1029"/>
  <c r="AD1029"/>
  <c r="AE1029"/>
  <c r="AG1029" s="1"/>
  <c r="AJ1029"/>
  <c r="AH1029" s="1"/>
  <c r="AK1029"/>
  <c r="AL1029"/>
  <c r="AM1029"/>
  <c r="AN1029"/>
  <c r="AO1029"/>
  <c r="AP1029"/>
  <c r="Y1030"/>
  <c r="Z1030"/>
  <c r="AA1030"/>
  <c r="AB1030"/>
  <c r="AC1030"/>
  <c r="AD1030"/>
  <c r="AE1030"/>
  <c r="AG1030" s="1"/>
  <c r="AJ1030"/>
  <c r="AK1030"/>
  <c r="AL1030"/>
  <c r="AM1030"/>
  <c r="AN1030"/>
  <c r="AO1030"/>
  <c r="AP1030"/>
  <c r="Y1031"/>
  <c r="Z1031"/>
  <c r="AA1031"/>
  <c r="AB1031"/>
  <c r="AC1031"/>
  <c r="AD1031"/>
  <c r="AE1031"/>
  <c r="AG1031" s="1"/>
  <c r="AJ1031"/>
  <c r="AK1031"/>
  <c r="AL1031"/>
  <c r="AM1031"/>
  <c r="AN1031"/>
  <c r="AO1031"/>
  <c r="AP1031"/>
  <c r="Y1032"/>
  <c r="Z1032"/>
  <c r="AA1032"/>
  <c r="AB1032"/>
  <c r="AC1032"/>
  <c r="AD1032"/>
  <c r="AE1032"/>
  <c r="AG1032" s="1"/>
  <c r="AJ1032"/>
  <c r="AK1032"/>
  <c r="AL1032"/>
  <c r="AM1032"/>
  <c r="AN1032"/>
  <c r="AO1032"/>
  <c r="AP1032"/>
  <c r="Y1033"/>
  <c r="Z1033"/>
  <c r="AA1033"/>
  <c r="AB1033"/>
  <c r="AC1033"/>
  <c r="AD1033"/>
  <c r="AE1033"/>
  <c r="AG1033" s="1"/>
  <c r="AJ1033"/>
  <c r="AH1033" s="1"/>
  <c r="AK1033"/>
  <c r="AL1033"/>
  <c r="AM1033"/>
  <c r="AN1033"/>
  <c r="AO1033"/>
  <c r="AP1033"/>
  <c r="Y1034"/>
  <c r="Z1034"/>
  <c r="AA1034"/>
  <c r="AB1034"/>
  <c r="AC1034"/>
  <c r="AD1034"/>
  <c r="AE1034"/>
  <c r="AG1034" s="1"/>
  <c r="AJ1034"/>
  <c r="AK1034"/>
  <c r="AL1034"/>
  <c r="AM1034"/>
  <c r="AN1034"/>
  <c r="AO1034"/>
  <c r="AP1034"/>
  <c r="Y1035"/>
  <c r="Z1035"/>
  <c r="AA1035"/>
  <c r="AB1035"/>
  <c r="AC1035"/>
  <c r="AD1035"/>
  <c r="AE1035"/>
  <c r="AG1035" s="1"/>
  <c r="AJ1035"/>
  <c r="AK1035"/>
  <c r="AL1035"/>
  <c r="AM1035"/>
  <c r="AN1035"/>
  <c r="AO1035"/>
  <c r="AP1035"/>
  <c r="Y1036"/>
  <c r="Z1036"/>
  <c r="AA1036"/>
  <c r="AB1036"/>
  <c r="AC1036"/>
  <c r="AD1036"/>
  <c r="AE1036"/>
  <c r="AG1036" s="1"/>
  <c r="AJ1036"/>
  <c r="AK1036"/>
  <c r="AL1036"/>
  <c r="AM1036"/>
  <c r="AN1036"/>
  <c r="AO1036"/>
  <c r="AP1036"/>
  <c r="Y1037"/>
  <c r="Z1037"/>
  <c r="AA1037"/>
  <c r="AB1037"/>
  <c r="AC1037"/>
  <c r="AD1037"/>
  <c r="AE1037"/>
  <c r="AG1037" s="1"/>
  <c r="AJ1037"/>
  <c r="AH1037" s="1"/>
  <c r="AK1037"/>
  <c r="AL1037"/>
  <c r="AM1037"/>
  <c r="AN1037"/>
  <c r="AO1037"/>
  <c r="AP1037"/>
  <c r="Y1038"/>
  <c r="Z1038"/>
  <c r="AA1038"/>
  <c r="AB1038"/>
  <c r="AC1038"/>
  <c r="AD1038"/>
  <c r="AE1038"/>
  <c r="AG1038" s="1"/>
  <c r="AJ1038"/>
  <c r="AK1038"/>
  <c r="AL1038"/>
  <c r="AM1038"/>
  <c r="AN1038"/>
  <c r="AO1038"/>
  <c r="AP1038"/>
  <c r="Y1039"/>
  <c r="Z1039"/>
  <c r="AA1039"/>
  <c r="AB1039"/>
  <c r="AC1039"/>
  <c r="AD1039"/>
  <c r="AE1039"/>
  <c r="AG1039" s="1"/>
  <c r="AJ1039"/>
  <c r="AK1039"/>
  <c r="AL1039"/>
  <c r="AM1039"/>
  <c r="AN1039"/>
  <c r="AO1039"/>
  <c r="AP1039"/>
  <c r="Y1040"/>
  <c r="Z1040"/>
  <c r="AA1040"/>
  <c r="AB1040"/>
  <c r="AC1040"/>
  <c r="AD1040"/>
  <c r="AE1040"/>
  <c r="AG1040" s="1"/>
  <c r="AJ1040"/>
  <c r="AK1040"/>
  <c r="AL1040"/>
  <c r="AM1040"/>
  <c r="AN1040"/>
  <c r="AO1040"/>
  <c r="AP1040"/>
  <c r="Y1041"/>
  <c r="Z1041"/>
  <c r="AA1041"/>
  <c r="AB1041"/>
  <c r="AC1041"/>
  <c r="AD1041"/>
  <c r="AE1041"/>
  <c r="AG1041" s="1"/>
  <c r="AJ1041"/>
  <c r="AH1041" s="1"/>
  <c r="AK1041"/>
  <c r="AL1041"/>
  <c r="AM1041"/>
  <c r="AN1041"/>
  <c r="AO1041"/>
  <c r="AP1041"/>
  <c r="Y1042"/>
  <c r="Z1042"/>
  <c r="AA1042"/>
  <c r="AB1042"/>
  <c r="AC1042"/>
  <c r="AD1042"/>
  <c r="AE1042"/>
  <c r="AG1042" s="1"/>
  <c r="AJ1042"/>
  <c r="AK1042"/>
  <c r="AL1042"/>
  <c r="AM1042"/>
  <c r="AN1042"/>
  <c r="AO1042"/>
  <c r="AP1042"/>
  <c r="Y1043"/>
  <c r="Z1043"/>
  <c r="AA1043"/>
  <c r="AB1043"/>
  <c r="AC1043"/>
  <c r="AD1043"/>
  <c r="AE1043"/>
  <c r="AG1043" s="1"/>
  <c r="AJ1043"/>
  <c r="AK1043"/>
  <c r="AL1043"/>
  <c r="AM1043"/>
  <c r="AN1043"/>
  <c r="AO1043"/>
  <c r="AP1043"/>
  <c r="Y1044"/>
  <c r="Z1044"/>
  <c r="AA1044"/>
  <c r="AB1044"/>
  <c r="AC1044"/>
  <c r="AD1044"/>
  <c r="AE1044"/>
  <c r="AG1044" s="1"/>
  <c r="AJ1044"/>
  <c r="AK1044"/>
  <c r="AL1044"/>
  <c r="AM1044"/>
  <c r="AN1044"/>
  <c r="AO1044"/>
  <c r="AP1044"/>
  <c r="Y1045"/>
  <c r="Z1045"/>
  <c r="AA1045"/>
  <c r="AB1045"/>
  <c r="AC1045"/>
  <c r="AD1045"/>
  <c r="AE1045"/>
  <c r="AG1045" s="1"/>
  <c r="AJ1045"/>
  <c r="AH1045" s="1"/>
  <c r="AK1045"/>
  <c r="AL1045"/>
  <c r="AM1045"/>
  <c r="AN1045"/>
  <c r="AO1045"/>
  <c r="AP1045"/>
  <c r="Y1046"/>
  <c r="Z1046"/>
  <c r="AA1046"/>
  <c r="AB1046"/>
  <c r="AC1046"/>
  <c r="AD1046"/>
  <c r="AE1046"/>
  <c r="AG1046" s="1"/>
  <c r="AJ1046"/>
  <c r="AK1046"/>
  <c r="AL1046"/>
  <c r="AM1046"/>
  <c r="AN1046"/>
  <c r="AO1046"/>
  <c r="AP1046"/>
  <c r="Y1047"/>
  <c r="Z1047"/>
  <c r="AA1047"/>
  <c r="AB1047"/>
  <c r="AC1047"/>
  <c r="AD1047"/>
  <c r="AE1047"/>
  <c r="AG1047" s="1"/>
  <c r="AJ1047"/>
  <c r="AK1047"/>
  <c r="AL1047"/>
  <c r="AM1047"/>
  <c r="AN1047"/>
  <c r="AO1047"/>
  <c r="AP1047"/>
  <c r="Y1048"/>
  <c r="Z1048"/>
  <c r="AA1048"/>
  <c r="AB1048"/>
  <c r="AC1048"/>
  <c r="AD1048"/>
  <c r="AE1048"/>
  <c r="AG1048" s="1"/>
  <c r="AJ1048"/>
  <c r="AK1048"/>
  <c r="AL1048"/>
  <c r="AM1048"/>
  <c r="AN1048"/>
  <c r="AO1048"/>
  <c r="AP1048"/>
  <c r="Y1049"/>
  <c r="Z1049"/>
  <c r="AA1049"/>
  <c r="AB1049"/>
  <c r="AC1049"/>
  <c r="AD1049"/>
  <c r="AE1049"/>
  <c r="AG1049" s="1"/>
  <c r="AJ1049"/>
  <c r="AH1049" s="1"/>
  <c r="AK1049"/>
  <c r="AL1049"/>
  <c r="AM1049"/>
  <c r="AN1049"/>
  <c r="AO1049"/>
  <c r="AP1049"/>
  <c r="Y1050"/>
  <c r="Z1050"/>
  <c r="AA1050"/>
  <c r="AB1050"/>
  <c r="AC1050"/>
  <c r="AD1050"/>
  <c r="AE1050"/>
  <c r="AG1050" s="1"/>
  <c r="AJ1050"/>
  <c r="AK1050"/>
  <c r="AL1050"/>
  <c r="AM1050"/>
  <c r="AN1050"/>
  <c r="AO1050"/>
  <c r="AP1050"/>
  <c r="Y1051"/>
  <c r="Z1051"/>
  <c r="AA1051"/>
  <c r="AB1051"/>
  <c r="AC1051"/>
  <c r="AD1051"/>
  <c r="AE1051"/>
  <c r="AG1051" s="1"/>
  <c r="AJ1051"/>
  <c r="AK1051"/>
  <c r="AL1051"/>
  <c r="AM1051"/>
  <c r="AN1051"/>
  <c r="AO1051"/>
  <c r="AP1051"/>
  <c r="Y1052"/>
  <c r="Z1052"/>
  <c r="AA1052"/>
  <c r="AB1052"/>
  <c r="AC1052"/>
  <c r="AD1052"/>
  <c r="AE1052"/>
  <c r="AG1052" s="1"/>
  <c r="AJ1052"/>
  <c r="AK1052"/>
  <c r="AL1052"/>
  <c r="AM1052"/>
  <c r="AN1052"/>
  <c r="AO1052"/>
  <c r="AP1052"/>
  <c r="Y1053"/>
  <c r="Z1053"/>
  <c r="AA1053"/>
  <c r="AB1053"/>
  <c r="AC1053"/>
  <c r="AD1053"/>
  <c r="AE1053"/>
  <c r="AG1053" s="1"/>
  <c r="AJ1053"/>
  <c r="AH1053" s="1"/>
  <c r="AK1053"/>
  <c r="AL1053"/>
  <c r="AM1053"/>
  <c r="AN1053"/>
  <c r="AO1053"/>
  <c r="AP1053"/>
  <c r="Y1054"/>
  <c r="Z1054"/>
  <c r="AA1054"/>
  <c r="AB1054"/>
  <c r="AC1054"/>
  <c r="AD1054"/>
  <c r="AE1054"/>
  <c r="AG1054" s="1"/>
  <c r="AJ1054"/>
  <c r="AK1054"/>
  <c r="AL1054"/>
  <c r="AM1054"/>
  <c r="AN1054"/>
  <c r="AO1054"/>
  <c r="AP1054"/>
  <c r="Y1055"/>
  <c r="Z1055"/>
  <c r="AA1055"/>
  <c r="AB1055"/>
  <c r="AC1055"/>
  <c r="AD1055"/>
  <c r="AE1055"/>
  <c r="AG1055" s="1"/>
  <c r="AJ1055"/>
  <c r="AK1055"/>
  <c r="AL1055"/>
  <c r="AM1055"/>
  <c r="AN1055"/>
  <c r="AO1055"/>
  <c r="AP1055"/>
  <c r="Y1056"/>
  <c r="Z1056"/>
  <c r="AA1056"/>
  <c r="AB1056"/>
  <c r="AC1056"/>
  <c r="AD1056"/>
  <c r="AE1056"/>
  <c r="AG1056" s="1"/>
  <c r="AJ1056"/>
  <c r="AK1056"/>
  <c r="AL1056"/>
  <c r="AM1056"/>
  <c r="AN1056"/>
  <c r="AO1056"/>
  <c r="AP1056"/>
  <c r="Y1057"/>
  <c r="Z1057"/>
  <c r="AA1057"/>
  <c r="AB1057"/>
  <c r="AC1057"/>
  <c r="AD1057"/>
  <c r="AE1057"/>
  <c r="AG1057" s="1"/>
  <c r="AJ1057"/>
  <c r="AH1057" s="1"/>
  <c r="AK1057"/>
  <c r="AL1057"/>
  <c r="AM1057"/>
  <c r="AN1057"/>
  <c r="AO1057"/>
  <c r="AP1057"/>
  <c r="Y1058"/>
  <c r="Z1058"/>
  <c r="AA1058"/>
  <c r="AB1058"/>
  <c r="AC1058"/>
  <c r="AD1058"/>
  <c r="AE1058"/>
  <c r="AG1058" s="1"/>
  <c r="AJ1058"/>
  <c r="AK1058"/>
  <c r="AL1058"/>
  <c r="AM1058"/>
  <c r="AN1058"/>
  <c r="AO1058"/>
  <c r="AP1058"/>
  <c r="Y1059"/>
  <c r="Z1059"/>
  <c r="AA1059"/>
  <c r="AB1059"/>
  <c r="AC1059"/>
  <c r="AD1059"/>
  <c r="AE1059"/>
  <c r="AG1059" s="1"/>
  <c r="AJ1059"/>
  <c r="AK1059"/>
  <c r="AL1059"/>
  <c r="AM1059"/>
  <c r="AN1059"/>
  <c r="AO1059"/>
  <c r="AP1059"/>
  <c r="Y1060"/>
  <c r="Z1060"/>
  <c r="AA1060"/>
  <c r="AB1060"/>
  <c r="AC1060"/>
  <c r="AD1060"/>
  <c r="AE1060"/>
  <c r="AG1060" s="1"/>
  <c r="AJ1060"/>
  <c r="AK1060"/>
  <c r="AL1060"/>
  <c r="AM1060"/>
  <c r="AN1060"/>
  <c r="AO1060"/>
  <c r="AP1060"/>
  <c r="Y1061"/>
  <c r="Z1061"/>
  <c r="AA1061"/>
  <c r="AB1061"/>
  <c r="AC1061"/>
  <c r="AD1061"/>
  <c r="AE1061"/>
  <c r="AG1061" s="1"/>
  <c r="AJ1061"/>
  <c r="AH1061" s="1"/>
  <c r="AK1061"/>
  <c r="AL1061"/>
  <c r="AM1061"/>
  <c r="AN1061"/>
  <c r="AO1061"/>
  <c r="AP1061"/>
  <c r="Y1062"/>
  <c r="Z1062"/>
  <c r="AA1062"/>
  <c r="AB1062"/>
  <c r="AC1062"/>
  <c r="AD1062"/>
  <c r="AE1062"/>
  <c r="AG1062" s="1"/>
  <c r="AJ1062"/>
  <c r="AK1062"/>
  <c r="AL1062"/>
  <c r="AM1062"/>
  <c r="AN1062"/>
  <c r="AO1062"/>
  <c r="AP1062"/>
  <c r="Y1063"/>
  <c r="Z1063"/>
  <c r="AA1063"/>
  <c r="AB1063"/>
  <c r="AC1063"/>
  <c r="AD1063"/>
  <c r="AE1063"/>
  <c r="AG1063" s="1"/>
  <c r="AJ1063"/>
  <c r="AK1063"/>
  <c r="AL1063"/>
  <c r="AM1063"/>
  <c r="AN1063"/>
  <c r="AO1063"/>
  <c r="AP1063"/>
  <c r="Y1064"/>
  <c r="Z1064"/>
  <c r="AA1064"/>
  <c r="AB1064"/>
  <c r="AC1064"/>
  <c r="AD1064"/>
  <c r="AE1064"/>
  <c r="AG1064" s="1"/>
  <c r="AJ1064"/>
  <c r="AK1064"/>
  <c r="AL1064"/>
  <c r="AM1064"/>
  <c r="AN1064"/>
  <c r="AO1064"/>
  <c r="AP1064"/>
  <c r="Y1065"/>
  <c r="Z1065"/>
  <c r="AA1065"/>
  <c r="AB1065"/>
  <c r="AC1065"/>
  <c r="AD1065"/>
  <c r="AE1065"/>
  <c r="AG1065" s="1"/>
  <c r="AJ1065"/>
  <c r="AH1065" s="1"/>
  <c r="AK1065"/>
  <c r="AL1065"/>
  <c r="AM1065"/>
  <c r="AN1065"/>
  <c r="AO1065"/>
  <c r="AP1065"/>
  <c r="Y1066"/>
  <c r="Z1066"/>
  <c r="AA1066"/>
  <c r="AB1066"/>
  <c r="AC1066"/>
  <c r="AD1066"/>
  <c r="AE1066"/>
  <c r="AG1066" s="1"/>
  <c r="AJ1066"/>
  <c r="AK1066"/>
  <c r="AL1066"/>
  <c r="AM1066"/>
  <c r="AN1066"/>
  <c r="AO1066"/>
  <c r="AP1066"/>
  <c r="Y1067"/>
  <c r="Z1067"/>
  <c r="AA1067"/>
  <c r="AB1067"/>
  <c r="AC1067"/>
  <c r="AD1067"/>
  <c r="AE1067"/>
  <c r="AG1067" s="1"/>
  <c r="AJ1067"/>
  <c r="AK1067"/>
  <c r="AL1067"/>
  <c r="AM1067"/>
  <c r="AN1067"/>
  <c r="AO1067"/>
  <c r="AP1067"/>
  <c r="Y1068"/>
  <c r="Z1068"/>
  <c r="AA1068"/>
  <c r="AB1068"/>
  <c r="AC1068"/>
  <c r="AD1068"/>
  <c r="AE1068"/>
  <c r="AG1068" s="1"/>
  <c r="AJ1068"/>
  <c r="AK1068"/>
  <c r="AL1068"/>
  <c r="AM1068"/>
  <c r="AN1068"/>
  <c r="AO1068"/>
  <c r="AP1068"/>
  <c r="Y1069"/>
  <c r="Z1069"/>
  <c r="AA1069"/>
  <c r="AB1069"/>
  <c r="AC1069"/>
  <c r="AD1069"/>
  <c r="AE1069"/>
  <c r="AG1069" s="1"/>
  <c r="AJ1069"/>
  <c r="AH1069" s="1"/>
  <c r="AK1069"/>
  <c r="AL1069"/>
  <c r="AM1069"/>
  <c r="AN1069"/>
  <c r="AO1069"/>
  <c r="AP1069"/>
  <c r="Y1070"/>
  <c r="Z1070"/>
  <c r="AA1070"/>
  <c r="AB1070"/>
  <c r="AC1070"/>
  <c r="AD1070"/>
  <c r="AE1070"/>
  <c r="AG1070" s="1"/>
  <c r="AJ1070"/>
  <c r="AK1070"/>
  <c r="AL1070"/>
  <c r="AM1070"/>
  <c r="AN1070"/>
  <c r="AO1070"/>
  <c r="AP1070"/>
  <c r="Y1071"/>
  <c r="Z1071"/>
  <c r="AA1071"/>
  <c r="AB1071"/>
  <c r="AC1071"/>
  <c r="AD1071"/>
  <c r="AE1071"/>
  <c r="AG1071" s="1"/>
  <c r="AJ1071"/>
  <c r="AK1071"/>
  <c r="AL1071"/>
  <c r="AM1071"/>
  <c r="AN1071"/>
  <c r="AO1071"/>
  <c r="AP1071"/>
  <c r="Y1072"/>
  <c r="Z1072"/>
  <c r="AA1072"/>
  <c r="AB1072"/>
  <c r="AC1072"/>
  <c r="AD1072"/>
  <c r="AE1072"/>
  <c r="AG1072" s="1"/>
  <c r="AJ1072"/>
  <c r="AK1072"/>
  <c r="AL1072"/>
  <c r="AM1072"/>
  <c r="AN1072"/>
  <c r="AO1072"/>
  <c r="AP1072"/>
  <c r="Y1073"/>
  <c r="Z1073"/>
  <c r="AA1073"/>
  <c r="AB1073"/>
  <c r="AC1073"/>
  <c r="AD1073"/>
  <c r="AE1073"/>
  <c r="AG1073" s="1"/>
  <c r="AJ1073"/>
  <c r="AH1073" s="1"/>
  <c r="AK1073"/>
  <c r="AL1073"/>
  <c r="AM1073"/>
  <c r="AN1073"/>
  <c r="AO1073"/>
  <c r="AP1073"/>
  <c r="Y1074"/>
  <c r="Z1074"/>
  <c r="AA1074"/>
  <c r="AB1074"/>
  <c r="AC1074"/>
  <c r="AD1074"/>
  <c r="AE1074"/>
  <c r="AG1074" s="1"/>
  <c r="AJ1074"/>
  <c r="AK1074"/>
  <c r="AL1074"/>
  <c r="AM1074"/>
  <c r="AN1074"/>
  <c r="AO1074"/>
  <c r="AP1074"/>
  <c r="Y1075"/>
  <c r="Z1075"/>
  <c r="AA1075"/>
  <c r="AB1075"/>
  <c r="AC1075"/>
  <c r="AD1075"/>
  <c r="AE1075"/>
  <c r="AG1075" s="1"/>
  <c r="AJ1075"/>
  <c r="AK1075"/>
  <c r="AL1075"/>
  <c r="AM1075"/>
  <c r="AN1075"/>
  <c r="AO1075"/>
  <c r="AP1075"/>
  <c r="Y1076"/>
  <c r="Z1076"/>
  <c r="AA1076"/>
  <c r="AB1076"/>
  <c r="AC1076"/>
  <c r="AD1076"/>
  <c r="AE1076"/>
  <c r="AG1076" s="1"/>
  <c r="AJ1076"/>
  <c r="AK1076"/>
  <c r="AL1076"/>
  <c r="AM1076"/>
  <c r="AN1076"/>
  <c r="AO1076"/>
  <c r="AP1076"/>
  <c r="Y1077"/>
  <c r="Z1077"/>
  <c r="AA1077"/>
  <c r="AB1077"/>
  <c r="AC1077"/>
  <c r="AD1077"/>
  <c r="AE1077"/>
  <c r="AG1077" s="1"/>
  <c r="AJ1077"/>
  <c r="AH1077" s="1"/>
  <c r="AK1077"/>
  <c r="AL1077"/>
  <c r="AM1077"/>
  <c r="AN1077"/>
  <c r="AO1077"/>
  <c r="AP1077"/>
  <c r="Y1078"/>
  <c r="Z1078"/>
  <c r="AA1078"/>
  <c r="AB1078"/>
  <c r="AC1078"/>
  <c r="AD1078"/>
  <c r="AE1078"/>
  <c r="AG1078" s="1"/>
  <c r="AJ1078"/>
  <c r="AK1078"/>
  <c r="AL1078"/>
  <c r="AM1078"/>
  <c r="AN1078"/>
  <c r="AO1078"/>
  <c r="AP1078"/>
  <c r="Y1079"/>
  <c r="Z1079"/>
  <c r="AA1079"/>
  <c r="AB1079"/>
  <c r="AC1079"/>
  <c r="AD1079"/>
  <c r="AE1079"/>
  <c r="AG1079" s="1"/>
  <c r="AJ1079"/>
  <c r="AK1079"/>
  <c r="AL1079"/>
  <c r="AM1079"/>
  <c r="AN1079"/>
  <c r="AO1079"/>
  <c r="AP1079"/>
  <c r="Y1080"/>
  <c r="Z1080"/>
  <c r="AA1080"/>
  <c r="AB1080"/>
  <c r="AC1080"/>
  <c r="AD1080"/>
  <c r="AE1080"/>
  <c r="AG1080" s="1"/>
  <c r="AJ1080"/>
  <c r="AK1080"/>
  <c r="AL1080"/>
  <c r="AM1080"/>
  <c r="AN1080"/>
  <c r="AO1080"/>
  <c r="AP1080"/>
  <c r="Y1081"/>
  <c r="Z1081"/>
  <c r="AA1081"/>
  <c r="AB1081"/>
  <c r="AC1081"/>
  <c r="AD1081"/>
  <c r="AE1081"/>
  <c r="AG1081" s="1"/>
  <c r="AJ1081"/>
  <c r="AH1081" s="1"/>
  <c r="AK1081"/>
  <c r="AL1081"/>
  <c r="AM1081"/>
  <c r="AN1081"/>
  <c r="AO1081"/>
  <c r="AP1081"/>
  <c r="Y1082"/>
  <c r="Z1082"/>
  <c r="AA1082"/>
  <c r="AB1082"/>
  <c r="AC1082"/>
  <c r="AD1082"/>
  <c r="AE1082"/>
  <c r="AG1082" s="1"/>
  <c r="AJ1082"/>
  <c r="AK1082"/>
  <c r="AL1082"/>
  <c r="AM1082"/>
  <c r="AN1082"/>
  <c r="AO1082"/>
  <c r="AP1082"/>
  <c r="Y1083"/>
  <c r="Z1083"/>
  <c r="AA1083"/>
  <c r="AB1083"/>
  <c r="AC1083"/>
  <c r="AD1083"/>
  <c r="AE1083"/>
  <c r="AG1083" s="1"/>
  <c r="AJ1083"/>
  <c r="AK1083"/>
  <c r="AL1083"/>
  <c r="AM1083"/>
  <c r="AN1083"/>
  <c r="AO1083"/>
  <c r="AP1083"/>
  <c r="Y1084"/>
  <c r="Z1084"/>
  <c r="AA1084"/>
  <c r="AB1084"/>
  <c r="AC1084"/>
  <c r="AD1084"/>
  <c r="AE1084"/>
  <c r="AG1084" s="1"/>
  <c r="AJ1084"/>
  <c r="AK1084"/>
  <c r="AL1084"/>
  <c r="AM1084"/>
  <c r="AN1084"/>
  <c r="AO1084"/>
  <c r="AP1084"/>
  <c r="Y1085"/>
  <c r="Z1085"/>
  <c r="AA1085"/>
  <c r="AB1085"/>
  <c r="AC1085"/>
  <c r="AD1085"/>
  <c r="AE1085"/>
  <c r="AG1085" s="1"/>
  <c r="AJ1085"/>
  <c r="AH1085" s="1"/>
  <c r="AK1085"/>
  <c r="AL1085"/>
  <c r="AM1085"/>
  <c r="AN1085"/>
  <c r="AO1085"/>
  <c r="AP1085"/>
  <c r="Y1086"/>
  <c r="Z1086"/>
  <c r="AA1086"/>
  <c r="AB1086"/>
  <c r="AC1086"/>
  <c r="AD1086"/>
  <c r="AE1086"/>
  <c r="AG1086" s="1"/>
  <c r="AJ1086"/>
  <c r="AK1086"/>
  <c r="AL1086"/>
  <c r="AM1086"/>
  <c r="AN1086"/>
  <c r="AO1086"/>
  <c r="AP1086"/>
  <c r="Y1087"/>
  <c r="Z1087"/>
  <c r="AA1087"/>
  <c r="AB1087"/>
  <c r="AC1087"/>
  <c r="AD1087"/>
  <c r="AE1087"/>
  <c r="AG1087" s="1"/>
  <c r="AJ1087"/>
  <c r="AK1087"/>
  <c r="AL1087"/>
  <c r="AM1087"/>
  <c r="AN1087"/>
  <c r="AO1087"/>
  <c r="AP1087"/>
  <c r="Y1088"/>
  <c r="Z1088"/>
  <c r="AA1088"/>
  <c r="AB1088"/>
  <c r="AC1088"/>
  <c r="AD1088"/>
  <c r="AE1088"/>
  <c r="AG1088" s="1"/>
  <c r="AJ1088"/>
  <c r="AK1088"/>
  <c r="AL1088"/>
  <c r="AM1088"/>
  <c r="AN1088"/>
  <c r="AO1088"/>
  <c r="AP1088"/>
  <c r="Y1089"/>
  <c r="Z1089"/>
  <c r="AA1089"/>
  <c r="AB1089"/>
  <c r="AC1089"/>
  <c r="AD1089"/>
  <c r="AE1089"/>
  <c r="AG1089" s="1"/>
  <c r="AJ1089"/>
  <c r="AH1089" s="1"/>
  <c r="AK1089"/>
  <c r="AL1089"/>
  <c r="AM1089"/>
  <c r="AN1089"/>
  <c r="AO1089"/>
  <c r="AP1089"/>
  <c r="Y1090"/>
  <c r="Z1090"/>
  <c r="AA1090"/>
  <c r="AB1090"/>
  <c r="AC1090"/>
  <c r="AD1090"/>
  <c r="AE1090"/>
  <c r="AG1090" s="1"/>
  <c r="AJ1090"/>
  <c r="AK1090"/>
  <c r="AL1090"/>
  <c r="AM1090"/>
  <c r="AN1090"/>
  <c r="AO1090"/>
  <c r="AP1090"/>
  <c r="Y1091"/>
  <c r="Z1091"/>
  <c r="AA1091"/>
  <c r="AB1091"/>
  <c r="AC1091"/>
  <c r="AD1091"/>
  <c r="AE1091"/>
  <c r="AG1091" s="1"/>
  <c r="AJ1091"/>
  <c r="AK1091"/>
  <c r="AL1091"/>
  <c r="AM1091"/>
  <c r="AN1091"/>
  <c r="AO1091"/>
  <c r="AP1091"/>
  <c r="Y1092"/>
  <c r="Z1092"/>
  <c r="AA1092"/>
  <c r="AB1092"/>
  <c r="AC1092"/>
  <c r="AD1092"/>
  <c r="AE1092"/>
  <c r="AG1092" s="1"/>
  <c r="AJ1092"/>
  <c r="AK1092"/>
  <c r="AL1092"/>
  <c r="AM1092"/>
  <c r="AN1092"/>
  <c r="AO1092"/>
  <c r="AP1092"/>
  <c r="Y1093"/>
  <c r="Z1093"/>
  <c r="AA1093"/>
  <c r="AB1093"/>
  <c r="AC1093"/>
  <c r="AD1093"/>
  <c r="AE1093"/>
  <c r="AG1093" s="1"/>
  <c r="AJ1093"/>
  <c r="AH1093" s="1"/>
  <c r="AK1093"/>
  <c r="AL1093"/>
  <c r="AM1093"/>
  <c r="AN1093"/>
  <c r="AO1093"/>
  <c r="AP1093"/>
  <c r="Y1094"/>
  <c r="Z1094"/>
  <c r="AA1094"/>
  <c r="AB1094"/>
  <c r="AC1094"/>
  <c r="AD1094"/>
  <c r="AE1094"/>
  <c r="AG1094" s="1"/>
  <c r="AJ1094"/>
  <c r="AK1094"/>
  <c r="AL1094"/>
  <c r="AM1094"/>
  <c r="AN1094"/>
  <c r="AO1094"/>
  <c r="AP1094"/>
  <c r="Y1095"/>
  <c r="Z1095"/>
  <c r="AA1095"/>
  <c r="AB1095"/>
  <c r="AC1095"/>
  <c r="AD1095"/>
  <c r="AE1095"/>
  <c r="AG1095" s="1"/>
  <c r="AJ1095"/>
  <c r="AK1095"/>
  <c r="AL1095"/>
  <c r="AM1095"/>
  <c r="AN1095"/>
  <c r="AO1095"/>
  <c r="AP1095"/>
  <c r="Y1096"/>
  <c r="Z1096"/>
  <c r="AA1096"/>
  <c r="AB1096"/>
  <c r="AC1096"/>
  <c r="AD1096"/>
  <c r="AE1096"/>
  <c r="AG1096" s="1"/>
  <c r="AJ1096"/>
  <c r="AK1096"/>
  <c r="AL1096"/>
  <c r="AM1096"/>
  <c r="AN1096"/>
  <c r="AO1096"/>
  <c r="AP1096"/>
  <c r="Y1097"/>
  <c r="Z1097"/>
  <c r="AA1097"/>
  <c r="AB1097"/>
  <c r="AC1097"/>
  <c r="AD1097"/>
  <c r="AE1097"/>
  <c r="AG1097" s="1"/>
  <c r="AJ1097"/>
  <c r="AH1097" s="1"/>
  <c r="AK1097"/>
  <c r="AL1097"/>
  <c r="AM1097"/>
  <c r="AN1097"/>
  <c r="AO1097"/>
  <c r="AP1097"/>
  <c r="Y1098"/>
  <c r="Z1098"/>
  <c r="AA1098"/>
  <c r="AB1098"/>
  <c r="AC1098"/>
  <c r="AD1098"/>
  <c r="AE1098"/>
  <c r="AG1098" s="1"/>
  <c r="AJ1098"/>
  <c r="AK1098"/>
  <c r="AL1098"/>
  <c r="AM1098"/>
  <c r="AN1098"/>
  <c r="AO1098"/>
  <c r="AP1098"/>
  <c r="Y1099"/>
  <c r="Z1099"/>
  <c r="AA1099"/>
  <c r="AB1099"/>
  <c r="AC1099"/>
  <c r="AD1099"/>
  <c r="AE1099"/>
  <c r="AG1099" s="1"/>
  <c r="AJ1099"/>
  <c r="AK1099"/>
  <c r="AL1099"/>
  <c r="AM1099"/>
  <c r="AN1099"/>
  <c r="AO1099"/>
  <c r="AP1099"/>
  <c r="Y1100"/>
  <c r="Z1100"/>
  <c r="AA1100"/>
  <c r="AB1100"/>
  <c r="AC1100"/>
  <c r="AD1100"/>
  <c r="AE1100"/>
  <c r="AG1100" s="1"/>
  <c r="AJ1100"/>
  <c r="AK1100"/>
  <c r="AL1100"/>
  <c r="AM1100"/>
  <c r="AN1100"/>
  <c r="AO1100"/>
  <c r="AP1100"/>
  <c r="Y1101"/>
  <c r="Z1101"/>
  <c r="AA1101"/>
  <c r="AB1101"/>
  <c r="AC1101"/>
  <c r="AD1101"/>
  <c r="AE1101"/>
  <c r="AG1101" s="1"/>
  <c r="AJ1101"/>
  <c r="AH1101" s="1"/>
  <c r="AK1101"/>
  <c r="AL1101"/>
  <c r="AM1101"/>
  <c r="AN1101"/>
  <c r="AO1101"/>
  <c r="AP1101"/>
  <c r="Y1102"/>
  <c r="Z1102"/>
  <c r="AA1102"/>
  <c r="AB1102"/>
  <c r="AC1102"/>
  <c r="AD1102"/>
  <c r="AE1102"/>
  <c r="AG1102" s="1"/>
  <c r="AJ1102"/>
  <c r="AK1102"/>
  <c r="AL1102"/>
  <c r="AM1102"/>
  <c r="AN1102"/>
  <c r="AO1102"/>
  <c r="AP1102"/>
  <c r="Y1103"/>
  <c r="Z1103"/>
  <c r="AA1103"/>
  <c r="AB1103"/>
  <c r="AC1103"/>
  <c r="AD1103"/>
  <c r="AE1103"/>
  <c r="AG1103" s="1"/>
  <c r="AJ1103"/>
  <c r="AK1103"/>
  <c r="AL1103"/>
  <c r="AM1103"/>
  <c r="AN1103"/>
  <c r="AO1103"/>
  <c r="AP1103"/>
  <c r="Y1104"/>
  <c r="Z1104"/>
  <c r="AA1104"/>
  <c r="AB1104"/>
  <c r="AC1104"/>
  <c r="AD1104"/>
  <c r="AE1104"/>
  <c r="AG1104" s="1"/>
  <c r="AJ1104"/>
  <c r="AK1104"/>
  <c r="AL1104"/>
  <c r="AM1104"/>
  <c r="AN1104"/>
  <c r="AO1104"/>
  <c r="AP1104"/>
  <c r="Y1105"/>
  <c r="Z1105"/>
  <c r="AA1105"/>
  <c r="AB1105"/>
  <c r="AC1105"/>
  <c r="AD1105"/>
  <c r="AE1105"/>
  <c r="AG1105" s="1"/>
  <c r="AJ1105"/>
  <c r="AH1105" s="1"/>
  <c r="AK1105"/>
  <c r="AL1105"/>
  <c r="AM1105"/>
  <c r="AN1105"/>
  <c r="AO1105"/>
  <c r="AP1105"/>
  <c r="Y1106"/>
  <c r="Z1106"/>
  <c r="AA1106"/>
  <c r="AB1106"/>
  <c r="AC1106"/>
  <c r="AD1106"/>
  <c r="AE1106"/>
  <c r="AG1106" s="1"/>
  <c r="AJ1106"/>
  <c r="AK1106"/>
  <c r="AL1106"/>
  <c r="AM1106"/>
  <c r="AN1106"/>
  <c r="AO1106"/>
  <c r="AP1106"/>
  <c r="Y1107"/>
  <c r="Z1107"/>
  <c r="AA1107"/>
  <c r="AB1107"/>
  <c r="AC1107"/>
  <c r="AD1107"/>
  <c r="AE1107"/>
  <c r="AG1107" s="1"/>
  <c r="AJ1107"/>
  <c r="AK1107"/>
  <c r="AL1107"/>
  <c r="AM1107"/>
  <c r="AN1107"/>
  <c r="AO1107"/>
  <c r="AP1107"/>
  <c r="Y1108"/>
  <c r="Z1108"/>
  <c r="AA1108"/>
  <c r="AB1108"/>
  <c r="AC1108"/>
  <c r="AD1108"/>
  <c r="AE1108"/>
  <c r="AG1108" s="1"/>
  <c r="AJ1108"/>
  <c r="AK1108"/>
  <c r="AL1108"/>
  <c r="AM1108"/>
  <c r="AN1108"/>
  <c r="AO1108"/>
  <c r="AP1108"/>
  <c r="Y1109"/>
  <c r="Z1109"/>
  <c r="AA1109"/>
  <c r="AB1109"/>
  <c r="AC1109"/>
  <c r="AD1109"/>
  <c r="AE1109"/>
  <c r="AG1109" s="1"/>
  <c r="AJ1109"/>
  <c r="AH1109" s="1"/>
  <c r="AK1109"/>
  <c r="AL1109"/>
  <c r="AM1109"/>
  <c r="AN1109"/>
  <c r="AO1109"/>
  <c r="AP1109"/>
  <c r="Y1110"/>
  <c r="Z1110"/>
  <c r="AA1110"/>
  <c r="AB1110"/>
  <c r="AC1110"/>
  <c r="AD1110"/>
  <c r="AE1110"/>
  <c r="AG1110" s="1"/>
  <c r="AJ1110"/>
  <c r="AK1110"/>
  <c r="AL1110"/>
  <c r="AM1110"/>
  <c r="AN1110"/>
  <c r="AO1110"/>
  <c r="AP1110"/>
  <c r="Y1111"/>
  <c r="Z1111"/>
  <c r="AA1111"/>
  <c r="AB1111"/>
  <c r="AC1111"/>
  <c r="AD1111"/>
  <c r="AE1111"/>
  <c r="AG1111" s="1"/>
  <c r="AJ1111"/>
  <c r="AK1111"/>
  <c r="AL1111"/>
  <c r="AM1111"/>
  <c r="AN1111"/>
  <c r="AO1111"/>
  <c r="AP1111"/>
  <c r="Y1112"/>
  <c r="Z1112"/>
  <c r="AA1112"/>
  <c r="AB1112"/>
  <c r="AC1112"/>
  <c r="AD1112"/>
  <c r="AE1112"/>
  <c r="AG1112" s="1"/>
  <c r="AJ1112"/>
  <c r="AK1112"/>
  <c r="AL1112"/>
  <c r="AM1112"/>
  <c r="AN1112"/>
  <c r="AO1112"/>
  <c r="AP1112"/>
  <c r="Y1113"/>
  <c r="Z1113"/>
  <c r="AA1113"/>
  <c r="AB1113"/>
  <c r="AC1113"/>
  <c r="AD1113"/>
  <c r="AE1113"/>
  <c r="AG1113" s="1"/>
  <c r="AJ1113"/>
  <c r="AH1113" s="1"/>
  <c r="AK1113"/>
  <c r="AL1113"/>
  <c r="AM1113"/>
  <c r="AN1113"/>
  <c r="AO1113"/>
  <c r="AP1113"/>
  <c r="Y1114"/>
  <c r="Z1114"/>
  <c r="AA1114"/>
  <c r="AB1114"/>
  <c r="AC1114"/>
  <c r="AD1114"/>
  <c r="AE1114"/>
  <c r="AG1114" s="1"/>
  <c r="AJ1114"/>
  <c r="AK1114"/>
  <c r="AL1114"/>
  <c r="AM1114"/>
  <c r="AN1114"/>
  <c r="AO1114"/>
  <c r="AP1114"/>
  <c r="Y1115"/>
  <c r="Z1115"/>
  <c r="AA1115"/>
  <c r="AB1115"/>
  <c r="AC1115"/>
  <c r="AD1115"/>
  <c r="AE1115"/>
  <c r="AG1115" s="1"/>
  <c r="AJ1115"/>
  <c r="AK1115"/>
  <c r="AL1115"/>
  <c r="AM1115"/>
  <c r="AN1115"/>
  <c r="AO1115"/>
  <c r="AP1115"/>
  <c r="Y1116"/>
  <c r="Z1116"/>
  <c r="AA1116"/>
  <c r="AB1116"/>
  <c r="AC1116"/>
  <c r="AD1116"/>
  <c r="AE1116"/>
  <c r="AG1116" s="1"/>
  <c r="AJ1116"/>
  <c r="AK1116"/>
  <c r="AL1116"/>
  <c r="AM1116"/>
  <c r="AN1116"/>
  <c r="AO1116"/>
  <c r="AP1116"/>
  <c r="Y1117"/>
  <c r="Z1117"/>
  <c r="AA1117"/>
  <c r="AB1117"/>
  <c r="AC1117"/>
  <c r="AD1117"/>
  <c r="AE1117"/>
  <c r="AG1117" s="1"/>
  <c r="AJ1117"/>
  <c r="AH1117" s="1"/>
  <c r="AK1117"/>
  <c r="AL1117"/>
  <c r="AM1117"/>
  <c r="AN1117"/>
  <c r="AO1117"/>
  <c r="AP1117"/>
  <c r="Y1118"/>
  <c r="Z1118"/>
  <c r="AA1118"/>
  <c r="AB1118"/>
  <c r="AC1118"/>
  <c r="AD1118"/>
  <c r="AE1118"/>
  <c r="AG1118" s="1"/>
  <c r="AJ1118"/>
  <c r="AK1118"/>
  <c r="AL1118"/>
  <c r="AM1118"/>
  <c r="AN1118"/>
  <c r="AO1118"/>
  <c r="AP1118"/>
  <c r="Y1119"/>
  <c r="Z1119"/>
  <c r="AA1119"/>
  <c r="AB1119"/>
  <c r="AC1119"/>
  <c r="AD1119"/>
  <c r="AE1119"/>
  <c r="AG1119" s="1"/>
  <c r="AJ1119"/>
  <c r="AK1119"/>
  <c r="AL1119"/>
  <c r="AM1119"/>
  <c r="AN1119"/>
  <c r="AO1119"/>
  <c r="AP1119"/>
  <c r="Y1120"/>
  <c r="Z1120"/>
  <c r="AA1120"/>
  <c r="AB1120"/>
  <c r="AC1120"/>
  <c r="AD1120"/>
  <c r="AE1120"/>
  <c r="AG1120" s="1"/>
  <c r="AJ1120"/>
  <c r="AK1120"/>
  <c r="AL1120"/>
  <c r="AM1120"/>
  <c r="AN1120"/>
  <c r="AO1120"/>
  <c r="AP1120"/>
  <c r="Y1121"/>
  <c r="Z1121"/>
  <c r="AA1121"/>
  <c r="AB1121"/>
  <c r="AC1121"/>
  <c r="AD1121"/>
  <c r="AE1121"/>
  <c r="AG1121" s="1"/>
  <c r="AJ1121"/>
  <c r="AH1121" s="1"/>
  <c r="AK1121"/>
  <c r="AL1121"/>
  <c r="AM1121"/>
  <c r="AN1121"/>
  <c r="AO1121"/>
  <c r="AP1121"/>
  <c r="Y1122"/>
  <c r="Z1122"/>
  <c r="AA1122"/>
  <c r="AB1122"/>
  <c r="AC1122"/>
  <c r="AD1122"/>
  <c r="AE1122"/>
  <c r="AG1122" s="1"/>
  <c r="AJ1122"/>
  <c r="AK1122"/>
  <c r="AL1122"/>
  <c r="AM1122"/>
  <c r="AN1122"/>
  <c r="AO1122"/>
  <c r="AP1122"/>
  <c r="Y1123"/>
  <c r="Z1123"/>
  <c r="AA1123"/>
  <c r="AB1123"/>
  <c r="AC1123"/>
  <c r="AD1123"/>
  <c r="AE1123"/>
  <c r="AG1123" s="1"/>
  <c r="AJ1123"/>
  <c r="AK1123"/>
  <c r="AL1123"/>
  <c r="AM1123"/>
  <c r="AN1123"/>
  <c r="AO1123"/>
  <c r="AP1123"/>
  <c r="Y1124"/>
  <c r="Z1124"/>
  <c r="AA1124"/>
  <c r="AB1124"/>
  <c r="AC1124"/>
  <c r="AD1124"/>
  <c r="AE1124"/>
  <c r="AG1124" s="1"/>
  <c r="AJ1124"/>
  <c r="AK1124"/>
  <c r="AL1124"/>
  <c r="AM1124"/>
  <c r="AN1124"/>
  <c r="AO1124"/>
  <c r="AP1124"/>
  <c r="Y1125"/>
  <c r="Z1125"/>
  <c r="AA1125"/>
  <c r="AB1125"/>
  <c r="AC1125"/>
  <c r="AD1125"/>
  <c r="AE1125"/>
  <c r="AG1125" s="1"/>
  <c r="AJ1125"/>
  <c r="AH1125" s="1"/>
  <c r="AK1125"/>
  <c r="AL1125"/>
  <c r="AM1125"/>
  <c r="AN1125"/>
  <c r="AO1125"/>
  <c r="AP1125"/>
  <c r="Y1126"/>
  <c r="Z1126"/>
  <c r="AA1126"/>
  <c r="AB1126"/>
  <c r="AC1126"/>
  <c r="AD1126"/>
  <c r="AE1126"/>
  <c r="AG1126" s="1"/>
  <c r="AJ1126"/>
  <c r="AK1126"/>
  <c r="AL1126"/>
  <c r="AM1126"/>
  <c r="AN1126"/>
  <c r="AO1126"/>
  <c r="AP1126"/>
  <c r="Y1127"/>
  <c r="Z1127"/>
  <c r="AA1127"/>
  <c r="AB1127"/>
  <c r="AC1127"/>
  <c r="AD1127"/>
  <c r="AE1127"/>
  <c r="AG1127" s="1"/>
  <c r="AJ1127"/>
  <c r="AK1127"/>
  <c r="AL1127"/>
  <c r="AM1127"/>
  <c r="AN1127"/>
  <c r="AO1127"/>
  <c r="AP1127"/>
  <c r="Y1128"/>
  <c r="Z1128"/>
  <c r="AA1128"/>
  <c r="AB1128"/>
  <c r="AC1128"/>
  <c r="AD1128"/>
  <c r="AE1128"/>
  <c r="AG1128" s="1"/>
  <c r="AJ1128"/>
  <c r="AK1128"/>
  <c r="AL1128"/>
  <c r="AM1128"/>
  <c r="AN1128"/>
  <c r="AO1128"/>
  <c r="AP1128"/>
  <c r="Y1129"/>
  <c r="Z1129"/>
  <c r="AA1129"/>
  <c r="AB1129"/>
  <c r="AC1129"/>
  <c r="AD1129"/>
  <c r="AE1129"/>
  <c r="AG1129" s="1"/>
  <c r="AJ1129"/>
  <c r="AH1129" s="1"/>
  <c r="AK1129"/>
  <c r="AL1129"/>
  <c r="AM1129"/>
  <c r="AN1129"/>
  <c r="AO1129"/>
  <c r="AP1129"/>
  <c r="Y1130"/>
  <c r="Z1130"/>
  <c r="AA1130"/>
  <c r="AB1130"/>
  <c r="AC1130"/>
  <c r="AD1130"/>
  <c r="AE1130"/>
  <c r="AG1130" s="1"/>
  <c r="AJ1130"/>
  <c r="AK1130"/>
  <c r="AL1130"/>
  <c r="AM1130"/>
  <c r="AN1130"/>
  <c r="AO1130"/>
  <c r="AP1130"/>
  <c r="Y1131"/>
  <c r="Z1131"/>
  <c r="AA1131"/>
  <c r="AB1131"/>
  <c r="AC1131"/>
  <c r="AD1131"/>
  <c r="AE1131"/>
  <c r="AG1131" s="1"/>
  <c r="AJ1131"/>
  <c r="AK1131"/>
  <c r="AL1131"/>
  <c r="AM1131"/>
  <c r="AN1131"/>
  <c r="AO1131"/>
  <c r="AP1131"/>
  <c r="Y1132"/>
  <c r="Z1132"/>
  <c r="AA1132"/>
  <c r="AB1132"/>
  <c r="AC1132"/>
  <c r="AD1132"/>
  <c r="AE1132"/>
  <c r="AG1132" s="1"/>
  <c r="AJ1132"/>
  <c r="AK1132"/>
  <c r="AL1132"/>
  <c r="AM1132"/>
  <c r="AN1132"/>
  <c r="AO1132"/>
  <c r="AP1132"/>
  <c r="Y1133"/>
  <c r="Z1133"/>
  <c r="AA1133"/>
  <c r="AB1133"/>
  <c r="AC1133"/>
  <c r="AD1133"/>
  <c r="AE1133"/>
  <c r="AG1133" s="1"/>
  <c r="AJ1133"/>
  <c r="AH1133" s="1"/>
  <c r="AK1133"/>
  <c r="AL1133"/>
  <c r="AM1133"/>
  <c r="AN1133"/>
  <c r="AO1133"/>
  <c r="AP1133"/>
  <c r="Y1134"/>
  <c r="Z1134"/>
  <c r="AA1134"/>
  <c r="AB1134"/>
  <c r="AC1134"/>
  <c r="AD1134"/>
  <c r="AE1134"/>
  <c r="AG1134" s="1"/>
  <c r="AJ1134"/>
  <c r="AK1134"/>
  <c r="AL1134"/>
  <c r="AM1134"/>
  <c r="AN1134"/>
  <c r="AO1134"/>
  <c r="AP1134"/>
  <c r="Y1135"/>
  <c r="Z1135"/>
  <c r="AA1135"/>
  <c r="AB1135"/>
  <c r="AC1135"/>
  <c r="AD1135"/>
  <c r="AE1135"/>
  <c r="AG1135" s="1"/>
  <c r="AJ1135"/>
  <c r="AK1135"/>
  <c r="AL1135"/>
  <c r="AM1135"/>
  <c r="AN1135"/>
  <c r="AO1135"/>
  <c r="AP1135"/>
  <c r="Y1136"/>
  <c r="Z1136"/>
  <c r="AA1136"/>
  <c r="AB1136"/>
  <c r="AC1136"/>
  <c r="AD1136"/>
  <c r="AE1136"/>
  <c r="AG1136" s="1"/>
  <c r="AJ1136"/>
  <c r="AK1136"/>
  <c r="AL1136"/>
  <c r="AM1136"/>
  <c r="AN1136"/>
  <c r="AO1136"/>
  <c r="AP1136"/>
  <c r="Y1137"/>
  <c r="Z1137"/>
  <c r="AA1137"/>
  <c r="AB1137"/>
  <c r="AC1137"/>
  <c r="AD1137"/>
  <c r="AE1137"/>
  <c r="AG1137" s="1"/>
  <c r="AJ1137"/>
  <c r="AH1137" s="1"/>
  <c r="AK1137"/>
  <c r="AL1137"/>
  <c r="AM1137"/>
  <c r="AN1137"/>
  <c r="AO1137"/>
  <c r="AP1137"/>
  <c r="Y1138"/>
  <c r="Z1138"/>
  <c r="AA1138"/>
  <c r="AB1138"/>
  <c r="AC1138"/>
  <c r="AD1138"/>
  <c r="AE1138"/>
  <c r="AG1138" s="1"/>
  <c r="AJ1138"/>
  <c r="AK1138"/>
  <c r="AL1138"/>
  <c r="AM1138"/>
  <c r="AN1138"/>
  <c r="AO1138"/>
  <c r="AP1138"/>
  <c r="Y1139"/>
  <c r="Z1139"/>
  <c r="AA1139"/>
  <c r="AB1139"/>
  <c r="AC1139"/>
  <c r="AD1139"/>
  <c r="AE1139"/>
  <c r="AG1139" s="1"/>
  <c r="AJ1139"/>
  <c r="AK1139"/>
  <c r="AL1139"/>
  <c r="AM1139"/>
  <c r="AN1139"/>
  <c r="AO1139"/>
  <c r="AP1139"/>
  <c r="Y1140"/>
  <c r="Z1140"/>
  <c r="AA1140"/>
  <c r="AB1140"/>
  <c r="AC1140"/>
  <c r="AD1140"/>
  <c r="AE1140"/>
  <c r="AG1140" s="1"/>
  <c r="AJ1140"/>
  <c r="AK1140"/>
  <c r="AL1140"/>
  <c r="AM1140"/>
  <c r="AN1140"/>
  <c r="AO1140"/>
  <c r="AP1140"/>
  <c r="Y1141"/>
  <c r="Z1141"/>
  <c r="AA1141"/>
  <c r="AB1141"/>
  <c r="AC1141"/>
  <c r="AD1141"/>
  <c r="AE1141"/>
  <c r="AG1141" s="1"/>
  <c r="AJ1141"/>
  <c r="AH1141" s="1"/>
  <c r="AK1141"/>
  <c r="AL1141"/>
  <c r="AM1141"/>
  <c r="AN1141"/>
  <c r="AO1141"/>
  <c r="AP1141"/>
  <c r="Y1142"/>
  <c r="Z1142"/>
  <c r="AA1142"/>
  <c r="AB1142"/>
  <c r="AC1142"/>
  <c r="AD1142"/>
  <c r="AE1142"/>
  <c r="AG1142" s="1"/>
  <c r="AJ1142"/>
  <c r="AK1142"/>
  <c r="AL1142"/>
  <c r="AM1142"/>
  <c r="AN1142"/>
  <c r="AO1142"/>
  <c r="AP1142"/>
  <c r="Y1143"/>
  <c r="Z1143"/>
  <c r="AA1143"/>
  <c r="AB1143"/>
  <c r="AC1143"/>
  <c r="AD1143"/>
  <c r="AE1143"/>
  <c r="AG1143" s="1"/>
  <c r="AJ1143"/>
  <c r="AK1143"/>
  <c r="AL1143"/>
  <c r="AM1143"/>
  <c r="AN1143"/>
  <c r="AO1143"/>
  <c r="AP1143"/>
  <c r="Y1144"/>
  <c r="Z1144"/>
  <c r="AA1144"/>
  <c r="AB1144"/>
  <c r="AC1144"/>
  <c r="AD1144"/>
  <c r="AE1144"/>
  <c r="AG1144" s="1"/>
  <c r="AJ1144"/>
  <c r="AK1144"/>
  <c r="AL1144"/>
  <c r="AM1144"/>
  <c r="AN1144"/>
  <c r="AO1144"/>
  <c r="AP1144"/>
  <c r="Y1145"/>
  <c r="Z1145"/>
  <c r="AA1145"/>
  <c r="AB1145"/>
  <c r="AC1145"/>
  <c r="AD1145"/>
  <c r="AE1145"/>
  <c r="AG1145" s="1"/>
  <c r="AJ1145"/>
  <c r="AH1145" s="1"/>
  <c r="AK1145"/>
  <c r="AL1145"/>
  <c r="AM1145"/>
  <c r="AN1145"/>
  <c r="AO1145"/>
  <c r="AP1145"/>
  <c r="Y1146"/>
  <c r="Z1146"/>
  <c r="AA1146"/>
  <c r="AB1146"/>
  <c r="AC1146"/>
  <c r="AD1146"/>
  <c r="AE1146"/>
  <c r="AG1146" s="1"/>
  <c r="AJ1146"/>
  <c r="AK1146"/>
  <c r="AL1146"/>
  <c r="AM1146"/>
  <c r="AN1146"/>
  <c r="AO1146"/>
  <c r="AP1146"/>
  <c r="Y1147"/>
  <c r="Z1147"/>
  <c r="AA1147"/>
  <c r="AB1147"/>
  <c r="AC1147"/>
  <c r="AD1147"/>
  <c r="AE1147"/>
  <c r="AG1147" s="1"/>
  <c r="AJ1147"/>
  <c r="AK1147"/>
  <c r="AL1147"/>
  <c r="AM1147"/>
  <c r="AN1147"/>
  <c r="AO1147"/>
  <c r="AP1147"/>
  <c r="Y1148"/>
  <c r="Z1148"/>
  <c r="AA1148"/>
  <c r="AB1148"/>
  <c r="AC1148"/>
  <c r="AD1148"/>
  <c r="AE1148"/>
  <c r="AG1148" s="1"/>
  <c r="AJ1148"/>
  <c r="AK1148"/>
  <c r="AL1148"/>
  <c r="AM1148"/>
  <c r="AN1148"/>
  <c r="AO1148"/>
  <c r="AP1148"/>
  <c r="Y1149"/>
  <c r="Z1149"/>
  <c r="AA1149"/>
  <c r="AB1149"/>
  <c r="AC1149"/>
  <c r="AD1149"/>
  <c r="AE1149"/>
  <c r="AG1149" s="1"/>
  <c r="AJ1149"/>
  <c r="AH1149" s="1"/>
  <c r="AK1149"/>
  <c r="AL1149"/>
  <c r="AM1149"/>
  <c r="AN1149"/>
  <c r="AO1149"/>
  <c r="AP1149"/>
  <c r="Y1150"/>
  <c r="Z1150"/>
  <c r="AA1150"/>
  <c r="AB1150"/>
  <c r="AC1150"/>
  <c r="AD1150"/>
  <c r="AE1150"/>
  <c r="AG1150" s="1"/>
  <c r="AJ1150"/>
  <c r="AK1150"/>
  <c r="AL1150"/>
  <c r="AM1150"/>
  <c r="AN1150"/>
  <c r="AO1150"/>
  <c r="AP1150"/>
  <c r="Y1151"/>
  <c r="Z1151"/>
  <c r="AA1151"/>
  <c r="AB1151"/>
  <c r="AC1151"/>
  <c r="AD1151"/>
  <c r="AE1151"/>
  <c r="AG1151" s="1"/>
  <c r="AJ1151"/>
  <c r="AK1151"/>
  <c r="AL1151"/>
  <c r="AM1151"/>
  <c r="AN1151"/>
  <c r="AO1151"/>
  <c r="AP1151"/>
  <c r="Y1152"/>
  <c r="Z1152"/>
  <c r="AA1152"/>
  <c r="AB1152"/>
  <c r="AC1152"/>
  <c r="AD1152"/>
  <c r="AE1152"/>
  <c r="AG1152" s="1"/>
  <c r="AJ1152"/>
  <c r="AK1152"/>
  <c r="AL1152"/>
  <c r="AM1152"/>
  <c r="AN1152"/>
  <c r="AO1152"/>
  <c r="AP1152"/>
  <c r="Y1153"/>
  <c r="Z1153"/>
  <c r="AA1153"/>
  <c r="AB1153"/>
  <c r="AC1153"/>
  <c r="AD1153"/>
  <c r="AE1153"/>
  <c r="AG1153" s="1"/>
  <c r="AJ1153"/>
  <c r="AH1153" s="1"/>
  <c r="AK1153"/>
  <c r="AL1153"/>
  <c r="AM1153"/>
  <c r="AN1153"/>
  <c r="AO1153"/>
  <c r="AP1153"/>
  <c r="Y1154"/>
  <c r="Z1154"/>
  <c r="AA1154"/>
  <c r="AB1154"/>
  <c r="AC1154"/>
  <c r="AD1154"/>
  <c r="AE1154"/>
  <c r="AG1154" s="1"/>
  <c r="AJ1154"/>
  <c r="AK1154"/>
  <c r="AL1154"/>
  <c r="AM1154"/>
  <c r="AN1154"/>
  <c r="AO1154"/>
  <c r="AP1154"/>
  <c r="Y1155"/>
  <c r="Z1155"/>
  <c r="AA1155"/>
  <c r="AB1155"/>
  <c r="AC1155"/>
  <c r="AD1155"/>
  <c r="AE1155"/>
  <c r="AG1155" s="1"/>
  <c r="AJ1155"/>
  <c r="AK1155"/>
  <c r="AL1155"/>
  <c r="AM1155"/>
  <c r="AN1155"/>
  <c r="AO1155"/>
  <c r="AP1155"/>
  <c r="Y1156"/>
  <c r="Z1156"/>
  <c r="AA1156"/>
  <c r="AB1156"/>
  <c r="AC1156"/>
  <c r="AD1156"/>
  <c r="AE1156"/>
  <c r="AG1156" s="1"/>
  <c r="AJ1156"/>
  <c r="AK1156"/>
  <c r="AL1156"/>
  <c r="AM1156"/>
  <c r="AN1156"/>
  <c r="AO1156"/>
  <c r="AP1156"/>
  <c r="Y1157"/>
  <c r="Z1157"/>
  <c r="AA1157"/>
  <c r="AB1157"/>
  <c r="AC1157"/>
  <c r="AD1157"/>
  <c r="AE1157"/>
  <c r="AG1157" s="1"/>
  <c r="AJ1157"/>
  <c r="AH1157" s="1"/>
  <c r="AK1157"/>
  <c r="AL1157"/>
  <c r="AM1157"/>
  <c r="AN1157"/>
  <c r="AO1157"/>
  <c r="AP1157"/>
  <c r="Y1158"/>
  <c r="Z1158"/>
  <c r="AA1158"/>
  <c r="AB1158"/>
  <c r="AC1158"/>
  <c r="AD1158"/>
  <c r="AE1158"/>
  <c r="AG1158" s="1"/>
  <c r="AJ1158"/>
  <c r="AK1158"/>
  <c r="AL1158"/>
  <c r="AM1158"/>
  <c r="AN1158"/>
  <c r="AO1158"/>
  <c r="AP1158"/>
  <c r="Y1159"/>
  <c r="Z1159"/>
  <c r="AA1159"/>
  <c r="AB1159"/>
  <c r="AC1159"/>
  <c r="AD1159"/>
  <c r="AE1159"/>
  <c r="AG1159" s="1"/>
  <c r="AJ1159"/>
  <c r="AK1159"/>
  <c r="AL1159"/>
  <c r="AM1159"/>
  <c r="AN1159"/>
  <c r="AO1159"/>
  <c r="AP1159"/>
  <c r="Y1160"/>
  <c r="Z1160"/>
  <c r="AA1160"/>
  <c r="AB1160"/>
  <c r="AC1160"/>
  <c r="AD1160"/>
  <c r="AE1160"/>
  <c r="AG1160" s="1"/>
  <c r="AJ1160"/>
  <c r="AK1160"/>
  <c r="AL1160"/>
  <c r="AM1160"/>
  <c r="AN1160"/>
  <c r="AO1160"/>
  <c r="AP1160"/>
  <c r="Y1161"/>
  <c r="Z1161"/>
  <c r="AA1161"/>
  <c r="AB1161"/>
  <c r="AC1161"/>
  <c r="AD1161"/>
  <c r="AE1161"/>
  <c r="AG1161" s="1"/>
  <c r="AJ1161"/>
  <c r="AH1161" s="1"/>
  <c r="AK1161"/>
  <c r="AL1161"/>
  <c r="AM1161"/>
  <c r="AN1161"/>
  <c r="AO1161"/>
  <c r="AP1161"/>
  <c r="Y1162"/>
  <c r="Z1162"/>
  <c r="AA1162"/>
  <c r="AB1162"/>
  <c r="AC1162"/>
  <c r="AD1162"/>
  <c r="AE1162"/>
  <c r="AG1162" s="1"/>
  <c r="AJ1162"/>
  <c r="AK1162"/>
  <c r="AL1162"/>
  <c r="AM1162"/>
  <c r="AN1162"/>
  <c r="AO1162"/>
  <c r="AP1162"/>
  <c r="Y1163"/>
  <c r="Z1163"/>
  <c r="AA1163"/>
  <c r="AB1163"/>
  <c r="AC1163"/>
  <c r="AD1163"/>
  <c r="AE1163"/>
  <c r="AG1163" s="1"/>
  <c r="AJ1163"/>
  <c r="AK1163"/>
  <c r="AL1163"/>
  <c r="AM1163"/>
  <c r="AN1163"/>
  <c r="AO1163"/>
  <c r="AP1163"/>
  <c r="Y1164"/>
  <c r="Z1164"/>
  <c r="AA1164"/>
  <c r="AB1164"/>
  <c r="AC1164"/>
  <c r="AD1164"/>
  <c r="AE1164"/>
  <c r="AG1164" s="1"/>
  <c r="AJ1164"/>
  <c r="AK1164"/>
  <c r="AL1164"/>
  <c r="AM1164"/>
  <c r="AN1164"/>
  <c r="AO1164"/>
  <c r="AP1164"/>
  <c r="Y1165"/>
  <c r="Z1165"/>
  <c r="AA1165"/>
  <c r="AB1165"/>
  <c r="AC1165"/>
  <c r="AD1165"/>
  <c r="AE1165"/>
  <c r="AG1165" s="1"/>
  <c r="AJ1165"/>
  <c r="AH1165" s="1"/>
  <c r="AK1165"/>
  <c r="AL1165"/>
  <c r="AM1165"/>
  <c r="AN1165"/>
  <c r="AO1165"/>
  <c r="AP1165"/>
  <c r="Y1166"/>
  <c r="Z1166"/>
  <c r="AA1166"/>
  <c r="AB1166"/>
  <c r="AC1166"/>
  <c r="AD1166"/>
  <c r="AE1166"/>
  <c r="AG1166" s="1"/>
  <c r="AJ1166"/>
  <c r="AK1166"/>
  <c r="AL1166"/>
  <c r="AM1166"/>
  <c r="AN1166"/>
  <c r="AO1166"/>
  <c r="AP1166"/>
  <c r="Y1167"/>
  <c r="Z1167"/>
  <c r="AA1167"/>
  <c r="AB1167"/>
  <c r="AC1167"/>
  <c r="AD1167"/>
  <c r="AE1167"/>
  <c r="AG1167" s="1"/>
  <c r="AJ1167"/>
  <c r="AK1167"/>
  <c r="AL1167"/>
  <c r="AM1167"/>
  <c r="AN1167"/>
  <c r="AO1167"/>
  <c r="AP1167"/>
  <c r="Y1168"/>
  <c r="Z1168"/>
  <c r="AA1168"/>
  <c r="AB1168"/>
  <c r="AC1168"/>
  <c r="AD1168"/>
  <c r="AE1168"/>
  <c r="AG1168" s="1"/>
  <c r="AJ1168"/>
  <c r="AK1168"/>
  <c r="AL1168"/>
  <c r="AM1168"/>
  <c r="AN1168"/>
  <c r="AO1168"/>
  <c r="AP1168"/>
  <c r="Y1169"/>
  <c r="Z1169"/>
  <c r="AA1169"/>
  <c r="AB1169"/>
  <c r="AC1169"/>
  <c r="AD1169"/>
  <c r="AE1169"/>
  <c r="AG1169" s="1"/>
  <c r="AJ1169"/>
  <c r="AK1169"/>
  <c r="AL1169"/>
  <c r="AM1169"/>
  <c r="AN1169"/>
  <c r="AO1169"/>
  <c r="AP1169"/>
  <c r="Y1170"/>
  <c r="Z1170"/>
  <c r="AA1170"/>
  <c r="AB1170"/>
  <c r="AC1170"/>
  <c r="AD1170"/>
  <c r="AE1170"/>
  <c r="AG1170" s="1"/>
  <c r="AJ1170"/>
  <c r="AK1170"/>
  <c r="AL1170"/>
  <c r="AM1170"/>
  <c r="AN1170"/>
  <c r="AO1170"/>
  <c r="AP1170"/>
  <c r="Y1171"/>
  <c r="Z1171"/>
  <c r="AA1171"/>
  <c r="AB1171"/>
  <c r="AC1171"/>
  <c r="AD1171"/>
  <c r="AE1171"/>
  <c r="AG1171" s="1"/>
  <c r="AJ1171"/>
  <c r="AK1171"/>
  <c r="AL1171"/>
  <c r="AM1171"/>
  <c r="AN1171"/>
  <c r="AO1171"/>
  <c r="AP1171"/>
  <c r="Y1172"/>
  <c r="Z1172"/>
  <c r="AA1172"/>
  <c r="AB1172"/>
  <c r="AC1172"/>
  <c r="AD1172"/>
  <c r="AE1172"/>
  <c r="AG1172" s="1"/>
  <c r="AJ1172"/>
  <c r="AK1172"/>
  <c r="AL1172"/>
  <c r="AM1172"/>
  <c r="AN1172"/>
  <c r="AO1172"/>
  <c r="AP1172"/>
  <c r="Y1173"/>
  <c r="Z1173"/>
  <c r="AA1173"/>
  <c r="AB1173"/>
  <c r="AC1173"/>
  <c r="AD1173"/>
  <c r="AE1173"/>
  <c r="AG1173" s="1"/>
  <c r="AJ1173"/>
  <c r="AH1173" s="1"/>
  <c r="AK1173"/>
  <c r="AL1173"/>
  <c r="AM1173"/>
  <c r="AN1173"/>
  <c r="AO1173"/>
  <c r="AP1173"/>
  <c r="Y1174"/>
  <c r="Z1174"/>
  <c r="AA1174"/>
  <c r="AB1174"/>
  <c r="AC1174"/>
  <c r="AD1174"/>
  <c r="AE1174"/>
  <c r="AG1174" s="1"/>
  <c r="AJ1174"/>
  <c r="AK1174"/>
  <c r="AL1174"/>
  <c r="AM1174"/>
  <c r="AN1174"/>
  <c r="AO1174"/>
  <c r="AP1174"/>
  <c r="Y1175"/>
  <c r="Z1175"/>
  <c r="AA1175"/>
  <c r="AB1175"/>
  <c r="AC1175"/>
  <c r="AD1175"/>
  <c r="AE1175"/>
  <c r="AG1175" s="1"/>
  <c r="AJ1175"/>
  <c r="AK1175"/>
  <c r="AL1175"/>
  <c r="AM1175"/>
  <c r="AN1175"/>
  <c r="AO1175"/>
  <c r="AP1175"/>
  <c r="Y1176"/>
  <c r="Z1176"/>
  <c r="AA1176"/>
  <c r="AB1176"/>
  <c r="AC1176"/>
  <c r="AD1176"/>
  <c r="AE1176"/>
  <c r="AG1176" s="1"/>
  <c r="AJ1176"/>
  <c r="AK1176"/>
  <c r="AL1176"/>
  <c r="AM1176"/>
  <c r="AN1176"/>
  <c r="AO1176"/>
  <c r="AP1176"/>
  <c r="Y1177"/>
  <c r="Z1177"/>
  <c r="AA1177"/>
  <c r="AB1177"/>
  <c r="AC1177"/>
  <c r="AD1177"/>
  <c r="AE1177"/>
  <c r="AG1177" s="1"/>
  <c r="AJ1177"/>
  <c r="AH1177" s="1"/>
  <c r="AK1177"/>
  <c r="AL1177"/>
  <c r="AM1177"/>
  <c r="AN1177"/>
  <c r="AO1177"/>
  <c r="AP1177"/>
  <c r="Y1178"/>
  <c r="Z1178"/>
  <c r="AA1178"/>
  <c r="AB1178"/>
  <c r="AC1178"/>
  <c r="AD1178"/>
  <c r="AE1178"/>
  <c r="AG1178" s="1"/>
  <c r="AJ1178"/>
  <c r="AK1178"/>
  <c r="AL1178"/>
  <c r="AM1178"/>
  <c r="AN1178"/>
  <c r="AO1178"/>
  <c r="AP1178"/>
  <c r="Y1179"/>
  <c r="Z1179"/>
  <c r="AA1179"/>
  <c r="AB1179"/>
  <c r="AC1179"/>
  <c r="AD1179"/>
  <c r="AE1179"/>
  <c r="AG1179" s="1"/>
  <c r="AJ1179"/>
  <c r="AK1179"/>
  <c r="AL1179"/>
  <c r="AM1179"/>
  <c r="AN1179"/>
  <c r="AO1179"/>
  <c r="AP1179"/>
  <c r="Y1180"/>
  <c r="Z1180"/>
  <c r="AA1180"/>
  <c r="AB1180"/>
  <c r="AC1180"/>
  <c r="AD1180"/>
  <c r="AE1180"/>
  <c r="AG1180" s="1"/>
  <c r="AJ1180"/>
  <c r="AK1180"/>
  <c r="AL1180"/>
  <c r="AM1180"/>
  <c r="AN1180"/>
  <c r="AO1180"/>
  <c r="AP1180"/>
  <c r="Y1181"/>
  <c r="Z1181"/>
  <c r="AA1181"/>
  <c r="AB1181"/>
  <c r="AC1181"/>
  <c r="AD1181"/>
  <c r="AE1181"/>
  <c r="AG1181" s="1"/>
  <c r="AJ1181"/>
  <c r="AH1181" s="1"/>
  <c r="AK1181"/>
  <c r="AL1181"/>
  <c r="AM1181"/>
  <c r="AN1181"/>
  <c r="AO1181"/>
  <c r="AP1181"/>
  <c r="Y1182"/>
  <c r="Z1182"/>
  <c r="AA1182"/>
  <c r="AB1182"/>
  <c r="AC1182"/>
  <c r="AD1182"/>
  <c r="AE1182"/>
  <c r="AG1182" s="1"/>
  <c r="AJ1182"/>
  <c r="AK1182"/>
  <c r="AL1182"/>
  <c r="AM1182"/>
  <c r="AN1182"/>
  <c r="AO1182"/>
  <c r="AP1182"/>
  <c r="Y1183"/>
  <c r="Z1183"/>
  <c r="AA1183"/>
  <c r="AB1183"/>
  <c r="AC1183"/>
  <c r="AD1183"/>
  <c r="AE1183"/>
  <c r="AG1183" s="1"/>
  <c r="AJ1183"/>
  <c r="AK1183"/>
  <c r="AL1183"/>
  <c r="AM1183"/>
  <c r="AN1183"/>
  <c r="AO1183"/>
  <c r="AP1183"/>
  <c r="Y1184"/>
  <c r="Z1184"/>
  <c r="AA1184"/>
  <c r="AB1184"/>
  <c r="AC1184"/>
  <c r="AD1184"/>
  <c r="AE1184"/>
  <c r="AG1184" s="1"/>
  <c r="AJ1184"/>
  <c r="AK1184"/>
  <c r="AL1184"/>
  <c r="AM1184"/>
  <c r="AN1184"/>
  <c r="AO1184"/>
  <c r="AP1184"/>
  <c r="Y1185"/>
  <c r="Z1185"/>
  <c r="AA1185"/>
  <c r="AB1185"/>
  <c r="AC1185"/>
  <c r="AD1185"/>
  <c r="AE1185"/>
  <c r="AG1185" s="1"/>
  <c r="AJ1185"/>
  <c r="AK1185"/>
  <c r="AL1185"/>
  <c r="AM1185"/>
  <c r="AN1185"/>
  <c r="AO1185"/>
  <c r="AP1185"/>
  <c r="Y1186"/>
  <c r="Z1186"/>
  <c r="AA1186"/>
  <c r="AB1186"/>
  <c r="AC1186"/>
  <c r="AD1186"/>
  <c r="AE1186"/>
  <c r="AG1186" s="1"/>
  <c r="AJ1186"/>
  <c r="AK1186"/>
  <c r="AL1186"/>
  <c r="AM1186"/>
  <c r="AN1186"/>
  <c r="AO1186"/>
  <c r="AP1186"/>
  <c r="Y1187"/>
  <c r="Z1187"/>
  <c r="AA1187"/>
  <c r="AB1187"/>
  <c r="AC1187"/>
  <c r="AD1187"/>
  <c r="AE1187"/>
  <c r="AG1187" s="1"/>
  <c r="AJ1187"/>
  <c r="AK1187"/>
  <c r="AL1187"/>
  <c r="AM1187"/>
  <c r="AN1187"/>
  <c r="AO1187"/>
  <c r="AP1187"/>
  <c r="Y1188"/>
  <c r="Z1188"/>
  <c r="AA1188"/>
  <c r="AB1188"/>
  <c r="AC1188"/>
  <c r="AD1188"/>
  <c r="AE1188"/>
  <c r="AG1188" s="1"/>
  <c r="AJ1188"/>
  <c r="AK1188"/>
  <c r="AL1188"/>
  <c r="AM1188"/>
  <c r="AN1188"/>
  <c r="AO1188"/>
  <c r="AP1188"/>
  <c r="Y1189"/>
  <c r="Z1189"/>
  <c r="AA1189"/>
  <c r="AB1189"/>
  <c r="AC1189"/>
  <c r="AD1189"/>
  <c r="AE1189"/>
  <c r="AG1189" s="1"/>
  <c r="AJ1189"/>
  <c r="AK1189"/>
  <c r="AL1189"/>
  <c r="AM1189"/>
  <c r="AN1189"/>
  <c r="AO1189"/>
  <c r="AP1189"/>
  <c r="Y1190"/>
  <c r="Z1190"/>
  <c r="AA1190"/>
  <c r="AB1190"/>
  <c r="AC1190"/>
  <c r="AD1190"/>
  <c r="AE1190"/>
  <c r="AG1190" s="1"/>
  <c r="AJ1190"/>
  <c r="AK1190"/>
  <c r="AL1190"/>
  <c r="AM1190"/>
  <c r="AN1190"/>
  <c r="AO1190"/>
  <c r="AP1190"/>
  <c r="Y1191"/>
  <c r="Z1191"/>
  <c r="AA1191"/>
  <c r="AB1191"/>
  <c r="AC1191"/>
  <c r="AD1191"/>
  <c r="AE1191"/>
  <c r="AG1191" s="1"/>
  <c r="AJ1191"/>
  <c r="AK1191"/>
  <c r="AL1191"/>
  <c r="AM1191"/>
  <c r="AN1191"/>
  <c r="AO1191"/>
  <c r="AP1191"/>
  <c r="Y1192"/>
  <c r="Z1192"/>
  <c r="AA1192"/>
  <c r="AB1192"/>
  <c r="AC1192"/>
  <c r="AD1192"/>
  <c r="AE1192"/>
  <c r="AG1192" s="1"/>
  <c r="AJ1192"/>
  <c r="AK1192"/>
  <c r="AL1192"/>
  <c r="AM1192"/>
  <c r="AN1192"/>
  <c r="AO1192"/>
  <c r="AP1192"/>
  <c r="Y1193"/>
  <c r="Z1193"/>
  <c r="AA1193"/>
  <c r="AB1193"/>
  <c r="AC1193"/>
  <c r="AD1193"/>
  <c r="AE1193"/>
  <c r="AG1193" s="1"/>
  <c r="AJ1193"/>
  <c r="AK1193"/>
  <c r="AL1193"/>
  <c r="AM1193"/>
  <c r="AN1193"/>
  <c r="AO1193"/>
  <c r="AP1193"/>
  <c r="Y1194"/>
  <c r="Z1194"/>
  <c r="AA1194"/>
  <c r="AB1194"/>
  <c r="AC1194"/>
  <c r="AD1194"/>
  <c r="AE1194"/>
  <c r="AG1194" s="1"/>
  <c r="AJ1194"/>
  <c r="AK1194"/>
  <c r="AL1194"/>
  <c r="AM1194"/>
  <c r="AN1194"/>
  <c r="AO1194"/>
  <c r="AP1194"/>
  <c r="Y1195"/>
  <c r="Z1195"/>
  <c r="AA1195"/>
  <c r="AB1195"/>
  <c r="AC1195"/>
  <c r="AD1195"/>
  <c r="AE1195"/>
  <c r="AG1195" s="1"/>
  <c r="AJ1195"/>
  <c r="AK1195"/>
  <c r="AL1195"/>
  <c r="AM1195"/>
  <c r="AN1195"/>
  <c r="AO1195"/>
  <c r="AP1195"/>
  <c r="Y1196"/>
  <c r="Z1196"/>
  <c r="AA1196"/>
  <c r="AB1196"/>
  <c r="AC1196"/>
  <c r="AD1196"/>
  <c r="AE1196"/>
  <c r="AG1196" s="1"/>
  <c r="AJ1196"/>
  <c r="AK1196"/>
  <c r="AL1196"/>
  <c r="AM1196"/>
  <c r="AN1196"/>
  <c r="AO1196"/>
  <c r="AP1196"/>
  <c r="Y1197"/>
  <c r="Z1197"/>
  <c r="AA1197"/>
  <c r="AB1197"/>
  <c r="AC1197"/>
  <c r="AD1197"/>
  <c r="AE1197"/>
  <c r="AG1197" s="1"/>
  <c r="AJ1197"/>
  <c r="AH1197" s="1"/>
  <c r="AK1197"/>
  <c r="AL1197"/>
  <c r="AM1197"/>
  <c r="AN1197"/>
  <c r="AO1197"/>
  <c r="AP1197"/>
  <c r="Y1198"/>
  <c r="Z1198"/>
  <c r="AA1198"/>
  <c r="AB1198"/>
  <c r="AC1198"/>
  <c r="AD1198"/>
  <c r="AE1198"/>
  <c r="AG1198" s="1"/>
  <c r="AJ1198"/>
  <c r="AK1198"/>
  <c r="AL1198"/>
  <c r="AM1198"/>
  <c r="AN1198"/>
  <c r="AO1198"/>
  <c r="AP1198"/>
  <c r="Y1199"/>
  <c r="Z1199"/>
  <c r="AA1199"/>
  <c r="AB1199"/>
  <c r="AC1199"/>
  <c r="AD1199"/>
  <c r="AE1199"/>
  <c r="AG1199" s="1"/>
  <c r="AJ1199"/>
  <c r="AK1199"/>
  <c r="AL1199"/>
  <c r="AM1199"/>
  <c r="AN1199"/>
  <c r="AO1199"/>
  <c r="AP1199"/>
  <c r="Y1200"/>
  <c r="Z1200"/>
  <c r="AA1200"/>
  <c r="AB1200"/>
  <c r="AC1200"/>
  <c r="AD1200"/>
  <c r="AE1200"/>
  <c r="AG1200" s="1"/>
  <c r="AJ1200"/>
  <c r="AK1200"/>
  <c r="AL1200"/>
  <c r="AM1200"/>
  <c r="AN1200"/>
  <c r="AO1200"/>
  <c r="AP1200"/>
  <c r="AL3"/>
  <c r="AM3"/>
  <c r="AN3"/>
  <c r="AO3"/>
  <c r="AP3"/>
  <c r="AL4"/>
  <c r="AM4"/>
  <c r="AN4"/>
  <c r="AO4"/>
  <c r="AP4"/>
  <c r="AK4" s="1"/>
  <c r="AJ4" s="1"/>
  <c r="AP2"/>
  <c r="AO2"/>
  <c r="AN2"/>
  <c r="AM2"/>
  <c r="AL2"/>
  <c r="Y3"/>
  <c r="Z3"/>
  <c r="AA3"/>
  <c r="AB3"/>
  <c r="AC3"/>
  <c r="Y4"/>
  <c r="AD4" s="1"/>
  <c r="AE4" s="1"/>
  <c r="Z4"/>
  <c r="AA4"/>
  <c r="AB4"/>
  <c r="AC4"/>
  <c r="AC2"/>
  <c r="AB2"/>
  <c r="AA2"/>
  <c r="Z2"/>
  <c r="Y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E4" i="5"/>
  <c r="B5" i="7" s="1"/>
  <c r="E5" i="5"/>
  <c r="E6"/>
  <c r="B7" i="7" s="1"/>
  <c r="E7" i="5"/>
  <c r="E8"/>
  <c r="B9" i="7" s="1"/>
  <c r="E9" i="5"/>
  <c r="E10"/>
  <c r="E11"/>
  <c r="E12"/>
  <c r="B13" i="7" s="1"/>
  <c r="E13" i="5"/>
  <c r="B14" i="7" s="1"/>
  <c r="E14" i="5"/>
  <c r="B15" i="7" s="1"/>
  <c r="E15" i="5"/>
  <c r="E16"/>
  <c r="E17"/>
  <c r="E3"/>
  <c r="A4" i="4" s="1"/>
  <c r="T3"/>
  <c r="T1"/>
  <c r="D2" i="7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  <c r="AM2" s="1"/>
  <c r="AN2" s="1"/>
  <c r="AO2" s="1"/>
  <c r="AP2" s="1"/>
  <c r="AQ2" s="1"/>
  <c r="AR2" s="1"/>
  <c r="AS2" s="1"/>
  <c r="AT2" s="1"/>
  <c r="AU2" s="1"/>
  <c r="AV2" s="1"/>
  <c r="AW2" s="1"/>
  <c r="AX2" s="1"/>
  <c r="AY2" s="1"/>
  <c r="AZ2" s="1"/>
  <c r="BA2" s="1"/>
  <c r="BB2" s="1"/>
  <c r="BC2" s="1"/>
  <c r="BD2" s="1"/>
  <c r="BE2" s="1"/>
  <c r="BF2" s="1"/>
  <c r="BG2" s="1"/>
  <c r="BH2" s="1"/>
  <c r="BI2" s="1"/>
  <c r="BJ2" s="1"/>
  <c r="BK2" s="1"/>
  <c r="BL2" s="1"/>
  <c r="BM2" s="1"/>
  <c r="BN2" s="1"/>
  <c r="BO2" s="1"/>
  <c r="BP2" s="1"/>
  <c r="BQ2" s="1"/>
  <c r="BR2" s="1"/>
  <c r="BS2" s="1"/>
  <c r="BT2" s="1"/>
  <c r="BU2" s="1"/>
  <c r="BV2" s="1"/>
  <c r="BW2" s="1"/>
  <c r="BX2" s="1"/>
  <c r="BY2" s="1"/>
  <c r="BZ2" s="1"/>
  <c r="CA2" s="1"/>
  <c r="CB2" s="1"/>
  <c r="CC2" s="1"/>
  <c r="CD2" s="1"/>
  <c r="CE2" s="1"/>
  <c r="CF2" s="1"/>
  <c r="CG2" s="1"/>
  <c r="CH2" s="1"/>
  <c r="CI2" s="1"/>
  <c r="CJ2" s="1"/>
  <c r="CK2" s="1"/>
  <c r="CL2" s="1"/>
  <c r="CM2" s="1"/>
  <c r="CN2" s="1"/>
  <c r="CO2" s="1"/>
  <c r="CP2" s="1"/>
  <c r="CQ2" s="1"/>
  <c r="CR2" s="1"/>
  <c r="CS2" s="1"/>
  <c r="CT2" s="1"/>
  <c r="CU2" s="1"/>
  <c r="CV2" s="1"/>
  <c r="CW2" s="1"/>
  <c r="CX2" s="1"/>
  <c r="CY2" s="1"/>
  <c r="CZ2" s="1"/>
  <c r="DA2" s="1"/>
  <c r="DB2" s="1"/>
  <c r="DC2" s="1"/>
  <c r="DD2" s="1"/>
  <c r="DE2" s="1"/>
  <c r="DF2" s="1"/>
  <c r="DG2" s="1"/>
  <c r="DH2" s="1"/>
  <c r="DI2" s="1"/>
  <c r="DJ2" s="1"/>
  <c r="DK2" s="1"/>
  <c r="DL2" s="1"/>
  <c r="DM2" s="1"/>
  <c r="DN2" s="1"/>
  <c r="DO2" s="1"/>
  <c r="DP2" s="1"/>
  <c r="DQ2" s="1"/>
  <c r="DR2" s="1"/>
  <c r="DS2" s="1"/>
  <c r="DT2" s="1"/>
  <c r="DU2" s="1"/>
  <c r="DV2" s="1"/>
  <c r="DW2" s="1"/>
  <c r="DX2" s="1"/>
  <c r="DY2" s="1"/>
  <c r="DZ2" s="1"/>
  <c r="EA2" s="1"/>
  <c r="EB2" s="1"/>
  <c r="EC2" s="1"/>
  <c r="ED2" s="1"/>
  <c r="EE2" s="1"/>
  <c r="EF2" s="1"/>
  <c r="EG2" s="1"/>
  <c r="EH2" s="1"/>
  <c r="EI2" s="1"/>
  <c r="EJ2" s="1"/>
  <c r="EK2" s="1"/>
  <c r="EL2" s="1"/>
  <c r="EM2" s="1"/>
  <c r="EN2" s="1"/>
  <c r="EO2" s="1"/>
  <c r="EP2" s="1"/>
  <c r="EQ2" s="1"/>
  <c r="ER2" s="1"/>
  <c r="ES2" s="1"/>
  <c r="ET2" s="1"/>
  <c r="EU2" s="1"/>
  <c r="EV2" s="1"/>
  <c r="EW2" s="1"/>
  <c r="EX2" s="1"/>
  <c r="EY2" s="1"/>
  <c r="EZ2" s="1"/>
  <c r="FA2" s="1"/>
  <c r="FB2" s="1"/>
  <c r="FC2" s="1"/>
  <c r="FD2" s="1"/>
  <c r="FE2" s="1"/>
  <c r="FF2" s="1"/>
  <c r="FG2" s="1"/>
  <c r="FH2" s="1"/>
  <c r="FI2" s="1"/>
  <c r="FJ2" s="1"/>
  <c r="FK2" s="1"/>
  <c r="FL2" s="1"/>
  <c r="FM2" s="1"/>
  <c r="FN2" s="1"/>
  <c r="FO2" s="1"/>
  <c r="FP2" s="1"/>
  <c r="FQ2" s="1"/>
  <c r="FR2" s="1"/>
  <c r="FS2" s="1"/>
  <c r="FT2" s="1"/>
  <c r="FU2" s="1"/>
  <c r="FV2" s="1"/>
  <c r="FW2" s="1"/>
  <c r="FX2" s="1"/>
  <c r="FY2" s="1"/>
  <c r="FZ2" s="1"/>
  <c r="GA2" s="1"/>
  <c r="GB2" s="1"/>
  <c r="GC2" s="1"/>
  <c r="GD2" s="1"/>
  <c r="GE2" s="1"/>
  <c r="GF2" s="1"/>
  <c r="GG2" s="1"/>
  <c r="GH2" s="1"/>
  <c r="GI2" s="1"/>
  <c r="GJ2" s="1"/>
  <c r="GK2" s="1"/>
  <c r="GL2" s="1"/>
  <c r="GM2" s="1"/>
  <c r="GN2" s="1"/>
  <c r="GO2" s="1"/>
  <c r="GP2" s="1"/>
  <c r="GQ2" s="1"/>
  <c r="GR2" s="1"/>
  <c r="GS2" s="1"/>
  <c r="GT2" s="1"/>
  <c r="GU2" s="1"/>
  <c r="GV2" s="1"/>
  <c r="GW2" s="1"/>
  <c r="GX2" s="1"/>
  <c r="GY2" s="1"/>
  <c r="GZ2" s="1"/>
  <c r="HA2" s="1"/>
  <c r="HB2" s="1"/>
  <c r="HC2" s="1"/>
  <c r="HD2" s="1"/>
  <c r="HE2" s="1"/>
  <c r="HF2" s="1"/>
  <c r="HG2" s="1"/>
  <c r="HH2" s="1"/>
  <c r="HI2" s="1"/>
  <c r="HJ2" s="1"/>
  <c r="HK2" s="1"/>
  <c r="HL2" s="1"/>
  <c r="HM2" s="1"/>
  <c r="HN2" s="1"/>
  <c r="HO2" s="1"/>
  <c r="HP2" s="1"/>
  <c r="HQ2" s="1"/>
  <c r="HR2" s="1"/>
  <c r="HS2" s="1"/>
  <c r="HT2" s="1"/>
  <c r="HU2" s="1"/>
  <c r="HV2" s="1"/>
  <c r="HW2" s="1"/>
  <c r="HX2" s="1"/>
  <c r="HY2" s="1"/>
  <c r="HZ2" s="1"/>
  <c r="IA2" s="1"/>
  <c r="IB2" s="1"/>
  <c r="IC2" s="1"/>
  <c r="ID2" s="1"/>
  <c r="IE2" s="1"/>
  <c r="IF2" s="1"/>
  <c r="IG2" s="1"/>
  <c r="IH2" s="1"/>
  <c r="II2" s="1"/>
  <c r="IJ2" s="1"/>
  <c r="IK2" s="1"/>
  <c r="IL2" s="1"/>
  <c r="IM2" s="1"/>
  <c r="IN2" s="1"/>
  <c r="IO2" s="1"/>
  <c r="IP2" s="1"/>
  <c r="IQ2" s="1"/>
  <c r="IR2" s="1"/>
  <c r="IS2" s="1"/>
  <c r="IT2" s="1"/>
  <c r="IU2" s="1"/>
  <c r="IV2" s="1"/>
  <c r="F3" i="6"/>
  <c r="Q18" s="1"/>
  <c r="B8" i="7"/>
  <c r="B10"/>
  <c r="B11"/>
  <c r="B12"/>
  <c r="F4" i="1"/>
  <c r="D3" i="6"/>
  <c r="O18" s="1"/>
  <c r="AG7" i="4" l="1"/>
  <c r="AK5"/>
  <c r="AJ5" s="1"/>
  <c r="AH5" s="1"/>
  <c r="AG6"/>
  <c r="AD3"/>
  <c r="AE3" s="1"/>
  <c r="AD2"/>
  <c r="AE2" s="1"/>
  <c r="AF606"/>
  <c r="AI841"/>
  <c r="AF1114"/>
  <c r="AF817"/>
  <c r="AF1079"/>
  <c r="AF549"/>
  <c r="AI308"/>
  <c r="AF633"/>
  <c r="AF1050"/>
  <c r="AF1199"/>
  <c r="AF1021"/>
  <c r="AF881"/>
  <c r="AI577"/>
  <c r="AF925"/>
  <c r="AF1173"/>
  <c r="AF961"/>
  <c r="AF709"/>
  <c r="AF518"/>
  <c r="AF1143"/>
  <c r="AF1045"/>
  <c r="AF1012"/>
  <c r="AF745"/>
  <c r="AF668"/>
  <c r="AI1016"/>
  <c r="AF864"/>
  <c r="AI717"/>
  <c r="AF618"/>
  <c r="AF1186"/>
  <c r="AF1149"/>
  <c r="AF1066"/>
  <c r="AI937"/>
  <c r="AI888"/>
  <c r="AF777"/>
  <c r="AF592"/>
  <c r="AI296"/>
  <c r="AF1031"/>
  <c r="AF977"/>
  <c r="AF562"/>
  <c r="AF533"/>
  <c r="AI504"/>
  <c r="AF1130"/>
  <c r="AF1101"/>
  <c r="AF1047"/>
  <c r="AI824"/>
  <c r="AI685"/>
  <c r="AF648"/>
  <c r="AF17"/>
  <c r="AF49"/>
  <c r="AF993"/>
  <c r="AF793"/>
  <c r="AI693"/>
  <c r="AF569"/>
  <c r="AF1071"/>
  <c r="AF1058"/>
  <c r="AF1001"/>
  <c r="AF945"/>
  <c r="AI873"/>
  <c r="AI856"/>
  <c r="AI809"/>
  <c r="AF701"/>
  <c r="AI641"/>
  <c r="AF542"/>
  <c r="AF57"/>
  <c r="AF1191"/>
  <c r="AF1178"/>
  <c r="AF1165"/>
  <c r="AF1135"/>
  <c r="AF1122"/>
  <c r="AF1109"/>
  <c r="AF1095"/>
  <c r="AF1008"/>
  <c r="AF969"/>
  <c r="AI952"/>
  <c r="AF729"/>
  <c r="AI597"/>
  <c r="AF584"/>
  <c r="AF554"/>
  <c r="AF528"/>
  <c r="AF511"/>
  <c r="AF39"/>
  <c r="AF985"/>
  <c r="AI917"/>
  <c r="AF900"/>
  <c r="AF849"/>
  <c r="AF832"/>
  <c r="AF761"/>
  <c r="AF677"/>
  <c r="AF656"/>
  <c r="AF626"/>
  <c r="AF613"/>
  <c r="AF501"/>
  <c r="AF13"/>
  <c r="AF1159"/>
  <c r="AF1103"/>
  <c r="AF1098"/>
  <c r="AF1085"/>
  <c r="AF1037"/>
  <c r="AF989"/>
  <c r="AI908"/>
  <c r="AI316"/>
  <c r="AF1175"/>
  <c r="AF1133"/>
  <c r="AF1082"/>
  <c r="AF1077"/>
  <c r="AF1063"/>
  <c r="AF1026"/>
  <c r="AI1012"/>
  <c r="AI1011"/>
  <c r="AF973"/>
  <c r="AF932"/>
  <c r="AI905"/>
  <c r="AF801"/>
  <c r="AF737"/>
  <c r="AI697"/>
  <c r="AI688"/>
  <c r="AF661"/>
  <c r="AF638"/>
  <c r="AI629"/>
  <c r="AF624"/>
  <c r="AF601"/>
  <c r="AI545"/>
  <c r="AF536"/>
  <c r="AF513"/>
  <c r="AF503"/>
  <c r="AI300"/>
  <c r="AF53"/>
  <c r="AF31"/>
  <c r="AF21"/>
  <c r="AF1146"/>
  <c r="AF1141"/>
  <c r="AF1127"/>
  <c r="AF1090"/>
  <c r="AF1053"/>
  <c r="AF1039"/>
  <c r="AF1034"/>
  <c r="AI977"/>
  <c r="AI949"/>
  <c r="AI940"/>
  <c r="AF913"/>
  <c r="AF868"/>
  <c r="AF836"/>
  <c r="AF753"/>
  <c r="AF705"/>
  <c r="AI673"/>
  <c r="AI609"/>
  <c r="AF586"/>
  <c r="AF581"/>
  <c r="AF497"/>
  <c r="AI312"/>
  <c r="AI1009"/>
  <c r="AI1004"/>
  <c r="AF65"/>
  <c r="AF25"/>
  <c r="AF15"/>
  <c r="AF1154"/>
  <c r="AF1117"/>
  <c r="AI1003"/>
  <c r="AF957"/>
  <c r="AI885"/>
  <c r="AI876"/>
  <c r="AI853"/>
  <c r="AI844"/>
  <c r="AI821"/>
  <c r="AI812"/>
  <c r="AF769"/>
  <c r="AF650"/>
  <c r="AF645"/>
  <c r="AF594"/>
  <c r="AF552"/>
  <c r="AI529"/>
  <c r="AF524"/>
  <c r="AF1181"/>
  <c r="AF1167"/>
  <c r="AF1162"/>
  <c r="AF1111"/>
  <c r="AF1069"/>
  <c r="AF1018"/>
  <c r="AI993"/>
  <c r="AI961"/>
  <c r="AI920"/>
  <c r="AF893"/>
  <c r="AF861"/>
  <c r="AF829"/>
  <c r="AF785"/>
  <c r="AF721"/>
  <c r="AI712"/>
  <c r="AI680"/>
  <c r="AF616"/>
  <c r="AF574"/>
  <c r="AI565"/>
  <c r="AF560"/>
  <c r="AF509"/>
  <c r="AI292"/>
  <c r="AF63"/>
  <c r="AF41"/>
  <c r="AF23"/>
  <c r="AI1199"/>
  <c r="AH1199"/>
  <c r="AI1175"/>
  <c r="AH1175"/>
  <c r="AI1168"/>
  <c r="AH1168"/>
  <c r="AI1162"/>
  <c r="AH1162"/>
  <c r="AI1143"/>
  <c r="AH1143"/>
  <c r="AI1136"/>
  <c r="AH1136"/>
  <c r="AI1130"/>
  <c r="AH1130"/>
  <c r="AI1111"/>
  <c r="AH1111"/>
  <c r="AI1104"/>
  <c r="AH1104"/>
  <c r="AI1098"/>
  <c r="AH1098"/>
  <c r="AI1079"/>
  <c r="AH1079"/>
  <c r="AI1072"/>
  <c r="AH1072"/>
  <c r="AI1066"/>
  <c r="AH1066"/>
  <c r="AI1047"/>
  <c r="AH1047"/>
  <c r="AI1040"/>
  <c r="AH1040"/>
  <c r="AI1034"/>
  <c r="AH1034"/>
  <c r="AF1014"/>
  <c r="AG1014"/>
  <c r="AF990"/>
  <c r="AG990"/>
  <c r="AF974"/>
  <c r="AG974"/>
  <c r="AF958"/>
  <c r="AG958"/>
  <c r="AI947"/>
  <c r="AH947"/>
  <c r="AF942"/>
  <c r="AG942"/>
  <c r="AI932"/>
  <c r="AH932"/>
  <c r="AF926"/>
  <c r="AG926"/>
  <c r="AI915"/>
  <c r="AH915"/>
  <c r="AF910"/>
  <c r="AG910"/>
  <c r="AI900"/>
  <c r="AH900"/>
  <c r="AF894"/>
  <c r="AG894"/>
  <c r="AI883"/>
  <c r="AH883"/>
  <c r="AF878"/>
  <c r="AG878"/>
  <c r="AI868"/>
  <c r="AH868"/>
  <c r="AF862"/>
  <c r="AG862"/>
  <c r="AI851"/>
  <c r="AH851"/>
  <c r="AF846"/>
  <c r="AG846"/>
  <c r="AI836"/>
  <c r="AH836"/>
  <c r="AF830"/>
  <c r="AG830"/>
  <c r="AI819"/>
  <c r="AH819"/>
  <c r="AF814"/>
  <c r="AG814"/>
  <c r="AI804"/>
  <c r="AH804"/>
  <c r="AI795"/>
  <c r="AH795"/>
  <c r="AF790"/>
  <c r="AG790"/>
  <c r="AI786"/>
  <c r="AH786"/>
  <c r="AI772"/>
  <c r="AH772"/>
  <c r="AI763"/>
  <c r="AH763"/>
  <c r="AF758"/>
  <c r="AG758"/>
  <c r="AI754"/>
  <c r="AH754"/>
  <c r="AI740"/>
  <c r="AH740"/>
  <c r="AI731"/>
  <c r="AH731"/>
  <c r="AF726"/>
  <c r="AG726"/>
  <c r="AI722"/>
  <c r="AH722"/>
  <c r="AI711"/>
  <c r="AH711"/>
  <c r="AI706"/>
  <c r="AH706"/>
  <c r="AI695"/>
  <c r="AH695"/>
  <c r="AF690"/>
  <c r="AG690"/>
  <c r="AI679"/>
  <c r="AH679"/>
  <c r="AI674"/>
  <c r="AH674"/>
  <c r="AI650"/>
  <c r="AH650"/>
  <c r="AI643"/>
  <c r="AH643"/>
  <c r="AI638"/>
  <c r="AH638"/>
  <c r="AF637"/>
  <c r="AG637"/>
  <c r="AI627"/>
  <c r="AH627"/>
  <c r="AI616"/>
  <c r="AH616"/>
  <c r="AI610"/>
  <c r="AH610"/>
  <c r="AI594"/>
  <c r="AH594"/>
  <c r="AI588"/>
  <c r="AH588"/>
  <c r="AI576"/>
  <c r="AH576"/>
  <c r="AI571"/>
  <c r="AH571"/>
  <c r="AI560"/>
  <c r="AH560"/>
  <c r="AI555"/>
  <c r="AH555"/>
  <c r="AI543"/>
  <c r="AH543"/>
  <c r="AI538"/>
  <c r="AH538"/>
  <c r="AF526"/>
  <c r="AG526"/>
  <c r="AI516"/>
  <c r="AH516"/>
  <c r="AI511"/>
  <c r="AH511"/>
  <c r="AF510"/>
  <c r="AG510"/>
  <c r="AI498"/>
  <c r="AH498"/>
  <c r="AI401"/>
  <c r="AH401"/>
  <c r="AI397"/>
  <c r="AH397"/>
  <c r="AI393"/>
  <c r="AH393"/>
  <c r="AI389"/>
  <c r="AH389"/>
  <c r="AI385"/>
  <c r="AH385"/>
  <c r="AI381"/>
  <c r="AH381"/>
  <c r="AI377"/>
  <c r="AH377"/>
  <c r="AI373"/>
  <c r="AH373"/>
  <c r="AI369"/>
  <c r="AH369"/>
  <c r="AI365"/>
  <c r="AH365"/>
  <c r="AI361"/>
  <c r="AH361"/>
  <c r="AI357"/>
  <c r="AH357"/>
  <c r="AI353"/>
  <c r="AH353"/>
  <c r="AI349"/>
  <c r="AH349"/>
  <c r="AI345"/>
  <c r="AH345"/>
  <c r="AI341"/>
  <c r="AH341"/>
  <c r="AI337"/>
  <c r="AH337"/>
  <c r="AI333"/>
  <c r="AH333"/>
  <c r="AI329"/>
  <c r="AH329"/>
  <c r="AI325"/>
  <c r="AH325"/>
  <c r="AI321"/>
  <c r="AH321"/>
  <c r="AI317"/>
  <c r="AH317"/>
  <c r="AF311"/>
  <c r="AG311"/>
  <c r="AI301"/>
  <c r="AH301"/>
  <c r="AF295"/>
  <c r="AG295"/>
  <c r="AI154"/>
  <c r="AH154"/>
  <c r="AI150"/>
  <c r="AH150"/>
  <c r="AI146"/>
  <c r="AH146"/>
  <c r="AI142"/>
  <c r="AH142"/>
  <c r="AI138"/>
  <c r="AH138"/>
  <c r="AI134"/>
  <c r="AH134"/>
  <c r="AI130"/>
  <c r="AH130"/>
  <c r="AI126"/>
  <c r="AH126"/>
  <c r="AI122"/>
  <c r="AH122"/>
  <c r="AI118"/>
  <c r="AH118"/>
  <c r="AI114"/>
  <c r="AH114"/>
  <c r="AI110"/>
  <c r="AH110"/>
  <c r="AI106"/>
  <c r="AH106"/>
  <c r="AI102"/>
  <c r="AH102"/>
  <c r="AI98"/>
  <c r="AH98"/>
  <c r="AI94"/>
  <c r="AH94"/>
  <c r="AI90"/>
  <c r="AH90"/>
  <c r="AI86"/>
  <c r="AH86"/>
  <c r="AI82"/>
  <c r="AH82"/>
  <c r="AI78"/>
  <c r="AH78"/>
  <c r="AI74"/>
  <c r="AH74"/>
  <c r="AI70"/>
  <c r="AH70"/>
  <c r="AI66"/>
  <c r="AH66"/>
  <c r="AI61"/>
  <c r="AH61"/>
  <c r="AI50"/>
  <c r="AH50"/>
  <c r="AI45"/>
  <c r="AH45"/>
  <c r="AI34"/>
  <c r="AH34"/>
  <c r="AI29"/>
  <c r="AH29"/>
  <c r="AI18"/>
  <c r="AH18"/>
  <c r="AI13"/>
  <c r="AH13"/>
  <c r="AF1193"/>
  <c r="AF1187"/>
  <c r="AF1174"/>
  <c r="AF1161"/>
  <c r="AF1155"/>
  <c r="AF1142"/>
  <c r="AF1129"/>
  <c r="AF1123"/>
  <c r="AF1110"/>
  <c r="AF1097"/>
  <c r="AF1091"/>
  <c r="AF1078"/>
  <c r="AF1065"/>
  <c r="AF1059"/>
  <c r="AF1046"/>
  <c r="AF1033"/>
  <c r="AF1027"/>
  <c r="AI1008"/>
  <c r="AI1007"/>
  <c r="AI1001"/>
  <c r="AI985"/>
  <c r="AI969"/>
  <c r="AF953"/>
  <c r="AF952"/>
  <c r="AF921"/>
  <c r="AF920"/>
  <c r="AF889"/>
  <c r="AF888"/>
  <c r="AF857"/>
  <c r="AF856"/>
  <c r="AF825"/>
  <c r="AF824"/>
  <c r="AF781"/>
  <c r="AF749"/>
  <c r="AF700"/>
  <c r="AF669"/>
  <c r="AF664"/>
  <c r="AI649"/>
  <c r="AF621"/>
  <c r="AF609"/>
  <c r="AF604"/>
  <c r="AF593"/>
  <c r="AF582"/>
  <c r="AF566"/>
  <c r="AF548"/>
  <c r="AF504"/>
  <c r="AF493"/>
  <c r="AI306"/>
  <c r="AI290"/>
  <c r="AF55"/>
  <c r="AI1198"/>
  <c r="AH1198"/>
  <c r="AI1193"/>
  <c r="AH1193"/>
  <c r="AI1187"/>
  <c r="AH1187"/>
  <c r="AI1180"/>
  <c r="AH1180"/>
  <c r="AI1174"/>
  <c r="AH1174"/>
  <c r="AI1155"/>
  <c r="AH1155"/>
  <c r="AI1148"/>
  <c r="AH1148"/>
  <c r="AI1142"/>
  <c r="AH1142"/>
  <c r="AI1123"/>
  <c r="AH1123"/>
  <c r="AI1116"/>
  <c r="AH1116"/>
  <c r="AI1110"/>
  <c r="AH1110"/>
  <c r="AI1091"/>
  <c r="AH1091"/>
  <c r="AI1084"/>
  <c r="AH1084"/>
  <c r="AI1078"/>
  <c r="AH1078"/>
  <c r="AI1059"/>
  <c r="AH1059"/>
  <c r="AI1052"/>
  <c r="AH1052"/>
  <c r="AI1046"/>
  <c r="AH1046"/>
  <c r="AI1027"/>
  <c r="AH1027"/>
  <c r="AI1020"/>
  <c r="AH1020"/>
  <c r="AF1006"/>
  <c r="AG1006"/>
  <c r="AI1000"/>
  <c r="AH1000"/>
  <c r="AI995"/>
  <c r="AH995"/>
  <c r="AI984"/>
  <c r="AH984"/>
  <c r="AI979"/>
  <c r="AH979"/>
  <c r="AI968"/>
  <c r="AH968"/>
  <c r="AI963"/>
  <c r="AH963"/>
  <c r="AF946"/>
  <c r="AG946"/>
  <c r="AI936"/>
  <c r="AH936"/>
  <c r="AI931"/>
  <c r="AH931"/>
  <c r="AF914"/>
  <c r="AG914"/>
  <c r="AI904"/>
  <c r="AH904"/>
  <c r="AI899"/>
  <c r="AH899"/>
  <c r="AF882"/>
  <c r="AG882"/>
  <c r="AI872"/>
  <c r="AH872"/>
  <c r="AI867"/>
  <c r="AH867"/>
  <c r="AF850"/>
  <c r="AG850"/>
  <c r="AI846"/>
  <c r="AH846"/>
  <c r="AI840"/>
  <c r="AH840"/>
  <c r="AI835"/>
  <c r="AH835"/>
  <c r="AI830"/>
  <c r="AH830"/>
  <c r="AF818"/>
  <c r="AG818"/>
  <c r="AI814"/>
  <c r="AH814"/>
  <c r="AI808"/>
  <c r="AH808"/>
  <c r="AI799"/>
  <c r="AH799"/>
  <c r="AF794"/>
  <c r="AG794"/>
  <c r="AI790"/>
  <c r="AH790"/>
  <c r="AI776"/>
  <c r="AH776"/>
  <c r="AI767"/>
  <c r="AH767"/>
  <c r="AF762"/>
  <c r="AG762"/>
  <c r="AI758"/>
  <c r="AH758"/>
  <c r="AI744"/>
  <c r="AH744"/>
  <c r="AI735"/>
  <c r="AH735"/>
  <c r="AF730"/>
  <c r="AG730"/>
  <c r="AI726"/>
  <c r="AH726"/>
  <c r="AF710"/>
  <c r="AG710"/>
  <c r="AF694"/>
  <c r="AG694"/>
  <c r="AI690"/>
  <c r="AH690"/>
  <c r="AF678"/>
  <c r="AG678"/>
  <c r="AI664"/>
  <c r="AH664"/>
  <c r="AI659"/>
  <c r="AH659"/>
  <c r="AI654"/>
  <c r="AH654"/>
  <c r="AF642"/>
  <c r="AG642"/>
  <c r="AI632"/>
  <c r="AH632"/>
  <c r="AI615"/>
  <c r="AH615"/>
  <c r="AI604"/>
  <c r="AH604"/>
  <c r="AI599"/>
  <c r="AH599"/>
  <c r="AI582"/>
  <c r="AH582"/>
  <c r="AI566"/>
  <c r="AH566"/>
  <c r="AI559"/>
  <c r="AH559"/>
  <c r="AI548"/>
  <c r="AH548"/>
  <c r="AI532"/>
  <c r="AH532"/>
  <c r="AI526"/>
  <c r="AH526"/>
  <c r="AI510"/>
  <c r="AH510"/>
  <c r="AI311"/>
  <c r="AH311"/>
  <c r="AF305"/>
  <c r="AG305"/>
  <c r="AI295"/>
  <c r="AH295"/>
  <c r="AF69"/>
  <c r="AG69"/>
  <c r="AI60"/>
  <c r="AH60"/>
  <c r="AI55"/>
  <c r="AH55"/>
  <c r="AI44"/>
  <c r="AH44"/>
  <c r="AI39"/>
  <c r="AH39"/>
  <c r="AI28"/>
  <c r="AH28"/>
  <c r="AI23"/>
  <c r="AH23"/>
  <c r="AI12"/>
  <c r="AH12"/>
  <c r="AF33"/>
  <c r="AI4"/>
  <c r="AH4"/>
  <c r="AI1192"/>
  <c r="AH1192"/>
  <c r="AI1186"/>
  <c r="AH1186"/>
  <c r="AI1167"/>
  <c r="AH1167"/>
  <c r="AI1160"/>
  <c r="AH1160"/>
  <c r="AI1154"/>
  <c r="AH1154"/>
  <c r="AI1135"/>
  <c r="AH1135"/>
  <c r="AI1128"/>
  <c r="AH1128"/>
  <c r="AI1122"/>
  <c r="AH1122"/>
  <c r="AI1103"/>
  <c r="AH1103"/>
  <c r="AI1096"/>
  <c r="AH1096"/>
  <c r="AI1090"/>
  <c r="AH1090"/>
  <c r="AI1071"/>
  <c r="AH1071"/>
  <c r="AI1064"/>
  <c r="AH1064"/>
  <c r="AI1058"/>
  <c r="AH1058"/>
  <c r="AI1039"/>
  <c r="AH1039"/>
  <c r="AI1032"/>
  <c r="AH1032"/>
  <c r="AI1026"/>
  <c r="AH1026"/>
  <c r="AF994"/>
  <c r="AG994"/>
  <c r="AF978"/>
  <c r="AG978"/>
  <c r="AF962"/>
  <c r="AG962"/>
  <c r="AI951"/>
  <c r="AH951"/>
  <c r="AF930"/>
  <c r="AG930"/>
  <c r="AI919"/>
  <c r="AH919"/>
  <c r="AF898"/>
  <c r="AG898"/>
  <c r="AI887"/>
  <c r="AH887"/>
  <c r="AF866"/>
  <c r="AG866"/>
  <c r="AI855"/>
  <c r="AH855"/>
  <c r="AI850"/>
  <c r="AH850"/>
  <c r="AF834"/>
  <c r="AG834"/>
  <c r="AI823"/>
  <c r="AH823"/>
  <c r="AI818"/>
  <c r="AH818"/>
  <c r="AI803"/>
  <c r="AH803"/>
  <c r="AF798"/>
  <c r="AG798"/>
  <c r="AI794"/>
  <c r="AH794"/>
  <c r="AI780"/>
  <c r="AH780"/>
  <c r="AI771"/>
  <c r="AH771"/>
  <c r="AF766"/>
  <c r="AG766"/>
  <c r="AI762"/>
  <c r="AH762"/>
  <c r="AI748"/>
  <c r="AH748"/>
  <c r="AI739"/>
  <c r="AH739"/>
  <c r="AF734"/>
  <c r="AG734"/>
  <c r="AI730"/>
  <c r="AH730"/>
  <c r="AI710"/>
  <c r="AH710"/>
  <c r="AI699"/>
  <c r="AH699"/>
  <c r="AI694"/>
  <c r="AH694"/>
  <c r="AI678"/>
  <c r="AH678"/>
  <c r="AI668"/>
  <c r="AH668"/>
  <c r="AI663"/>
  <c r="AH663"/>
  <c r="AF658"/>
  <c r="AG658"/>
  <c r="AI648"/>
  <c r="AH648"/>
  <c r="AI642"/>
  <c r="AH642"/>
  <c r="AI626"/>
  <c r="AH626"/>
  <c r="AI620"/>
  <c r="AH620"/>
  <c r="AI608"/>
  <c r="AH608"/>
  <c r="AI603"/>
  <c r="AH603"/>
  <c r="AI592"/>
  <c r="AH592"/>
  <c r="AI587"/>
  <c r="AH587"/>
  <c r="AI575"/>
  <c r="AH575"/>
  <c r="AI570"/>
  <c r="AH570"/>
  <c r="AI554"/>
  <c r="AH554"/>
  <c r="AI547"/>
  <c r="AH547"/>
  <c r="AI542"/>
  <c r="AH542"/>
  <c r="AF541"/>
  <c r="AG541"/>
  <c r="AI515"/>
  <c r="AH515"/>
  <c r="AI503"/>
  <c r="AH503"/>
  <c r="AI492"/>
  <c r="AH492"/>
  <c r="AI488"/>
  <c r="AH488"/>
  <c r="AI484"/>
  <c r="AH484"/>
  <c r="AI480"/>
  <c r="AH480"/>
  <c r="AI476"/>
  <c r="AH476"/>
  <c r="AI472"/>
  <c r="AH472"/>
  <c r="AI468"/>
  <c r="AH468"/>
  <c r="AI464"/>
  <c r="AH464"/>
  <c r="AI460"/>
  <c r="AH460"/>
  <c r="AI456"/>
  <c r="AH456"/>
  <c r="AI452"/>
  <c r="AH452"/>
  <c r="AI448"/>
  <c r="AH448"/>
  <c r="AI444"/>
  <c r="AH444"/>
  <c r="AI440"/>
  <c r="AH440"/>
  <c r="AI436"/>
  <c r="AH436"/>
  <c r="AI432"/>
  <c r="AH432"/>
  <c r="AI428"/>
  <c r="AH428"/>
  <c r="AI424"/>
  <c r="AH424"/>
  <c r="AI420"/>
  <c r="AH420"/>
  <c r="AI416"/>
  <c r="AH416"/>
  <c r="AI412"/>
  <c r="AH412"/>
  <c r="AI408"/>
  <c r="AH408"/>
  <c r="AI404"/>
  <c r="AH404"/>
  <c r="AI400"/>
  <c r="AH400"/>
  <c r="AI396"/>
  <c r="AH396"/>
  <c r="AI392"/>
  <c r="AH392"/>
  <c r="AI388"/>
  <c r="AH388"/>
  <c r="AI384"/>
  <c r="AH384"/>
  <c r="AI380"/>
  <c r="AH380"/>
  <c r="AI376"/>
  <c r="AH376"/>
  <c r="AI372"/>
  <c r="AH372"/>
  <c r="AI368"/>
  <c r="AH368"/>
  <c r="AI364"/>
  <c r="AH364"/>
  <c r="AI360"/>
  <c r="AH360"/>
  <c r="AI356"/>
  <c r="AH356"/>
  <c r="AI352"/>
  <c r="AH352"/>
  <c r="AI348"/>
  <c r="AH348"/>
  <c r="AI344"/>
  <c r="AH344"/>
  <c r="AI340"/>
  <c r="AH340"/>
  <c r="AI336"/>
  <c r="AH336"/>
  <c r="AI332"/>
  <c r="AH332"/>
  <c r="AI328"/>
  <c r="AH328"/>
  <c r="AI324"/>
  <c r="AH324"/>
  <c r="AI320"/>
  <c r="AH320"/>
  <c r="AF315"/>
  <c r="AG315"/>
  <c r="AI305"/>
  <c r="AH305"/>
  <c r="AF299"/>
  <c r="AG299"/>
  <c r="AI289"/>
  <c r="AH289"/>
  <c r="AI285"/>
  <c r="AH285"/>
  <c r="AI281"/>
  <c r="AH281"/>
  <c r="AI277"/>
  <c r="AH277"/>
  <c r="AI273"/>
  <c r="AH273"/>
  <c r="AI269"/>
  <c r="AH269"/>
  <c r="AI265"/>
  <c r="AH265"/>
  <c r="AI261"/>
  <c r="AH261"/>
  <c r="AI257"/>
  <c r="AH257"/>
  <c r="AI253"/>
  <c r="AH253"/>
  <c r="AI249"/>
  <c r="AH249"/>
  <c r="AI245"/>
  <c r="AH245"/>
  <c r="AI241"/>
  <c r="AH241"/>
  <c r="AI237"/>
  <c r="AH237"/>
  <c r="AI233"/>
  <c r="AH233"/>
  <c r="AI229"/>
  <c r="AH229"/>
  <c r="AI225"/>
  <c r="AH225"/>
  <c r="AI221"/>
  <c r="AH221"/>
  <c r="AI217"/>
  <c r="AH217"/>
  <c r="AI213"/>
  <c r="AH213"/>
  <c r="AI209"/>
  <c r="AH209"/>
  <c r="AI205"/>
  <c r="AH205"/>
  <c r="AI201"/>
  <c r="AH201"/>
  <c r="AI197"/>
  <c r="AH197"/>
  <c r="AI193"/>
  <c r="AH193"/>
  <c r="AI189"/>
  <c r="AH189"/>
  <c r="AI185"/>
  <c r="AH185"/>
  <c r="AI181"/>
  <c r="AH181"/>
  <c r="AI177"/>
  <c r="AH177"/>
  <c r="AI173"/>
  <c r="AH173"/>
  <c r="AI169"/>
  <c r="AH169"/>
  <c r="AI165"/>
  <c r="AH165"/>
  <c r="AI161"/>
  <c r="AH161"/>
  <c r="AI157"/>
  <c r="AH157"/>
  <c r="AI153"/>
  <c r="AH153"/>
  <c r="AI149"/>
  <c r="AH149"/>
  <c r="AI145"/>
  <c r="AH145"/>
  <c r="AI141"/>
  <c r="AH141"/>
  <c r="AI137"/>
  <c r="AH137"/>
  <c r="AI133"/>
  <c r="AH133"/>
  <c r="AI129"/>
  <c r="AH129"/>
  <c r="AI125"/>
  <c r="AH125"/>
  <c r="AI121"/>
  <c r="AH121"/>
  <c r="AI117"/>
  <c r="AH117"/>
  <c r="AI113"/>
  <c r="AH113"/>
  <c r="AI109"/>
  <c r="AH109"/>
  <c r="AI105"/>
  <c r="AH105"/>
  <c r="AI101"/>
  <c r="AH101"/>
  <c r="AI97"/>
  <c r="AH97"/>
  <c r="AI93"/>
  <c r="AH93"/>
  <c r="AI89"/>
  <c r="AH89"/>
  <c r="AI85"/>
  <c r="AH85"/>
  <c r="AI81"/>
  <c r="AH81"/>
  <c r="AI77"/>
  <c r="AH77"/>
  <c r="AI73"/>
  <c r="AH73"/>
  <c r="AI69"/>
  <c r="AH69"/>
  <c r="AI65"/>
  <c r="AH65"/>
  <c r="AI54"/>
  <c r="AH54"/>
  <c r="AI49"/>
  <c r="AH49"/>
  <c r="AI38"/>
  <c r="AH38"/>
  <c r="AI33"/>
  <c r="AH33"/>
  <c r="AI22"/>
  <c r="AH22"/>
  <c r="AI17"/>
  <c r="AH17"/>
  <c r="AI7"/>
  <c r="AH7"/>
  <c r="AF1197"/>
  <c r="AF1185"/>
  <c r="AF1179"/>
  <c r="AF1166"/>
  <c r="AF1153"/>
  <c r="AF1147"/>
  <c r="AF1134"/>
  <c r="AF1121"/>
  <c r="AF1115"/>
  <c r="AF1102"/>
  <c r="AF1089"/>
  <c r="AF1083"/>
  <c r="AF1070"/>
  <c r="AF1057"/>
  <c r="AF1051"/>
  <c r="AF1038"/>
  <c r="AF1025"/>
  <c r="AF1019"/>
  <c r="AI989"/>
  <c r="AI973"/>
  <c r="AI957"/>
  <c r="AF941"/>
  <c r="AF940"/>
  <c r="AI925"/>
  <c r="AF909"/>
  <c r="AF908"/>
  <c r="AI893"/>
  <c r="AF877"/>
  <c r="AF876"/>
  <c r="AI861"/>
  <c r="AF845"/>
  <c r="AF844"/>
  <c r="AI829"/>
  <c r="AF813"/>
  <c r="AF812"/>
  <c r="AF789"/>
  <c r="AF757"/>
  <c r="AF725"/>
  <c r="AF720"/>
  <c r="AF704"/>
  <c r="AF689"/>
  <c r="AF688"/>
  <c r="AF653"/>
  <c r="AF641"/>
  <c r="AF636"/>
  <c r="AF625"/>
  <c r="AF614"/>
  <c r="AF598"/>
  <c r="AF580"/>
  <c r="AF564"/>
  <c r="AI553"/>
  <c r="AI525"/>
  <c r="AF520"/>
  <c r="AI509"/>
  <c r="AI502"/>
  <c r="AI310"/>
  <c r="AI294"/>
  <c r="AF59"/>
  <c r="AF43"/>
  <c r="AF27"/>
  <c r="AF11"/>
  <c r="AI1185"/>
  <c r="AH1185"/>
  <c r="AI1179"/>
  <c r="AH1179"/>
  <c r="AI1172"/>
  <c r="AH1172"/>
  <c r="AI1166"/>
  <c r="AH1166"/>
  <c r="AI1147"/>
  <c r="AH1147"/>
  <c r="AI1140"/>
  <c r="AH1140"/>
  <c r="AI1134"/>
  <c r="AH1134"/>
  <c r="AI1115"/>
  <c r="AH1115"/>
  <c r="AI1108"/>
  <c r="AH1108"/>
  <c r="AI1102"/>
  <c r="AH1102"/>
  <c r="AI1083"/>
  <c r="AH1083"/>
  <c r="AI1076"/>
  <c r="AH1076"/>
  <c r="AI1070"/>
  <c r="AH1070"/>
  <c r="AI1051"/>
  <c r="AH1051"/>
  <c r="AI1044"/>
  <c r="AH1044"/>
  <c r="AI1038"/>
  <c r="AH1038"/>
  <c r="AI1019"/>
  <c r="AH1019"/>
  <c r="AI999"/>
  <c r="AH999"/>
  <c r="AI988"/>
  <c r="AH988"/>
  <c r="AI983"/>
  <c r="AH983"/>
  <c r="AI972"/>
  <c r="AH972"/>
  <c r="AI967"/>
  <c r="AH967"/>
  <c r="AI956"/>
  <c r="AH956"/>
  <c r="AF950"/>
  <c r="AG950"/>
  <c r="AI935"/>
  <c r="AH935"/>
  <c r="AI924"/>
  <c r="AH924"/>
  <c r="AF918"/>
  <c r="AG918"/>
  <c r="AI903"/>
  <c r="AH903"/>
  <c r="AI892"/>
  <c r="AH892"/>
  <c r="AF886"/>
  <c r="AG886"/>
  <c r="AI871"/>
  <c r="AH871"/>
  <c r="AI860"/>
  <c r="AH860"/>
  <c r="AF854"/>
  <c r="AG854"/>
  <c r="AI839"/>
  <c r="AH839"/>
  <c r="AI834"/>
  <c r="AH834"/>
  <c r="AI828"/>
  <c r="AH828"/>
  <c r="AF822"/>
  <c r="AG822"/>
  <c r="AI807"/>
  <c r="AH807"/>
  <c r="AF802"/>
  <c r="AG802"/>
  <c r="AI798"/>
  <c r="AH798"/>
  <c r="AI784"/>
  <c r="AH784"/>
  <c r="AI775"/>
  <c r="AH775"/>
  <c r="AF770"/>
  <c r="AG770"/>
  <c r="AI766"/>
  <c r="AH766"/>
  <c r="AI752"/>
  <c r="AH752"/>
  <c r="AI743"/>
  <c r="AH743"/>
  <c r="AF738"/>
  <c r="AG738"/>
  <c r="AI734"/>
  <c r="AH734"/>
  <c r="AI715"/>
  <c r="AH715"/>
  <c r="AF698"/>
  <c r="AG698"/>
  <c r="AI683"/>
  <c r="AH683"/>
  <c r="AI667"/>
  <c r="AH667"/>
  <c r="AI658"/>
  <c r="AH658"/>
  <c r="AI647"/>
  <c r="AH647"/>
  <c r="AI636"/>
  <c r="AH636"/>
  <c r="AI631"/>
  <c r="AH631"/>
  <c r="AI614"/>
  <c r="AH614"/>
  <c r="AI598"/>
  <c r="AH598"/>
  <c r="AI591"/>
  <c r="AH591"/>
  <c r="AI580"/>
  <c r="AH580"/>
  <c r="AI564"/>
  <c r="AH564"/>
  <c r="AI558"/>
  <c r="AH558"/>
  <c r="AF546"/>
  <c r="AG546"/>
  <c r="AI531"/>
  <c r="AH531"/>
  <c r="AI520"/>
  <c r="AH520"/>
  <c r="AF514"/>
  <c r="AG514"/>
  <c r="AI508"/>
  <c r="AH508"/>
  <c r="AI496"/>
  <c r="AH496"/>
  <c r="AF491"/>
  <c r="AG491"/>
  <c r="AI315"/>
  <c r="AH315"/>
  <c r="AF309"/>
  <c r="AG309"/>
  <c r="AI299"/>
  <c r="AH299"/>
  <c r="AF293"/>
  <c r="AG293"/>
  <c r="AI64"/>
  <c r="AH64"/>
  <c r="AI59"/>
  <c r="AH59"/>
  <c r="AI48"/>
  <c r="AH48"/>
  <c r="AI43"/>
  <c r="AH43"/>
  <c r="AI32"/>
  <c r="AH32"/>
  <c r="AI27"/>
  <c r="AH27"/>
  <c r="AI11"/>
  <c r="AH11"/>
  <c r="AI304"/>
  <c r="AF37"/>
  <c r="AI1196"/>
  <c r="AH1196"/>
  <c r="AI1191"/>
  <c r="AH1191"/>
  <c r="AI1184"/>
  <c r="AH1184"/>
  <c r="AI1178"/>
  <c r="AH1178"/>
  <c r="AI1159"/>
  <c r="AH1159"/>
  <c r="AI1152"/>
  <c r="AH1152"/>
  <c r="AI1146"/>
  <c r="AH1146"/>
  <c r="AI1127"/>
  <c r="AH1127"/>
  <c r="AI1120"/>
  <c r="AH1120"/>
  <c r="AI1114"/>
  <c r="AH1114"/>
  <c r="AI1095"/>
  <c r="AH1095"/>
  <c r="AI1088"/>
  <c r="AH1088"/>
  <c r="AI1082"/>
  <c r="AH1082"/>
  <c r="AI1063"/>
  <c r="AH1063"/>
  <c r="AI1056"/>
  <c r="AH1056"/>
  <c r="AI1050"/>
  <c r="AH1050"/>
  <c r="AI1031"/>
  <c r="AH1031"/>
  <c r="AI1024"/>
  <c r="AH1024"/>
  <c r="AI1018"/>
  <c r="AH1018"/>
  <c r="AF998"/>
  <c r="AG998"/>
  <c r="AF982"/>
  <c r="AG982"/>
  <c r="AF966"/>
  <c r="AG966"/>
  <c r="AI939"/>
  <c r="AH939"/>
  <c r="AF934"/>
  <c r="AG934"/>
  <c r="AI907"/>
  <c r="AH907"/>
  <c r="AF902"/>
  <c r="AG902"/>
  <c r="AI875"/>
  <c r="AH875"/>
  <c r="AF870"/>
  <c r="AG870"/>
  <c r="AI854"/>
  <c r="AH854"/>
  <c r="AI843"/>
  <c r="AH843"/>
  <c r="AF838"/>
  <c r="AG838"/>
  <c r="AI822"/>
  <c r="AH822"/>
  <c r="AI811"/>
  <c r="AH811"/>
  <c r="AF806"/>
  <c r="AG806"/>
  <c r="AI802"/>
  <c r="AH802"/>
  <c r="AI788"/>
  <c r="AH788"/>
  <c r="AI779"/>
  <c r="AH779"/>
  <c r="AF774"/>
  <c r="AG774"/>
  <c r="AI770"/>
  <c r="AH770"/>
  <c r="AI756"/>
  <c r="AH756"/>
  <c r="AI747"/>
  <c r="AH747"/>
  <c r="AF742"/>
  <c r="AG742"/>
  <c r="AI738"/>
  <c r="AH738"/>
  <c r="AI724"/>
  <c r="AH724"/>
  <c r="AI719"/>
  <c r="AH719"/>
  <c r="AF714"/>
  <c r="AG714"/>
  <c r="AI703"/>
  <c r="AH703"/>
  <c r="AI698"/>
  <c r="AH698"/>
  <c r="AI687"/>
  <c r="AH687"/>
  <c r="AF682"/>
  <c r="AG682"/>
  <c r="AF666"/>
  <c r="AG666"/>
  <c r="AI662"/>
  <c r="AH662"/>
  <c r="AI652"/>
  <c r="AH652"/>
  <c r="AI640"/>
  <c r="AH640"/>
  <c r="AI635"/>
  <c r="AH635"/>
  <c r="AI624"/>
  <c r="AH624"/>
  <c r="AI619"/>
  <c r="AH619"/>
  <c r="AI607"/>
  <c r="AH607"/>
  <c r="AI602"/>
  <c r="AH602"/>
  <c r="AI586"/>
  <c r="AH586"/>
  <c r="AI579"/>
  <c r="AH579"/>
  <c r="AI574"/>
  <c r="AH574"/>
  <c r="AF573"/>
  <c r="AG573"/>
  <c r="AI563"/>
  <c r="AH563"/>
  <c r="AI552"/>
  <c r="AH552"/>
  <c r="AI546"/>
  <c r="AH546"/>
  <c r="AI536"/>
  <c r="AH536"/>
  <c r="AI524"/>
  <c r="AH524"/>
  <c r="AI519"/>
  <c r="AH519"/>
  <c r="AI514"/>
  <c r="AH514"/>
  <c r="AF495"/>
  <c r="AG495"/>
  <c r="AI491"/>
  <c r="AH491"/>
  <c r="AI407"/>
  <c r="AH407"/>
  <c r="AI403"/>
  <c r="AH403"/>
  <c r="AI399"/>
  <c r="AH399"/>
  <c r="AI395"/>
  <c r="AH395"/>
  <c r="AI391"/>
  <c r="AH391"/>
  <c r="AI387"/>
  <c r="AH387"/>
  <c r="AI383"/>
  <c r="AH383"/>
  <c r="AI379"/>
  <c r="AH379"/>
  <c r="AI375"/>
  <c r="AH375"/>
  <c r="AI371"/>
  <c r="AH371"/>
  <c r="AI367"/>
  <c r="AH367"/>
  <c r="AI363"/>
  <c r="AH363"/>
  <c r="AI359"/>
  <c r="AH359"/>
  <c r="AI355"/>
  <c r="AH355"/>
  <c r="AI351"/>
  <c r="AH351"/>
  <c r="AI347"/>
  <c r="AH347"/>
  <c r="AI343"/>
  <c r="AH343"/>
  <c r="AI339"/>
  <c r="AH339"/>
  <c r="AI335"/>
  <c r="AH335"/>
  <c r="AI331"/>
  <c r="AH331"/>
  <c r="AI327"/>
  <c r="AH327"/>
  <c r="AI323"/>
  <c r="AH323"/>
  <c r="AI319"/>
  <c r="AH319"/>
  <c r="AI309"/>
  <c r="AH309"/>
  <c r="AF303"/>
  <c r="AG303"/>
  <c r="AI293"/>
  <c r="AH293"/>
  <c r="AI152"/>
  <c r="AH152"/>
  <c r="AI148"/>
  <c r="AH148"/>
  <c r="AI144"/>
  <c r="AH144"/>
  <c r="AI140"/>
  <c r="AH140"/>
  <c r="AI136"/>
  <c r="AH136"/>
  <c r="AI132"/>
  <c r="AH132"/>
  <c r="AI128"/>
  <c r="AH128"/>
  <c r="AI124"/>
  <c r="AH124"/>
  <c r="AI120"/>
  <c r="AH120"/>
  <c r="AI116"/>
  <c r="AH116"/>
  <c r="AI112"/>
  <c r="AH112"/>
  <c r="AI108"/>
  <c r="AH108"/>
  <c r="AI104"/>
  <c r="AH104"/>
  <c r="AI100"/>
  <c r="AH100"/>
  <c r="AI96"/>
  <c r="AH96"/>
  <c r="AI92"/>
  <c r="AH92"/>
  <c r="AI88"/>
  <c r="AH88"/>
  <c r="AI84"/>
  <c r="AH84"/>
  <c r="AI80"/>
  <c r="AH80"/>
  <c r="AI76"/>
  <c r="AH76"/>
  <c r="AI72"/>
  <c r="AH72"/>
  <c r="AI68"/>
  <c r="AH68"/>
  <c r="AI58"/>
  <c r="AH58"/>
  <c r="AI53"/>
  <c r="AH53"/>
  <c r="AI42"/>
  <c r="AH42"/>
  <c r="AI37"/>
  <c r="AH37"/>
  <c r="AI26"/>
  <c r="AH26"/>
  <c r="AI21"/>
  <c r="AH21"/>
  <c r="AI10"/>
  <c r="AH10"/>
  <c r="AI6"/>
  <c r="AH6"/>
  <c r="AF1190"/>
  <c r="AF1177"/>
  <c r="AF1171"/>
  <c r="AF1158"/>
  <c r="AF1145"/>
  <c r="AF1139"/>
  <c r="AF1126"/>
  <c r="AF1113"/>
  <c r="AF1107"/>
  <c r="AF1094"/>
  <c r="AF1081"/>
  <c r="AF1075"/>
  <c r="AF1062"/>
  <c r="AF1049"/>
  <c r="AF1043"/>
  <c r="AF1030"/>
  <c r="AF1017"/>
  <c r="AF1004"/>
  <c r="AF797"/>
  <c r="AF765"/>
  <c r="AF733"/>
  <c r="AF708"/>
  <c r="AF676"/>
  <c r="AF657"/>
  <c r="AF646"/>
  <c r="AF630"/>
  <c r="AF612"/>
  <c r="AF596"/>
  <c r="AI585"/>
  <c r="AF557"/>
  <c r="AF545"/>
  <c r="AF540"/>
  <c r="AF530"/>
  <c r="AF529"/>
  <c r="AF507"/>
  <c r="AI314"/>
  <c r="AI298"/>
  <c r="AF47"/>
  <c r="AI1190"/>
  <c r="AH1190"/>
  <c r="AI1171"/>
  <c r="AH1171"/>
  <c r="AI1164"/>
  <c r="AH1164"/>
  <c r="AI1158"/>
  <c r="AH1158"/>
  <c r="AI1139"/>
  <c r="AH1139"/>
  <c r="AI1132"/>
  <c r="AH1132"/>
  <c r="AI1126"/>
  <c r="AH1126"/>
  <c r="AI1107"/>
  <c r="AH1107"/>
  <c r="AI1100"/>
  <c r="AH1100"/>
  <c r="AI1094"/>
  <c r="AH1094"/>
  <c r="AI1075"/>
  <c r="AH1075"/>
  <c r="AI1068"/>
  <c r="AH1068"/>
  <c r="AI1062"/>
  <c r="AH1062"/>
  <c r="AI1043"/>
  <c r="AH1043"/>
  <c r="AI1036"/>
  <c r="AH1036"/>
  <c r="AI1030"/>
  <c r="AH1030"/>
  <c r="AF1010"/>
  <c r="AG1010"/>
  <c r="AI992"/>
  <c r="AH992"/>
  <c r="AI987"/>
  <c r="AH987"/>
  <c r="AI976"/>
  <c r="AH976"/>
  <c r="AI971"/>
  <c r="AH971"/>
  <c r="AI960"/>
  <c r="AH960"/>
  <c r="AI955"/>
  <c r="AH955"/>
  <c r="AI944"/>
  <c r="AH944"/>
  <c r="AF938"/>
  <c r="AG938"/>
  <c r="AI923"/>
  <c r="AH923"/>
  <c r="AI912"/>
  <c r="AH912"/>
  <c r="AF906"/>
  <c r="AG906"/>
  <c r="AI891"/>
  <c r="AH891"/>
  <c r="AI880"/>
  <c r="AH880"/>
  <c r="AF874"/>
  <c r="AG874"/>
  <c r="AI859"/>
  <c r="AH859"/>
  <c r="AI848"/>
  <c r="AH848"/>
  <c r="AF842"/>
  <c r="AG842"/>
  <c r="AI838"/>
  <c r="AH838"/>
  <c r="AI827"/>
  <c r="AH827"/>
  <c r="AI816"/>
  <c r="AH816"/>
  <c r="AF810"/>
  <c r="AG810"/>
  <c r="AI806"/>
  <c r="AH806"/>
  <c r="AI792"/>
  <c r="AH792"/>
  <c r="AI783"/>
  <c r="AH783"/>
  <c r="AF778"/>
  <c r="AG778"/>
  <c r="AI774"/>
  <c r="AH774"/>
  <c r="AI760"/>
  <c r="AH760"/>
  <c r="AI751"/>
  <c r="AH751"/>
  <c r="AF746"/>
  <c r="AG746"/>
  <c r="AI742"/>
  <c r="AH742"/>
  <c r="AI728"/>
  <c r="AH728"/>
  <c r="AF718"/>
  <c r="AG718"/>
  <c r="AI714"/>
  <c r="AH714"/>
  <c r="AF702"/>
  <c r="AG702"/>
  <c r="AF686"/>
  <c r="AG686"/>
  <c r="AI682"/>
  <c r="AH682"/>
  <c r="AI671"/>
  <c r="AH671"/>
  <c r="AI666"/>
  <c r="AH666"/>
  <c r="AI646"/>
  <c r="AH646"/>
  <c r="AI630"/>
  <c r="AH630"/>
  <c r="AI623"/>
  <c r="AH623"/>
  <c r="AI612"/>
  <c r="AH612"/>
  <c r="AI596"/>
  <c r="AH596"/>
  <c r="AI590"/>
  <c r="AH590"/>
  <c r="AF578"/>
  <c r="AG578"/>
  <c r="AI568"/>
  <c r="AH568"/>
  <c r="AI551"/>
  <c r="AH551"/>
  <c r="AI540"/>
  <c r="AH540"/>
  <c r="AI535"/>
  <c r="AH535"/>
  <c r="AI530"/>
  <c r="AH530"/>
  <c r="AI523"/>
  <c r="AH523"/>
  <c r="AI507"/>
  <c r="AH507"/>
  <c r="AI500"/>
  <c r="AH500"/>
  <c r="AI495"/>
  <c r="AH495"/>
  <c r="AF313"/>
  <c r="AG313"/>
  <c r="AI303"/>
  <c r="AH303"/>
  <c r="AF297"/>
  <c r="AG297"/>
  <c r="AF67"/>
  <c r="AG67"/>
  <c r="AI63"/>
  <c r="AH63"/>
  <c r="AI52"/>
  <c r="AH52"/>
  <c r="AI47"/>
  <c r="AH47"/>
  <c r="AI36"/>
  <c r="AH36"/>
  <c r="AI31"/>
  <c r="AH31"/>
  <c r="AI20"/>
  <c r="AH20"/>
  <c r="AI15"/>
  <c r="AH15"/>
  <c r="AF9"/>
  <c r="AG9"/>
  <c r="AF5"/>
  <c r="AG5"/>
  <c r="AF1195"/>
  <c r="AF1189"/>
  <c r="AF1183"/>
  <c r="AF1170"/>
  <c r="AF1157"/>
  <c r="AF1151"/>
  <c r="AF1138"/>
  <c r="AF1125"/>
  <c r="AF1119"/>
  <c r="AF1106"/>
  <c r="AF1093"/>
  <c r="AF1087"/>
  <c r="AF1074"/>
  <c r="AF1061"/>
  <c r="AF1055"/>
  <c r="AF1042"/>
  <c r="AF1029"/>
  <c r="AF1023"/>
  <c r="AF997"/>
  <c r="AF981"/>
  <c r="AF965"/>
  <c r="AF928"/>
  <c r="AF896"/>
  <c r="AF4"/>
  <c r="AG4"/>
  <c r="AI1200"/>
  <c r="AH1200"/>
  <c r="AI1195"/>
  <c r="AH1195"/>
  <c r="AI1189"/>
  <c r="AH1189"/>
  <c r="AI1183"/>
  <c r="AH1183"/>
  <c r="AI1176"/>
  <c r="AH1176"/>
  <c r="AI1170"/>
  <c r="AH1170"/>
  <c r="AI1151"/>
  <c r="AH1151"/>
  <c r="AI1144"/>
  <c r="AH1144"/>
  <c r="AI1138"/>
  <c r="AH1138"/>
  <c r="AI1119"/>
  <c r="AH1119"/>
  <c r="AI1112"/>
  <c r="AH1112"/>
  <c r="AI1106"/>
  <c r="AH1106"/>
  <c r="AI1087"/>
  <c r="AH1087"/>
  <c r="AI1080"/>
  <c r="AH1080"/>
  <c r="AI1074"/>
  <c r="AH1074"/>
  <c r="AI1055"/>
  <c r="AH1055"/>
  <c r="AI1048"/>
  <c r="AH1048"/>
  <c r="AI1042"/>
  <c r="AH1042"/>
  <c r="AI1023"/>
  <c r="AH1023"/>
  <c r="AF1009"/>
  <c r="AG1009"/>
  <c r="AF1002"/>
  <c r="AG1002"/>
  <c r="AF986"/>
  <c r="AG986"/>
  <c r="AF970"/>
  <c r="AG970"/>
  <c r="AF954"/>
  <c r="AG954"/>
  <c r="AF922"/>
  <c r="AG922"/>
  <c r="AF890"/>
  <c r="AG890"/>
  <c r="AF858"/>
  <c r="AG858"/>
  <c r="AI842"/>
  <c r="AH842"/>
  <c r="AF826"/>
  <c r="AG826"/>
  <c r="AI810"/>
  <c r="AH810"/>
  <c r="AI796"/>
  <c r="AH796"/>
  <c r="AI787"/>
  <c r="AH787"/>
  <c r="AF782"/>
  <c r="AG782"/>
  <c r="AI778"/>
  <c r="AH778"/>
  <c r="AI764"/>
  <c r="AH764"/>
  <c r="AI755"/>
  <c r="AH755"/>
  <c r="AF750"/>
  <c r="AG750"/>
  <c r="AI746"/>
  <c r="AH746"/>
  <c r="AI732"/>
  <c r="AH732"/>
  <c r="AI723"/>
  <c r="AH723"/>
  <c r="AI718"/>
  <c r="AH718"/>
  <c r="AI707"/>
  <c r="AH707"/>
  <c r="AI702"/>
  <c r="AH702"/>
  <c r="AI686"/>
  <c r="AH686"/>
  <c r="AI675"/>
  <c r="AH675"/>
  <c r="AF670"/>
  <c r="AG670"/>
  <c r="AF665"/>
  <c r="AG665"/>
  <c r="AI656"/>
  <c r="AH656"/>
  <c r="AI651"/>
  <c r="AH651"/>
  <c r="AI639"/>
  <c r="AH639"/>
  <c r="AI634"/>
  <c r="AH634"/>
  <c r="AI618"/>
  <c r="AH618"/>
  <c r="AI611"/>
  <c r="AH611"/>
  <c r="AI606"/>
  <c r="AH606"/>
  <c r="AF605"/>
  <c r="AG605"/>
  <c r="AI595"/>
  <c r="AH595"/>
  <c r="AI584"/>
  <c r="AH584"/>
  <c r="AI578"/>
  <c r="AH578"/>
  <c r="AI562"/>
  <c r="AH562"/>
  <c r="AI556"/>
  <c r="AH556"/>
  <c r="AI544"/>
  <c r="AH544"/>
  <c r="AI539"/>
  <c r="AH539"/>
  <c r="AI528"/>
  <c r="AH528"/>
  <c r="AI518"/>
  <c r="AH518"/>
  <c r="AI506"/>
  <c r="AH506"/>
  <c r="AI490"/>
  <c r="AH490"/>
  <c r="AI486"/>
  <c r="AH486"/>
  <c r="AI482"/>
  <c r="AH482"/>
  <c r="AI478"/>
  <c r="AH478"/>
  <c r="AI474"/>
  <c r="AH474"/>
  <c r="AI470"/>
  <c r="AH470"/>
  <c r="AI466"/>
  <c r="AH466"/>
  <c r="AI462"/>
  <c r="AH462"/>
  <c r="AI458"/>
  <c r="AH458"/>
  <c r="AI454"/>
  <c r="AH454"/>
  <c r="AI450"/>
  <c r="AH450"/>
  <c r="AI446"/>
  <c r="AH446"/>
  <c r="AI442"/>
  <c r="AH442"/>
  <c r="AI438"/>
  <c r="AH438"/>
  <c r="AI434"/>
  <c r="AH434"/>
  <c r="AI430"/>
  <c r="AH430"/>
  <c r="AI426"/>
  <c r="AH426"/>
  <c r="AI422"/>
  <c r="AH422"/>
  <c r="AI418"/>
  <c r="AH418"/>
  <c r="AI414"/>
  <c r="AH414"/>
  <c r="AI410"/>
  <c r="AH410"/>
  <c r="AI406"/>
  <c r="AH406"/>
  <c r="AI402"/>
  <c r="AH402"/>
  <c r="AI398"/>
  <c r="AH398"/>
  <c r="AI394"/>
  <c r="AH394"/>
  <c r="AI390"/>
  <c r="AH390"/>
  <c r="AI386"/>
  <c r="AH386"/>
  <c r="AI382"/>
  <c r="AH382"/>
  <c r="AI378"/>
  <c r="AH378"/>
  <c r="AI374"/>
  <c r="AH374"/>
  <c r="AI370"/>
  <c r="AH370"/>
  <c r="AI366"/>
  <c r="AH366"/>
  <c r="AI362"/>
  <c r="AH362"/>
  <c r="AI358"/>
  <c r="AH358"/>
  <c r="AI354"/>
  <c r="AH354"/>
  <c r="AI350"/>
  <c r="AH350"/>
  <c r="AI346"/>
  <c r="AH346"/>
  <c r="AI342"/>
  <c r="AH342"/>
  <c r="AI338"/>
  <c r="AH338"/>
  <c r="AI334"/>
  <c r="AH334"/>
  <c r="AI330"/>
  <c r="AH330"/>
  <c r="AI326"/>
  <c r="AH326"/>
  <c r="AI322"/>
  <c r="AH322"/>
  <c r="AI318"/>
  <c r="AH318"/>
  <c r="AI313"/>
  <c r="AH313"/>
  <c r="AF307"/>
  <c r="AG307"/>
  <c r="AI297"/>
  <c r="AH297"/>
  <c r="AF291"/>
  <c r="AG291"/>
  <c r="AI287"/>
  <c r="AH287"/>
  <c r="AI283"/>
  <c r="AH283"/>
  <c r="AI279"/>
  <c r="AH279"/>
  <c r="AI275"/>
  <c r="AH275"/>
  <c r="AI271"/>
  <c r="AH271"/>
  <c r="AI267"/>
  <c r="AH267"/>
  <c r="AI263"/>
  <c r="AH263"/>
  <c r="AI259"/>
  <c r="AH259"/>
  <c r="AI255"/>
  <c r="AH255"/>
  <c r="AI251"/>
  <c r="AH251"/>
  <c r="AI247"/>
  <c r="AH247"/>
  <c r="AI243"/>
  <c r="AH243"/>
  <c r="AI239"/>
  <c r="AH239"/>
  <c r="AI235"/>
  <c r="AH235"/>
  <c r="AI231"/>
  <c r="AH231"/>
  <c r="AI227"/>
  <c r="AH227"/>
  <c r="AI223"/>
  <c r="AH223"/>
  <c r="AI219"/>
  <c r="AH219"/>
  <c r="AI215"/>
  <c r="AH215"/>
  <c r="AI211"/>
  <c r="AH211"/>
  <c r="AI207"/>
  <c r="AH207"/>
  <c r="AI203"/>
  <c r="AH203"/>
  <c r="AI199"/>
  <c r="AH199"/>
  <c r="AI195"/>
  <c r="AH195"/>
  <c r="AI191"/>
  <c r="AH191"/>
  <c r="AI187"/>
  <c r="AH187"/>
  <c r="AI183"/>
  <c r="AH183"/>
  <c r="AI179"/>
  <c r="AH179"/>
  <c r="AI175"/>
  <c r="AH175"/>
  <c r="AI171"/>
  <c r="AH171"/>
  <c r="AI167"/>
  <c r="AH167"/>
  <c r="AI163"/>
  <c r="AH163"/>
  <c r="AI159"/>
  <c r="AH159"/>
  <c r="AI155"/>
  <c r="AH155"/>
  <c r="AI151"/>
  <c r="AH151"/>
  <c r="AI147"/>
  <c r="AH147"/>
  <c r="AI143"/>
  <c r="AH143"/>
  <c r="AI139"/>
  <c r="AH139"/>
  <c r="AI135"/>
  <c r="AH135"/>
  <c r="AI131"/>
  <c r="AH131"/>
  <c r="AI127"/>
  <c r="AH127"/>
  <c r="AI123"/>
  <c r="AH123"/>
  <c r="AI119"/>
  <c r="AH119"/>
  <c r="AI115"/>
  <c r="AH115"/>
  <c r="AI111"/>
  <c r="AH111"/>
  <c r="AI107"/>
  <c r="AH107"/>
  <c r="AI103"/>
  <c r="AH103"/>
  <c r="AI99"/>
  <c r="AH99"/>
  <c r="AI95"/>
  <c r="AH95"/>
  <c r="AI91"/>
  <c r="AH91"/>
  <c r="AI87"/>
  <c r="AH87"/>
  <c r="AI83"/>
  <c r="AH83"/>
  <c r="AI79"/>
  <c r="AH79"/>
  <c r="AI75"/>
  <c r="AH75"/>
  <c r="AI71"/>
  <c r="AH71"/>
  <c r="AI67"/>
  <c r="AH67"/>
  <c r="AI62"/>
  <c r="AH62"/>
  <c r="AI57"/>
  <c r="AH57"/>
  <c r="AI46"/>
  <c r="AH46"/>
  <c r="AI41"/>
  <c r="AH41"/>
  <c r="AI30"/>
  <c r="AH30"/>
  <c r="AI25"/>
  <c r="AH25"/>
  <c r="AI14"/>
  <c r="AH14"/>
  <c r="AI9"/>
  <c r="AH9"/>
  <c r="AF1182"/>
  <c r="AF1169"/>
  <c r="AF1163"/>
  <c r="AF1150"/>
  <c r="AF1137"/>
  <c r="AF1131"/>
  <c r="AF1118"/>
  <c r="AF1105"/>
  <c r="AF1099"/>
  <c r="AF1086"/>
  <c r="AF1073"/>
  <c r="AF1067"/>
  <c r="AF1054"/>
  <c r="AF1041"/>
  <c r="AF1035"/>
  <c r="AF1022"/>
  <c r="AI997"/>
  <c r="AI981"/>
  <c r="AI965"/>
  <c r="AF948"/>
  <c r="AF933"/>
  <c r="AI928"/>
  <c r="AF916"/>
  <c r="AF901"/>
  <c r="AI896"/>
  <c r="AF884"/>
  <c r="AF869"/>
  <c r="AI864"/>
  <c r="AF852"/>
  <c r="AF837"/>
  <c r="AI832"/>
  <c r="AF820"/>
  <c r="AF805"/>
  <c r="AF773"/>
  <c r="AF741"/>
  <c r="AF713"/>
  <c r="AF712"/>
  <c r="AF696"/>
  <c r="AF681"/>
  <c r="AF680"/>
  <c r="AF644"/>
  <c r="AF628"/>
  <c r="AI617"/>
  <c r="AF589"/>
  <c r="AF577"/>
  <c r="AF572"/>
  <c r="AF561"/>
  <c r="AF550"/>
  <c r="AF534"/>
  <c r="AF517"/>
  <c r="AI512"/>
  <c r="AF499"/>
  <c r="AI302"/>
  <c r="AF51"/>
  <c r="AF35"/>
  <c r="AF19"/>
  <c r="AI1194"/>
  <c r="AH1194"/>
  <c r="AI1188"/>
  <c r="AH1188"/>
  <c r="AI1182"/>
  <c r="AH1182"/>
  <c r="AI1169"/>
  <c r="AH1169"/>
  <c r="AI1163"/>
  <c r="AH1163"/>
  <c r="AI1156"/>
  <c r="AH1156"/>
  <c r="AI1150"/>
  <c r="AH1150"/>
  <c r="AI1131"/>
  <c r="AH1131"/>
  <c r="AI1124"/>
  <c r="AH1124"/>
  <c r="AI1118"/>
  <c r="AH1118"/>
  <c r="AI1099"/>
  <c r="AH1099"/>
  <c r="AI1092"/>
  <c r="AH1092"/>
  <c r="AI1086"/>
  <c r="AH1086"/>
  <c r="AI1067"/>
  <c r="AH1067"/>
  <c r="AI1060"/>
  <c r="AH1060"/>
  <c r="AI1054"/>
  <c r="AH1054"/>
  <c r="AI1035"/>
  <c r="AH1035"/>
  <c r="AI1028"/>
  <c r="AH1028"/>
  <c r="AI1022"/>
  <c r="AH1022"/>
  <c r="AI1015"/>
  <c r="AH1015"/>
  <c r="AI996"/>
  <c r="AH996"/>
  <c r="AI991"/>
  <c r="AH991"/>
  <c r="AI980"/>
  <c r="AH980"/>
  <c r="AI975"/>
  <c r="AH975"/>
  <c r="AI964"/>
  <c r="AH964"/>
  <c r="AI959"/>
  <c r="AH959"/>
  <c r="AI948"/>
  <c r="AH948"/>
  <c r="AI943"/>
  <c r="AH943"/>
  <c r="AI927"/>
  <c r="AH927"/>
  <c r="AI916"/>
  <c r="AH916"/>
  <c r="AI911"/>
  <c r="AH911"/>
  <c r="AI895"/>
  <c r="AH895"/>
  <c r="AI884"/>
  <c r="AH884"/>
  <c r="AI879"/>
  <c r="AH879"/>
  <c r="AI863"/>
  <c r="AH863"/>
  <c r="AI858"/>
  <c r="AH858"/>
  <c r="AI852"/>
  <c r="AH852"/>
  <c r="AI847"/>
  <c r="AH847"/>
  <c r="AI831"/>
  <c r="AH831"/>
  <c r="AI826"/>
  <c r="AH826"/>
  <c r="AI820"/>
  <c r="AH820"/>
  <c r="AI815"/>
  <c r="AH815"/>
  <c r="AI800"/>
  <c r="AH800"/>
  <c r="AI791"/>
  <c r="AH791"/>
  <c r="AF786"/>
  <c r="AG786"/>
  <c r="AI782"/>
  <c r="AH782"/>
  <c r="AI768"/>
  <c r="AH768"/>
  <c r="AI759"/>
  <c r="AH759"/>
  <c r="AF754"/>
  <c r="AG754"/>
  <c r="AI750"/>
  <c r="AH750"/>
  <c r="AI736"/>
  <c r="AH736"/>
  <c r="AI727"/>
  <c r="AH727"/>
  <c r="AF722"/>
  <c r="AG722"/>
  <c r="AF706"/>
  <c r="AG706"/>
  <c r="AI691"/>
  <c r="AH691"/>
  <c r="AF674"/>
  <c r="AG674"/>
  <c r="AI670"/>
  <c r="AH670"/>
  <c r="AI660"/>
  <c r="AH660"/>
  <c r="AI655"/>
  <c r="AH655"/>
  <c r="AI644"/>
  <c r="AH644"/>
  <c r="AI628"/>
  <c r="AH628"/>
  <c r="AI622"/>
  <c r="AH622"/>
  <c r="AF610"/>
  <c r="AG610"/>
  <c r="AI600"/>
  <c r="AH600"/>
  <c r="AI583"/>
  <c r="AH583"/>
  <c r="AI572"/>
  <c r="AH572"/>
  <c r="AI567"/>
  <c r="AH567"/>
  <c r="AI550"/>
  <c r="AH550"/>
  <c r="AI534"/>
  <c r="AH534"/>
  <c r="AI527"/>
  <c r="AH527"/>
  <c r="AI522"/>
  <c r="AH522"/>
  <c r="AF505"/>
  <c r="AG505"/>
  <c r="AI499"/>
  <c r="AH499"/>
  <c r="AI494"/>
  <c r="AH494"/>
  <c r="AF317"/>
  <c r="AG317"/>
  <c r="AI307"/>
  <c r="AH307"/>
  <c r="AF301"/>
  <c r="AG301"/>
  <c r="AI291"/>
  <c r="AH291"/>
  <c r="AI56"/>
  <c r="AH56"/>
  <c r="AI51"/>
  <c r="AH51"/>
  <c r="AI40"/>
  <c r="AH40"/>
  <c r="AI35"/>
  <c r="AH35"/>
  <c r="AI24"/>
  <c r="AH24"/>
  <c r="AI19"/>
  <c r="AH19"/>
  <c r="AF61"/>
  <c r="AF45"/>
  <c r="AF29"/>
  <c r="AF289"/>
  <c r="AF285"/>
  <c r="AF281"/>
  <c r="AF277"/>
  <c r="AF273"/>
  <c r="AF269"/>
  <c r="AF265"/>
  <c r="AF261"/>
  <c r="AF257"/>
  <c r="AF253"/>
  <c r="AF249"/>
  <c r="AF245"/>
  <c r="AF241"/>
  <c r="AF237"/>
  <c r="AF233"/>
  <c r="AF229"/>
  <c r="AF225"/>
  <c r="AF221"/>
  <c r="AF217"/>
  <c r="AF213"/>
  <c r="AF209"/>
  <c r="AF205"/>
  <c r="AF201"/>
  <c r="AF197"/>
  <c r="AF193"/>
  <c r="AF189"/>
  <c r="AF185"/>
  <c r="AF181"/>
  <c r="AF177"/>
  <c r="AF173"/>
  <c r="AF685"/>
  <c r="AF684"/>
  <c r="AI665"/>
  <c r="AF662"/>
  <c r="AF660"/>
  <c r="AI637"/>
  <c r="AF634"/>
  <c r="AF632"/>
  <c r="AF629"/>
  <c r="AI605"/>
  <c r="AF602"/>
  <c r="AF600"/>
  <c r="AF597"/>
  <c r="AI573"/>
  <c r="AF570"/>
  <c r="AF568"/>
  <c r="AF565"/>
  <c r="AI541"/>
  <c r="AF538"/>
  <c r="AF537"/>
  <c r="AF522"/>
  <c r="AF521"/>
  <c r="AF489"/>
  <c r="AF487"/>
  <c r="AF485"/>
  <c r="AF483"/>
  <c r="AF481"/>
  <c r="AF479"/>
  <c r="AF477"/>
  <c r="AF475"/>
  <c r="AF473"/>
  <c r="AF471"/>
  <c r="AF469"/>
  <c r="AF467"/>
  <c r="AF465"/>
  <c r="AF463"/>
  <c r="AF461"/>
  <c r="AF459"/>
  <c r="AF457"/>
  <c r="AF455"/>
  <c r="AF453"/>
  <c r="AF451"/>
  <c r="AF449"/>
  <c r="AF447"/>
  <c r="AF445"/>
  <c r="AF443"/>
  <c r="AF441"/>
  <c r="AF439"/>
  <c r="AF437"/>
  <c r="AF435"/>
  <c r="AF433"/>
  <c r="AF431"/>
  <c r="AF429"/>
  <c r="AF427"/>
  <c r="AF425"/>
  <c r="AF423"/>
  <c r="AF421"/>
  <c r="AF419"/>
  <c r="AF417"/>
  <c r="AF415"/>
  <c r="AF413"/>
  <c r="AF411"/>
  <c r="AF409"/>
  <c r="AF407"/>
  <c r="AF405"/>
  <c r="AF403"/>
  <c r="AF401"/>
  <c r="AF399"/>
  <c r="AF397"/>
  <c r="AF395"/>
  <c r="AF393"/>
  <c r="AF391"/>
  <c r="AF389"/>
  <c r="AF387"/>
  <c r="AF385"/>
  <c r="AF383"/>
  <c r="AF381"/>
  <c r="AF379"/>
  <c r="AF377"/>
  <c r="AF375"/>
  <c r="AF373"/>
  <c r="AF371"/>
  <c r="AF369"/>
  <c r="AF367"/>
  <c r="AF365"/>
  <c r="AF363"/>
  <c r="AF361"/>
  <c r="AF359"/>
  <c r="AF357"/>
  <c r="AF355"/>
  <c r="AF353"/>
  <c r="AF351"/>
  <c r="AF349"/>
  <c r="AF347"/>
  <c r="AF345"/>
  <c r="AF343"/>
  <c r="AF341"/>
  <c r="AF339"/>
  <c r="AF337"/>
  <c r="AF335"/>
  <c r="AF333"/>
  <c r="AF331"/>
  <c r="AF329"/>
  <c r="AF327"/>
  <c r="AF325"/>
  <c r="AF323"/>
  <c r="AF321"/>
  <c r="AF319"/>
  <c r="AI1013"/>
  <c r="AI1005"/>
  <c r="AI953"/>
  <c r="AF936"/>
  <c r="AF929"/>
  <c r="AI921"/>
  <c r="AF904"/>
  <c r="AF897"/>
  <c r="AI889"/>
  <c r="AF872"/>
  <c r="AF865"/>
  <c r="AI857"/>
  <c r="AF840"/>
  <c r="AF833"/>
  <c r="AI825"/>
  <c r="AF808"/>
  <c r="AF804"/>
  <c r="AF800"/>
  <c r="AF796"/>
  <c r="AF792"/>
  <c r="AF788"/>
  <c r="AF784"/>
  <c r="AF780"/>
  <c r="AF776"/>
  <c r="AF772"/>
  <c r="AF768"/>
  <c r="AF764"/>
  <c r="AF760"/>
  <c r="AF756"/>
  <c r="AF752"/>
  <c r="AF748"/>
  <c r="AF744"/>
  <c r="AF740"/>
  <c r="AF736"/>
  <c r="AF732"/>
  <c r="AF728"/>
  <c r="AF724"/>
  <c r="AI689"/>
  <c r="AI684"/>
  <c r="AI661"/>
  <c r="AI633"/>
  <c r="AI601"/>
  <c r="AI569"/>
  <c r="AI537"/>
  <c r="AI521"/>
  <c r="AI288"/>
  <c r="AI284"/>
  <c r="AI280"/>
  <c r="AI276"/>
  <c r="AI272"/>
  <c r="AI268"/>
  <c r="AI264"/>
  <c r="AI260"/>
  <c r="AI256"/>
  <c r="AI252"/>
  <c r="AI248"/>
  <c r="AI244"/>
  <c r="AI240"/>
  <c r="AI236"/>
  <c r="AI232"/>
  <c r="AI228"/>
  <c r="AI224"/>
  <c r="AI220"/>
  <c r="AI216"/>
  <c r="AI212"/>
  <c r="AI208"/>
  <c r="AI204"/>
  <c r="AI200"/>
  <c r="AI196"/>
  <c r="AI192"/>
  <c r="AI188"/>
  <c r="AI184"/>
  <c r="AI180"/>
  <c r="AI176"/>
  <c r="AI172"/>
  <c r="AI168"/>
  <c r="AI164"/>
  <c r="AI160"/>
  <c r="AI156"/>
  <c r="AF944"/>
  <c r="AF937"/>
  <c r="AI929"/>
  <c r="AF912"/>
  <c r="AF905"/>
  <c r="AI897"/>
  <c r="AF880"/>
  <c r="AF873"/>
  <c r="AI865"/>
  <c r="AF848"/>
  <c r="AF841"/>
  <c r="AI833"/>
  <c r="AF816"/>
  <c r="AF809"/>
  <c r="AI720"/>
  <c r="AF717"/>
  <c r="AF716"/>
  <c r="AI681"/>
  <c r="AI676"/>
  <c r="AF673"/>
  <c r="AF672"/>
  <c r="AI657"/>
  <c r="AF654"/>
  <c r="AF652"/>
  <c r="AF649"/>
  <c r="AI625"/>
  <c r="AF622"/>
  <c r="AF620"/>
  <c r="AF617"/>
  <c r="AI593"/>
  <c r="AF590"/>
  <c r="AF588"/>
  <c r="AF585"/>
  <c r="AI561"/>
  <c r="AF558"/>
  <c r="AF556"/>
  <c r="AF553"/>
  <c r="AI533"/>
  <c r="AF532"/>
  <c r="AI517"/>
  <c r="AF516"/>
  <c r="AF287"/>
  <c r="AF283"/>
  <c r="AF279"/>
  <c r="AF275"/>
  <c r="AF271"/>
  <c r="AF267"/>
  <c r="AF263"/>
  <c r="AF259"/>
  <c r="AF255"/>
  <c r="AF251"/>
  <c r="AF247"/>
  <c r="AF243"/>
  <c r="AF239"/>
  <c r="AF235"/>
  <c r="AF231"/>
  <c r="AF227"/>
  <c r="AF223"/>
  <c r="AF219"/>
  <c r="AF215"/>
  <c r="AF211"/>
  <c r="AF207"/>
  <c r="AF203"/>
  <c r="AF199"/>
  <c r="AF195"/>
  <c r="AF191"/>
  <c r="AF187"/>
  <c r="AF183"/>
  <c r="AF179"/>
  <c r="AF175"/>
  <c r="AF171"/>
  <c r="AI933"/>
  <c r="AI901"/>
  <c r="AI869"/>
  <c r="AI837"/>
  <c r="AI805"/>
  <c r="AI801"/>
  <c r="AI797"/>
  <c r="AI793"/>
  <c r="AI789"/>
  <c r="AI785"/>
  <c r="AI781"/>
  <c r="AI777"/>
  <c r="AI773"/>
  <c r="AI769"/>
  <c r="AI765"/>
  <c r="AI761"/>
  <c r="AI757"/>
  <c r="AI753"/>
  <c r="AI749"/>
  <c r="AI745"/>
  <c r="AI741"/>
  <c r="AI737"/>
  <c r="AI733"/>
  <c r="AI729"/>
  <c r="AI725"/>
  <c r="AI721"/>
  <c r="AI716"/>
  <c r="AI677"/>
  <c r="AI672"/>
  <c r="AI653"/>
  <c r="AI621"/>
  <c r="AI589"/>
  <c r="AI557"/>
  <c r="AF1000"/>
  <c r="AF996"/>
  <c r="AF992"/>
  <c r="AF988"/>
  <c r="AF984"/>
  <c r="AF980"/>
  <c r="AF976"/>
  <c r="AF972"/>
  <c r="AF968"/>
  <c r="AF964"/>
  <c r="AF960"/>
  <c r="AF956"/>
  <c r="AF949"/>
  <c r="AI941"/>
  <c r="AF924"/>
  <c r="AF917"/>
  <c r="AI909"/>
  <c r="AF892"/>
  <c r="AF885"/>
  <c r="AI877"/>
  <c r="AF860"/>
  <c r="AF853"/>
  <c r="AI845"/>
  <c r="AF828"/>
  <c r="AF821"/>
  <c r="AI813"/>
  <c r="AI713"/>
  <c r="AI708"/>
  <c r="AI704"/>
  <c r="AI700"/>
  <c r="AF697"/>
  <c r="AF693"/>
  <c r="AF692"/>
  <c r="AI669"/>
  <c r="AI645"/>
  <c r="AF640"/>
  <c r="AI613"/>
  <c r="AF608"/>
  <c r="AI581"/>
  <c r="AF576"/>
  <c r="AI549"/>
  <c r="AF544"/>
  <c r="AF525"/>
  <c r="AI513"/>
  <c r="AI286"/>
  <c r="AI282"/>
  <c r="AI278"/>
  <c r="AI274"/>
  <c r="AI270"/>
  <c r="AI266"/>
  <c r="AI262"/>
  <c r="AI258"/>
  <c r="AI254"/>
  <c r="AI250"/>
  <c r="AI246"/>
  <c r="AI242"/>
  <c r="AI238"/>
  <c r="AI234"/>
  <c r="AI230"/>
  <c r="AI226"/>
  <c r="AI222"/>
  <c r="AI218"/>
  <c r="AI214"/>
  <c r="AI210"/>
  <c r="AI206"/>
  <c r="AI202"/>
  <c r="AI198"/>
  <c r="AI194"/>
  <c r="AI190"/>
  <c r="AI186"/>
  <c r="AI182"/>
  <c r="AI178"/>
  <c r="AI174"/>
  <c r="AI170"/>
  <c r="AI166"/>
  <c r="AI162"/>
  <c r="AI158"/>
  <c r="AK3"/>
  <c r="AI945"/>
  <c r="AI913"/>
  <c r="AI881"/>
  <c r="AI849"/>
  <c r="AI817"/>
  <c r="AI709"/>
  <c r="AI705"/>
  <c r="AI701"/>
  <c r="AI696"/>
  <c r="AI692"/>
  <c r="AF169"/>
  <c r="AF167"/>
  <c r="AF165"/>
  <c r="AF163"/>
  <c r="AF161"/>
  <c r="AF159"/>
  <c r="AF157"/>
  <c r="AF155"/>
  <c r="AF153"/>
  <c r="AF151"/>
  <c r="AF149"/>
  <c r="AF147"/>
  <c r="AF145"/>
  <c r="AF143"/>
  <c r="AF141"/>
  <c r="AF139"/>
  <c r="AF137"/>
  <c r="AF135"/>
  <c r="AF133"/>
  <c r="AF131"/>
  <c r="AF129"/>
  <c r="AF127"/>
  <c r="AF125"/>
  <c r="AF123"/>
  <c r="AF121"/>
  <c r="AF119"/>
  <c r="AF117"/>
  <c r="AF115"/>
  <c r="AF113"/>
  <c r="AF111"/>
  <c r="AF109"/>
  <c r="AF107"/>
  <c r="AF105"/>
  <c r="AF103"/>
  <c r="AF101"/>
  <c r="AF99"/>
  <c r="AF97"/>
  <c r="AF95"/>
  <c r="AF93"/>
  <c r="AF91"/>
  <c r="AF89"/>
  <c r="AF87"/>
  <c r="AF85"/>
  <c r="AF83"/>
  <c r="AF81"/>
  <c r="AF79"/>
  <c r="AF77"/>
  <c r="AF75"/>
  <c r="AF73"/>
  <c r="AF71"/>
  <c r="AI5"/>
  <c r="AI16"/>
  <c r="AI8"/>
  <c r="AI1006"/>
  <c r="AF991"/>
  <c r="AI978"/>
  <c r="AF959"/>
  <c r="AI946"/>
  <c r="AF927"/>
  <c r="AI914"/>
  <c r="AF895"/>
  <c r="AI882"/>
  <c r="AF1198"/>
  <c r="AF1194"/>
  <c r="AI1197"/>
  <c r="AI1181"/>
  <c r="AI1177"/>
  <c r="AI1173"/>
  <c r="AI1165"/>
  <c r="AI1161"/>
  <c r="AI1157"/>
  <c r="AI1153"/>
  <c r="AI1149"/>
  <c r="AI1145"/>
  <c r="AI1141"/>
  <c r="AI1137"/>
  <c r="AI1133"/>
  <c r="AI1129"/>
  <c r="AI1125"/>
  <c r="AI1121"/>
  <c r="AI1117"/>
  <c r="AI1113"/>
  <c r="AI1109"/>
  <c r="AI1105"/>
  <c r="AI1101"/>
  <c r="AI1097"/>
  <c r="AI1093"/>
  <c r="AI1089"/>
  <c r="AI1085"/>
  <c r="AI1081"/>
  <c r="AI1077"/>
  <c r="AI1073"/>
  <c r="AI1069"/>
  <c r="AI1065"/>
  <c r="AI1061"/>
  <c r="AI1057"/>
  <c r="AI1053"/>
  <c r="AI1049"/>
  <c r="AI1045"/>
  <c r="AI1041"/>
  <c r="AI1037"/>
  <c r="AI1033"/>
  <c r="AI1029"/>
  <c r="AI1025"/>
  <c r="AI1021"/>
  <c r="AI1017"/>
  <c r="AF995"/>
  <c r="AI982"/>
  <c r="AF963"/>
  <c r="AI950"/>
  <c r="AF931"/>
  <c r="AI918"/>
  <c r="AF899"/>
  <c r="AI886"/>
  <c r="AI1010"/>
  <c r="AF999"/>
  <c r="AI986"/>
  <c r="AF967"/>
  <c r="AI954"/>
  <c r="AF935"/>
  <c r="AI922"/>
  <c r="AF903"/>
  <c r="AI890"/>
  <c r="AF1015"/>
  <c r="AF1013"/>
  <c r="AF1003"/>
  <c r="AI990"/>
  <c r="AF971"/>
  <c r="AI958"/>
  <c r="AF939"/>
  <c r="AI926"/>
  <c r="AF907"/>
  <c r="AI894"/>
  <c r="AI862"/>
  <c r="AF1200"/>
  <c r="AF1188"/>
  <c r="AF1172"/>
  <c r="AF1168"/>
  <c r="AF1164"/>
  <c r="AF1160"/>
  <c r="AF1156"/>
  <c r="AF1152"/>
  <c r="AF1148"/>
  <c r="AF1144"/>
  <c r="AF1140"/>
  <c r="AF1136"/>
  <c r="AF1132"/>
  <c r="AF1128"/>
  <c r="AF1124"/>
  <c r="AF1120"/>
  <c r="AF1116"/>
  <c r="AF1112"/>
  <c r="AF1108"/>
  <c r="AF1104"/>
  <c r="AF1100"/>
  <c r="AF1096"/>
  <c r="AF1092"/>
  <c r="AF1088"/>
  <c r="AF1084"/>
  <c r="AF1080"/>
  <c r="AF1076"/>
  <c r="AF1072"/>
  <c r="AF1068"/>
  <c r="AF1064"/>
  <c r="AF1060"/>
  <c r="AF1056"/>
  <c r="AF1052"/>
  <c r="AF1048"/>
  <c r="AF1044"/>
  <c r="AF1040"/>
  <c r="AF1036"/>
  <c r="AF1032"/>
  <c r="AF1028"/>
  <c r="AF1024"/>
  <c r="AF1020"/>
  <c r="AF1016"/>
  <c r="AI1014"/>
  <c r="AI994"/>
  <c r="AF975"/>
  <c r="AI962"/>
  <c r="AF943"/>
  <c r="AI930"/>
  <c r="AF911"/>
  <c r="AI898"/>
  <c r="AI866"/>
  <c r="AF1196"/>
  <c r="AF1192"/>
  <c r="AF1184"/>
  <c r="AF1180"/>
  <c r="AF1176"/>
  <c r="AF1007"/>
  <c r="AI998"/>
  <c r="AF979"/>
  <c r="AI966"/>
  <c r="AF947"/>
  <c r="AI934"/>
  <c r="AF915"/>
  <c r="AI902"/>
  <c r="AF883"/>
  <c r="AI870"/>
  <c r="AI1002"/>
  <c r="AF983"/>
  <c r="AI970"/>
  <c r="AF951"/>
  <c r="AI938"/>
  <c r="AF919"/>
  <c r="AI906"/>
  <c r="AF887"/>
  <c r="AI874"/>
  <c r="AF1005"/>
  <c r="AF1011"/>
  <c r="AF987"/>
  <c r="AI974"/>
  <c r="AF955"/>
  <c r="AI942"/>
  <c r="AF923"/>
  <c r="AI910"/>
  <c r="AF891"/>
  <c r="AI878"/>
  <c r="AF506"/>
  <c r="AF490"/>
  <c r="AF488"/>
  <c r="AF486"/>
  <c r="AF484"/>
  <c r="AF482"/>
  <c r="AF480"/>
  <c r="AF478"/>
  <c r="AF476"/>
  <c r="AF474"/>
  <c r="AF472"/>
  <c r="AF470"/>
  <c r="AF468"/>
  <c r="AF466"/>
  <c r="AF464"/>
  <c r="AF462"/>
  <c r="AF460"/>
  <c r="AF458"/>
  <c r="AF456"/>
  <c r="AF454"/>
  <c r="AF452"/>
  <c r="AF450"/>
  <c r="AF448"/>
  <c r="AF446"/>
  <c r="AF444"/>
  <c r="AF442"/>
  <c r="AF440"/>
  <c r="AF438"/>
  <c r="AF436"/>
  <c r="AF434"/>
  <c r="AF432"/>
  <c r="AF430"/>
  <c r="AF428"/>
  <c r="AF426"/>
  <c r="AF424"/>
  <c r="AF422"/>
  <c r="AF420"/>
  <c r="AF418"/>
  <c r="AF416"/>
  <c r="AF414"/>
  <c r="AF412"/>
  <c r="AF410"/>
  <c r="AF408"/>
  <c r="AF406"/>
  <c r="AI501"/>
  <c r="AF879"/>
  <c r="AF875"/>
  <c r="AF871"/>
  <c r="AF867"/>
  <c r="AF863"/>
  <c r="AF859"/>
  <c r="AF855"/>
  <c r="AF851"/>
  <c r="AF847"/>
  <c r="AF843"/>
  <c r="AF839"/>
  <c r="AF835"/>
  <c r="AF831"/>
  <c r="AF827"/>
  <c r="AF823"/>
  <c r="AF819"/>
  <c r="AF815"/>
  <c r="AF811"/>
  <c r="AF807"/>
  <c r="AF803"/>
  <c r="AF799"/>
  <c r="AF795"/>
  <c r="AF791"/>
  <c r="AF787"/>
  <c r="AF783"/>
  <c r="AF779"/>
  <c r="AF775"/>
  <c r="AF771"/>
  <c r="AF767"/>
  <c r="AF763"/>
  <c r="AF759"/>
  <c r="AF755"/>
  <c r="AF751"/>
  <c r="AF747"/>
  <c r="AF743"/>
  <c r="AF739"/>
  <c r="AF735"/>
  <c r="AF731"/>
  <c r="AF727"/>
  <c r="AF723"/>
  <c r="AF719"/>
  <c r="AF715"/>
  <c r="AF711"/>
  <c r="AF707"/>
  <c r="AF703"/>
  <c r="AF699"/>
  <c r="AF695"/>
  <c r="AF691"/>
  <c r="AF687"/>
  <c r="AF683"/>
  <c r="AF679"/>
  <c r="AF675"/>
  <c r="AF671"/>
  <c r="AF667"/>
  <c r="AF663"/>
  <c r="AF659"/>
  <c r="AF655"/>
  <c r="AF651"/>
  <c r="AF647"/>
  <c r="AF643"/>
  <c r="AF639"/>
  <c r="AF635"/>
  <c r="AF631"/>
  <c r="AF627"/>
  <c r="AF623"/>
  <c r="AF619"/>
  <c r="AF615"/>
  <c r="AF611"/>
  <c r="AF607"/>
  <c r="AF603"/>
  <c r="AF599"/>
  <c r="AF595"/>
  <c r="AF591"/>
  <c r="AF587"/>
  <c r="AF583"/>
  <c r="AF579"/>
  <c r="AF575"/>
  <c r="AF571"/>
  <c r="AF567"/>
  <c r="AF563"/>
  <c r="AF559"/>
  <c r="AF555"/>
  <c r="AF551"/>
  <c r="AF547"/>
  <c r="AF543"/>
  <c r="AF539"/>
  <c r="AF535"/>
  <c r="AF531"/>
  <c r="AF527"/>
  <c r="AF523"/>
  <c r="AF519"/>
  <c r="AF515"/>
  <c r="AF494"/>
  <c r="AF508"/>
  <c r="AF492"/>
  <c r="AI505"/>
  <c r="AI489"/>
  <c r="AI487"/>
  <c r="AI485"/>
  <c r="AI483"/>
  <c r="AI481"/>
  <c r="AI479"/>
  <c r="AI477"/>
  <c r="AI475"/>
  <c r="AI473"/>
  <c r="AI471"/>
  <c r="AI469"/>
  <c r="AI467"/>
  <c r="AI465"/>
  <c r="AI463"/>
  <c r="AI461"/>
  <c r="AI459"/>
  <c r="AI457"/>
  <c r="AI455"/>
  <c r="AI453"/>
  <c r="AI451"/>
  <c r="AI449"/>
  <c r="AI447"/>
  <c r="AI445"/>
  <c r="AI443"/>
  <c r="AI441"/>
  <c r="AI439"/>
  <c r="AI437"/>
  <c r="AI435"/>
  <c r="AI433"/>
  <c r="AI431"/>
  <c r="AI429"/>
  <c r="AI427"/>
  <c r="AI425"/>
  <c r="AI423"/>
  <c r="AI421"/>
  <c r="AI419"/>
  <c r="AI417"/>
  <c r="AI415"/>
  <c r="AI413"/>
  <c r="AI411"/>
  <c r="AI409"/>
  <c r="AI405"/>
  <c r="AF498"/>
  <c r="AF496"/>
  <c r="AI493"/>
  <c r="AF502"/>
  <c r="AF512"/>
  <c r="AF500"/>
  <c r="AI497"/>
  <c r="AF402"/>
  <c r="AF398"/>
  <c r="AF394"/>
  <c r="AF390"/>
  <c r="AF386"/>
  <c r="AF382"/>
  <c r="AF378"/>
  <c r="AF374"/>
  <c r="AF370"/>
  <c r="AF366"/>
  <c r="AF362"/>
  <c r="AF358"/>
  <c r="AF354"/>
  <c r="AF350"/>
  <c r="AF346"/>
  <c r="AF342"/>
  <c r="AF338"/>
  <c r="AF334"/>
  <c r="AF330"/>
  <c r="AF326"/>
  <c r="AF322"/>
  <c r="AF318"/>
  <c r="AF314"/>
  <c r="AF310"/>
  <c r="AF306"/>
  <c r="AF302"/>
  <c r="AF298"/>
  <c r="AF294"/>
  <c r="AF290"/>
  <c r="AF286"/>
  <c r="AF282"/>
  <c r="AF278"/>
  <c r="AF274"/>
  <c r="AF270"/>
  <c r="AF266"/>
  <c r="AF262"/>
  <c r="AF258"/>
  <c r="AF254"/>
  <c r="AF250"/>
  <c r="AF246"/>
  <c r="AF242"/>
  <c r="AF238"/>
  <c r="AF234"/>
  <c r="AF230"/>
  <c r="AF226"/>
  <c r="AF222"/>
  <c r="AF218"/>
  <c r="AF214"/>
  <c r="AF210"/>
  <c r="AF206"/>
  <c r="AF202"/>
  <c r="AF198"/>
  <c r="AF194"/>
  <c r="AF190"/>
  <c r="AF186"/>
  <c r="AF182"/>
  <c r="AF178"/>
  <c r="AF174"/>
  <c r="AF170"/>
  <c r="AF166"/>
  <c r="AF162"/>
  <c r="AF158"/>
  <c r="AF154"/>
  <c r="AF150"/>
  <c r="AF146"/>
  <c r="AF142"/>
  <c r="AF138"/>
  <c r="AF134"/>
  <c r="AF130"/>
  <c r="AF126"/>
  <c r="AF122"/>
  <c r="AF118"/>
  <c r="AF114"/>
  <c r="AF110"/>
  <c r="AF106"/>
  <c r="AF102"/>
  <c r="AF98"/>
  <c r="AF94"/>
  <c r="AF90"/>
  <c r="AF86"/>
  <c r="AF82"/>
  <c r="AF78"/>
  <c r="AF74"/>
  <c r="AF70"/>
  <c r="AF66"/>
  <c r="AF62"/>
  <c r="AF58"/>
  <c r="AF54"/>
  <c r="AF50"/>
  <c r="AF46"/>
  <c r="AF42"/>
  <c r="AF38"/>
  <c r="AF34"/>
  <c r="AF30"/>
  <c r="AF26"/>
  <c r="AF22"/>
  <c r="AF18"/>
  <c r="AF14"/>
  <c r="AF10"/>
  <c r="AF6"/>
  <c r="AF7"/>
  <c r="AF404"/>
  <c r="AF400"/>
  <c r="AF396"/>
  <c r="AF392"/>
  <c r="AF388"/>
  <c r="AF384"/>
  <c r="AF380"/>
  <c r="AF376"/>
  <c r="AF372"/>
  <c r="AF368"/>
  <c r="AF364"/>
  <c r="AF360"/>
  <c r="AF356"/>
  <c r="AF352"/>
  <c r="AF348"/>
  <c r="AF344"/>
  <c r="AF340"/>
  <c r="AF336"/>
  <c r="AF332"/>
  <c r="AF328"/>
  <c r="AF324"/>
  <c r="AF320"/>
  <c r="AF316"/>
  <c r="AF312"/>
  <c r="AF308"/>
  <c r="AF304"/>
  <c r="AF300"/>
  <c r="AF296"/>
  <c r="AF292"/>
  <c r="AF288"/>
  <c r="AF284"/>
  <c r="AF280"/>
  <c r="AF276"/>
  <c r="AF272"/>
  <c r="AF268"/>
  <c r="AF264"/>
  <c r="AF260"/>
  <c r="AF256"/>
  <c r="AF252"/>
  <c r="AF248"/>
  <c r="AF244"/>
  <c r="AF240"/>
  <c r="AF236"/>
  <c r="AF232"/>
  <c r="AF228"/>
  <c r="AF224"/>
  <c r="AF220"/>
  <c r="AF216"/>
  <c r="AF212"/>
  <c r="AF208"/>
  <c r="AF204"/>
  <c r="AF200"/>
  <c r="AF196"/>
  <c r="AF192"/>
  <c r="AF188"/>
  <c r="AF184"/>
  <c r="AF180"/>
  <c r="AF176"/>
  <c r="AF172"/>
  <c r="AF168"/>
  <c r="AF164"/>
  <c r="AF160"/>
  <c r="AF156"/>
  <c r="AF152"/>
  <c r="AF148"/>
  <c r="AF144"/>
  <c r="AF140"/>
  <c r="AF136"/>
  <c r="AF132"/>
  <c r="AF128"/>
  <c r="AF124"/>
  <c r="AF120"/>
  <c r="AF116"/>
  <c r="AF112"/>
  <c r="AF108"/>
  <c r="AF104"/>
  <c r="AF100"/>
  <c r="AF96"/>
  <c r="AF92"/>
  <c r="AF88"/>
  <c r="AF84"/>
  <c r="AF80"/>
  <c r="AF76"/>
  <c r="AF72"/>
  <c r="AF68"/>
  <c r="AF64"/>
  <c r="AF60"/>
  <c r="AF56"/>
  <c r="AF52"/>
  <c r="AF48"/>
  <c r="AF44"/>
  <c r="AF40"/>
  <c r="AF36"/>
  <c r="AF32"/>
  <c r="AF28"/>
  <c r="AF24"/>
  <c r="AF20"/>
  <c r="AF16"/>
  <c r="AF12"/>
  <c r="AF8"/>
  <c r="A2"/>
  <c r="A3"/>
  <c r="AK2"/>
  <c r="AJ2" s="1"/>
  <c r="AH2" s="1"/>
  <c r="AJ3"/>
  <c r="AH3" s="1"/>
  <c r="IW2" i="7"/>
  <c r="IX2" s="1"/>
  <c r="IY2" s="1"/>
  <c r="IZ2" s="1"/>
  <c r="JA2" s="1"/>
  <c r="JB2" s="1"/>
  <c r="JC2" s="1"/>
  <c r="JD2" s="1"/>
  <c r="JE2" s="1"/>
  <c r="JF2" s="1"/>
  <c r="JG2" s="1"/>
  <c r="JH2" s="1"/>
  <c r="JI2" s="1"/>
  <c r="JJ2" s="1"/>
  <c r="JK2" s="1"/>
  <c r="JL2" s="1"/>
  <c r="JM2" s="1"/>
  <c r="JN2" s="1"/>
  <c r="JO2" s="1"/>
  <c r="JP2" s="1"/>
  <c r="JQ2" s="1"/>
  <c r="JR2" s="1"/>
  <c r="JS2" s="1"/>
  <c r="JT2" s="1"/>
  <c r="JU2" s="1"/>
  <c r="JV2" s="1"/>
  <c r="JW2" s="1"/>
  <c r="JX2" s="1"/>
  <c r="JY2" s="1"/>
  <c r="JZ2" s="1"/>
  <c r="KA2" s="1"/>
  <c r="KB2" s="1"/>
  <c r="KC2" s="1"/>
  <c r="KD2" s="1"/>
  <c r="KE2" s="1"/>
  <c r="KF2" s="1"/>
  <c r="KG2" s="1"/>
  <c r="KH2" s="1"/>
  <c r="KI2" s="1"/>
  <c r="KJ2" s="1"/>
  <c r="KK2" s="1"/>
  <c r="KL2" s="1"/>
  <c r="KM2" s="1"/>
  <c r="KN2" s="1"/>
  <c r="KO2" s="1"/>
  <c r="KP2" s="1"/>
  <c r="KQ2" s="1"/>
  <c r="KR2" s="1"/>
  <c r="KS2" s="1"/>
  <c r="KT2" s="1"/>
  <c r="KU2" s="1"/>
  <c r="KV2" s="1"/>
  <c r="KW2" s="1"/>
  <c r="KX2" s="1"/>
  <c r="KY2" s="1"/>
  <c r="KZ2" s="1"/>
  <c r="LA2" s="1"/>
  <c r="LB2" s="1"/>
  <c r="LC2" s="1"/>
  <c r="LD2" s="1"/>
  <c r="LE2" s="1"/>
  <c r="LF2" s="1"/>
  <c r="LG2" s="1"/>
  <c r="LH2" s="1"/>
  <c r="LI2" s="1"/>
  <c r="LJ2" s="1"/>
  <c r="LK2" s="1"/>
  <c r="LL2" s="1"/>
  <c r="LM2" s="1"/>
  <c r="LN2" s="1"/>
  <c r="LO2" s="1"/>
  <c r="LP2" s="1"/>
  <c r="LQ2" s="1"/>
  <c r="LR2" s="1"/>
  <c r="LS2" s="1"/>
  <c r="LT2" s="1"/>
  <c r="LU2" s="1"/>
  <c r="LV2" s="1"/>
  <c r="LW2" s="1"/>
  <c r="LX2" s="1"/>
  <c r="LY2" s="1"/>
  <c r="LZ2" s="1"/>
  <c r="MA2" s="1"/>
  <c r="MB2" s="1"/>
  <c r="MC2" s="1"/>
  <c r="MD2" s="1"/>
  <c r="ME2" s="1"/>
  <c r="MF2" s="1"/>
  <c r="MG2" s="1"/>
  <c r="MH2" s="1"/>
  <c r="MI2" s="1"/>
  <c r="MJ2" s="1"/>
  <c r="MK2" s="1"/>
  <c r="ML2" s="1"/>
  <c r="MM2" s="1"/>
  <c r="MN2" s="1"/>
  <c r="MO2" s="1"/>
  <c r="MP2" s="1"/>
  <c r="MQ2" s="1"/>
  <c r="MR2" s="1"/>
  <c r="MS2" s="1"/>
  <c r="MT2" s="1"/>
  <c r="MU2" s="1"/>
  <c r="MV2" s="1"/>
  <c r="MW2" s="1"/>
  <c r="MX2" s="1"/>
  <c r="MY2" s="1"/>
  <c r="MZ2" s="1"/>
  <c r="NA2" s="1"/>
  <c r="NB2" s="1"/>
  <c r="NC2" s="1"/>
  <c r="ND2" s="1"/>
  <c r="NE2" s="1"/>
  <c r="B6"/>
  <c r="B4"/>
  <c r="D4" i="1"/>
  <c r="B8" s="1"/>
  <c r="S8" s="1"/>
  <c r="Y8" s="1"/>
  <c r="U8" l="1"/>
  <c r="R8"/>
  <c r="AG3" i="4"/>
  <c r="AG2"/>
  <c r="AF3"/>
  <c r="AF2"/>
  <c r="T8" i="1"/>
  <c r="S18"/>
  <c r="S10"/>
  <c r="S19"/>
  <c r="S11"/>
  <c r="S20"/>
  <c r="S12"/>
  <c r="S21"/>
  <c r="S13"/>
  <c r="S22"/>
  <c r="S14"/>
  <c r="S15"/>
  <c r="S16"/>
  <c r="S17"/>
  <c r="S9"/>
  <c r="AI3" i="4"/>
  <c r="AI2"/>
  <c r="B113" i="1"/>
  <c r="S113" s="1"/>
  <c r="Y113" s="1"/>
  <c r="B653"/>
  <c r="S653" s="1"/>
  <c r="Y653" s="1"/>
  <c r="B3728"/>
  <c r="S3728" s="1"/>
  <c r="Y3728" s="1"/>
  <c r="B3368"/>
  <c r="S3368" s="1"/>
  <c r="Y3368" s="1"/>
  <c r="B3008"/>
  <c r="S3008" s="1"/>
  <c r="Y3008" s="1"/>
  <c r="B2648"/>
  <c r="S2648" s="1"/>
  <c r="Y2648" s="1"/>
  <c r="B2168"/>
  <c r="S2168" s="1"/>
  <c r="Y2168" s="1"/>
  <c r="B1568"/>
  <c r="S1568" s="1"/>
  <c r="Y1568" s="1"/>
  <c r="B1088"/>
  <c r="S1088" s="1"/>
  <c r="Y1088" s="1"/>
  <c r="B3503"/>
  <c r="S3503" s="1"/>
  <c r="Y3503" s="1"/>
  <c r="B2903"/>
  <c r="S2903" s="1"/>
  <c r="Y2903" s="1"/>
  <c r="B2423"/>
  <c r="S2423" s="1"/>
  <c r="Y2423" s="1"/>
  <c r="B2183"/>
  <c r="S2183" s="1"/>
  <c r="Y2183" s="1"/>
  <c r="B1943"/>
  <c r="S1943" s="1"/>
  <c r="Y1943" s="1"/>
  <c r="B1703"/>
  <c r="S1703" s="1"/>
  <c r="Y1703" s="1"/>
  <c r="B1463"/>
  <c r="S1463" s="1"/>
  <c r="Y1463" s="1"/>
  <c r="B1103"/>
  <c r="S1103" s="1"/>
  <c r="Y1103" s="1"/>
  <c r="B983"/>
  <c r="S983" s="1"/>
  <c r="Y983" s="1"/>
  <c r="B863"/>
  <c r="S863" s="1"/>
  <c r="Y863" s="1"/>
  <c r="B743"/>
  <c r="S743" s="1"/>
  <c r="Y743" s="1"/>
  <c r="B3848"/>
  <c r="S3848" s="1"/>
  <c r="Y3848" s="1"/>
  <c r="B3488"/>
  <c r="S3488" s="1"/>
  <c r="Y3488" s="1"/>
  <c r="B3128"/>
  <c r="S3128" s="1"/>
  <c r="Y3128" s="1"/>
  <c r="B2768"/>
  <c r="S2768" s="1"/>
  <c r="Y2768" s="1"/>
  <c r="B2528"/>
  <c r="S2528" s="1"/>
  <c r="Y2528" s="1"/>
  <c r="B2288"/>
  <c r="S2288" s="1"/>
  <c r="Y2288" s="1"/>
  <c r="B1928"/>
  <c r="S1928" s="1"/>
  <c r="Y1928" s="1"/>
  <c r="B1688"/>
  <c r="S1688" s="1"/>
  <c r="Y1688" s="1"/>
  <c r="B1448"/>
  <c r="S1448" s="1"/>
  <c r="Y1448" s="1"/>
  <c r="B1328"/>
  <c r="S1328" s="1"/>
  <c r="Y1328" s="1"/>
  <c r="B1208"/>
  <c r="S1208" s="1"/>
  <c r="Y1208" s="1"/>
  <c r="B728"/>
  <c r="S728" s="1"/>
  <c r="Y728" s="1"/>
  <c r="B3623"/>
  <c r="S3623" s="1"/>
  <c r="Y3623" s="1"/>
  <c r="B3383"/>
  <c r="S3383" s="1"/>
  <c r="Y3383" s="1"/>
  <c r="B3143"/>
  <c r="S3143" s="1"/>
  <c r="Y3143" s="1"/>
  <c r="B3023"/>
  <c r="S3023" s="1"/>
  <c r="Y3023" s="1"/>
  <c r="B2663"/>
  <c r="S2663" s="1"/>
  <c r="Y2663" s="1"/>
  <c r="B2303"/>
  <c r="S2303" s="1"/>
  <c r="Y2303" s="1"/>
  <c r="B2063"/>
  <c r="S2063" s="1"/>
  <c r="Y2063" s="1"/>
  <c r="B1823"/>
  <c r="S1823" s="1"/>
  <c r="Y1823" s="1"/>
  <c r="B1343"/>
  <c r="S1343" s="1"/>
  <c r="Y1343" s="1"/>
  <c r="B3638"/>
  <c r="S3638" s="1"/>
  <c r="Y3638" s="1"/>
  <c r="B3398"/>
  <c r="S3398" s="1"/>
  <c r="Y3398" s="1"/>
  <c r="B3278"/>
  <c r="S3278" s="1"/>
  <c r="Y3278" s="1"/>
  <c r="B3158"/>
  <c r="S3158" s="1"/>
  <c r="Y3158" s="1"/>
  <c r="B3038"/>
  <c r="S3038" s="1"/>
  <c r="Y3038" s="1"/>
  <c r="B2918"/>
  <c r="S2918" s="1"/>
  <c r="Y2918" s="1"/>
  <c r="B2798"/>
  <c r="S2798" s="1"/>
  <c r="Y2798" s="1"/>
  <c r="B2678"/>
  <c r="S2678" s="1"/>
  <c r="Y2678" s="1"/>
  <c r="B2558"/>
  <c r="S2558" s="1"/>
  <c r="Y2558" s="1"/>
  <c r="B2438"/>
  <c r="S2438" s="1"/>
  <c r="Y2438" s="1"/>
  <c r="B2318"/>
  <c r="S2318" s="1"/>
  <c r="Y2318" s="1"/>
  <c r="B2198"/>
  <c r="S2198" s="1"/>
  <c r="Y2198" s="1"/>
  <c r="B2078"/>
  <c r="S2078" s="1"/>
  <c r="Y2078" s="1"/>
  <c r="B1958"/>
  <c r="S1958" s="1"/>
  <c r="Y1958" s="1"/>
  <c r="B1838"/>
  <c r="S1838" s="1"/>
  <c r="Y1838" s="1"/>
  <c r="B1718"/>
  <c r="S1718" s="1"/>
  <c r="Y1718" s="1"/>
  <c r="B1598"/>
  <c r="S1598" s="1"/>
  <c r="Y1598" s="1"/>
  <c r="B1478"/>
  <c r="S1478" s="1"/>
  <c r="Y1478" s="1"/>
  <c r="B1358"/>
  <c r="S1358" s="1"/>
  <c r="Y1358" s="1"/>
  <c r="B1238"/>
  <c r="S1238" s="1"/>
  <c r="Y1238" s="1"/>
  <c r="B1118"/>
  <c r="S1118" s="1"/>
  <c r="Y1118" s="1"/>
  <c r="B998"/>
  <c r="S998" s="1"/>
  <c r="Y998" s="1"/>
  <c r="B878"/>
  <c r="S878" s="1"/>
  <c r="Y878" s="1"/>
  <c r="B758"/>
  <c r="S758" s="1"/>
  <c r="Y758" s="1"/>
  <c r="B668"/>
  <c r="S668" s="1"/>
  <c r="Y668" s="1"/>
  <c r="B3248"/>
  <c r="S3248" s="1"/>
  <c r="Y3248" s="1"/>
  <c r="B2408"/>
  <c r="S2408" s="1"/>
  <c r="Y2408" s="1"/>
  <c r="B1808"/>
  <c r="S1808" s="1"/>
  <c r="Y1808" s="1"/>
  <c r="B968"/>
  <c r="S968" s="1"/>
  <c r="Y968" s="1"/>
  <c r="B3743"/>
  <c r="S3743" s="1"/>
  <c r="Y3743" s="1"/>
  <c r="B2783"/>
  <c r="S2783" s="1"/>
  <c r="Y2783" s="1"/>
  <c r="B1223"/>
  <c r="S1223" s="1"/>
  <c r="Y1223" s="1"/>
  <c r="B3878"/>
  <c r="S3878" s="1"/>
  <c r="Y3878" s="1"/>
  <c r="B3758"/>
  <c r="S3758" s="1"/>
  <c r="Y3758" s="1"/>
  <c r="B3773"/>
  <c r="S3773" s="1"/>
  <c r="Y3773" s="1"/>
  <c r="B3653"/>
  <c r="S3653" s="1"/>
  <c r="Y3653" s="1"/>
  <c r="B3533"/>
  <c r="S3533" s="1"/>
  <c r="Y3533" s="1"/>
  <c r="B3413"/>
  <c r="S3413" s="1"/>
  <c r="Y3413" s="1"/>
  <c r="B3293"/>
  <c r="S3293" s="1"/>
  <c r="Y3293" s="1"/>
  <c r="B3173"/>
  <c r="S3173" s="1"/>
  <c r="Y3173" s="1"/>
  <c r="B3053"/>
  <c r="S3053" s="1"/>
  <c r="Y3053" s="1"/>
  <c r="B2933"/>
  <c r="S2933" s="1"/>
  <c r="Y2933" s="1"/>
  <c r="B2813"/>
  <c r="S2813" s="1"/>
  <c r="Y2813" s="1"/>
  <c r="B2693"/>
  <c r="S2693" s="1"/>
  <c r="Y2693" s="1"/>
  <c r="B2573"/>
  <c r="S2573" s="1"/>
  <c r="Y2573" s="1"/>
  <c r="B2453"/>
  <c r="S2453" s="1"/>
  <c r="Y2453" s="1"/>
  <c r="B2333"/>
  <c r="S2333" s="1"/>
  <c r="Y2333" s="1"/>
  <c r="B2213"/>
  <c r="S2213" s="1"/>
  <c r="Y2213" s="1"/>
  <c r="B2093"/>
  <c r="S2093" s="1"/>
  <c r="Y2093" s="1"/>
  <c r="B1973"/>
  <c r="S1973" s="1"/>
  <c r="Y1973" s="1"/>
  <c r="B1853"/>
  <c r="S1853" s="1"/>
  <c r="Y1853" s="1"/>
  <c r="B1733"/>
  <c r="S1733" s="1"/>
  <c r="Y1733" s="1"/>
  <c r="B1613"/>
  <c r="S1613" s="1"/>
  <c r="Y1613" s="1"/>
  <c r="B1493"/>
  <c r="S1493" s="1"/>
  <c r="Y1493" s="1"/>
  <c r="B1373"/>
  <c r="S1373" s="1"/>
  <c r="Y1373" s="1"/>
  <c r="B1253"/>
  <c r="S1253" s="1"/>
  <c r="Y1253" s="1"/>
  <c r="B1133"/>
  <c r="S1133" s="1"/>
  <c r="Y1133" s="1"/>
  <c r="B1013"/>
  <c r="S1013" s="1"/>
  <c r="Y1013" s="1"/>
  <c r="B893"/>
  <c r="S893" s="1"/>
  <c r="Y893" s="1"/>
  <c r="B773"/>
  <c r="S773" s="1"/>
  <c r="Y773" s="1"/>
  <c r="B3608"/>
  <c r="S3608" s="1"/>
  <c r="Y3608" s="1"/>
  <c r="B2888"/>
  <c r="S2888" s="1"/>
  <c r="Y2888" s="1"/>
  <c r="B2048"/>
  <c r="S2048" s="1"/>
  <c r="Y2048" s="1"/>
  <c r="B848"/>
  <c r="S848" s="1"/>
  <c r="Y848" s="1"/>
  <c r="B3863"/>
  <c r="S3863" s="1"/>
  <c r="Y3863" s="1"/>
  <c r="B3263"/>
  <c r="S3263" s="1"/>
  <c r="Y3263" s="1"/>
  <c r="B2543"/>
  <c r="S2543" s="1"/>
  <c r="Y2543" s="1"/>
  <c r="B1583"/>
  <c r="S1583" s="1"/>
  <c r="Y1583" s="1"/>
  <c r="B3518"/>
  <c r="S3518" s="1"/>
  <c r="Y3518" s="1"/>
  <c r="B3893"/>
  <c r="S3893" s="1"/>
  <c r="Y3893" s="1"/>
  <c r="B3908"/>
  <c r="S3908" s="1"/>
  <c r="Y3908" s="1"/>
  <c r="B3788"/>
  <c r="S3788" s="1"/>
  <c r="Y3788" s="1"/>
  <c r="B3668"/>
  <c r="S3668" s="1"/>
  <c r="Y3668" s="1"/>
  <c r="B3548"/>
  <c r="S3548" s="1"/>
  <c r="Y3548" s="1"/>
  <c r="B3428"/>
  <c r="S3428" s="1"/>
  <c r="Y3428" s="1"/>
  <c r="B3308"/>
  <c r="S3308" s="1"/>
  <c r="Y3308" s="1"/>
  <c r="B3188"/>
  <c r="S3188" s="1"/>
  <c r="Y3188" s="1"/>
  <c r="B3068"/>
  <c r="S3068" s="1"/>
  <c r="Y3068" s="1"/>
  <c r="B2948"/>
  <c r="S2948" s="1"/>
  <c r="Y2948" s="1"/>
  <c r="B2828"/>
  <c r="S2828" s="1"/>
  <c r="Y2828" s="1"/>
  <c r="B2708"/>
  <c r="S2708" s="1"/>
  <c r="Y2708" s="1"/>
  <c r="B2588"/>
  <c r="S2588" s="1"/>
  <c r="Y2588" s="1"/>
  <c r="B2468"/>
  <c r="S2468" s="1"/>
  <c r="Y2468" s="1"/>
  <c r="B2348"/>
  <c r="S2348" s="1"/>
  <c r="Y2348" s="1"/>
  <c r="B2228"/>
  <c r="S2228" s="1"/>
  <c r="Y2228" s="1"/>
  <c r="B2108"/>
  <c r="S2108" s="1"/>
  <c r="Y2108" s="1"/>
  <c r="B1988"/>
  <c r="S1988" s="1"/>
  <c r="Y1988" s="1"/>
  <c r="B1868"/>
  <c r="S1868" s="1"/>
  <c r="Y1868" s="1"/>
  <c r="B1748"/>
  <c r="S1748" s="1"/>
  <c r="Y1748" s="1"/>
  <c r="B1628"/>
  <c r="S1628" s="1"/>
  <c r="Y1628" s="1"/>
  <c r="B1508"/>
  <c r="S1508" s="1"/>
  <c r="Y1508" s="1"/>
  <c r="B1388"/>
  <c r="S1388" s="1"/>
  <c r="Y1388" s="1"/>
  <c r="B1268"/>
  <c r="S1268" s="1"/>
  <c r="Y1268" s="1"/>
  <c r="B1148"/>
  <c r="S1148" s="1"/>
  <c r="Y1148" s="1"/>
  <c r="B1028"/>
  <c r="S1028" s="1"/>
  <c r="Y1028" s="1"/>
  <c r="B908"/>
  <c r="S908" s="1"/>
  <c r="Y908" s="1"/>
  <c r="B788"/>
  <c r="S788" s="1"/>
  <c r="Y788" s="1"/>
  <c r="B683"/>
  <c r="S683" s="1"/>
  <c r="Y683" s="1"/>
  <c r="B3803"/>
  <c r="S3803" s="1"/>
  <c r="Y3803" s="1"/>
  <c r="B3683"/>
  <c r="S3683" s="1"/>
  <c r="Y3683" s="1"/>
  <c r="B3563"/>
  <c r="S3563" s="1"/>
  <c r="Y3563" s="1"/>
  <c r="B3443"/>
  <c r="S3443" s="1"/>
  <c r="Y3443" s="1"/>
  <c r="B3323"/>
  <c r="S3323" s="1"/>
  <c r="Y3323" s="1"/>
  <c r="B3203"/>
  <c r="S3203" s="1"/>
  <c r="Y3203" s="1"/>
  <c r="B3083"/>
  <c r="S3083" s="1"/>
  <c r="Y3083" s="1"/>
  <c r="B2963"/>
  <c r="S2963" s="1"/>
  <c r="Y2963" s="1"/>
  <c r="B2843"/>
  <c r="S2843" s="1"/>
  <c r="Y2843" s="1"/>
  <c r="B2723"/>
  <c r="S2723" s="1"/>
  <c r="Y2723" s="1"/>
  <c r="B2603"/>
  <c r="S2603" s="1"/>
  <c r="Y2603" s="1"/>
  <c r="B2483"/>
  <c r="S2483" s="1"/>
  <c r="Y2483" s="1"/>
  <c r="B2363"/>
  <c r="S2363" s="1"/>
  <c r="Y2363" s="1"/>
  <c r="B2243"/>
  <c r="S2243" s="1"/>
  <c r="Y2243" s="1"/>
  <c r="B2123"/>
  <c r="S2123" s="1"/>
  <c r="Y2123" s="1"/>
  <c r="B2003"/>
  <c r="S2003" s="1"/>
  <c r="Y2003" s="1"/>
  <c r="B1883"/>
  <c r="S1883" s="1"/>
  <c r="Y1883" s="1"/>
  <c r="B1763"/>
  <c r="S1763" s="1"/>
  <c r="Y1763" s="1"/>
  <c r="B1643"/>
  <c r="S1643" s="1"/>
  <c r="Y1643" s="1"/>
  <c r="B1523"/>
  <c r="S1523" s="1"/>
  <c r="Y1523" s="1"/>
  <c r="B1403"/>
  <c r="S1403" s="1"/>
  <c r="Y1403" s="1"/>
  <c r="B1283"/>
  <c r="S1283" s="1"/>
  <c r="Y1283" s="1"/>
  <c r="B1163"/>
  <c r="S1163" s="1"/>
  <c r="Y1163" s="1"/>
  <c r="B1043"/>
  <c r="S1043" s="1"/>
  <c r="Y1043" s="1"/>
  <c r="B923"/>
  <c r="S923" s="1"/>
  <c r="Y923" s="1"/>
  <c r="B803"/>
  <c r="S803" s="1"/>
  <c r="Y803" s="1"/>
  <c r="B3818"/>
  <c r="S3818" s="1"/>
  <c r="Y3818" s="1"/>
  <c r="B3698"/>
  <c r="S3698" s="1"/>
  <c r="Y3698" s="1"/>
  <c r="B3578"/>
  <c r="S3578" s="1"/>
  <c r="Y3578" s="1"/>
  <c r="B3458"/>
  <c r="S3458" s="1"/>
  <c r="Y3458" s="1"/>
  <c r="B3338"/>
  <c r="S3338" s="1"/>
  <c r="Y3338" s="1"/>
  <c r="B3218"/>
  <c r="S3218" s="1"/>
  <c r="Y3218" s="1"/>
  <c r="B3098"/>
  <c r="S3098" s="1"/>
  <c r="Y3098" s="1"/>
  <c r="B2978"/>
  <c r="S2978" s="1"/>
  <c r="Y2978" s="1"/>
  <c r="B2858"/>
  <c r="S2858" s="1"/>
  <c r="Y2858" s="1"/>
  <c r="B2738"/>
  <c r="S2738" s="1"/>
  <c r="Y2738" s="1"/>
  <c r="B2618"/>
  <c r="S2618" s="1"/>
  <c r="Y2618" s="1"/>
  <c r="B2498"/>
  <c r="S2498" s="1"/>
  <c r="Y2498" s="1"/>
  <c r="B2378"/>
  <c r="S2378" s="1"/>
  <c r="Y2378" s="1"/>
  <c r="B2258"/>
  <c r="S2258" s="1"/>
  <c r="Y2258" s="1"/>
  <c r="B2138"/>
  <c r="S2138" s="1"/>
  <c r="Y2138" s="1"/>
  <c r="B2018"/>
  <c r="S2018" s="1"/>
  <c r="Y2018" s="1"/>
  <c r="B1898"/>
  <c r="S1898" s="1"/>
  <c r="Y1898" s="1"/>
  <c r="B1778"/>
  <c r="S1778" s="1"/>
  <c r="Y1778" s="1"/>
  <c r="B1658"/>
  <c r="S1658" s="1"/>
  <c r="Y1658" s="1"/>
  <c r="B1538"/>
  <c r="S1538" s="1"/>
  <c r="Y1538" s="1"/>
  <c r="B1418"/>
  <c r="S1418" s="1"/>
  <c r="Y1418" s="1"/>
  <c r="B1298"/>
  <c r="S1298" s="1"/>
  <c r="Y1298" s="1"/>
  <c r="B1178"/>
  <c r="S1178" s="1"/>
  <c r="Y1178" s="1"/>
  <c r="B1058"/>
  <c r="S1058" s="1"/>
  <c r="Y1058" s="1"/>
  <c r="B938"/>
  <c r="S938" s="1"/>
  <c r="Y938" s="1"/>
  <c r="B818"/>
  <c r="S818" s="1"/>
  <c r="Y818" s="1"/>
  <c r="B698"/>
  <c r="S698" s="1"/>
  <c r="Y698" s="1"/>
  <c r="B3833"/>
  <c r="S3833" s="1"/>
  <c r="Y3833" s="1"/>
  <c r="B3713"/>
  <c r="S3713" s="1"/>
  <c r="Y3713" s="1"/>
  <c r="B3593"/>
  <c r="S3593" s="1"/>
  <c r="Y3593" s="1"/>
  <c r="B3473"/>
  <c r="S3473" s="1"/>
  <c r="Y3473" s="1"/>
  <c r="B3353"/>
  <c r="S3353" s="1"/>
  <c r="Y3353" s="1"/>
  <c r="B3233"/>
  <c r="S3233" s="1"/>
  <c r="Y3233" s="1"/>
  <c r="B3113"/>
  <c r="S3113" s="1"/>
  <c r="Y3113" s="1"/>
  <c r="B2993"/>
  <c r="S2993" s="1"/>
  <c r="Y2993" s="1"/>
  <c r="B2873"/>
  <c r="S2873" s="1"/>
  <c r="Y2873" s="1"/>
  <c r="B2753"/>
  <c r="S2753" s="1"/>
  <c r="Y2753" s="1"/>
  <c r="B2633"/>
  <c r="S2633" s="1"/>
  <c r="Y2633" s="1"/>
  <c r="B2513"/>
  <c r="S2513" s="1"/>
  <c r="Y2513" s="1"/>
  <c r="B2393"/>
  <c r="S2393" s="1"/>
  <c r="Y2393" s="1"/>
  <c r="B2273"/>
  <c r="S2273" s="1"/>
  <c r="Y2273" s="1"/>
  <c r="B2153"/>
  <c r="S2153" s="1"/>
  <c r="Y2153" s="1"/>
  <c r="B2033"/>
  <c r="S2033" s="1"/>
  <c r="Y2033" s="1"/>
  <c r="B1913"/>
  <c r="S1913" s="1"/>
  <c r="Y1913" s="1"/>
  <c r="B1793"/>
  <c r="S1793" s="1"/>
  <c r="Y1793" s="1"/>
  <c r="B1673"/>
  <c r="S1673" s="1"/>
  <c r="Y1673" s="1"/>
  <c r="B1553"/>
  <c r="S1553" s="1"/>
  <c r="Y1553" s="1"/>
  <c r="B1433"/>
  <c r="S1433" s="1"/>
  <c r="Y1433" s="1"/>
  <c r="B1313"/>
  <c r="S1313" s="1"/>
  <c r="Y1313" s="1"/>
  <c r="B1193"/>
  <c r="S1193" s="1"/>
  <c r="Y1193" s="1"/>
  <c r="B1073"/>
  <c r="S1073" s="1"/>
  <c r="Y1073" s="1"/>
  <c r="B953"/>
  <c r="S953" s="1"/>
  <c r="Y953" s="1"/>
  <c r="B833"/>
  <c r="S833" s="1"/>
  <c r="Y833" s="1"/>
  <c r="B713"/>
  <c r="S713" s="1"/>
  <c r="Y713" s="1"/>
  <c r="B248"/>
  <c r="S248" s="1"/>
  <c r="Y248" s="1"/>
  <c r="B38"/>
  <c r="S38" s="1"/>
  <c r="Y38" s="1"/>
  <c r="B53"/>
  <c r="S53" s="1"/>
  <c r="Y53" s="1"/>
  <c r="B608"/>
  <c r="S608" s="1"/>
  <c r="Y608" s="1"/>
  <c r="B68"/>
  <c r="S68" s="1"/>
  <c r="Y68" s="1"/>
  <c r="B83"/>
  <c r="S83" s="1"/>
  <c r="Y83" s="1"/>
  <c r="B488"/>
  <c r="S488" s="1"/>
  <c r="Y488" s="1"/>
  <c r="B368"/>
  <c r="S368" s="1"/>
  <c r="Y368" s="1"/>
  <c r="B128"/>
  <c r="S128" s="1"/>
  <c r="Y128" s="1"/>
  <c r="B623"/>
  <c r="S623" s="1"/>
  <c r="Y623" s="1"/>
  <c r="B503"/>
  <c r="S503" s="1"/>
  <c r="Y503" s="1"/>
  <c r="B383"/>
  <c r="S383" s="1"/>
  <c r="Y383" s="1"/>
  <c r="B263"/>
  <c r="S263" s="1"/>
  <c r="Y263" s="1"/>
  <c r="B143"/>
  <c r="S143" s="1"/>
  <c r="Y143" s="1"/>
  <c r="B638"/>
  <c r="S638" s="1"/>
  <c r="Y638" s="1"/>
  <c r="B518"/>
  <c r="S518" s="1"/>
  <c r="Y518" s="1"/>
  <c r="B398"/>
  <c r="S398" s="1"/>
  <c r="Y398" s="1"/>
  <c r="B278"/>
  <c r="S278" s="1"/>
  <c r="Y278" s="1"/>
  <c r="B158"/>
  <c r="S158" s="1"/>
  <c r="Y158" s="1"/>
  <c r="B23"/>
  <c r="S23" s="1"/>
  <c r="Y23" s="1"/>
  <c r="B533"/>
  <c r="S533" s="1"/>
  <c r="Y533" s="1"/>
  <c r="B413"/>
  <c r="S413" s="1"/>
  <c r="Y413" s="1"/>
  <c r="B293"/>
  <c r="S293" s="1"/>
  <c r="Y293" s="1"/>
  <c r="B173"/>
  <c r="S173" s="1"/>
  <c r="Y173" s="1"/>
  <c r="B98"/>
  <c r="S98" s="1"/>
  <c r="Y98" s="1"/>
  <c r="B548"/>
  <c r="S548" s="1"/>
  <c r="Y548" s="1"/>
  <c r="B428"/>
  <c r="S428" s="1"/>
  <c r="Y428" s="1"/>
  <c r="B308"/>
  <c r="S308" s="1"/>
  <c r="Y308" s="1"/>
  <c r="B188"/>
  <c r="S188" s="1"/>
  <c r="Y188" s="1"/>
  <c r="B563"/>
  <c r="S563" s="1"/>
  <c r="Y563" s="1"/>
  <c r="B443"/>
  <c r="S443" s="1"/>
  <c r="Y443" s="1"/>
  <c r="B323"/>
  <c r="S323" s="1"/>
  <c r="Y323" s="1"/>
  <c r="B203"/>
  <c r="S203" s="1"/>
  <c r="Y203" s="1"/>
  <c r="B578"/>
  <c r="S578" s="1"/>
  <c r="Y578" s="1"/>
  <c r="B458"/>
  <c r="S458" s="1"/>
  <c r="Y458" s="1"/>
  <c r="B338"/>
  <c r="S338" s="1"/>
  <c r="Y338" s="1"/>
  <c r="B218"/>
  <c r="S218" s="1"/>
  <c r="Y218" s="1"/>
  <c r="B593"/>
  <c r="S593" s="1"/>
  <c r="Y593" s="1"/>
  <c r="B473"/>
  <c r="S473" s="1"/>
  <c r="Y473" s="1"/>
  <c r="B353"/>
  <c r="S353" s="1"/>
  <c r="Y353" s="1"/>
  <c r="B233"/>
  <c r="S233" s="1"/>
  <c r="Y233" s="1"/>
  <c r="C13"/>
  <c r="C12"/>
  <c r="C11"/>
  <c r="C19"/>
  <c r="C10"/>
  <c r="C18"/>
  <c r="C9"/>
  <c r="C17"/>
  <c r="C8"/>
  <c r="C16"/>
  <c r="C15"/>
  <c r="C14"/>
  <c r="R14" l="1"/>
  <c r="Y14"/>
  <c r="R10"/>
  <c r="Y10"/>
  <c r="R15"/>
  <c r="Y15"/>
  <c r="R19"/>
  <c r="Y19"/>
  <c r="R16"/>
  <c r="Y16"/>
  <c r="R11"/>
  <c r="Y11"/>
  <c r="R17"/>
  <c r="Y17"/>
  <c r="R20"/>
  <c r="Y20"/>
  <c r="R9"/>
  <c r="Y9"/>
  <c r="R12"/>
  <c r="Y12"/>
  <c r="R21"/>
  <c r="Y21"/>
  <c r="R13"/>
  <c r="Y13"/>
  <c r="R22"/>
  <c r="Y22"/>
  <c r="R18"/>
  <c r="Y18"/>
  <c r="U548"/>
  <c r="R548"/>
  <c r="U473"/>
  <c r="R473"/>
  <c r="U443"/>
  <c r="R443"/>
  <c r="U293"/>
  <c r="R293"/>
  <c r="U638"/>
  <c r="R638"/>
  <c r="U488"/>
  <c r="R488"/>
  <c r="U833"/>
  <c r="R833"/>
  <c r="U1793"/>
  <c r="R1793"/>
  <c r="U2753"/>
  <c r="R2753"/>
  <c r="U3713"/>
  <c r="R3713"/>
  <c r="U1418"/>
  <c r="R1418"/>
  <c r="U2378"/>
  <c r="R2378"/>
  <c r="U3338"/>
  <c r="R3338"/>
  <c r="U1163"/>
  <c r="R1163"/>
  <c r="U2123"/>
  <c r="R2123"/>
  <c r="U3083"/>
  <c r="R3083"/>
  <c r="U788"/>
  <c r="R788"/>
  <c r="U1748"/>
  <c r="R1748"/>
  <c r="U2708"/>
  <c r="R2708"/>
  <c r="U3668"/>
  <c r="R3668"/>
  <c r="U3863"/>
  <c r="R3863"/>
  <c r="U1133"/>
  <c r="R1133"/>
  <c r="U2093"/>
  <c r="R2093"/>
  <c r="U3053"/>
  <c r="R3053"/>
  <c r="U3878"/>
  <c r="R3878"/>
  <c r="U668"/>
  <c r="R668"/>
  <c r="U1598"/>
  <c r="R1598"/>
  <c r="U2558"/>
  <c r="R2558"/>
  <c r="U3638"/>
  <c r="R3638"/>
  <c r="U3383"/>
  <c r="R3383"/>
  <c r="U2288"/>
  <c r="R2288"/>
  <c r="U983"/>
  <c r="R983"/>
  <c r="U3503"/>
  <c r="R3503"/>
  <c r="U653"/>
  <c r="R653"/>
  <c r="U323"/>
  <c r="R323"/>
  <c r="U173"/>
  <c r="R173"/>
  <c r="U518"/>
  <c r="R518"/>
  <c r="U368"/>
  <c r="R368"/>
  <c r="U713"/>
  <c r="R713"/>
  <c r="U1673"/>
  <c r="R1673"/>
  <c r="U2633"/>
  <c r="R2633"/>
  <c r="U3593"/>
  <c r="R3593"/>
  <c r="U1298"/>
  <c r="R1298"/>
  <c r="U2258"/>
  <c r="R2258"/>
  <c r="U3218"/>
  <c r="R3218"/>
  <c r="U1043"/>
  <c r="R1043"/>
  <c r="U2003"/>
  <c r="R2003"/>
  <c r="U2963"/>
  <c r="R2963"/>
  <c r="U683"/>
  <c r="R683"/>
  <c r="U1628"/>
  <c r="R1628"/>
  <c r="U2588"/>
  <c r="R2588"/>
  <c r="U3548"/>
  <c r="R3548"/>
  <c r="U3263"/>
  <c r="R3263"/>
  <c r="U1013"/>
  <c r="R1013"/>
  <c r="U1973"/>
  <c r="R1973"/>
  <c r="U2933"/>
  <c r="R2933"/>
  <c r="U3758"/>
  <c r="R3758"/>
  <c r="U3248"/>
  <c r="R3248"/>
  <c r="U1478"/>
  <c r="R1478"/>
  <c r="U2438"/>
  <c r="R2438"/>
  <c r="U3398"/>
  <c r="R3398"/>
  <c r="U3143"/>
  <c r="R3143"/>
  <c r="U1928"/>
  <c r="R1928"/>
  <c r="U863"/>
  <c r="R863"/>
  <c r="U2903"/>
  <c r="R2903"/>
  <c r="U3728"/>
  <c r="R3728"/>
  <c r="U353"/>
  <c r="R353"/>
  <c r="U398"/>
  <c r="R398"/>
  <c r="U128"/>
  <c r="R128"/>
  <c r="U248"/>
  <c r="R248"/>
  <c r="U1553"/>
  <c r="R1553"/>
  <c r="U2513"/>
  <c r="R2513"/>
  <c r="U3473"/>
  <c r="R3473"/>
  <c r="U1178"/>
  <c r="R1178"/>
  <c r="U2138"/>
  <c r="R2138"/>
  <c r="U3098"/>
  <c r="R3098"/>
  <c r="U923"/>
  <c r="R923"/>
  <c r="U1883"/>
  <c r="R1883"/>
  <c r="U2843"/>
  <c r="R2843"/>
  <c r="U3803"/>
  <c r="R3803"/>
  <c r="U1508"/>
  <c r="R1508"/>
  <c r="U2468"/>
  <c r="R2468"/>
  <c r="U3428"/>
  <c r="R3428"/>
  <c r="U2543"/>
  <c r="R2543"/>
  <c r="U893"/>
  <c r="R893"/>
  <c r="U1853"/>
  <c r="R1853"/>
  <c r="U2813"/>
  <c r="R2813"/>
  <c r="U3773"/>
  <c r="R3773"/>
  <c r="U2408"/>
  <c r="R2408"/>
  <c r="U1358"/>
  <c r="R1358"/>
  <c r="U2318"/>
  <c r="R2318"/>
  <c r="U3278"/>
  <c r="R3278"/>
  <c r="U3023"/>
  <c r="R3023"/>
  <c r="U1688"/>
  <c r="R1688"/>
  <c r="U743"/>
  <c r="R743"/>
  <c r="U2423"/>
  <c r="R2423"/>
  <c r="U3368"/>
  <c r="R3368"/>
  <c r="U233"/>
  <c r="R233"/>
  <c r="U278"/>
  <c r="R278"/>
  <c r="U623"/>
  <c r="R623"/>
  <c r="U38"/>
  <c r="R38"/>
  <c r="U1433"/>
  <c r="R1433"/>
  <c r="U2393"/>
  <c r="R2393"/>
  <c r="U3353"/>
  <c r="R3353"/>
  <c r="U1058"/>
  <c r="R1058"/>
  <c r="U2018"/>
  <c r="R2018"/>
  <c r="U2978"/>
  <c r="R2978"/>
  <c r="U803"/>
  <c r="R803"/>
  <c r="U1763"/>
  <c r="R1763"/>
  <c r="U2723"/>
  <c r="R2723"/>
  <c r="U3683"/>
  <c r="R3683"/>
  <c r="U1388"/>
  <c r="R1388"/>
  <c r="U2348"/>
  <c r="R2348"/>
  <c r="U3308"/>
  <c r="R3308"/>
  <c r="U1583"/>
  <c r="R1583"/>
  <c r="U773"/>
  <c r="R773"/>
  <c r="U1733"/>
  <c r="R1733"/>
  <c r="U2693"/>
  <c r="R2693"/>
  <c r="U3653"/>
  <c r="R3653"/>
  <c r="U1808"/>
  <c r="R1808"/>
  <c r="U1238"/>
  <c r="R1238"/>
  <c r="U2198"/>
  <c r="R2198"/>
  <c r="U3158"/>
  <c r="R3158"/>
  <c r="U2663"/>
  <c r="R2663"/>
  <c r="U1448"/>
  <c r="R1448"/>
  <c r="U3848"/>
  <c r="R3848"/>
  <c r="U2183"/>
  <c r="R2183"/>
  <c r="U3008"/>
  <c r="R3008"/>
  <c r="U98"/>
  <c r="R98"/>
  <c r="U428"/>
  <c r="R428"/>
  <c r="U158"/>
  <c r="R158"/>
  <c r="U503"/>
  <c r="R503"/>
  <c r="U53"/>
  <c r="R53"/>
  <c r="U1313"/>
  <c r="R1313"/>
  <c r="U2273"/>
  <c r="R2273"/>
  <c r="U3233"/>
  <c r="R3233"/>
  <c r="U938"/>
  <c r="R938"/>
  <c r="U1898"/>
  <c r="R1898"/>
  <c r="U2858"/>
  <c r="R2858"/>
  <c r="U3818"/>
  <c r="R3818"/>
  <c r="U1643"/>
  <c r="R1643"/>
  <c r="U2603"/>
  <c r="R2603"/>
  <c r="U3563"/>
  <c r="R3563"/>
  <c r="U1268"/>
  <c r="R1268"/>
  <c r="U2228"/>
  <c r="R2228"/>
  <c r="U3188"/>
  <c r="R3188"/>
  <c r="U3518"/>
  <c r="R3518"/>
  <c r="U3608"/>
  <c r="R3608"/>
  <c r="U1613"/>
  <c r="R1613"/>
  <c r="U2573"/>
  <c r="R2573"/>
  <c r="U3533"/>
  <c r="R3533"/>
  <c r="U968"/>
  <c r="R968"/>
  <c r="U1118"/>
  <c r="R1118"/>
  <c r="U2078"/>
  <c r="R2078"/>
  <c r="U3038"/>
  <c r="R3038"/>
  <c r="U2303"/>
  <c r="R2303"/>
  <c r="U1328"/>
  <c r="R1328"/>
  <c r="U3488"/>
  <c r="R3488"/>
  <c r="U1943"/>
  <c r="R1943"/>
  <c r="U2648"/>
  <c r="R2648"/>
  <c r="U203"/>
  <c r="R203"/>
  <c r="U338"/>
  <c r="R338"/>
  <c r="U608"/>
  <c r="R608"/>
  <c r="U1193"/>
  <c r="R1193"/>
  <c r="U2153"/>
  <c r="R2153"/>
  <c r="U3113"/>
  <c r="R3113"/>
  <c r="U818"/>
  <c r="R818"/>
  <c r="U1778"/>
  <c r="R1778"/>
  <c r="U2738"/>
  <c r="R2738"/>
  <c r="U3698"/>
  <c r="R3698"/>
  <c r="U1523"/>
  <c r="R1523"/>
  <c r="U2483"/>
  <c r="R2483"/>
  <c r="U3443"/>
  <c r="R3443"/>
  <c r="U1148"/>
  <c r="R1148"/>
  <c r="U2108"/>
  <c r="R2108"/>
  <c r="U3068"/>
  <c r="R3068"/>
  <c r="U3893"/>
  <c r="R3893"/>
  <c r="U2888"/>
  <c r="R2888"/>
  <c r="U1493"/>
  <c r="R1493"/>
  <c r="U2453"/>
  <c r="R2453"/>
  <c r="U3413"/>
  <c r="R3413"/>
  <c r="U3743"/>
  <c r="R3743"/>
  <c r="U998"/>
  <c r="R998"/>
  <c r="U1958"/>
  <c r="R1958"/>
  <c r="U2918"/>
  <c r="R2918"/>
  <c r="U2063"/>
  <c r="R2063"/>
  <c r="U1208"/>
  <c r="R1208"/>
  <c r="U3128"/>
  <c r="R3128"/>
  <c r="U1703"/>
  <c r="R1703"/>
  <c r="U2168"/>
  <c r="R2168"/>
  <c r="U578"/>
  <c r="R578"/>
  <c r="U308"/>
  <c r="R308"/>
  <c r="U23"/>
  <c r="R23"/>
  <c r="U218"/>
  <c r="R218"/>
  <c r="U188"/>
  <c r="R188"/>
  <c r="U1073"/>
  <c r="R1073"/>
  <c r="U2033"/>
  <c r="R2033"/>
  <c r="U2993"/>
  <c r="R2993"/>
  <c r="U698"/>
  <c r="R698"/>
  <c r="U1658"/>
  <c r="R1658"/>
  <c r="U2618"/>
  <c r="R2618"/>
  <c r="U3578"/>
  <c r="R3578"/>
  <c r="U1403"/>
  <c r="R1403"/>
  <c r="U2363"/>
  <c r="R2363"/>
  <c r="U3323"/>
  <c r="R3323"/>
  <c r="U1028"/>
  <c r="R1028"/>
  <c r="U1988"/>
  <c r="R1988"/>
  <c r="U2948"/>
  <c r="R2948"/>
  <c r="U3908"/>
  <c r="R3908"/>
  <c r="U2048"/>
  <c r="R2048"/>
  <c r="U1373"/>
  <c r="R1373"/>
  <c r="U2333"/>
  <c r="R2333"/>
  <c r="U3293"/>
  <c r="R3293"/>
  <c r="U2783"/>
  <c r="R2783"/>
  <c r="U878"/>
  <c r="R878"/>
  <c r="U1838"/>
  <c r="R1838"/>
  <c r="U2798"/>
  <c r="R2798"/>
  <c r="U1823"/>
  <c r="R1823"/>
  <c r="U728"/>
  <c r="R728"/>
  <c r="U2768"/>
  <c r="R2768"/>
  <c r="U1463"/>
  <c r="R1463"/>
  <c r="U1568"/>
  <c r="R1568"/>
  <c r="V8"/>
  <c r="U458"/>
  <c r="R458"/>
  <c r="U383"/>
  <c r="R383"/>
  <c r="U533"/>
  <c r="R533"/>
  <c r="U263"/>
  <c r="R263"/>
  <c r="U68"/>
  <c r="R68"/>
  <c r="U593"/>
  <c r="R593"/>
  <c r="U563"/>
  <c r="R563"/>
  <c r="U413"/>
  <c r="R413"/>
  <c r="U143"/>
  <c r="R143"/>
  <c r="U83"/>
  <c r="R83"/>
  <c r="U953"/>
  <c r="R953"/>
  <c r="U1913"/>
  <c r="R1913"/>
  <c r="U2873"/>
  <c r="R2873"/>
  <c r="U3833"/>
  <c r="R3833"/>
  <c r="U1538"/>
  <c r="R1538"/>
  <c r="U2498"/>
  <c r="R2498"/>
  <c r="U3458"/>
  <c r="R3458"/>
  <c r="U1283"/>
  <c r="R1283"/>
  <c r="U2243"/>
  <c r="R2243"/>
  <c r="U3203"/>
  <c r="R3203"/>
  <c r="U908"/>
  <c r="R908"/>
  <c r="U1868"/>
  <c r="R1868"/>
  <c r="U2828"/>
  <c r="R2828"/>
  <c r="U3788"/>
  <c r="R3788"/>
  <c r="U848"/>
  <c r="R848"/>
  <c r="U1253"/>
  <c r="R1253"/>
  <c r="U2213"/>
  <c r="R2213"/>
  <c r="U3173"/>
  <c r="R3173"/>
  <c r="U1223"/>
  <c r="R1223"/>
  <c r="U758"/>
  <c r="R758"/>
  <c r="U1718"/>
  <c r="R1718"/>
  <c r="U2678"/>
  <c r="R2678"/>
  <c r="U1343"/>
  <c r="R1343"/>
  <c r="U3623"/>
  <c r="R3623"/>
  <c r="U2528"/>
  <c r="R2528"/>
  <c r="U1103"/>
  <c r="R1103"/>
  <c r="U1088"/>
  <c r="R1088"/>
  <c r="U113"/>
  <c r="R113"/>
  <c r="T17"/>
  <c r="V17" s="1"/>
  <c r="U17"/>
  <c r="T20"/>
  <c r="V20" s="1"/>
  <c r="U20"/>
  <c r="T9"/>
  <c r="V9" s="1"/>
  <c r="U9"/>
  <c r="T12"/>
  <c r="V12" s="1"/>
  <c r="U12"/>
  <c r="T21"/>
  <c r="V21" s="1"/>
  <c r="U21"/>
  <c r="T13"/>
  <c r="V13" s="1"/>
  <c r="U13"/>
  <c r="T22"/>
  <c r="V22" s="1"/>
  <c r="U22"/>
  <c r="T18"/>
  <c r="V18" s="1"/>
  <c r="U18"/>
  <c r="T14"/>
  <c r="V14" s="1"/>
  <c r="U14"/>
  <c r="T10"/>
  <c r="V10" s="1"/>
  <c r="U10"/>
  <c r="T15"/>
  <c r="V15" s="1"/>
  <c r="U15"/>
  <c r="T19"/>
  <c r="V19" s="1"/>
  <c r="U19"/>
  <c r="T16"/>
  <c r="V16" s="1"/>
  <c r="U16"/>
  <c r="T11"/>
  <c r="V11" s="1"/>
  <c r="U11"/>
  <c r="S716"/>
  <c r="T713"/>
  <c r="S725"/>
  <c r="S723"/>
  <c r="S721"/>
  <c r="S720"/>
  <c r="S719"/>
  <c r="S718"/>
  <c r="S717"/>
  <c r="S727"/>
  <c r="S726"/>
  <c r="S715"/>
  <c r="S724"/>
  <c r="S714"/>
  <c r="S722"/>
  <c r="S133"/>
  <c r="T128"/>
  <c r="S136"/>
  <c r="S135"/>
  <c r="S134"/>
  <c r="S142"/>
  <c r="S139"/>
  <c r="S129"/>
  <c r="S137"/>
  <c r="S132"/>
  <c r="S130"/>
  <c r="S140"/>
  <c r="S138"/>
  <c r="S131"/>
  <c r="S141"/>
  <c r="T428"/>
  <c r="S432"/>
  <c r="S440"/>
  <c r="S431"/>
  <c r="S439"/>
  <c r="S434"/>
  <c r="S433"/>
  <c r="S430"/>
  <c r="S442"/>
  <c r="S429"/>
  <c r="S441"/>
  <c r="S438"/>
  <c r="S437"/>
  <c r="S436"/>
  <c r="S435"/>
  <c r="S165"/>
  <c r="T158"/>
  <c r="S168"/>
  <c r="S167"/>
  <c r="S166"/>
  <c r="S159"/>
  <c r="S162"/>
  <c r="S172"/>
  <c r="S170"/>
  <c r="S160"/>
  <c r="S163"/>
  <c r="S171"/>
  <c r="S161"/>
  <c r="S169"/>
  <c r="S164"/>
  <c r="T53"/>
  <c r="S61"/>
  <c r="S60"/>
  <c r="S59"/>
  <c r="S67"/>
  <c r="S58"/>
  <c r="S66"/>
  <c r="S57"/>
  <c r="S65"/>
  <c r="S56"/>
  <c r="S64"/>
  <c r="S55"/>
  <c r="S63"/>
  <c r="S54"/>
  <c r="S62"/>
  <c r="S309"/>
  <c r="T308"/>
  <c r="S316"/>
  <c r="S315"/>
  <c r="S319"/>
  <c r="S318"/>
  <c r="S313"/>
  <c r="S312"/>
  <c r="S311"/>
  <c r="S310"/>
  <c r="S322"/>
  <c r="S321"/>
  <c r="S320"/>
  <c r="S314"/>
  <c r="S317"/>
  <c r="S389"/>
  <c r="T383"/>
  <c r="S391"/>
  <c r="S395"/>
  <c r="S385"/>
  <c r="S386"/>
  <c r="S393"/>
  <c r="S394"/>
  <c r="S390"/>
  <c r="S388"/>
  <c r="S397"/>
  <c r="S396"/>
  <c r="S384"/>
  <c r="S392"/>
  <c r="S387"/>
  <c r="S613"/>
  <c r="T608"/>
  <c r="S622"/>
  <c r="S616"/>
  <c r="S615"/>
  <c r="S621"/>
  <c r="S611"/>
  <c r="S619"/>
  <c r="S609"/>
  <c r="S610"/>
  <c r="S612"/>
  <c r="S617"/>
  <c r="S618"/>
  <c r="S620"/>
  <c r="S614"/>
  <c r="S221"/>
  <c r="T218"/>
  <c r="S224"/>
  <c r="S223"/>
  <c r="S232"/>
  <c r="S231"/>
  <c r="S230"/>
  <c r="S227"/>
  <c r="S226"/>
  <c r="S225"/>
  <c r="S222"/>
  <c r="S219"/>
  <c r="S220"/>
  <c r="S229"/>
  <c r="S228"/>
  <c r="S189"/>
  <c r="T188"/>
  <c r="S193"/>
  <c r="S192"/>
  <c r="S201"/>
  <c r="S198"/>
  <c r="S196"/>
  <c r="S195"/>
  <c r="S194"/>
  <c r="S200"/>
  <c r="S199"/>
  <c r="S191"/>
  <c r="S190"/>
  <c r="S202"/>
  <c r="S197"/>
  <c r="S540"/>
  <c r="T533"/>
  <c r="S536"/>
  <c r="S547"/>
  <c r="S535"/>
  <c r="S545"/>
  <c r="S534"/>
  <c r="S544"/>
  <c r="S543"/>
  <c r="S542"/>
  <c r="S541"/>
  <c r="S539"/>
  <c r="S537"/>
  <c r="S546"/>
  <c r="S538"/>
  <c r="S269"/>
  <c r="T263"/>
  <c r="S271"/>
  <c r="S274"/>
  <c r="S267"/>
  <c r="S275"/>
  <c r="S268"/>
  <c r="S265"/>
  <c r="S276"/>
  <c r="S270"/>
  <c r="S264"/>
  <c r="S273"/>
  <c r="S272"/>
  <c r="S277"/>
  <c r="S266"/>
  <c r="S69"/>
  <c r="T68"/>
  <c r="S70"/>
  <c r="S79"/>
  <c r="S78"/>
  <c r="S76"/>
  <c r="S75"/>
  <c r="S74"/>
  <c r="S73"/>
  <c r="S82"/>
  <c r="S72"/>
  <c r="S81"/>
  <c r="S71"/>
  <c r="S80"/>
  <c r="S77"/>
  <c r="S1076"/>
  <c r="T1073"/>
  <c r="S1083"/>
  <c r="S1081"/>
  <c r="S1087"/>
  <c r="S1086"/>
  <c r="S1085"/>
  <c r="S1080"/>
  <c r="S1079"/>
  <c r="S1078"/>
  <c r="S1077"/>
  <c r="S1084"/>
  <c r="S1075"/>
  <c r="S1074"/>
  <c r="S1082"/>
  <c r="T2033"/>
  <c r="S2041"/>
  <c r="S2035"/>
  <c r="S2044"/>
  <c r="S2034"/>
  <c r="S2043"/>
  <c r="S2042"/>
  <c r="S2040"/>
  <c r="S2039"/>
  <c r="S2038"/>
  <c r="S2047"/>
  <c r="S2037"/>
  <c r="S2046"/>
  <c r="S2036"/>
  <c r="S2045"/>
  <c r="T2993"/>
  <c r="S2998"/>
  <c r="S3006"/>
  <c r="S2997"/>
  <c r="S3007"/>
  <c r="S2996"/>
  <c r="S3005"/>
  <c r="S2995"/>
  <c r="S3004"/>
  <c r="S2994"/>
  <c r="S3003"/>
  <c r="S3002"/>
  <c r="S3001"/>
  <c r="S3000"/>
  <c r="S2999"/>
  <c r="S700"/>
  <c r="T698"/>
  <c r="S704"/>
  <c r="S712"/>
  <c r="S703"/>
  <c r="S711"/>
  <c r="S708"/>
  <c r="S707"/>
  <c r="S706"/>
  <c r="S705"/>
  <c r="S702"/>
  <c r="S701"/>
  <c r="S699"/>
  <c r="S710"/>
  <c r="S709"/>
  <c r="S1665"/>
  <c r="T1658"/>
  <c r="S1668"/>
  <c r="S1667"/>
  <c r="S1660"/>
  <c r="S1659"/>
  <c r="S1671"/>
  <c r="S1670"/>
  <c r="S1669"/>
  <c r="S1666"/>
  <c r="S1663"/>
  <c r="S1662"/>
  <c r="S1661"/>
  <c r="S1664"/>
  <c r="S1672"/>
  <c r="S2627"/>
  <c r="T2618"/>
  <c r="S2628"/>
  <c r="S2629"/>
  <c r="S2619"/>
  <c r="S2622"/>
  <c r="S2623"/>
  <c r="S2626"/>
  <c r="S2632"/>
  <c r="S2621"/>
  <c r="S2624"/>
  <c r="S2620"/>
  <c r="S2631"/>
  <c r="S2625"/>
  <c r="S2630"/>
  <c r="S3584"/>
  <c r="T3578"/>
  <c r="S3590"/>
  <c r="S3589"/>
  <c r="S3588"/>
  <c r="S3586"/>
  <c r="S3582"/>
  <c r="S3581"/>
  <c r="S3580"/>
  <c r="S3583"/>
  <c r="S3579"/>
  <c r="S3591"/>
  <c r="S3587"/>
  <c r="S3592"/>
  <c r="S3585"/>
  <c r="S1404"/>
  <c r="T1403"/>
  <c r="S1408"/>
  <c r="S1407"/>
  <c r="S1417"/>
  <c r="S1406"/>
  <c r="S1405"/>
  <c r="S1416"/>
  <c r="S1415"/>
  <c r="S1414"/>
  <c r="S1413"/>
  <c r="S1412"/>
  <c r="S1411"/>
  <c r="S1410"/>
  <c r="S1409"/>
  <c r="S2370"/>
  <c r="T2363"/>
  <c r="S2364"/>
  <c r="S2375"/>
  <c r="S2365"/>
  <c r="S2374"/>
  <c r="S2373"/>
  <c r="S2372"/>
  <c r="S2371"/>
  <c r="S2367"/>
  <c r="S2366"/>
  <c r="S2377"/>
  <c r="S2368"/>
  <c r="S2376"/>
  <c r="S2369"/>
  <c r="S3328"/>
  <c r="T3323"/>
  <c r="S3325"/>
  <c r="S3337"/>
  <c r="S3332"/>
  <c r="S3331"/>
  <c r="S3330"/>
  <c r="S3329"/>
  <c r="S3326"/>
  <c r="S3324"/>
  <c r="S3334"/>
  <c r="S3333"/>
  <c r="S3327"/>
  <c r="S3336"/>
  <c r="S3335"/>
  <c r="S1034"/>
  <c r="T1028"/>
  <c r="S1035"/>
  <c r="S1033"/>
  <c r="S1042"/>
  <c r="S1037"/>
  <c r="S1036"/>
  <c r="S1032"/>
  <c r="S1031"/>
  <c r="S1030"/>
  <c r="S1041"/>
  <c r="S1029"/>
  <c r="S1040"/>
  <c r="S1039"/>
  <c r="S1038"/>
  <c r="S1995"/>
  <c r="T1988"/>
  <c r="S1998"/>
  <c r="S1996"/>
  <c r="S1991"/>
  <c r="S1990"/>
  <c r="S1989"/>
  <c r="S1999"/>
  <c r="S1997"/>
  <c r="S1993"/>
  <c r="S1992"/>
  <c r="S2001"/>
  <c r="S2000"/>
  <c r="S1994"/>
  <c r="S2002"/>
  <c r="S2956"/>
  <c r="T2948"/>
  <c r="S2957"/>
  <c r="S2961"/>
  <c r="S2958"/>
  <c r="S2952"/>
  <c r="S2954"/>
  <c r="S2953"/>
  <c r="S2951"/>
  <c r="S2962"/>
  <c r="S2960"/>
  <c r="S2950"/>
  <c r="S2955"/>
  <c r="S2959"/>
  <c r="S2949"/>
  <c r="S3912"/>
  <c r="T3908"/>
  <c r="S3916"/>
  <c r="S3909"/>
  <c r="S3917"/>
  <c r="S3913"/>
  <c r="S3914"/>
  <c r="S3918"/>
  <c r="S3921"/>
  <c r="S3922"/>
  <c r="S3911"/>
  <c r="S3919"/>
  <c r="S3915"/>
  <c r="S3920"/>
  <c r="S3910"/>
  <c r="S2049"/>
  <c r="T2048"/>
  <c r="S2050"/>
  <c r="S2059"/>
  <c r="S2054"/>
  <c r="S2053"/>
  <c r="S2052"/>
  <c r="S2062"/>
  <c r="S2051"/>
  <c r="S2061"/>
  <c r="S2060"/>
  <c r="S2058"/>
  <c r="S2056"/>
  <c r="S2055"/>
  <c r="S2057"/>
  <c r="S1380"/>
  <c r="T1373"/>
  <c r="S1382"/>
  <c r="S1381"/>
  <c r="S1375"/>
  <c r="S1383"/>
  <c r="S1376"/>
  <c r="S1374"/>
  <c r="S1384"/>
  <c r="S1378"/>
  <c r="S1386"/>
  <c r="S1377"/>
  <c r="S1379"/>
  <c r="S1385"/>
  <c r="S1387"/>
  <c r="T2333"/>
  <c r="S2343"/>
  <c r="S2342"/>
  <c r="S2341"/>
  <c r="S2335"/>
  <c r="S2347"/>
  <c r="S2339"/>
  <c r="S2340"/>
  <c r="S2344"/>
  <c r="S2336"/>
  <c r="S2345"/>
  <c r="S2337"/>
  <c r="S2346"/>
  <c r="S2334"/>
  <c r="S2338"/>
  <c r="S3296"/>
  <c r="T3293"/>
  <c r="S3301"/>
  <c r="S3298"/>
  <c r="S3306"/>
  <c r="S3297"/>
  <c r="S3294"/>
  <c r="S3295"/>
  <c r="S3305"/>
  <c r="S3302"/>
  <c r="S3303"/>
  <c r="S3299"/>
  <c r="S3300"/>
  <c r="S3304"/>
  <c r="S3307"/>
  <c r="S2791"/>
  <c r="T2783"/>
  <c r="S2795"/>
  <c r="S2797"/>
  <c r="S2796"/>
  <c r="S2794"/>
  <c r="S2788"/>
  <c r="S2787"/>
  <c r="S2786"/>
  <c r="S2785"/>
  <c r="S2789"/>
  <c r="S2792"/>
  <c r="S2784"/>
  <c r="S2793"/>
  <c r="S2790"/>
  <c r="S885"/>
  <c r="T878"/>
  <c r="S879"/>
  <c r="S888"/>
  <c r="S887"/>
  <c r="S886"/>
  <c r="S891"/>
  <c r="S881"/>
  <c r="S884"/>
  <c r="S889"/>
  <c r="S892"/>
  <c r="S880"/>
  <c r="S882"/>
  <c r="S890"/>
  <c r="S883"/>
  <c r="S1845"/>
  <c r="T1838"/>
  <c r="S1846"/>
  <c r="S1842"/>
  <c r="S1850"/>
  <c r="S1843"/>
  <c r="S1840"/>
  <c r="S1841"/>
  <c r="S1851"/>
  <c r="S1844"/>
  <c r="S1848"/>
  <c r="S1849"/>
  <c r="S1852"/>
  <c r="S1839"/>
  <c r="S1847"/>
  <c r="S2805"/>
  <c r="T2798"/>
  <c r="S2810"/>
  <c r="S2807"/>
  <c r="S2806"/>
  <c r="S2802"/>
  <c r="S2812"/>
  <c r="S2808"/>
  <c r="S2799"/>
  <c r="S2800"/>
  <c r="S2811"/>
  <c r="S2803"/>
  <c r="S2804"/>
  <c r="S2809"/>
  <c r="S2801"/>
  <c r="S1829"/>
  <c r="T1823"/>
  <c r="S1831"/>
  <c r="S1830"/>
  <c r="S1827"/>
  <c r="S1837"/>
  <c r="S1824"/>
  <c r="S1825"/>
  <c r="S1835"/>
  <c r="S1828"/>
  <c r="S1832"/>
  <c r="S1833"/>
  <c r="S1836"/>
  <c r="S1826"/>
  <c r="S1834"/>
  <c r="S733"/>
  <c r="T728"/>
  <c r="S742"/>
  <c r="S736"/>
  <c r="S735"/>
  <c r="S734"/>
  <c r="S738"/>
  <c r="S731"/>
  <c r="S741"/>
  <c r="S729"/>
  <c r="S739"/>
  <c r="S732"/>
  <c r="S737"/>
  <c r="S740"/>
  <c r="S730"/>
  <c r="S2769"/>
  <c r="T2768"/>
  <c r="S2771"/>
  <c r="S2780"/>
  <c r="S2770"/>
  <c r="S2781"/>
  <c r="S2779"/>
  <c r="S2778"/>
  <c r="S2776"/>
  <c r="S2775"/>
  <c r="S2774"/>
  <c r="S2773"/>
  <c r="S2772"/>
  <c r="S2782"/>
  <c r="S2777"/>
  <c r="S1468"/>
  <c r="T1463"/>
  <c r="S1469"/>
  <c r="S1477"/>
  <c r="S1471"/>
  <c r="S1470"/>
  <c r="S1466"/>
  <c r="S1465"/>
  <c r="S1474"/>
  <c r="S1467"/>
  <c r="S1464"/>
  <c r="S1473"/>
  <c r="S1475"/>
  <c r="S1472"/>
  <c r="S1476"/>
  <c r="S1572"/>
  <c r="T1568"/>
  <c r="S1576"/>
  <c r="S1575"/>
  <c r="S1582"/>
  <c r="S1581"/>
  <c r="S1574"/>
  <c r="S1573"/>
  <c r="S1569"/>
  <c r="S1577"/>
  <c r="S1571"/>
  <c r="S1580"/>
  <c r="S1570"/>
  <c r="S1579"/>
  <c r="S1578"/>
  <c r="S477"/>
  <c r="T473"/>
  <c r="S486"/>
  <c r="S483"/>
  <c r="S487"/>
  <c r="S481"/>
  <c r="S480"/>
  <c r="S479"/>
  <c r="S478"/>
  <c r="S482"/>
  <c r="S476"/>
  <c r="S475"/>
  <c r="S484"/>
  <c r="S485"/>
  <c r="S474"/>
  <c r="S357"/>
  <c r="T353"/>
  <c r="S363"/>
  <c r="S361"/>
  <c r="S367"/>
  <c r="S366"/>
  <c r="S360"/>
  <c r="S359"/>
  <c r="S358"/>
  <c r="S356"/>
  <c r="S364"/>
  <c r="S365"/>
  <c r="S355"/>
  <c r="S354"/>
  <c r="S362"/>
  <c r="S405"/>
  <c r="T398"/>
  <c r="S406"/>
  <c r="S399"/>
  <c r="S408"/>
  <c r="S407"/>
  <c r="S400"/>
  <c r="S403"/>
  <c r="S411"/>
  <c r="S401"/>
  <c r="S402"/>
  <c r="S409"/>
  <c r="S410"/>
  <c r="S404"/>
  <c r="S412"/>
  <c r="S1316"/>
  <c r="T1313"/>
  <c r="S1322"/>
  <c r="S1321"/>
  <c r="S1318"/>
  <c r="S1317"/>
  <c r="S1327"/>
  <c r="S1326"/>
  <c r="S1325"/>
  <c r="S1323"/>
  <c r="S1320"/>
  <c r="S1319"/>
  <c r="S1314"/>
  <c r="S1315"/>
  <c r="S1324"/>
  <c r="S30"/>
  <c r="T23"/>
  <c r="S31"/>
  <c r="S33"/>
  <c r="S37"/>
  <c r="S24"/>
  <c r="S28"/>
  <c r="S32"/>
  <c r="S36"/>
  <c r="S27"/>
  <c r="S35"/>
  <c r="S26"/>
  <c r="S34"/>
  <c r="S25"/>
  <c r="S29"/>
  <c r="S1196"/>
  <c r="T1193"/>
  <c r="S1200"/>
  <c r="S1199"/>
  <c r="S1205"/>
  <c r="S1203"/>
  <c r="S1202"/>
  <c r="S1201"/>
  <c r="S1198"/>
  <c r="S1197"/>
  <c r="S1195"/>
  <c r="S1207"/>
  <c r="S1206"/>
  <c r="S1194"/>
  <c r="S1204"/>
  <c r="S596"/>
  <c r="T593"/>
  <c r="S601"/>
  <c r="S600"/>
  <c r="S597"/>
  <c r="S595"/>
  <c r="S607"/>
  <c r="S606"/>
  <c r="S605"/>
  <c r="S603"/>
  <c r="S599"/>
  <c r="S598"/>
  <c r="S594"/>
  <c r="S602"/>
  <c r="S604"/>
  <c r="S564"/>
  <c r="T563"/>
  <c r="S565"/>
  <c r="S575"/>
  <c r="S574"/>
  <c r="S573"/>
  <c r="S571"/>
  <c r="S569"/>
  <c r="S568"/>
  <c r="S567"/>
  <c r="S566"/>
  <c r="S577"/>
  <c r="S576"/>
  <c r="S570"/>
  <c r="S572"/>
  <c r="S420"/>
  <c r="T413"/>
  <c r="S414"/>
  <c r="S424"/>
  <c r="S423"/>
  <c r="S422"/>
  <c r="S421"/>
  <c r="S419"/>
  <c r="S417"/>
  <c r="S416"/>
  <c r="S415"/>
  <c r="S427"/>
  <c r="S426"/>
  <c r="S425"/>
  <c r="S418"/>
  <c r="S149"/>
  <c r="T143"/>
  <c r="S151"/>
  <c r="S144"/>
  <c r="S157"/>
  <c r="S152"/>
  <c r="S147"/>
  <c r="S150"/>
  <c r="S155"/>
  <c r="S145"/>
  <c r="S153"/>
  <c r="S148"/>
  <c r="S146"/>
  <c r="S156"/>
  <c r="S154"/>
  <c r="S85"/>
  <c r="T83"/>
  <c r="S89"/>
  <c r="S88"/>
  <c r="S87"/>
  <c r="S86"/>
  <c r="S95"/>
  <c r="S94"/>
  <c r="S91"/>
  <c r="S90"/>
  <c r="S97"/>
  <c r="S96"/>
  <c r="S93"/>
  <c r="S84"/>
  <c r="S92"/>
  <c r="S956"/>
  <c r="T953"/>
  <c r="S959"/>
  <c r="S958"/>
  <c r="S961"/>
  <c r="S960"/>
  <c r="S957"/>
  <c r="S967"/>
  <c r="S966"/>
  <c r="S965"/>
  <c r="S963"/>
  <c r="S954"/>
  <c r="S955"/>
  <c r="S962"/>
  <c r="S964"/>
  <c r="T1913"/>
  <c r="S1918"/>
  <c r="S1926"/>
  <c r="S1920"/>
  <c r="S1919"/>
  <c r="S1917"/>
  <c r="S1927"/>
  <c r="S1916"/>
  <c r="S1925"/>
  <c r="S1915"/>
  <c r="S1924"/>
  <c r="S1914"/>
  <c r="S1923"/>
  <c r="S1922"/>
  <c r="S1921"/>
  <c r="T2873"/>
  <c r="S2877"/>
  <c r="S2885"/>
  <c r="S2875"/>
  <c r="S2884"/>
  <c r="S2874"/>
  <c r="S2883"/>
  <c r="S2882"/>
  <c r="S2881"/>
  <c r="S2880"/>
  <c r="S2879"/>
  <c r="S2878"/>
  <c r="S2887"/>
  <c r="S2876"/>
  <c r="S2886"/>
  <c r="S3840"/>
  <c r="T3833"/>
  <c r="S3841"/>
  <c r="S3838"/>
  <c r="S3837"/>
  <c r="S3836"/>
  <c r="S3834"/>
  <c r="S3846"/>
  <c r="S3845"/>
  <c r="S3844"/>
  <c r="S3842"/>
  <c r="S3843"/>
  <c r="S3839"/>
  <c r="S3847"/>
  <c r="S3835"/>
  <c r="T1538"/>
  <c r="S1542"/>
  <c r="S1550"/>
  <c r="S1541"/>
  <c r="S1549"/>
  <c r="S1546"/>
  <c r="S1545"/>
  <c r="S1544"/>
  <c r="S1543"/>
  <c r="S1540"/>
  <c r="S1552"/>
  <c r="S1539"/>
  <c r="S1551"/>
  <c r="S1548"/>
  <c r="S1547"/>
  <c r="S2505"/>
  <c r="T2498"/>
  <c r="S2502"/>
  <c r="S2508"/>
  <c r="S2507"/>
  <c r="S2506"/>
  <c r="S2503"/>
  <c r="S2501"/>
  <c r="S2500"/>
  <c r="S2511"/>
  <c r="S2499"/>
  <c r="S2510"/>
  <c r="S2509"/>
  <c r="S2512"/>
  <c r="S2504"/>
  <c r="S3464"/>
  <c r="T3458"/>
  <c r="S3462"/>
  <c r="S3460"/>
  <c r="S3470"/>
  <c r="S3469"/>
  <c r="S3468"/>
  <c r="S3466"/>
  <c r="S3461"/>
  <c r="S3459"/>
  <c r="S3467"/>
  <c r="S3463"/>
  <c r="S3465"/>
  <c r="S3471"/>
  <c r="S3472"/>
  <c r="S1284"/>
  <c r="T1283"/>
  <c r="S1294"/>
  <c r="S1293"/>
  <c r="S1291"/>
  <c r="S1288"/>
  <c r="S1287"/>
  <c r="S1286"/>
  <c r="S1285"/>
  <c r="S1297"/>
  <c r="S1296"/>
  <c r="S1295"/>
  <c r="S1290"/>
  <c r="S1289"/>
  <c r="S1292"/>
  <c r="S2250"/>
  <c r="T2243"/>
  <c r="S2251"/>
  <c r="S2252"/>
  <c r="S2247"/>
  <c r="S2246"/>
  <c r="S2245"/>
  <c r="S2244"/>
  <c r="S2255"/>
  <c r="S2254"/>
  <c r="S2253"/>
  <c r="S2249"/>
  <c r="S2257"/>
  <c r="S2248"/>
  <c r="S2256"/>
  <c r="S3208"/>
  <c r="T3203"/>
  <c r="S3205"/>
  <c r="S3217"/>
  <c r="S3212"/>
  <c r="S3211"/>
  <c r="S3210"/>
  <c r="S3209"/>
  <c r="S3206"/>
  <c r="S3204"/>
  <c r="S3214"/>
  <c r="S3213"/>
  <c r="S3216"/>
  <c r="S3207"/>
  <c r="S3215"/>
  <c r="T908"/>
  <c r="S912"/>
  <c r="S920"/>
  <c r="S911"/>
  <c r="S919"/>
  <c r="S910"/>
  <c r="S922"/>
  <c r="S909"/>
  <c r="S921"/>
  <c r="S918"/>
  <c r="S917"/>
  <c r="S916"/>
  <c r="S915"/>
  <c r="S914"/>
  <c r="S913"/>
  <c r="S1875"/>
  <c r="T1868"/>
  <c r="S1871"/>
  <c r="S1879"/>
  <c r="S1878"/>
  <c r="S1877"/>
  <c r="S1876"/>
  <c r="S1870"/>
  <c r="S1869"/>
  <c r="S1880"/>
  <c r="S1881"/>
  <c r="S1874"/>
  <c r="S1882"/>
  <c r="S1872"/>
  <c r="S1873"/>
  <c r="S2837"/>
  <c r="T2828"/>
  <c r="S2839"/>
  <c r="S2838"/>
  <c r="S2829"/>
  <c r="S2840"/>
  <c r="S2830"/>
  <c r="S2834"/>
  <c r="S2832"/>
  <c r="S2842"/>
  <c r="S2841"/>
  <c r="S2833"/>
  <c r="S2835"/>
  <c r="S2836"/>
  <c r="S2831"/>
  <c r="S3792"/>
  <c r="T3788"/>
  <c r="S3797"/>
  <c r="S3796"/>
  <c r="S3789"/>
  <c r="S3793"/>
  <c r="S3801"/>
  <c r="S3794"/>
  <c r="S3802"/>
  <c r="S3795"/>
  <c r="S3798"/>
  <c r="S3790"/>
  <c r="S3791"/>
  <c r="S3799"/>
  <c r="S3800"/>
  <c r="S853"/>
  <c r="T848"/>
  <c r="S855"/>
  <c r="S862"/>
  <c r="S856"/>
  <c r="S854"/>
  <c r="S850"/>
  <c r="S858"/>
  <c r="S851"/>
  <c r="S859"/>
  <c r="S849"/>
  <c r="S852"/>
  <c r="S861"/>
  <c r="S857"/>
  <c r="S860"/>
  <c r="S1260"/>
  <c r="T1253"/>
  <c r="S1261"/>
  <c r="S1254"/>
  <c r="S1263"/>
  <c r="S1262"/>
  <c r="S1258"/>
  <c r="S1266"/>
  <c r="S1256"/>
  <c r="S1264"/>
  <c r="S1257"/>
  <c r="S1259"/>
  <c r="S1255"/>
  <c r="S1265"/>
  <c r="S1267"/>
  <c r="S2223"/>
  <c r="T2213"/>
  <c r="S2222"/>
  <c r="S2219"/>
  <c r="S2220"/>
  <c r="S2224"/>
  <c r="S2214"/>
  <c r="S2215"/>
  <c r="S2216"/>
  <c r="S2225"/>
  <c r="S2217"/>
  <c r="S2221"/>
  <c r="S2226"/>
  <c r="S2218"/>
  <c r="S2227"/>
  <c r="S3176"/>
  <c r="T3173"/>
  <c r="S3181"/>
  <c r="S3182"/>
  <c r="S3175"/>
  <c r="S3184"/>
  <c r="S3183"/>
  <c r="S3178"/>
  <c r="S3180"/>
  <c r="S3186"/>
  <c r="S3177"/>
  <c r="S3179"/>
  <c r="S3185"/>
  <c r="S3187"/>
  <c r="S3174"/>
  <c r="S1228"/>
  <c r="T1223"/>
  <c r="S1230"/>
  <c r="S1229"/>
  <c r="S1237"/>
  <c r="S1231"/>
  <c r="S1232"/>
  <c r="S1225"/>
  <c r="S1227"/>
  <c r="S1233"/>
  <c r="S1235"/>
  <c r="S1236"/>
  <c r="S1226"/>
  <c r="S1234"/>
  <c r="S1224"/>
  <c r="S765"/>
  <c r="T758"/>
  <c r="S768"/>
  <c r="S767"/>
  <c r="S766"/>
  <c r="S759"/>
  <c r="S760"/>
  <c r="S761"/>
  <c r="S771"/>
  <c r="S764"/>
  <c r="S769"/>
  <c r="S772"/>
  <c r="S762"/>
  <c r="S770"/>
  <c r="S763"/>
  <c r="S1725"/>
  <c r="T1718"/>
  <c r="S1726"/>
  <c r="S1728"/>
  <c r="S1721"/>
  <c r="S1722"/>
  <c r="S1732"/>
  <c r="S1729"/>
  <c r="S1730"/>
  <c r="S1719"/>
  <c r="S1727"/>
  <c r="S1723"/>
  <c r="S1731"/>
  <c r="S1720"/>
  <c r="S1724"/>
  <c r="T2678"/>
  <c r="S2687"/>
  <c r="S2692"/>
  <c r="S2690"/>
  <c r="S2686"/>
  <c r="S2685"/>
  <c r="S2684"/>
  <c r="S2683"/>
  <c r="S2682"/>
  <c r="S2688"/>
  <c r="S2680"/>
  <c r="S2679"/>
  <c r="S2689"/>
  <c r="S2691"/>
  <c r="S2681"/>
  <c r="S1348"/>
  <c r="T1343"/>
  <c r="S1357"/>
  <c r="S1351"/>
  <c r="S1350"/>
  <c r="S1349"/>
  <c r="S1345"/>
  <c r="S1347"/>
  <c r="S1356"/>
  <c r="S1353"/>
  <c r="S1355"/>
  <c r="S1344"/>
  <c r="S1352"/>
  <c r="S1346"/>
  <c r="S1354"/>
  <c r="S3624"/>
  <c r="T3623"/>
  <c r="S3630"/>
  <c r="S3625"/>
  <c r="S3635"/>
  <c r="S3634"/>
  <c r="S3633"/>
  <c r="S3631"/>
  <c r="S3629"/>
  <c r="S3628"/>
  <c r="S3627"/>
  <c r="S3637"/>
  <c r="S3626"/>
  <c r="S3636"/>
  <c r="S3632"/>
  <c r="S2529"/>
  <c r="T2528"/>
  <c r="S2530"/>
  <c r="S2539"/>
  <c r="S2538"/>
  <c r="S2536"/>
  <c r="S2535"/>
  <c r="S2534"/>
  <c r="S2533"/>
  <c r="S2532"/>
  <c r="S2542"/>
  <c r="S2531"/>
  <c r="S2541"/>
  <c r="S2540"/>
  <c r="S2537"/>
  <c r="S1109"/>
  <c r="T1103"/>
  <c r="S1117"/>
  <c r="S1111"/>
  <c r="S1113"/>
  <c r="S1115"/>
  <c r="S1104"/>
  <c r="S1112"/>
  <c r="S1106"/>
  <c r="S1114"/>
  <c r="S1108"/>
  <c r="S1116"/>
  <c r="S1110"/>
  <c r="S1105"/>
  <c r="S1107"/>
  <c r="S1092"/>
  <c r="T1088"/>
  <c r="S1096"/>
  <c r="S1095"/>
  <c r="S1102"/>
  <c r="S1101"/>
  <c r="S1094"/>
  <c r="S1093"/>
  <c r="S1090"/>
  <c r="S1098"/>
  <c r="S1100"/>
  <c r="S1089"/>
  <c r="S1091"/>
  <c r="S1097"/>
  <c r="S1099"/>
  <c r="S117"/>
  <c r="T113"/>
  <c r="S127"/>
  <c r="S126"/>
  <c r="S119"/>
  <c r="S118"/>
  <c r="S121"/>
  <c r="S120"/>
  <c r="S116"/>
  <c r="S114"/>
  <c r="S124"/>
  <c r="S122"/>
  <c r="S115"/>
  <c r="S123"/>
  <c r="S125"/>
  <c r="S836"/>
  <c r="T833"/>
  <c r="S837"/>
  <c r="S847"/>
  <c r="S835"/>
  <c r="S846"/>
  <c r="S845"/>
  <c r="S843"/>
  <c r="S841"/>
  <c r="S840"/>
  <c r="S839"/>
  <c r="S838"/>
  <c r="S834"/>
  <c r="S842"/>
  <c r="S844"/>
  <c r="T1793"/>
  <c r="S1795"/>
  <c r="S1803"/>
  <c r="S1794"/>
  <c r="S1802"/>
  <c r="S1801"/>
  <c r="S1800"/>
  <c r="S1799"/>
  <c r="S1798"/>
  <c r="S1797"/>
  <c r="S1807"/>
  <c r="S1796"/>
  <c r="S1806"/>
  <c r="S1805"/>
  <c r="S1804"/>
  <c r="T2753"/>
  <c r="S2754"/>
  <c r="S2762"/>
  <c r="S2760"/>
  <c r="S2759"/>
  <c r="S2758"/>
  <c r="S2767"/>
  <c r="S2757"/>
  <c r="S2766"/>
  <c r="S2756"/>
  <c r="S2765"/>
  <c r="S2755"/>
  <c r="S2764"/>
  <c r="S2763"/>
  <c r="S2761"/>
  <c r="S3720"/>
  <c r="T3713"/>
  <c r="S3717"/>
  <c r="S3718"/>
  <c r="S3716"/>
  <c r="S3714"/>
  <c r="S3726"/>
  <c r="S3725"/>
  <c r="S3724"/>
  <c r="S3722"/>
  <c r="S3721"/>
  <c r="S3719"/>
  <c r="S3727"/>
  <c r="S3715"/>
  <c r="S3723"/>
  <c r="T1418"/>
  <c r="S1426"/>
  <c r="S1425"/>
  <c r="S1420"/>
  <c r="S1430"/>
  <c r="S1419"/>
  <c r="S1429"/>
  <c r="S1428"/>
  <c r="S1427"/>
  <c r="S1424"/>
  <c r="S1423"/>
  <c r="S1422"/>
  <c r="S1432"/>
  <c r="S1421"/>
  <c r="S1431"/>
  <c r="S2385"/>
  <c r="T2378"/>
  <c r="S2387"/>
  <c r="S2379"/>
  <c r="S2390"/>
  <c r="S2389"/>
  <c r="S2388"/>
  <c r="S2386"/>
  <c r="S2383"/>
  <c r="S2382"/>
  <c r="S2381"/>
  <c r="S2380"/>
  <c r="S2391"/>
  <c r="S2384"/>
  <c r="S2392"/>
  <c r="S3344"/>
  <c r="T3338"/>
  <c r="S3350"/>
  <c r="S3348"/>
  <c r="S3346"/>
  <c r="S3342"/>
  <c r="S3341"/>
  <c r="S3340"/>
  <c r="S3349"/>
  <c r="S3345"/>
  <c r="S3339"/>
  <c r="S3352"/>
  <c r="S3347"/>
  <c r="S3343"/>
  <c r="S3351"/>
  <c r="S1164"/>
  <c r="T1163"/>
  <c r="S1168"/>
  <c r="S1167"/>
  <c r="S1177"/>
  <c r="S1176"/>
  <c r="S1175"/>
  <c r="S1174"/>
  <c r="S1173"/>
  <c r="S1171"/>
  <c r="S1166"/>
  <c r="S1165"/>
  <c r="S1170"/>
  <c r="S1169"/>
  <c r="S1172"/>
  <c r="S2130"/>
  <c r="T2123"/>
  <c r="S2124"/>
  <c r="S2135"/>
  <c r="S2134"/>
  <c r="S2133"/>
  <c r="S2132"/>
  <c r="S2131"/>
  <c r="S2127"/>
  <c r="S2126"/>
  <c r="S2125"/>
  <c r="S2136"/>
  <c r="S2129"/>
  <c r="S2137"/>
  <c r="S2128"/>
  <c r="S3088"/>
  <c r="T3083"/>
  <c r="S3091"/>
  <c r="S3085"/>
  <c r="S3084"/>
  <c r="S3097"/>
  <c r="S3094"/>
  <c r="S3093"/>
  <c r="S3092"/>
  <c r="S3090"/>
  <c r="S3089"/>
  <c r="S3086"/>
  <c r="S3087"/>
  <c r="S3095"/>
  <c r="S3096"/>
  <c r="T788"/>
  <c r="S789"/>
  <c r="S797"/>
  <c r="S796"/>
  <c r="S795"/>
  <c r="S794"/>
  <c r="S793"/>
  <c r="S792"/>
  <c r="S802"/>
  <c r="S791"/>
  <c r="S801"/>
  <c r="S790"/>
  <c r="S800"/>
  <c r="S799"/>
  <c r="S798"/>
  <c r="S1755"/>
  <c r="T1748"/>
  <c r="S1759"/>
  <c r="S1758"/>
  <c r="S1757"/>
  <c r="S1756"/>
  <c r="S1751"/>
  <c r="S1750"/>
  <c r="S1749"/>
  <c r="S1752"/>
  <c r="S1760"/>
  <c r="S1753"/>
  <c r="S1754"/>
  <c r="S1761"/>
  <c r="S1762"/>
  <c r="S2717"/>
  <c r="T2708"/>
  <c r="S2718"/>
  <c r="S2720"/>
  <c r="S2710"/>
  <c r="S2712"/>
  <c r="S2709"/>
  <c r="S2722"/>
  <c r="S2721"/>
  <c r="S2719"/>
  <c r="S2713"/>
  <c r="S2714"/>
  <c r="S2715"/>
  <c r="S2711"/>
  <c r="S2716"/>
  <c r="S3672"/>
  <c r="T3668"/>
  <c r="S3676"/>
  <c r="S3677"/>
  <c r="S3669"/>
  <c r="S3680"/>
  <c r="S3670"/>
  <c r="S3671"/>
  <c r="S3673"/>
  <c r="S3675"/>
  <c r="S3678"/>
  <c r="S3679"/>
  <c r="S3681"/>
  <c r="S3674"/>
  <c r="S3682"/>
  <c r="S3864"/>
  <c r="T3863"/>
  <c r="S3868"/>
  <c r="S3877"/>
  <c r="S3867"/>
  <c r="S3876"/>
  <c r="S3866"/>
  <c r="S3875"/>
  <c r="S3865"/>
  <c r="S3874"/>
  <c r="S3873"/>
  <c r="S3871"/>
  <c r="S3870"/>
  <c r="S3869"/>
  <c r="S3872"/>
  <c r="S1140"/>
  <c r="T1133"/>
  <c r="S1143"/>
  <c r="S1141"/>
  <c r="S1134"/>
  <c r="S1142"/>
  <c r="S1135"/>
  <c r="S1137"/>
  <c r="S1139"/>
  <c r="S1145"/>
  <c r="S1147"/>
  <c r="S1136"/>
  <c r="S1144"/>
  <c r="S1138"/>
  <c r="S1146"/>
  <c r="S2100"/>
  <c r="T2093"/>
  <c r="S2103"/>
  <c r="S2102"/>
  <c r="S2101"/>
  <c r="S2095"/>
  <c r="S2094"/>
  <c r="S2098"/>
  <c r="S2097"/>
  <c r="S2106"/>
  <c r="S2105"/>
  <c r="S2096"/>
  <c r="S2104"/>
  <c r="S2099"/>
  <c r="S2107"/>
  <c r="S3056"/>
  <c r="T3053"/>
  <c r="S3061"/>
  <c r="S3060"/>
  <c r="S3064"/>
  <c r="S3054"/>
  <c r="S3059"/>
  <c r="S3062"/>
  <c r="S3055"/>
  <c r="S3058"/>
  <c r="S3067"/>
  <c r="S3063"/>
  <c r="S3057"/>
  <c r="S3066"/>
  <c r="S3065"/>
  <c r="S3880"/>
  <c r="T3878"/>
  <c r="S3892"/>
  <c r="S3885"/>
  <c r="S3884"/>
  <c r="S3883"/>
  <c r="S3891"/>
  <c r="S3888"/>
  <c r="S3881"/>
  <c r="S3882"/>
  <c r="S3889"/>
  <c r="S3890"/>
  <c r="S3886"/>
  <c r="S3879"/>
  <c r="S3887"/>
  <c r="S674"/>
  <c r="T668"/>
  <c r="S676"/>
  <c r="S675"/>
  <c r="S671"/>
  <c r="S682"/>
  <c r="S670"/>
  <c r="S681"/>
  <c r="S669"/>
  <c r="S680"/>
  <c r="S679"/>
  <c r="S678"/>
  <c r="S677"/>
  <c r="S673"/>
  <c r="S672"/>
  <c r="S1605"/>
  <c r="T1598"/>
  <c r="S1606"/>
  <c r="S1610"/>
  <c r="S1600"/>
  <c r="S1608"/>
  <c r="S1601"/>
  <c r="S1604"/>
  <c r="S1609"/>
  <c r="S1612"/>
  <c r="S1599"/>
  <c r="S1603"/>
  <c r="S1607"/>
  <c r="S1602"/>
  <c r="S1611"/>
  <c r="T2558"/>
  <c r="S2562"/>
  <c r="S2572"/>
  <c r="S2563"/>
  <c r="S2559"/>
  <c r="S2571"/>
  <c r="S2570"/>
  <c r="S2567"/>
  <c r="S2566"/>
  <c r="S2565"/>
  <c r="S2564"/>
  <c r="S2569"/>
  <c r="S2561"/>
  <c r="S2568"/>
  <c r="S2560"/>
  <c r="S3640"/>
  <c r="T3638"/>
  <c r="S3644"/>
  <c r="S3652"/>
  <c r="S3646"/>
  <c r="S3645"/>
  <c r="S3649"/>
  <c r="S3651"/>
  <c r="S3642"/>
  <c r="S3650"/>
  <c r="S3639"/>
  <c r="S3641"/>
  <c r="S3643"/>
  <c r="S3647"/>
  <c r="S3648"/>
  <c r="S3384"/>
  <c r="T3383"/>
  <c r="S3390"/>
  <c r="S3394"/>
  <c r="S3393"/>
  <c r="S3391"/>
  <c r="S3389"/>
  <c r="S3388"/>
  <c r="S3387"/>
  <c r="S3397"/>
  <c r="S3386"/>
  <c r="S3396"/>
  <c r="S3385"/>
  <c r="S3395"/>
  <c r="S3392"/>
  <c r="S2289"/>
  <c r="T2288"/>
  <c r="S2298"/>
  <c r="S2294"/>
  <c r="S2293"/>
  <c r="S2292"/>
  <c r="S2302"/>
  <c r="S2291"/>
  <c r="S2301"/>
  <c r="S2290"/>
  <c r="S2300"/>
  <c r="S2299"/>
  <c r="S2296"/>
  <c r="S2295"/>
  <c r="S2297"/>
  <c r="S989"/>
  <c r="T983"/>
  <c r="S991"/>
  <c r="S993"/>
  <c r="S994"/>
  <c r="S990"/>
  <c r="S984"/>
  <c r="S992"/>
  <c r="S987"/>
  <c r="S988"/>
  <c r="S985"/>
  <c r="S986"/>
  <c r="S995"/>
  <c r="S996"/>
  <c r="S997"/>
  <c r="S3504"/>
  <c r="T3503"/>
  <c r="S3506"/>
  <c r="S3515"/>
  <c r="S3509"/>
  <c r="S3508"/>
  <c r="S3507"/>
  <c r="S3517"/>
  <c r="S3505"/>
  <c r="S3516"/>
  <c r="S3514"/>
  <c r="S3513"/>
  <c r="S3511"/>
  <c r="S3510"/>
  <c r="S3512"/>
  <c r="S660"/>
  <c r="T653"/>
  <c r="S664"/>
  <c r="S663"/>
  <c r="S654"/>
  <c r="S662"/>
  <c r="S661"/>
  <c r="S656"/>
  <c r="S655"/>
  <c r="S659"/>
  <c r="S667"/>
  <c r="S657"/>
  <c r="S658"/>
  <c r="S665"/>
  <c r="S666"/>
  <c r="S1680"/>
  <c r="T1673"/>
  <c r="S1677"/>
  <c r="S1686"/>
  <c r="S1676"/>
  <c r="S1685"/>
  <c r="S1684"/>
  <c r="S1683"/>
  <c r="S1682"/>
  <c r="S1681"/>
  <c r="S1679"/>
  <c r="S1678"/>
  <c r="S1675"/>
  <c r="S1674"/>
  <c r="S1687"/>
  <c r="T2633"/>
  <c r="S2639"/>
  <c r="S2647"/>
  <c r="S2636"/>
  <c r="S2645"/>
  <c r="S2635"/>
  <c r="S2644"/>
  <c r="S2634"/>
  <c r="S2643"/>
  <c r="S2642"/>
  <c r="S2641"/>
  <c r="S2640"/>
  <c r="S2638"/>
  <c r="S2637"/>
  <c r="S2646"/>
  <c r="S3600"/>
  <c r="T3593"/>
  <c r="S3604"/>
  <c r="S3605"/>
  <c r="S3602"/>
  <c r="S3601"/>
  <c r="S3598"/>
  <c r="S3597"/>
  <c r="S3596"/>
  <c r="S3594"/>
  <c r="S3606"/>
  <c r="S3599"/>
  <c r="S3595"/>
  <c r="S3607"/>
  <c r="S3603"/>
  <c r="S1300"/>
  <c r="T1298"/>
  <c r="S1303"/>
  <c r="S1311"/>
  <c r="S1302"/>
  <c r="S1310"/>
  <c r="S1305"/>
  <c r="S1304"/>
  <c r="S1301"/>
  <c r="S1299"/>
  <c r="S1312"/>
  <c r="S1309"/>
  <c r="S1308"/>
  <c r="S1307"/>
  <c r="S1306"/>
  <c r="S2265"/>
  <c r="T2258"/>
  <c r="S2261"/>
  <c r="S2271"/>
  <c r="S2263"/>
  <c r="S2262"/>
  <c r="S2260"/>
  <c r="S2259"/>
  <c r="S2270"/>
  <c r="S2269"/>
  <c r="S2268"/>
  <c r="S2267"/>
  <c r="S2266"/>
  <c r="S2272"/>
  <c r="S2264"/>
  <c r="S3224"/>
  <c r="T3218"/>
  <c r="S3230"/>
  <c r="S3228"/>
  <c r="S3226"/>
  <c r="S3222"/>
  <c r="S3221"/>
  <c r="S3220"/>
  <c r="S3229"/>
  <c r="S3219"/>
  <c r="S3225"/>
  <c r="S3227"/>
  <c r="S3232"/>
  <c r="S3223"/>
  <c r="S3231"/>
  <c r="S1044"/>
  <c r="T1043"/>
  <c r="S1054"/>
  <c r="S1053"/>
  <c r="S1048"/>
  <c r="S1047"/>
  <c r="S1046"/>
  <c r="S1045"/>
  <c r="S1057"/>
  <c r="S1056"/>
  <c r="S1055"/>
  <c r="S1051"/>
  <c r="S1049"/>
  <c r="S1052"/>
  <c r="S1050"/>
  <c r="S2010"/>
  <c r="T2003"/>
  <c r="S2012"/>
  <c r="S2011"/>
  <c r="S2007"/>
  <c r="S2006"/>
  <c r="S2005"/>
  <c r="S2004"/>
  <c r="S2015"/>
  <c r="S2014"/>
  <c r="S2013"/>
  <c r="S2009"/>
  <c r="S2008"/>
  <c r="S2017"/>
  <c r="S2016"/>
  <c r="S2971"/>
  <c r="T2963"/>
  <c r="S2965"/>
  <c r="S2975"/>
  <c r="S2974"/>
  <c r="S2972"/>
  <c r="S2967"/>
  <c r="S2966"/>
  <c r="S2976"/>
  <c r="S2970"/>
  <c r="S2977"/>
  <c r="S2964"/>
  <c r="S2968"/>
  <c r="S2969"/>
  <c r="S2973"/>
  <c r="S684"/>
  <c r="T683"/>
  <c r="S685"/>
  <c r="S695"/>
  <c r="S694"/>
  <c r="S697"/>
  <c r="S696"/>
  <c r="S693"/>
  <c r="S691"/>
  <c r="S689"/>
  <c r="S688"/>
  <c r="S687"/>
  <c r="S686"/>
  <c r="S692"/>
  <c r="S690"/>
  <c r="S1635"/>
  <c r="T1628"/>
  <c r="S1630"/>
  <c r="S1629"/>
  <c r="S1639"/>
  <c r="S1638"/>
  <c r="S1637"/>
  <c r="S1636"/>
  <c r="S1631"/>
  <c r="S1640"/>
  <c r="S1633"/>
  <c r="S1641"/>
  <c r="S1634"/>
  <c r="S1642"/>
  <c r="S1632"/>
  <c r="S2595"/>
  <c r="T2588"/>
  <c r="S2597"/>
  <c r="S2596"/>
  <c r="S2598"/>
  <c r="S2600"/>
  <c r="S2592"/>
  <c r="S2589"/>
  <c r="S2591"/>
  <c r="S2594"/>
  <c r="S2601"/>
  <c r="S2599"/>
  <c r="S2593"/>
  <c r="S2590"/>
  <c r="S2602"/>
  <c r="S3552"/>
  <c r="T3548"/>
  <c r="S3557"/>
  <c r="S3556"/>
  <c r="S3549"/>
  <c r="S3562"/>
  <c r="S3555"/>
  <c r="S3560"/>
  <c r="S3553"/>
  <c r="S3561"/>
  <c r="S3550"/>
  <c r="S3551"/>
  <c r="S3554"/>
  <c r="S3558"/>
  <c r="S3559"/>
  <c r="S3264"/>
  <c r="T3263"/>
  <c r="S3270"/>
  <c r="S3274"/>
  <c r="S3273"/>
  <c r="S3271"/>
  <c r="S3269"/>
  <c r="S3268"/>
  <c r="S3267"/>
  <c r="S3277"/>
  <c r="S3266"/>
  <c r="S3276"/>
  <c r="S3265"/>
  <c r="S3275"/>
  <c r="S3272"/>
  <c r="S1020"/>
  <c r="T1013"/>
  <c r="S1021"/>
  <c r="S1015"/>
  <c r="S1023"/>
  <c r="S1024"/>
  <c r="S1019"/>
  <c r="S1017"/>
  <c r="S1018"/>
  <c r="S1027"/>
  <c r="S1025"/>
  <c r="S1026"/>
  <c r="S1014"/>
  <c r="S1022"/>
  <c r="S1016"/>
  <c r="S1980"/>
  <c r="T1973"/>
  <c r="S1982"/>
  <c r="S1974"/>
  <c r="S1983"/>
  <c r="S1981"/>
  <c r="S1975"/>
  <c r="S1977"/>
  <c r="S1976"/>
  <c r="S1985"/>
  <c r="S1984"/>
  <c r="S1978"/>
  <c r="S1979"/>
  <c r="S1986"/>
  <c r="S1987"/>
  <c r="T2933"/>
  <c r="S2942"/>
  <c r="S2936"/>
  <c r="S2947"/>
  <c r="S2935"/>
  <c r="S2946"/>
  <c r="S2934"/>
  <c r="S2944"/>
  <c r="S2943"/>
  <c r="S2941"/>
  <c r="S2940"/>
  <c r="S2939"/>
  <c r="S2938"/>
  <c r="S2945"/>
  <c r="S2937"/>
  <c r="S3760"/>
  <c r="T3758"/>
  <c r="S3765"/>
  <c r="S3764"/>
  <c r="S3772"/>
  <c r="S3770"/>
  <c r="S3763"/>
  <c r="S3771"/>
  <c r="S3759"/>
  <c r="S3767"/>
  <c r="S3766"/>
  <c r="S3768"/>
  <c r="S3761"/>
  <c r="S3769"/>
  <c r="S3762"/>
  <c r="T3248"/>
  <c r="S3253"/>
  <c r="S3261"/>
  <c r="S3254"/>
  <c r="S3252"/>
  <c r="S3262"/>
  <c r="S3251"/>
  <c r="S3260"/>
  <c r="S3250"/>
  <c r="S3259"/>
  <c r="S3249"/>
  <c r="S3258"/>
  <c r="S3257"/>
  <c r="S3256"/>
  <c r="S3255"/>
  <c r="S1485"/>
  <c r="T1478"/>
  <c r="S1486"/>
  <c r="S1479"/>
  <c r="S1487"/>
  <c r="S1482"/>
  <c r="S1481"/>
  <c r="S1490"/>
  <c r="S1483"/>
  <c r="S1480"/>
  <c r="S1489"/>
  <c r="S1491"/>
  <c r="S1488"/>
  <c r="S1484"/>
  <c r="S1492"/>
  <c r="T2438"/>
  <c r="S2451"/>
  <c r="S2452"/>
  <c r="S2447"/>
  <c r="S2446"/>
  <c r="S2445"/>
  <c r="S2444"/>
  <c r="S2443"/>
  <c r="S2439"/>
  <c r="S2448"/>
  <c r="S2440"/>
  <c r="S2449"/>
  <c r="S2441"/>
  <c r="S2450"/>
  <c r="S2442"/>
  <c r="S3400"/>
  <c r="T3398"/>
  <c r="S3404"/>
  <c r="S3412"/>
  <c r="S3406"/>
  <c r="S3405"/>
  <c r="S3401"/>
  <c r="S3409"/>
  <c r="S3408"/>
  <c r="S3402"/>
  <c r="S3403"/>
  <c r="S3410"/>
  <c r="S3411"/>
  <c r="S3399"/>
  <c r="S3407"/>
  <c r="S3144"/>
  <c r="T3143"/>
  <c r="S3146"/>
  <c r="S3155"/>
  <c r="S3148"/>
  <c r="S3147"/>
  <c r="S3157"/>
  <c r="S3145"/>
  <c r="S3156"/>
  <c r="S3154"/>
  <c r="S3153"/>
  <c r="S3151"/>
  <c r="S3150"/>
  <c r="S3149"/>
  <c r="S3152"/>
  <c r="S1929"/>
  <c r="T1928"/>
  <c r="S1935"/>
  <c r="S1930"/>
  <c r="S1940"/>
  <c r="S1939"/>
  <c r="S1938"/>
  <c r="S1936"/>
  <c r="S1934"/>
  <c r="S1933"/>
  <c r="S1932"/>
  <c r="S1942"/>
  <c r="S1931"/>
  <c r="S1941"/>
  <c r="S1937"/>
  <c r="S869"/>
  <c r="T863"/>
  <c r="S871"/>
  <c r="S873"/>
  <c r="S876"/>
  <c r="S864"/>
  <c r="S872"/>
  <c r="S870"/>
  <c r="S866"/>
  <c r="S874"/>
  <c r="S867"/>
  <c r="S875"/>
  <c r="S877"/>
  <c r="S865"/>
  <c r="S868"/>
  <c r="S2914"/>
  <c r="T2903"/>
  <c r="S2908"/>
  <c r="S2907"/>
  <c r="S2917"/>
  <c r="S2915"/>
  <c r="S2909"/>
  <c r="S2910"/>
  <c r="S2912"/>
  <c r="S2906"/>
  <c r="S2904"/>
  <c r="S2916"/>
  <c r="S2913"/>
  <c r="S2905"/>
  <c r="S2911"/>
  <c r="T3728"/>
  <c r="S3729"/>
  <c r="S3737"/>
  <c r="S3731"/>
  <c r="S3740"/>
  <c r="S3730"/>
  <c r="S3739"/>
  <c r="S3738"/>
  <c r="S3736"/>
  <c r="S3735"/>
  <c r="S3734"/>
  <c r="S3733"/>
  <c r="S3742"/>
  <c r="S3732"/>
  <c r="S3741"/>
  <c r="S493"/>
  <c r="T488"/>
  <c r="S496"/>
  <c r="S495"/>
  <c r="S502"/>
  <c r="S490"/>
  <c r="S498"/>
  <c r="S491"/>
  <c r="S492"/>
  <c r="S494"/>
  <c r="S499"/>
  <c r="S500"/>
  <c r="S489"/>
  <c r="S497"/>
  <c r="S501"/>
  <c r="T173"/>
  <c r="S176"/>
  <c r="S184"/>
  <c r="S175"/>
  <c r="S183"/>
  <c r="S180"/>
  <c r="S179"/>
  <c r="S187"/>
  <c r="S178"/>
  <c r="S186"/>
  <c r="S177"/>
  <c r="S185"/>
  <c r="S182"/>
  <c r="S181"/>
  <c r="S174"/>
  <c r="S205"/>
  <c r="T203"/>
  <c r="S214"/>
  <c r="S211"/>
  <c r="S217"/>
  <c r="S216"/>
  <c r="S215"/>
  <c r="S209"/>
  <c r="S208"/>
  <c r="S207"/>
  <c r="S206"/>
  <c r="S204"/>
  <c r="S210"/>
  <c r="S212"/>
  <c r="S213"/>
  <c r="S253"/>
  <c r="T248"/>
  <c r="S254"/>
  <c r="S256"/>
  <c r="S255"/>
  <c r="S262"/>
  <c r="S249"/>
  <c r="S260"/>
  <c r="S257"/>
  <c r="S250"/>
  <c r="S261"/>
  <c r="S258"/>
  <c r="S251"/>
  <c r="S259"/>
  <c r="S252"/>
  <c r="S1556"/>
  <c r="T1553"/>
  <c r="S1561"/>
  <c r="S1560"/>
  <c r="S1559"/>
  <c r="S1558"/>
  <c r="S1557"/>
  <c r="S1567"/>
  <c r="S1566"/>
  <c r="S1565"/>
  <c r="S1555"/>
  <c r="S1554"/>
  <c r="S1563"/>
  <c r="S1564"/>
  <c r="S1562"/>
  <c r="T2513"/>
  <c r="S2521"/>
  <c r="S2518"/>
  <c r="S2527"/>
  <c r="S2517"/>
  <c r="S2526"/>
  <c r="S2516"/>
  <c r="S2525"/>
  <c r="S2515"/>
  <c r="S2524"/>
  <c r="S2514"/>
  <c r="S2523"/>
  <c r="S2522"/>
  <c r="S2520"/>
  <c r="S2519"/>
  <c r="S3480"/>
  <c r="T3473"/>
  <c r="S3477"/>
  <c r="S3476"/>
  <c r="S3474"/>
  <c r="S3486"/>
  <c r="S3485"/>
  <c r="S3484"/>
  <c r="S3482"/>
  <c r="S3481"/>
  <c r="S3478"/>
  <c r="S3479"/>
  <c r="S3487"/>
  <c r="S3475"/>
  <c r="S3483"/>
  <c r="S1180"/>
  <c r="T1178"/>
  <c r="S1181"/>
  <c r="S1190"/>
  <c r="S1189"/>
  <c r="S1192"/>
  <c r="S1191"/>
  <c r="S1187"/>
  <c r="S1186"/>
  <c r="S1185"/>
  <c r="S1184"/>
  <c r="S1183"/>
  <c r="S1182"/>
  <c r="S1188"/>
  <c r="S1179"/>
  <c r="S2145"/>
  <c r="T2138"/>
  <c r="S2147"/>
  <c r="S2149"/>
  <c r="S2148"/>
  <c r="S2146"/>
  <c r="S2143"/>
  <c r="S2142"/>
  <c r="S2141"/>
  <c r="S2140"/>
  <c r="S2151"/>
  <c r="S2139"/>
  <c r="S2150"/>
  <c r="S2144"/>
  <c r="S2152"/>
  <c r="S3104"/>
  <c r="T3098"/>
  <c r="S3102"/>
  <c r="S3110"/>
  <c r="S3109"/>
  <c r="S3108"/>
  <c r="S3106"/>
  <c r="S3101"/>
  <c r="S3100"/>
  <c r="S3107"/>
  <c r="S3105"/>
  <c r="S3103"/>
  <c r="S3111"/>
  <c r="S3112"/>
  <c r="S3099"/>
  <c r="S924"/>
  <c r="T923"/>
  <c r="S929"/>
  <c r="S928"/>
  <c r="S935"/>
  <c r="S934"/>
  <c r="S933"/>
  <c r="S931"/>
  <c r="S927"/>
  <c r="S926"/>
  <c r="S925"/>
  <c r="S937"/>
  <c r="S936"/>
  <c r="S930"/>
  <c r="S932"/>
  <c r="S1890"/>
  <c r="T1883"/>
  <c r="S1886"/>
  <c r="S1884"/>
  <c r="S1895"/>
  <c r="S1894"/>
  <c r="S1893"/>
  <c r="S1892"/>
  <c r="S1891"/>
  <c r="S1887"/>
  <c r="S1885"/>
  <c r="S1888"/>
  <c r="S1889"/>
  <c r="S1896"/>
  <c r="S1897"/>
  <c r="T2843"/>
  <c r="S2850"/>
  <c r="S2855"/>
  <c r="S2853"/>
  <c r="S2852"/>
  <c r="S2851"/>
  <c r="S2847"/>
  <c r="S2846"/>
  <c r="S2845"/>
  <c r="S2849"/>
  <c r="S2844"/>
  <c r="S2856"/>
  <c r="S2854"/>
  <c r="S2848"/>
  <c r="S2857"/>
  <c r="S3808"/>
  <c r="T3803"/>
  <c r="S3813"/>
  <c r="S3812"/>
  <c r="S3811"/>
  <c r="S3810"/>
  <c r="S3809"/>
  <c r="S3806"/>
  <c r="S3805"/>
  <c r="S3817"/>
  <c r="S3804"/>
  <c r="S3814"/>
  <c r="S3807"/>
  <c r="S3816"/>
  <c r="S3815"/>
  <c r="S1514"/>
  <c r="T1508"/>
  <c r="S1513"/>
  <c r="S1512"/>
  <c r="S1521"/>
  <c r="S1509"/>
  <c r="S1520"/>
  <c r="S1519"/>
  <c r="S1518"/>
  <c r="S1517"/>
  <c r="S1516"/>
  <c r="S1515"/>
  <c r="S1511"/>
  <c r="S1510"/>
  <c r="S1522"/>
  <c r="S2478"/>
  <c r="T2468"/>
  <c r="S2471"/>
  <c r="S2470"/>
  <c r="S2479"/>
  <c r="S2475"/>
  <c r="S2473"/>
  <c r="S2482"/>
  <c r="S2477"/>
  <c r="S2474"/>
  <c r="S2469"/>
  <c r="S2476"/>
  <c r="S2480"/>
  <c r="S2472"/>
  <c r="S2481"/>
  <c r="S3432"/>
  <c r="T3428"/>
  <c r="S3436"/>
  <c r="S3437"/>
  <c r="S3429"/>
  <c r="S3434"/>
  <c r="S3435"/>
  <c r="S3442"/>
  <c r="S3430"/>
  <c r="S3431"/>
  <c r="S3438"/>
  <c r="S3439"/>
  <c r="S3433"/>
  <c r="S3440"/>
  <c r="S3441"/>
  <c r="S2554"/>
  <c r="T2543"/>
  <c r="S2555"/>
  <c r="S2549"/>
  <c r="S2550"/>
  <c r="S2546"/>
  <c r="S2548"/>
  <c r="S2551"/>
  <c r="S2552"/>
  <c r="S2556"/>
  <c r="S2544"/>
  <c r="S2553"/>
  <c r="S2547"/>
  <c r="S2545"/>
  <c r="S2557"/>
  <c r="S900"/>
  <c r="T893"/>
  <c r="S901"/>
  <c r="S896"/>
  <c r="S904"/>
  <c r="S903"/>
  <c r="S902"/>
  <c r="S895"/>
  <c r="S894"/>
  <c r="S898"/>
  <c r="S906"/>
  <c r="S899"/>
  <c r="S907"/>
  <c r="S897"/>
  <c r="S905"/>
  <c r="S1860"/>
  <c r="T1853"/>
  <c r="S1854"/>
  <c r="S1863"/>
  <c r="S1862"/>
  <c r="S1861"/>
  <c r="S1855"/>
  <c r="S1858"/>
  <c r="S1866"/>
  <c r="S1859"/>
  <c r="S1856"/>
  <c r="S1857"/>
  <c r="S1867"/>
  <c r="S1864"/>
  <c r="S1865"/>
  <c r="T2813"/>
  <c r="S2814"/>
  <c r="S2819"/>
  <c r="S2818"/>
  <c r="S2815"/>
  <c r="S2827"/>
  <c r="S2826"/>
  <c r="S2823"/>
  <c r="S2820"/>
  <c r="S2824"/>
  <c r="S2822"/>
  <c r="S2816"/>
  <c r="S2825"/>
  <c r="S2817"/>
  <c r="S2821"/>
  <c r="S3776"/>
  <c r="T3773"/>
  <c r="S3781"/>
  <c r="S3777"/>
  <c r="S3785"/>
  <c r="S3778"/>
  <c r="S3786"/>
  <c r="S3779"/>
  <c r="S3780"/>
  <c r="S3787"/>
  <c r="S3782"/>
  <c r="S3775"/>
  <c r="S3774"/>
  <c r="S3783"/>
  <c r="S3784"/>
  <c r="S2409"/>
  <c r="T2408"/>
  <c r="S2413"/>
  <c r="S2422"/>
  <c r="S2410"/>
  <c r="S2420"/>
  <c r="S2419"/>
  <c r="S2418"/>
  <c r="S2416"/>
  <c r="S2415"/>
  <c r="S2414"/>
  <c r="S2412"/>
  <c r="S2411"/>
  <c r="S2421"/>
  <c r="S2417"/>
  <c r="S1365"/>
  <c r="T1358"/>
  <c r="S1366"/>
  <c r="S1368"/>
  <c r="S1362"/>
  <c r="S1370"/>
  <c r="S1364"/>
  <c r="S1361"/>
  <c r="S1363"/>
  <c r="S1372"/>
  <c r="S1369"/>
  <c r="S1371"/>
  <c r="S1359"/>
  <c r="S1367"/>
  <c r="S1360"/>
  <c r="T2318"/>
  <c r="S2326"/>
  <c r="S2327"/>
  <c r="S2325"/>
  <c r="S2322"/>
  <c r="S2331"/>
  <c r="S2319"/>
  <c r="S2323"/>
  <c r="S2332"/>
  <c r="S2328"/>
  <c r="S2324"/>
  <c r="S2320"/>
  <c r="S2329"/>
  <c r="S2321"/>
  <c r="S2330"/>
  <c r="S3280"/>
  <c r="T3278"/>
  <c r="S3290"/>
  <c r="S3285"/>
  <c r="S3281"/>
  <c r="S3279"/>
  <c r="S3289"/>
  <c r="S3286"/>
  <c r="S3287"/>
  <c r="S3283"/>
  <c r="S3284"/>
  <c r="S3291"/>
  <c r="S3292"/>
  <c r="S3288"/>
  <c r="S3282"/>
  <c r="T3023"/>
  <c r="S3027"/>
  <c r="S3029"/>
  <c r="S3028"/>
  <c r="S3024"/>
  <c r="S3037"/>
  <c r="S3036"/>
  <c r="S3034"/>
  <c r="S3032"/>
  <c r="S3026"/>
  <c r="S3031"/>
  <c r="S3035"/>
  <c r="S3030"/>
  <c r="S3033"/>
  <c r="S3025"/>
  <c r="S1690"/>
  <c r="T1688"/>
  <c r="S1696"/>
  <c r="S1695"/>
  <c r="S1700"/>
  <c r="S1699"/>
  <c r="S1694"/>
  <c r="S1693"/>
  <c r="S1692"/>
  <c r="S1691"/>
  <c r="S1702"/>
  <c r="S1701"/>
  <c r="S1689"/>
  <c r="S1697"/>
  <c r="S1698"/>
  <c r="S749"/>
  <c r="T743"/>
  <c r="S751"/>
  <c r="S750"/>
  <c r="S746"/>
  <c r="S754"/>
  <c r="S757"/>
  <c r="S747"/>
  <c r="S744"/>
  <c r="S745"/>
  <c r="S755"/>
  <c r="S748"/>
  <c r="S752"/>
  <c r="S753"/>
  <c r="S756"/>
  <c r="T2423"/>
  <c r="S2437"/>
  <c r="S2436"/>
  <c r="S2435"/>
  <c r="S2431"/>
  <c r="S2430"/>
  <c r="S2429"/>
  <c r="S2428"/>
  <c r="S2426"/>
  <c r="S2432"/>
  <c r="S2424"/>
  <c r="S2433"/>
  <c r="S2425"/>
  <c r="S2434"/>
  <c r="S2427"/>
  <c r="T3368"/>
  <c r="S3373"/>
  <c r="S3381"/>
  <c r="S3374"/>
  <c r="S3372"/>
  <c r="S3382"/>
  <c r="S3371"/>
  <c r="S3380"/>
  <c r="S3370"/>
  <c r="S3379"/>
  <c r="S3369"/>
  <c r="S3378"/>
  <c r="S3377"/>
  <c r="S3376"/>
  <c r="S3375"/>
  <c r="S445"/>
  <c r="T443"/>
  <c r="S454"/>
  <c r="S451"/>
  <c r="S446"/>
  <c r="S457"/>
  <c r="S456"/>
  <c r="S455"/>
  <c r="S448"/>
  <c r="S447"/>
  <c r="S444"/>
  <c r="S452"/>
  <c r="S449"/>
  <c r="S453"/>
  <c r="S450"/>
  <c r="S325"/>
  <c r="T323"/>
  <c r="S327"/>
  <c r="S326"/>
  <c r="S335"/>
  <c r="S334"/>
  <c r="S331"/>
  <c r="S328"/>
  <c r="S337"/>
  <c r="S336"/>
  <c r="S333"/>
  <c r="S330"/>
  <c r="S324"/>
  <c r="S329"/>
  <c r="S332"/>
  <c r="S237"/>
  <c r="T233"/>
  <c r="S238"/>
  <c r="S247"/>
  <c r="S246"/>
  <c r="S243"/>
  <c r="S241"/>
  <c r="S240"/>
  <c r="S239"/>
  <c r="S234"/>
  <c r="S242"/>
  <c r="S245"/>
  <c r="S235"/>
  <c r="S236"/>
  <c r="S244"/>
  <c r="S554"/>
  <c r="T548"/>
  <c r="S556"/>
  <c r="S555"/>
  <c r="S549"/>
  <c r="S560"/>
  <c r="S559"/>
  <c r="S558"/>
  <c r="S557"/>
  <c r="S553"/>
  <c r="S552"/>
  <c r="S551"/>
  <c r="S562"/>
  <c r="S550"/>
  <c r="S561"/>
  <c r="S285"/>
  <c r="T278"/>
  <c r="S286"/>
  <c r="S279"/>
  <c r="S288"/>
  <c r="S287"/>
  <c r="S282"/>
  <c r="S290"/>
  <c r="S283"/>
  <c r="S291"/>
  <c r="S284"/>
  <c r="S281"/>
  <c r="S292"/>
  <c r="S280"/>
  <c r="S289"/>
  <c r="S629"/>
  <c r="T623"/>
  <c r="S631"/>
  <c r="S630"/>
  <c r="S637"/>
  <c r="S624"/>
  <c r="S627"/>
  <c r="S632"/>
  <c r="S635"/>
  <c r="S625"/>
  <c r="S626"/>
  <c r="S628"/>
  <c r="S633"/>
  <c r="S634"/>
  <c r="S636"/>
  <c r="S45"/>
  <c r="T38"/>
  <c r="S46"/>
  <c r="S41"/>
  <c r="S42"/>
  <c r="S39"/>
  <c r="S49"/>
  <c r="S50"/>
  <c r="S47"/>
  <c r="S43"/>
  <c r="S44"/>
  <c r="S51"/>
  <c r="S52"/>
  <c r="S40"/>
  <c r="S48"/>
  <c r="S1436"/>
  <c r="T1433"/>
  <c r="S1437"/>
  <c r="S1446"/>
  <c r="S1445"/>
  <c r="S1444"/>
  <c r="S1443"/>
  <c r="S1441"/>
  <c r="S1440"/>
  <c r="S1439"/>
  <c r="S1438"/>
  <c r="S1447"/>
  <c r="S1434"/>
  <c r="S1442"/>
  <c r="S1435"/>
  <c r="T2393"/>
  <c r="S2396"/>
  <c r="S2404"/>
  <c r="S2400"/>
  <c r="S2399"/>
  <c r="S2398"/>
  <c r="S2407"/>
  <c r="S2397"/>
  <c r="S2406"/>
  <c r="S2395"/>
  <c r="S2405"/>
  <c r="S2394"/>
  <c r="S2403"/>
  <c r="S2402"/>
  <c r="S2401"/>
  <c r="S3360"/>
  <c r="T3353"/>
  <c r="S3364"/>
  <c r="S3362"/>
  <c r="S3361"/>
  <c r="S3358"/>
  <c r="S3357"/>
  <c r="S3356"/>
  <c r="S3354"/>
  <c r="S3366"/>
  <c r="S3365"/>
  <c r="S3355"/>
  <c r="S3363"/>
  <c r="S3359"/>
  <c r="S3367"/>
  <c r="S1060"/>
  <c r="T1058"/>
  <c r="S1063"/>
  <c r="S1071"/>
  <c r="S1062"/>
  <c r="S1070"/>
  <c r="S1061"/>
  <c r="S1059"/>
  <c r="S1072"/>
  <c r="S1069"/>
  <c r="S1068"/>
  <c r="S1067"/>
  <c r="S1066"/>
  <c r="S1065"/>
  <c r="S1064"/>
  <c r="S2025"/>
  <c r="T2018"/>
  <c r="S2022"/>
  <c r="S2023"/>
  <c r="S2021"/>
  <c r="S2020"/>
  <c r="S2031"/>
  <c r="S2019"/>
  <c r="S2030"/>
  <c r="S2029"/>
  <c r="S2028"/>
  <c r="S2027"/>
  <c r="S2026"/>
  <c r="S2032"/>
  <c r="S2024"/>
  <c r="S2985"/>
  <c r="T2978"/>
  <c r="S2980"/>
  <c r="S2990"/>
  <c r="S2987"/>
  <c r="S2986"/>
  <c r="S2984"/>
  <c r="S2983"/>
  <c r="S2982"/>
  <c r="S2981"/>
  <c r="S2992"/>
  <c r="S2991"/>
  <c r="S2989"/>
  <c r="S2979"/>
  <c r="S2988"/>
  <c r="S804"/>
  <c r="T803"/>
  <c r="S806"/>
  <c r="S817"/>
  <c r="S805"/>
  <c r="S816"/>
  <c r="S808"/>
  <c r="S807"/>
  <c r="S815"/>
  <c r="S814"/>
  <c r="S813"/>
  <c r="S811"/>
  <c r="S812"/>
  <c r="S809"/>
  <c r="S810"/>
  <c r="S1770"/>
  <c r="T1763"/>
  <c r="S1774"/>
  <c r="S1773"/>
  <c r="S1775"/>
  <c r="S1772"/>
  <c r="S1771"/>
  <c r="S1767"/>
  <c r="S1766"/>
  <c r="S1765"/>
  <c r="S1764"/>
  <c r="S1768"/>
  <c r="S1776"/>
  <c r="S1769"/>
  <c r="S1777"/>
  <c r="T2723"/>
  <c r="S2730"/>
  <c r="S2734"/>
  <c r="S2733"/>
  <c r="S2732"/>
  <c r="S2731"/>
  <c r="S2727"/>
  <c r="S2726"/>
  <c r="S2725"/>
  <c r="S2724"/>
  <c r="S2735"/>
  <c r="S2736"/>
  <c r="S2728"/>
  <c r="S2737"/>
  <c r="S2729"/>
  <c r="S3688"/>
  <c r="T3683"/>
  <c r="S3691"/>
  <c r="S3689"/>
  <c r="S3686"/>
  <c r="S3685"/>
  <c r="S3684"/>
  <c r="S3697"/>
  <c r="S3694"/>
  <c r="S3693"/>
  <c r="S3692"/>
  <c r="S3690"/>
  <c r="S3696"/>
  <c r="S3687"/>
  <c r="S3695"/>
  <c r="S1394"/>
  <c r="T1388"/>
  <c r="S1390"/>
  <c r="S1399"/>
  <c r="S1389"/>
  <c r="S1398"/>
  <c r="S1395"/>
  <c r="S1393"/>
  <c r="S1392"/>
  <c r="S1391"/>
  <c r="S1402"/>
  <c r="S1401"/>
  <c r="S1400"/>
  <c r="S1397"/>
  <c r="S1396"/>
  <c r="S2355"/>
  <c r="T2348"/>
  <c r="S2349"/>
  <c r="S2359"/>
  <c r="S2358"/>
  <c r="S2357"/>
  <c r="S2356"/>
  <c r="S2351"/>
  <c r="S2350"/>
  <c r="S2352"/>
  <c r="S2360"/>
  <c r="S2353"/>
  <c r="S2361"/>
  <c r="S2354"/>
  <c r="S2362"/>
  <c r="S3312"/>
  <c r="T3308"/>
  <c r="S3316"/>
  <c r="S3309"/>
  <c r="S3317"/>
  <c r="S3315"/>
  <c r="S3314"/>
  <c r="S3322"/>
  <c r="S3313"/>
  <c r="S3310"/>
  <c r="S3311"/>
  <c r="S3321"/>
  <c r="S3318"/>
  <c r="S3319"/>
  <c r="S3320"/>
  <c r="S1588"/>
  <c r="T1583"/>
  <c r="S1597"/>
  <c r="S1591"/>
  <c r="S1590"/>
  <c r="S1589"/>
  <c r="S1584"/>
  <c r="S1592"/>
  <c r="S1585"/>
  <c r="S1593"/>
  <c r="S1596"/>
  <c r="S1587"/>
  <c r="S1586"/>
  <c r="S1595"/>
  <c r="S1594"/>
  <c r="S780"/>
  <c r="T773"/>
  <c r="S774"/>
  <c r="S782"/>
  <c r="S781"/>
  <c r="S776"/>
  <c r="S775"/>
  <c r="S784"/>
  <c r="S783"/>
  <c r="S779"/>
  <c r="S777"/>
  <c r="S787"/>
  <c r="S785"/>
  <c r="S778"/>
  <c r="S786"/>
  <c r="S1740"/>
  <c r="T1733"/>
  <c r="S1742"/>
  <c r="S1741"/>
  <c r="S1734"/>
  <c r="S1736"/>
  <c r="S1744"/>
  <c r="S1737"/>
  <c r="S1738"/>
  <c r="S1745"/>
  <c r="S1746"/>
  <c r="S1735"/>
  <c r="S1743"/>
  <c r="S1739"/>
  <c r="S1747"/>
  <c r="S2702"/>
  <c r="T2693"/>
  <c r="S2707"/>
  <c r="S2703"/>
  <c r="S2699"/>
  <c r="S2698"/>
  <c r="S2695"/>
  <c r="S2704"/>
  <c r="S2696"/>
  <c r="S2701"/>
  <c r="S2705"/>
  <c r="S2694"/>
  <c r="S2697"/>
  <c r="S2706"/>
  <c r="S2700"/>
  <c r="S3656"/>
  <c r="T3653"/>
  <c r="S3661"/>
  <c r="S3654"/>
  <c r="S3655"/>
  <c r="S3664"/>
  <c r="S3657"/>
  <c r="S3659"/>
  <c r="S3660"/>
  <c r="S3662"/>
  <c r="S3663"/>
  <c r="S3665"/>
  <c r="S3667"/>
  <c r="S3658"/>
  <c r="S3666"/>
  <c r="S1809"/>
  <c r="T1808"/>
  <c r="S1812"/>
  <c r="S1821"/>
  <c r="S1811"/>
  <c r="S1820"/>
  <c r="S1814"/>
  <c r="S1813"/>
  <c r="S1810"/>
  <c r="S1822"/>
  <c r="S1819"/>
  <c r="S1818"/>
  <c r="S1816"/>
  <c r="S1815"/>
  <c r="S1817"/>
  <c r="S1245"/>
  <c r="T1238"/>
  <c r="S1247"/>
  <c r="S1246"/>
  <c r="S1240"/>
  <c r="S1248"/>
  <c r="S1241"/>
  <c r="S1243"/>
  <c r="S1249"/>
  <c r="S1251"/>
  <c r="S1239"/>
  <c r="S1244"/>
  <c r="S1252"/>
  <c r="S1242"/>
  <c r="S1250"/>
  <c r="T2198"/>
  <c r="S2206"/>
  <c r="S2199"/>
  <c r="S2207"/>
  <c r="S2205"/>
  <c r="S2209"/>
  <c r="S2201"/>
  <c r="S2210"/>
  <c r="S2202"/>
  <c r="S2211"/>
  <c r="S2203"/>
  <c r="S2212"/>
  <c r="S2208"/>
  <c r="S2204"/>
  <c r="S2200"/>
  <c r="S3160"/>
  <c r="T3158"/>
  <c r="S3172"/>
  <c r="S3166"/>
  <c r="S3165"/>
  <c r="S3164"/>
  <c r="S3162"/>
  <c r="S3170"/>
  <c r="S3161"/>
  <c r="S3163"/>
  <c r="S3169"/>
  <c r="S3171"/>
  <c r="S3159"/>
  <c r="S3167"/>
  <c r="S3168"/>
  <c r="S2674"/>
  <c r="T2663"/>
  <c r="S2675"/>
  <c r="S2676"/>
  <c r="S2666"/>
  <c r="S2664"/>
  <c r="S2677"/>
  <c r="S2673"/>
  <c r="S2669"/>
  <c r="S2665"/>
  <c r="S2670"/>
  <c r="S2671"/>
  <c r="S2668"/>
  <c r="S2672"/>
  <c r="S2667"/>
  <c r="S1452"/>
  <c r="T1448"/>
  <c r="S1462"/>
  <c r="S1461"/>
  <c r="S1456"/>
  <c r="S1455"/>
  <c r="S1454"/>
  <c r="S1453"/>
  <c r="S1449"/>
  <c r="S1458"/>
  <c r="S1451"/>
  <c r="S1457"/>
  <c r="S1459"/>
  <c r="S1460"/>
  <c r="S1450"/>
  <c r="T3848"/>
  <c r="S3851"/>
  <c r="S3859"/>
  <c r="S3850"/>
  <c r="S3858"/>
  <c r="S3849"/>
  <c r="S3857"/>
  <c r="S3856"/>
  <c r="S3855"/>
  <c r="S3854"/>
  <c r="S3862"/>
  <c r="S3853"/>
  <c r="S3861"/>
  <c r="S3852"/>
  <c r="S3860"/>
  <c r="T2183"/>
  <c r="S2191"/>
  <c r="S2190"/>
  <c r="S2189"/>
  <c r="S2188"/>
  <c r="S2184"/>
  <c r="S2197"/>
  <c r="S2193"/>
  <c r="S2185"/>
  <c r="S2194"/>
  <c r="S2186"/>
  <c r="S2195"/>
  <c r="S2187"/>
  <c r="S2196"/>
  <c r="S2192"/>
  <c r="S3016"/>
  <c r="T3008"/>
  <c r="S3019"/>
  <c r="S3018"/>
  <c r="S3010"/>
  <c r="S3009"/>
  <c r="S3021"/>
  <c r="S3011"/>
  <c r="S3015"/>
  <c r="S3020"/>
  <c r="S3014"/>
  <c r="S3013"/>
  <c r="S3017"/>
  <c r="S3012"/>
  <c r="S3022"/>
  <c r="S645"/>
  <c r="T638"/>
  <c r="S648"/>
  <c r="S647"/>
  <c r="S646"/>
  <c r="S640"/>
  <c r="S639"/>
  <c r="S641"/>
  <c r="S642"/>
  <c r="S644"/>
  <c r="S649"/>
  <c r="S650"/>
  <c r="S652"/>
  <c r="S643"/>
  <c r="S651"/>
  <c r="S373"/>
  <c r="T368"/>
  <c r="S382"/>
  <c r="S376"/>
  <c r="S375"/>
  <c r="S374"/>
  <c r="S377"/>
  <c r="S378"/>
  <c r="S372"/>
  <c r="S380"/>
  <c r="S381"/>
  <c r="S371"/>
  <c r="S379"/>
  <c r="S369"/>
  <c r="S370"/>
  <c r="T578"/>
  <c r="S583"/>
  <c r="S591"/>
  <c r="S582"/>
  <c r="S590"/>
  <c r="S585"/>
  <c r="S584"/>
  <c r="S581"/>
  <c r="S580"/>
  <c r="S592"/>
  <c r="S579"/>
  <c r="S589"/>
  <c r="S588"/>
  <c r="S587"/>
  <c r="S586"/>
  <c r="T2273"/>
  <c r="S2280"/>
  <c r="S2275"/>
  <c r="S2284"/>
  <c r="S2274"/>
  <c r="S2283"/>
  <c r="S2282"/>
  <c r="S2281"/>
  <c r="S2279"/>
  <c r="S2278"/>
  <c r="S2287"/>
  <c r="S2277"/>
  <c r="S2286"/>
  <c r="S2276"/>
  <c r="S2285"/>
  <c r="S3240"/>
  <c r="T3233"/>
  <c r="S3244"/>
  <c r="S3242"/>
  <c r="S3241"/>
  <c r="S3238"/>
  <c r="S3237"/>
  <c r="S3236"/>
  <c r="S3234"/>
  <c r="S3246"/>
  <c r="S3245"/>
  <c r="S3239"/>
  <c r="S3247"/>
  <c r="S3235"/>
  <c r="S3243"/>
  <c r="S940"/>
  <c r="T938"/>
  <c r="S939"/>
  <c r="S948"/>
  <c r="S947"/>
  <c r="S946"/>
  <c r="S945"/>
  <c r="S944"/>
  <c r="S943"/>
  <c r="S942"/>
  <c r="S952"/>
  <c r="S941"/>
  <c r="S951"/>
  <c r="S950"/>
  <c r="S949"/>
  <c r="S1905"/>
  <c r="T1898"/>
  <c r="S1899"/>
  <c r="S1909"/>
  <c r="S1910"/>
  <c r="S1908"/>
  <c r="S1907"/>
  <c r="S1906"/>
  <c r="S1903"/>
  <c r="S1902"/>
  <c r="S1901"/>
  <c r="S1900"/>
  <c r="S1911"/>
  <c r="S1904"/>
  <c r="S1912"/>
  <c r="S2867"/>
  <c r="T2858"/>
  <c r="S2862"/>
  <c r="S2871"/>
  <c r="S2870"/>
  <c r="S2868"/>
  <c r="S2861"/>
  <c r="S2860"/>
  <c r="S2864"/>
  <c r="S2859"/>
  <c r="S2863"/>
  <c r="S2865"/>
  <c r="S2869"/>
  <c r="S2866"/>
  <c r="S2872"/>
  <c r="S3824"/>
  <c r="T3818"/>
  <c r="S3828"/>
  <c r="S3826"/>
  <c r="S3822"/>
  <c r="S3821"/>
  <c r="S3820"/>
  <c r="S3830"/>
  <c r="S3829"/>
  <c r="S3832"/>
  <c r="S3823"/>
  <c r="S3831"/>
  <c r="S3825"/>
  <c r="S3819"/>
  <c r="S3827"/>
  <c r="S1650"/>
  <c r="T1643"/>
  <c r="S1645"/>
  <c r="S1644"/>
  <c r="S1655"/>
  <c r="S1654"/>
  <c r="S1653"/>
  <c r="S1652"/>
  <c r="S1651"/>
  <c r="S1647"/>
  <c r="S1646"/>
  <c r="S1648"/>
  <c r="S1656"/>
  <c r="S1649"/>
  <c r="S1657"/>
  <c r="T2603"/>
  <c r="S2606"/>
  <c r="S2614"/>
  <c r="S2613"/>
  <c r="S2610"/>
  <c r="S2607"/>
  <c r="S2605"/>
  <c r="S2604"/>
  <c r="S2615"/>
  <c r="S2617"/>
  <c r="S2609"/>
  <c r="S2611"/>
  <c r="S2616"/>
  <c r="S2608"/>
  <c r="S2612"/>
  <c r="S3568"/>
  <c r="T3563"/>
  <c r="S3565"/>
  <c r="S3577"/>
  <c r="S3573"/>
  <c r="S3572"/>
  <c r="S3571"/>
  <c r="S3570"/>
  <c r="S3569"/>
  <c r="S3566"/>
  <c r="S3564"/>
  <c r="S3574"/>
  <c r="S3567"/>
  <c r="S3575"/>
  <c r="S3576"/>
  <c r="S1274"/>
  <c r="T1268"/>
  <c r="S1273"/>
  <c r="S1282"/>
  <c r="S1272"/>
  <c r="S1281"/>
  <c r="S1278"/>
  <c r="S1277"/>
  <c r="S1276"/>
  <c r="S1275"/>
  <c r="S1271"/>
  <c r="S1270"/>
  <c r="S1269"/>
  <c r="S1280"/>
  <c r="S1279"/>
  <c r="S2235"/>
  <c r="T2228"/>
  <c r="S2237"/>
  <c r="S2236"/>
  <c r="S2231"/>
  <c r="S2230"/>
  <c r="S2229"/>
  <c r="S2239"/>
  <c r="S2238"/>
  <c r="S2233"/>
  <c r="S2241"/>
  <c r="S2232"/>
  <c r="S2240"/>
  <c r="S2234"/>
  <c r="S2242"/>
  <c r="S3192"/>
  <c r="T3188"/>
  <c r="S3196"/>
  <c r="S3189"/>
  <c r="S3197"/>
  <c r="S3201"/>
  <c r="S3190"/>
  <c r="S3200"/>
  <c r="S3198"/>
  <c r="S3191"/>
  <c r="S3199"/>
  <c r="S3194"/>
  <c r="S3202"/>
  <c r="S3193"/>
  <c r="S3195"/>
  <c r="S3520"/>
  <c r="T3518"/>
  <c r="S3524"/>
  <c r="S3532"/>
  <c r="S3526"/>
  <c r="S3525"/>
  <c r="S3521"/>
  <c r="S3529"/>
  <c r="S3528"/>
  <c r="S3519"/>
  <c r="S3522"/>
  <c r="S3527"/>
  <c r="S3530"/>
  <c r="S3523"/>
  <c r="S3531"/>
  <c r="T3608"/>
  <c r="S3613"/>
  <c r="S3621"/>
  <c r="S3615"/>
  <c r="S3614"/>
  <c r="S3612"/>
  <c r="S3622"/>
  <c r="S3611"/>
  <c r="S3620"/>
  <c r="S3610"/>
  <c r="S3619"/>
  <c r="S3609"/>
  <c r="S3618"/>
  <c r="S3617"/>
  <c r="S3616"/>
  <c r="S1620"/>
  <c r="T1613"/>
  <c r="S1621"/>
  <c r="S1614"/>
  <c r="S1622"/>
  <c r="S1615"/>
  <c r="S1619"/>
  <c r="S1623"/>
  <c r="S1618"/>
  <c r="S1627"/>
  <c r="S1626"/>
  <c r="S1616"/>
  <c r="S1624"/>
  <c r="S1617"/>
  <c r="S1625"/>
  <c r="S2581"/>
  <c r="T2573"/>
  <c r="S2587"/>
  <c r="S2574"/>
  <c r="S2586"/>
  <c r="S2583"/>
  <c r="S2582"/>
  <c r="S2578"/>
  <c r="S2575"/>
  <c r="S2585"/>
  <c r="S2579"/>
  <c r="S2577"/>
  <c r="S2580"/>
  <c r="S2584"/>
  <c r="S2576"/>
  <c r="S3536"/>
  <c r="T3533"/>
  <c r="S3541"/>
  <c r="S3539"/>
  <c r="S3540"/>
  <c r="S3547"/>
  <c r="S3537"/>
  <c r="S3544"/>
  <c r="S3545"/>
  <c r="S3534"/>
  <c r="S3535"/>
  <c r="S3538"/>
  <c r="S3542"/>
  <c r="S3543"/>
  <c r="S3546"/>
  <c r="S972"/>
  <c r="T968"/>
  <c r="S973"/>
  <c r="S981"/>
  <c r="S976"/>
  <c r="S975"/>
  <c r="S974"/>
  <c r="S982"/>
  <c r="S971"/>
  <c r="S969"/>
  <c r="S970"/>
  <c r="S979"/>
  <c r="S980"/>
  <c r="S977"/>
  <c r="S978"/>
  <c r="S1124"/>
  <c r="T1118"/>
  <c r="S1125"/>
  <c r="S1119"/>
  <c r="S1127"/>
  <c r="S1126"/>
  <c r="S1121"/>
  <c r="S1123"/>
  <c r="S1129"/>
  <c r="S1131"/>
  <c r="S1120"/>
  <c r="S1128"/>
  <c r="S1122"/>
  <c r="S1130"/>
  <c r="S1132"/>
  <c r="T2078"/>
  <c r="S2086"/>
  <c r="S2081"/>
  <c r="S2090"/>
  <c r="S2082"/>
  <c r="S2091"/>
  <c r="S2087"/>
  <c r="S2083"/>
  <c r="S2079"/>
  <c r="S2092"/>
  <c r="S2088"/>
  <c r="S2084"/>
  <c r="S2080"/>
  <c r="S2085"/>
  <c r="S2089"/>
  <c r="S3040"/>
  <c r="T3038"/>
  <c r="S3044"/>
  <c r="S3052"/>
  <c r="S3046"/>
  <c r="S3045"/>
  <c r="S3048"/>
  <c r="S3043"/>
  <c r="S3039"/>
  <c r="S3042"/>
  <c r="S3051"/>
  <c r="S3047"/>
  <c r="S3041"/>
  <c r="S3050"/>
  <c r="S3049"/>
  <c r="S2317"/>
  <c r="T2303"/>
  <c r="S2315"/>
  <c r="S2307"/>
  <c r="S2316"/>
  <c r="S2312"/>
  <c r="S2309"/>
  <c r="S2310"/>
  <c r="S2308"/>
  <c r="S2304"/>
  <c r="S2313"/>
  <c r="S2305"/>
  <c r="S2311"/>
  <c r="S2314"/>
  <c r="S2306"/>
  <c r="S1332"/>
  <c r="T1328"/>
  <c r="S1335"/>
  <c r="S1334"/>
  <c r="S1333"/>
  <c r="S1342"/>
  <c r="S1341"/>
  <c r="S1336"/>
  <c r="S1337"/>
  <c r="S1339"/>
  <c r="S1340"/>
  <c r="S1330"/>
  <c r="S1338"/>
  <c r="S1329"/>
  <c r="S1331"/>
  <c r="T3488"/>
  <c r="S3489"/>
  <c r="S3497"/>
  <c r="S3490"/>
  <c r="S3499"/>
  <c r="S3498"/>
  <c r="S3496"/>
  <c r="S3495"/>
  <c r="S3494"/>
  <c r="S3493"/>
  <c r="S3502"/>
  <c r="S3492"/>
  <c r="S3501"/>
  <c r="S3491"/>
  <c r="S3500"/>
  <c r="S1949"/>
  <c r="T1943"/>
  <c r="S1950"/>
  <c r="S1951"/>
  <c r="S1957"/>
  <c r="S1945"/>
  <c r="S1944"/>
  <c r="S1953"/>
  <c r="S1948"/>
  <c r="S1952"/>
  <c r="S1946"/>
  <c r="S1947"/>
  <c r="S1956"/>
  <c r="S1954"/>
  <c r="S1955"/>
  <c r="S2649"/>
  <c r="T2648"/>
  <c r="S2656"/>
  <c r="S2655"/>
  <c r="S2654"/>
  <c r="S2653"/>
  <c r="S2652"/>
  <c r="S2662"/>
  <c r="S2651"/>
  <c r="S2661"/>
  <c r="S2650"/>
  <c r="S2660"/>
  <c r="S2659"/>
  <c r="S2658"/>
  <c r="S2657"/>
  <c r="T293"/>
  <c r="S298"/>
  <c r="S306"/>
  <c r="S297"/>
  <c r="S305"/>
  <c r="S294"/>
  <c r="S304"/>
  <c r="S303"/>
  <c r="S302"/>
  <c r="S301"/>
  <c r="S300"/>
  <c r="S299"/>
  <c r="S296"/>
  <c r="S295"/>
  <c r="S307"/>
  <c r="S525"/>
  <c r="T518"/>
  <c r="S528"/>
  <c r="S527"/>
  <c r="S526"/>
  <c r="S519"/>
  <c r="S523"/>
  <c r="S524"/>
  <c r="S531"/>
  <c r="S532"/>
  <c r="S521"/>
  <c r="S520"/>
  <c r="S529"/>
  <c r="S522"/>
  <c r="S530"/>
  <c r="S101"/>
  <c r="T98"/>
  <c r="S99"/>
  <c r="S111"/>
  <c r="S110"/>
  <c r="S105"/>
  <c r="S104"/>
  <c r="S103"/>
  <c r="S102"/>
  <c r="S112"/>
  <c r="S107"/>
  <c r="S106"/>
  <c r="S108"/>
  <c r="S109"/>
  <c r="S100"/>
  <c r="S460"/>
  <c r="T458"/>
  <c r="S463"/>
  <c r="S471"/>
  <c r="S462"/>
  <c r="S470"/>
  <c r="S461"/>
  <c r="S459"/>
  <c r="S472"/>
  <c r="S469"/>
  <c r="S468"/>
  <c r="S467"/>
  <c r="S466"/>
  <c r="S465"/>
  <c r="S464"/>
  <c r="S509"/>
  <c r="T503"/>
  <c r="S511"/>
  <c r="S505"/>
  <c r="S517"/>
  <c r="S504"/>
  <c r="S513"/>
  <c r="S512"/>
  <c r="S506"/>
  <c r="S514"/>
  <c r="S510"/>
  <c r="S507"/>
  <c r="S508"/>
  <c r="S515"/>
  <c r="S516"/>
  <c r="S341"/>
  <c r="T338"/>
  <c r="S339"/>
  <c r="S350"/>
  <c r="S348"/>
  <c r="S347"/>
  <c r="S346"/>
  <c r="S345"/>
  <c r="S344"/>
  <c r="S343"/>
  <c r="S342"/>
  <c r="S352"/>
  <c r="S351"/>
  <c r="S349"/>
  <c r="S340"/>
  <c r="T2153"/>
  <c r="S2156"/>
  <c r="S2164"/>
  <c r="S2159"/>
  <c r="S2158"/>
  <c r="S2167"/>
  <c r="S2157"/>
  <c r="S2166"/>
  <c r="S2155"/>
  <c r="S2165"/>
  <c r="S2154"/>
  <c r="S2163"/>
  <c r="S2162"/>
  <c r="S2161"/>
  <c r="S2160"/>
  <c r="S3120"/>
  <c r="T3113"/>
  <c r="S3117"/>
  <c r="S3114"/>
  <c r="S3126"/>
  <c r="S3125"/>
  <c r="S3124"/>
  <c r="S3122"/>
  <c r="S3121"/>
  <c r="S3118"/>
  <c r="S3116"/>
  <c r="S3115"/>
  <c r="S3123"/>
  <c r="S3119"/>
  <c r="S3127"/>
  <c r="S820"/>
  <c r="T818"/>
  <c r="S826"/>
  <c r="S825"/>
  <c r="S822"/>
  <c r="S821"/>
  <c r="S832"/>
  <c r="S819"/>
  <c r="S831"/>
  <c r="S830"/>
  <c r="S829"/>
  <c r="S827"/>
  <c r="S824"/>
  <c r="S823"/>
  <c r="S828"/>
  <c r="S1785"/>
  <c r="T1778"/>
  <c r="S1786"/>
  <c r="S1783"/>
  <c r="S1790"/>
  <c r="S1789"/>
  <c r="S1788"/>
  <c r="S1787"/>
  <c r="S1782"/>
  <c r="S1781"/>
  <c r="S1780"/>
  <c r="S1779"/>
  <c r="S1791"/>
  <c r="S1792"/>
  <c r="S1784"/>
  <c r="S2746"/>
  <c r="T2738"/>
  <c r="S2740"/>
  <c r="S2750"/>
  <c r="S2749"/>
  <c r="S2748"/>
  <c r="S2747"/>
  <c r="S2741"/>
  <c r="S2739"/>
  <c r="S2751"/>
  <c r="S2752"/>
  <c r="S2742"/>
  <c r="S2744"/>
  <c r="S2745"/>
  <c r="S2743"/>
  <c r="S3704"/>
  <c r="T3698"/>
  <c r="S3702"/>
  <c r="S3701"/>
  <c r="S3700"/>
  <c r="S3710"/>
  <c r="S3709"/>
  <c r="S3708"/>
  <c r="S3706"/>
  <c r="S3712"/>
  <c r="S3699"/>
  <c r="S3705"/>
  <c r="S3707"/>
  <c r="S3703"/>
  <c r="S3711"/>
  <c r="S1524"/>
  <c r="T1523"/>
  <c r="S1534"/>
  <c r="S1533"/>
  <c r="S1536"/>
  <c r="S1535"/>
  <c r="S1531"/>
  <c r="S1529"/>
  <c r="S1528"/>
  <c r="S1527"/>
  <c r="S1526"/>
  <c r="S1525"/>
  <c r="S1537"/>
  <c r="S1530"/>
  <c r="S1532"/>
  <c r="S2492"/>
  <c r="T2483"/>
  <c r="S2486"/>
  <c r="S2495"/>
  <c r="S2494"/>
  <c r="S2493"/>
  <c r="S2485"/>
  <c r="S2484"/>
  <c r="S2496"/>
  <c r="S2488"/>
  <c r="S2491"/>
  <c r="S2497"/>
  <c r="S2489"/>
  <c r="S2490"/>
  <c r="S2487"/>
  <c r="S3448"/>
  <c r="T3443"/>
  <c r="S3451"/>
  <c r="S3446"/>
  <c r="S3445"/>
  <c r="S3444"/>
  <c r="S3457"/>
  <c r="S3454"/>
  <c r="S3453"/>
  <c r="S3452"/>
  <c r="S3450"/>
  <c r="S3449"/>
  <c r="S3447"/>
  <c r="S3455"/>
  <c r="S3456"/>
  <c r="S1154"/>
  <c r="T1148"/>
  <c r="S1150"/>
  <c r="S1159"/>
  <c r="S1149"/>
  <c r="S1158"/>
  <c r="S1152"/>
  <c r="S1151"/>
  <c r="S1162"/>
  <c r="S1161"/>
  <c r="S1160"/>
  <c r="S1157"/>
  <c r="S1156"/>
  <c r="S1155"/>
  <c r="S1153"/>
  <c r="S2115"/>
  <c r="T2108"/>
  <c r="S2109"/>
  <c r="S2119"/>
  <c r="S2118"/>
  <c r="S2117"/>
  <c r="S2116"/>
  <c r="S2111"/>
  <c r="S2110"/>
  <c r="S2114"/>
  <c r="S2113"/>
  <c r="S2122"/>
  <c r="S2121"/>
  <c r="S2112"/>
  <c r="S2120"/>
  <c r="S3072"/>
  <c r="T3068"/>
  <c r="S3076"/>
  <c r="S3077"/>
  <c r="S3069"/>
  <c r="S3073"/>
  <c r="S3082"/>
  <c r="S3081"/>
  <c r="S3080"/>
  <c r="S3070"/>
  <c r="S3075"/>
  <c r="S3078"/>
  <c r="S3071"/>
  <c r="S3074"/>
  <c r="S3079"/>
  <c r="S3896"/>
  <c r="T3893"/>
  <c r="S3905"/>
  <c r="S3906"/>
  <c r="S3902"/>
  <c r="S3895"/>
  <c r="S3903"/>
  <c r="S3899"/>
  <c r="S3900"/>
  <c r="S3907"/>
  <c r="S3904"/>
  <c r="S3901"/>
  <c r="S3897"/>
  <c r="S3898"/>
  <c r="S3894"/>
  <c r="S2889"/>
  <c r="T2888"/>
  <c r="S2894"/>
  <c r="S2895"/>
  <c r="S2893"/>
  <c r="S2892"/>
  <c r="S2902"/>
  <c r="S2891"/>
  <c r="S2901"/>
  <c r="S2890"/>
  <c r="S2900"/>
  <c r="S2899"/>
  <c r="S2898"/>
  <c r="S2896"/>
  <c r="S2897"/>
  <c r="S1500"/>
  <c r="T1493"/>
  <c r="S1502"/>
  <c r="S1501"/>
  <c r="S1504"/>
  <c r="S1494"/>
  <c r="S1495"/>
  <c r="S1503"/>
  <c r="S1498"/>
  <c r="S1497"/>
  <c r="S1506"/>
  <c r="S1499"/>
  <c r="S1496"/>
  <c r="S1505"/>
  <c r="S1507"/>
  <c r="T2453"/>
  <c r="S2467"/>
  <c r="S2461"/>
  <c r="S2460"/>
  <c r="S2459"/>
  <c r="S2454"/>
  <c r="S2464"/>
  <c r="S2463"/>
  <c r="S2456"/>
  <c r="S2465"/>
  <c r="S2455"/>
  <c r="S2457"/>
  <c r="S2462"/>
  <c r="S2466"/>
  <c r="S2458"/>
  <c r="S3416"/>
  <c r="T3413"/>
  <c r="S3421"/>
  <c r="S3426"/>
  <c r="S3427"/>
  <c r="S3414"/>
  <c r="S3415"/>
  <c r="S3422"/>
  <c r="S3423"/>
  <c r="S3417"/>
  <c r="S3425"/>
  <c r="S3424"/>
  <c r="S3418"/>
  <c r="S3419"/>
  <c r="S3420"/>
  <c r="S3744"/>
  <c r="T3743"/>
  <c r="S3746"/>
  <c r="S3755"/>
  <c r="S3750"/>
  <c r="S3749"/>
  <c r="S3748"/>
  <c r="S3747"/>
  <c r="S3757"/>
  <c r="S3745"/>
  <c r="S3756"/>
  <c r="S3754"/>
  <c r="S3753"/>
  <c r="S3751"/>
  <c r="S3752"/>
  <c r="S1004"/>
  <c r="T998"/>
  <c r="S1008"/>
  <c r="S1007"/>
  <c r="S1006"/>
  <c r="S1005"/>
  <c r="S999"/>
  <c r="S1003"/>
  <c r="S1012"/>
  <c r="S1001"/>
  <c r="S1002"/>
  <c r="S1011"/>
  <c r="S1009"/>
  <c r="S1010"/>
  <c r="S1000"/>
  <c r="S1965"/>
  <c r="T1958"/>
  <c r="S1966"/>
  <c r="S1959"/>
  <c r="S1968"/>
  <c r="S1962"/>
  <c r="S1963"/>
  <c r="S1972"/>
  <c r="S1967"/>
  <c r="S1970"/>
  <c r="S1971"/>
  <c r="S1961"/>
  <c r="S1960"/>
  <c r="S1969"/>
  <c r="S1964"/>
  <c r="S2927"/>
  <c r="T2918"/>
  <c r="S2930"/>
  <c r="S2924"/>
  <c r="S2925"/>
  <c r="S2923"/>
  <c r="S2922"/>
  <c r="S2932"/>
  <c r="S2926"/>
  <c r="S2928"/>
  <c r="S2920"/>
  <c r="S2919"/>
  <c r="S2929"/>
  <c r="S2931"/>
  <c r="S2921"/>
  <c r="S2069"/>
  <c r="T2063"/>
  <c r="S2070"/>
  <c r="S2071"/>
  <c r="S2073"/>
  <c r="S2064"/>
  <c r="S2068"/>
  <c r="S2072"/>
  <c r="S2076"/>
  <c r="S2077"/>
  <c r="S2067"/>
  <c r="S2075"/>
  <c r="S2066"/>
  <c r="S2065"/>
  <c r="S2074"/>
  <c r="S1212"/>
  <c r="T1208"/>
  <c r="S1213"/>
  <c r="S1222"/>
  <c r="S1221"/>
  <c r="S1216"/>
  <c r="S1215"/>
  <c r="S1214"/>
  <c r="S1210"/>
  <c r="S1220"/>
  <c r="S1218"/>
  <c r="S1209"/>
  <c r="S1211"/>
  <c r="S1217"/>
  <c r="S1219"/>
  <c r="T3128"/>
  <c r="S3129"/>
  <c r="S3137"/>
  <c r="S3138"/>
  <c r="S3136"/>
  <c r="S3135"/>
  <c r="S3134"/>
  <c r="S3133"/>
  <c r="S3142"/>
  <c r="S3132"/>
  <c r="S3141"/>
  <c r="S3131"/>
  <c r="S3140"/>
  <c r="S3130"/>
  <c r="S3139"/>
  <c r="S1708"/>
  <c r="T1703"/>
  <c r="S1711"/>
  <c r="S1710"/>
  <c r="S1717"/>
  <c r="S1709"/>
  <c r="S1707"/>
  <c r="S1715"/>
  <c r="S1704"/>
  <c r="S1712"/>
  <c r="S1705"/>
  <c r="S1706"/>
  <c r="S1716"/>
  <c r="S1713"/>
  <c r="S1714"/>
  <c r="S2169"/>
  <c r="T2168"/>
  <c r="S2173"/>
  <c r="S2182"/>
  <c r="S2179"/>
  <c r="S2178"/>
  <c r="S2176"/>
  <c r="S2175"/>
  <c r="S2174"/>
  <c r="S2172"/>
  <c r="S2171"/>
  <c r="S2181"/>
  <c r="S2170"/>
  <c r="S2180"/>
  <c r="S2177"/>
  <c r="C446"/>
  <c r="C454"/>
  <c r="C445"/>
  <c r="C453"/>
  <c r="C444"/>
  <c r="C452"/>
  <c r="C443"/>
  <c r="C451"/>
  <c r="C450"/>
  <c r="C449"/>
  <c r="C448"/>
  <c r="C447"/>
  <c r="C342"/>
  <c r="C341"/>
  <c r="C349"/>
  <c r="C340"/>
  <c r="C348"/>
  <c r="C339"/>
  <c r="C347"/>
  <c r="C338"/>
  <c r="C346"/>
  <c r="C345"/>
  <c r="C344"/>
  <c r="C343"/>
  <c r="C390"/>
  <c r="C389"/>
  <c r="C388"/>
  <c r="C387"/>
  <c r="C386"/>
  <c r="C394"/>
  <c r="C385"/>
  <c r="C393"/>
  <c r="C384"/>
  <c r="C392"/>
  <c r="C383"/>
  <c r="C391"/>
  <c r="C614"/>
  <c r="C613"/>
  <c r="C612"/>
  <c r="C611"/>
  <c r="C619"/>
  <c r="C610"/>
  <c r="C618"/>
  <c r="C609"/>
  <c r="C617"/>
  <c r="C608"/>
  <c r="C616"/>
  <c r="C615"/>
  <c r="C1198"/>
  <c r="C1197"/>
  <c r="C1196"/>
  <c r="C1204"/>
  <c r="C1195"/>
  <c r="C1203"/>
  <c r="C1194"/>
  <c r="C1202"/>
  <c r="C1193"/>
  <c r="C1201"/>
  <c r="C1200"/>
  <c r="C1199"/>
  <c r="C2158"/>
  <c r="C2157"/>
  <c r="C2156"/>
  <c r="C2164"/>
  <c r="C2155"/>
  <c r="C2163"/>
  <c r="C2154"/>
  <c r="C2162"/>
  <c r="C2153"/>
  <c r="C2161"/>
  <c r="C2160"/>
  <c r="C2159"/>
  <c r="C3117"/>
  <c r="C3116"/>
  <c r="C3124"/>
  <c r="C3115"/>
  <c r="C3123"/>
  <c r="C3114"/>
  <c r="C3122"/>
  <c r="C3113"/>
  <c r="C3121"/>
  <c r="C3120"/>
  <c r="C3119"/>
  <c r="C3118"/>
  <c r="C822"/>
  <c r="C821"/>
  <c r="C829"/>
  <c r="C820"/>
  <c r="C828"/>
  <c r="C819"/>
  <c r="C827"/>
  <c r="C818"/>
  <c r="C826"/>
  <c r="C825"/>
  <c r="C824"/>
  <c r="C823"/>
  <c r="C1782"/>
  <c r="C1781"/>
  <c r="C1789"/>
  <c r="C1780"/>
  <c r="C1788"/>
  <c r="C1779"/>
  <c r="C1787"/>
  <c r="C1778"/>
  <c r="C1786"/>
  <c r="C1785"/>
  <c r="C1784"/>
  <c r="C1783"/>
  <c r="C2741"/>
  <c r="C2749"/>
  <c r="C2740"/>
  <c r="C2748"/>
  <c r="C2739"/>
  <c r="C2747"/>
  <c r="C2738"/>
  <c r="C2746"/>
  <c r="C2745"/>
  <c r="C2744"/>
  <c r="C2743"/>
  <c r="C2742"/>
  <c r="C3701"/>
  <c r="C3709"/>
  <c r="C3700"/>
  <c r="C3708"/>
  <c r="C3699"/>
  <c r="C3707"/>
  <c r="C3698"/>
  <c r="C3706"/>
  <c r="C3705"/>
  <c r="C3704"/>
  <c r="C3703"/>
  <c r="C3702"/>
  <c r="C1526"/>
  <c r="C1534"/>
  <c r="C1525"/>
  <c r="C1533"/>
  <c r="C1524"/>
  <c r="C1532"/>
  <c r="C1523"/>
  <c r="C1531"/>
  <c r="C1530"/>
  <c r="C1529"/>
  <c r="C1528"/>
  <c r="C1527"/>
  <c r="C2486"/>
  <c r="C2494"/>
  <c r="C2485"/>
  <c r="C2493"/>
  <c r="C2484"/>
  <c r="C2492"/>
  <c r="C2483"/>
  <c r="C2491"/>
  <c r="C2490"/>
  <c r="C2489"/>
  <c r="C2487"/>
  <c r="C2488"/>
  <c r="C3445"/>
  <c r="C3453"/>
  <c r="C3444"/>
  <c r="C3452"/>
  <c r="C3443"/>
  <c r="C3451"/>
  <c r="C3450"/>
  <c r="C3449"/>
  <c r="C3448"/>
  <c r="C3447"/>
  <c r="C3446"/>
  <c r="C3454"/>
  <c r="C1150"/>
  <c r="C1158"/>
  <c r="C1149"/>
  <c r="C1157"/>
  <c r="C1148"/>
  <c r="C1156"/>
  <c r="C1155"/>
  <c r="C1154"/>
  <c r="C1153"/>
  <c r="C1152"/>
  <c r="C1151"/>
  <c r="C1159"/>
  <c r="C2110"/>
  <c r="C2118"/>
  <c r="C2109"/>
  <c r="C2117"/>
  <c r="C2108"/>
  <c r="C2116"/>
  <c r="C2115"/>
  <c r="C2114"/>
  <c r="C2113"/>
  <c r="C2112"/>
  <c r="C2111"/>
  <c r="C2119"/>
  <c r="C3069"/>
  <c r="C3077"/>
  <c r="C3068"/>
  <c r="C3076"/>
  <c r="C3075"/>
  <c r="C3074"/>
  <c r="C3073"/>
  <c r="C3072"/>
  <c r="C3071"/>
  <c r="C3079"/>
  <c r="C3070"/>
  <c r="C3078"/>
  <c r="C3893"/>
  <c r="C3901"/>
  <c r="C3900"/>
  <c r="C3899"/>
  <c r="C3898"/>
  <c r="C3897"/>
  <c r="C3896"/>
  <c r="C3904"/>
  <c r="C3895"/>
  <c r="C3903"/>
  <c r="C3894"/>
  <c r="C3902"/>
  <c r="C2893"/>
  <c r="C2892"/>
  <c r="C2891"/>
  <c r="C2899"/>
  <c r="C2890"/>
  <c r="C2898"/>
  <c r="C2889"/>
  <c r="C2897"/>
  <c r="C2888"/>
  <c r="C2896"/>
  <c r="C2895"/>
  <c r="C2894"/>
  <c r="C1494"/>
  <c r="C1502"/>
  <c r="C1493"/>
  <c r="C1501"/>
  <c r="C1500"/>
  <c r="C1499"/>
  <c r="C1498"/>
  <c r="C1497"/>
  <c r="C1496"/>
  <c r="C1504"/>
  <c r="C1495"/>
  <c r="C1503"/>
  <c r="C2454"/>
  <c r="C2462"/>
  <c r="C2453"/>
  <c r="C2461"/>
  <c r="C2460"/>
  <c r="C2459"/>
  <c r="C2458"/>
  <c r="C2457"/>
  <c r="C2456"/>
  <c r="C2464"/>
  <c r="C2455"/>
  <c r="C2463"/>
  <c r="C3413"/>
  <c r="C3421"/>
  <c r="C3420"/>
  <c r="C3419"/>
  <c r="C3418"/>
  <c r="C3417"/>
  <c r="C3416"/>
  <c r="C3424"/>
  <c r="C3415"/>
  <c r="C3423"/>
  <c r="C3414"/>
  <c r="C3422"/>
  <c r="C3749"/>
  <c r="C3748"/>
  <c r="C3747"/>
  <c r="C3746"/>
  <c r="C3754"/>
  <c r="C3745"/>
  <c r="C3753"/>
  <c r="C3744"/>
  <c r="C3752"/>
  <c r="C3743"/>
  <c r="C3751"/>
  <c r="C3750"/>
  <c r="C998"/>
  <c r="C1006"/>
  <c r="C1005"/>
  <c r="C1004"/>
  <c r="C1003"/>
  <c r="C1002"/>
  <c r="C1001"/>
  <c r="C1009"/>
  <c r="C1000"/>
  <c r="C1008"/>
  <c r="C999"/>
  <c r="C1007"/>
  <c r="C1958"/>
  <c r="C1966"/>
  <c r="C1965"/>
  <c r="C1964"/>
  <c r="C1963"/>
  <c r="C1962"/>
  <c r="C1961"/>
  <c r="C1969"/>
  <c r="C1960"/>
  <c r="C1968"/>
  <c r="C1959"/>
  <c r="C1967"/>
  <c r="C2925"/>
  <c r="C2924"/>
  <c r="C2923"/>
  <c r="C2922"/>
  <c r="C2921"/>
  <c r="C2929"/>
  <c r="C2920"/>
  <c r="C2928"/>
  <c r="C2919"/>
  <c r="C2927"/>
  <c r="C2918"/>
  <c r="C2926"/>
  <c r="C2070"/>
  <c r="C2069"/>
  <c r="C2068"/>
  <c r="C2067"/>
  <c r="C2066"/>
  <c r="C2074"/>
  <c r="C2065"/>
  <c r="C2073"/>
  <c r="C2064"/>
  <c r="C2072"/>
  <c r="C2063"/>
  <c r="C2071"/>
  <c r="C1214"/>
  <c r="C1213"/>
  <c r="C1212"/>
  <c r="C1211"/>
  <c r="C1219"/>
  <c r="C1210"/>
  <c r="C1218"/>
  <c r="C1209"/>
  <c r="C1217"/>
  <c r="C1208"/>
  <c r="C1216"/>
  <c r="C1215"/>
  <c r="C3133"/>
  <c r="C3132"/>
  <c r="C3131"/>
  <c r="C3139"/>
  <c r="C3130"/>
  <c r="C3138"/>
  <c r="C3129"/>
  <c r="C3137"/>
  <c r="C3128"/>
  <c r="C3136"/>
  <c r="C3135"/>
  <c r="C3134"/>
  <c r="C1710"/>
  <c r="C1709"/>
  <c r="C1708"/>
  <c r="C1707"/>
  <c r="C1706"/>
  <c r="C1714"/>
  <c r="C1705"/>
  <c r="C1713"/>
  <c r="C1704"/>
  <c r="C1712"/>
  <c r="C1703"/>
  <c r="C1711"/>
  <c r="C2174"/>
  <c r="C2173"/>
  <c r="C2172"/>
  <c r="C2171"/>
  <c r="C2179"/>
  <c r="C2170"/>
  <c r="C2178"/>
  <c r="C2169"/>
  <c r="C2177"/>
  <c r="C2168"/>
  <c r="C2176"/>
  <c r="C2175"/>
  <c r="C582"/>
  <c r="C581"/>
  <c r="C589"/>
  <c r="C580"/>
  <c r="C588"/>
  <c r="C579"/>
  <c r="C587"/>
  <c r="C578"/>
  <c r="C586"/>
  <c r="C585"/>
  <c r="C584"/>
  <c r="C583"/>
  <c r="C310"/>
  <c r="C318"/>
  <c r="C309"/>
  <c r="C317"/>
  <c r="C308"/>
  <c r="C316"/>
  <c r="C315"/>
  <c r="C314"/>
  <c r="C313"/>
  <c r="C312"/>
  <c r="C311"/>
  <c r="C319"/>
  <c r="C30"/>
  <c r="C29"/>
  <c r="C28"/>
  <c r="C27"/>
  <c r="C26"/>
  <c r="C34"/>
  <c r="C25"/>
  <c r="C33"/>
  <c r="C24"/>
  <c r="C32"/>
  <c r="C23"/>
  <c r="C31"/>
  <c r="C222"/>
  <c r="C221"/>
  <c r="C229"/>
  <c r="C220"/>
  <c r="C228"/>
  <c r="C219"/>
  <c r="C227"/>
  <c r="C218"/>
  <c r="C226"/>
  <c r="C225"/>
  <c r="C224"/>
  <c r="C223"/>
  <c r="C190"/>
  <c r="C198"/>
  <c r="C189"/>
  <c r="C197"/>
  <c r="C188"/>
  <c r="C196"/>
  <c r="C195"/>
  <c r="C194"/>
  <c r="C193"/>
  <c r="C192"/>
  <c r="C191"/>
  <c r="C199"/>
  <c r="C534"/>
  <c r="C542"/>
  <c r="C533"/>
  <c r="C541"/>
  <c r="C540"/>
  <c r="C539"/>
  <c r="C538"/>
  <c r="C537"/>
  <c r="C536"/>
  <c r="C544"/>
  <c r="C535"/>
  <c r="C543"/>
  <c r="C270"/>
  <c r="C269"/>
  <c r="C268"/>
  <c r="C267"/>
  <c r="C266"/>
  <c r="C274"/>
  <c r="C265"/>
  <c r="C273"/>
  <c r="C264"/>
  <c r="C272"/>
  <c r="C263"/>
  <c r="C271"/>
  <c r="C70"/>
  <c r="C78"/>
  <c r="C69"/>
  <c r="C77"/>
  <c r="C68"/>
  <c r="C76"/>
  <c r="C75"/>
  <c r="C74"/>
  <c r="C73"/>
  <c r="C72"/>
  <c r="C71"/>
  <c r="C79"/>
  <c r="C1078"/>
  <c r="C1077"/>
  <c r="C1076"/>
  <c r="C1084"/>
  <c r="C1075"/>
  <c r="C1083"/>
  <c r="C1074"/>
  <c r="C1082"/>
  <c r="C1073"/>
  <c r="C1081"/>
  <c r="C1080"/>
  <c r="C1079"/>
  <c r="C2038"/>
  <c r="C2037"/>
  <c r="C2036"/>
  <c r="C2044"/>
  <c r="C2035"/>
  <c r="C2043"/>
  <c r="C2034"/>
  <c r="C2042"/>
  <c r="C2033"/>
  <c r="C2041"/>
  <c r="C2040"/>
  <c r="C2039"/>
  <c r="C2997"/>
  <c r="C2996"/>
  <c r="C3004"/>
  <c r="C2995"/>
  <c r="C3003"/>
  <c r="C2994"/>
  <c r="C3002"/>
  <c r="C2993"/>
  <c r="C3001"/>
  <c r="C3000"/>
  <c r="C2999"/>
  <c r="C2998"/>
  <c r="C702"/>
  <c r="C701"/>
  <c r="C709"/>
  <c r="C700"/>
  <c r="C708"/>
  <c r="C699"/>
  <c r="C707"/>
  <c r="C698"/>
  <c r="C706"/>
  <c r="C705"/>
  <c r="C704"/>
  <c r="C703"/>
  <c r="C1662"/>
  <c r="C1661"/>
  <c r="C1669"/>
  <c r="C1660"/>
  <c r="C1668"/>
  <c r="C1659"/>
  <c r="C1667"/>
  <c r="C1658"/>
  <c r="C1666"/>
  <c r="C1665"/>
  <c r="C1664"/>
  <c r="C1663"/>
  <c r="C2621"/>
  <c r="C2629"/>
  <c r="C2620"/>
  <c r="C2628"/>
  <c r="C2619"/>
  <c r="C2627"/>
  <c r="C2618"/>
  <c r="C2626"/>
  <c r="C2625"/>
  <c r="C2624"/>
  <c r="C2623"/>
  <c r="C2622"/>
  <c r="C3581"/>
  <c r="C3589"/>
  <c r="C3580"/>
  <c r="C3588"/>
  <c r="C3579"/>
  <c r="C3587"/>
  <c r="C3578"/>
  <c r="C3586"/>
  <c r="C3585"/>
  <c r="C3584"/>
  <c r="C3583"/>
  <c r="C3582"/>
  <c r="C1406"/>
  <c r="C1414"/>
  <c r="C1405"/>
  <c r="C1413"/>
  <c r="C1404"/>
  <c r="C1412"/>
  <c r="C1403"/>
  <c r="C1411"/>
  <c r="C1410"/>
  <c r="C1409"/>
  <c r="C1408"/>
  <c r="C1407"/>
  <c r="C2366"/>
  <c r="C2374"/>
  <c r="C2365"/>
  <c r="C2373"/>
  <c r="C2364"/>
  <c r="C2372"/>
  <c r="C2363"/>
  <c r="C2371"/>
  <c r="C2370"/>
  <c r="C2369"/>
  <c r="C2368"/>
  <c r="C2367"/>
  <c r="C3325"/>
  <c r="C3333"/>
  <c r="C3324"/>
  <c r="C3332"/>
  <c r="C3323"/>
  <c r="C3331"/>
  <c r="C3330"/>
  <c r="C3329"/>
  <c r="C3328"/>
  <c r="C3327"/>
  <c r="C3326"/>
  <c r="C3334"/>
  <c r="C1030"/>
  <c r="C1038"/>
  <c r="C1029"/>
  <c r="C1037"/>
  <c r="C1028"/>
  <c r="C1036"/>
  <c r="C1035"/>
  <c r="C1034"/>
  <c r="C1033"/>
  <c r="C1032"/>
  <c r="C1031"/>
  <c r="C1039"/>
  <c r="C1990"/>
  <c r="C1998"/>
  <c r="C1989"/>
  <c r="C1997"/>
  <c r="C1988"/>
  <c r="C1996"/>
  <c r="C1995"/>
  <c r="C1994"/>
  <c r="C1993"/>
  <c r="C1992"/>
  <c r="C1991"/>
  <c r="C1999"/>
  <c r="C2949"/>
  <c r="C2957"/>
  <c r="C2948"/>
  <c r="C2956"/>
  <c r="C2955"/>
  <c r="C2954"/>
  <c r="C2953"/>
  <c r="C2952"/>
  <c r="C2951"/>
  <c r="C2959"/>
  <c r="C2950"/>
  <c r="C2958"/>
  <c r="C3909"/>
  <c r="C3917"/>
  <c r="C3908"/>
  <c r="C3916"/>
  <c r="C3915"/>
  <c r="C3914"/>
  <c r="C3913"/>
  <c r="C3912"/>
  <c r="C3911"/>
  <c r="C3919"/>
  <c r="C3910"/>
  <c r="C3918"/>
  <c r="C2054"/>
  <c r="C2053"/>
  <c r="C2052"/>
  <c r="C2051"/>
  <c r="C2059"/>
  <c r="C2050"/>
  <c r="C2058"/>
  <c r="C2049"/>
  <c r="C2057"/>
  <c r="C2048"/>
  <c r="C2056"/>
  <c r="C2055"/>
  <c r="C1374"/>
  <c r="C1382"/>
  <c r="C1373"/>
  <c r="C1381"/>
  <c r="C1380"/>
  <c r="C1379"/>
  <c r="C1378"/>
  <c r="C1377"/>
  <c r="C1376"/>
  <c r="C1384"/>
  <c r="C1375"/>
  <c r="C1383"/>
  <c r="C2334"/>
  <c r="C2342"/>
  <c r="C2333"/>
  <c r="C2341"/>
  <c r="C2340"/>
  <c r="C2339"/>
  <c r="C2338"/>
  <c r="C2337"/>
  <c r="C2336"/>
  <c r="C2344"/>
  <c r="C2335"/>
  <c r="C2343"/>
  <c r="C3293"/>
  <c r="C3301"/>
  <c r="C3300"/>
  <c r="C3299"/>
  <c r="C3298"/>
  <c r="C3297"/>
  <c r="C3296"/>
  <c r="C3304"/>
  <c r="C3295"/>
  <c r="C3303"/>
  <c r="C3294"/>
  <c r="C3302"/>
  <c r="C2789"/>
  <c r="C2788"/>
  <c r="C2787"/>
  <c r="C2786"/>
  <c r="C2794"/>
  <c r="C2785"/>
  <c r="C2793"/>
  <c r="C2784"/>
  <c r="C2792"/>
  <c r="C2783"/>
  <c r="C2791"/>
  <c r="C2790"/>
  <c r="C878"/>
  <c r="C886"/>
  <c r="C885"/>
  <c r="C884"/>
  <c r="C883"/>
  <c r="C882"/>
  <c r="C881"/>
  <c r="C889"/>
  <c r="C880"/>
  <c r="C888"/>
  <c r="C879"/>
  <c r="C887"/>
  <c r="C1838"/>
  <c r="C1846"/>
  <c r="C1845"/>
  <c r="C1844"/>
  <c r="C1843"/>
  <c r="C1842"/>
  <c r="C1841"/>
  <c r="C1849"/>
  <c r="C1840"/>
  <c r="C1848"/>
  <c r="C1839"/>
  <c r="C1847"/>
  <c r="C2805"/>
  <c r="C2804"/>
  <c r="C2803"/>
  <c r="C2802"/>
  <c r="C2801"/>
  <c r="C2809"/>
  <c r="C2800"/>
  <c r="C2808"/>
  <c r="C2799"/>
  <c r="C2807"/>
  <c r="C2798"/>
  <c r="C2806"/>
  <c r="C1830"/>
  <c r="C1829"/>
  <c r="C1828"/>
  <c r="C1827"/>
  <c r="C1826"/>
  <c r="C1834"/>
  <c r="C1825"/>
  <c r="C1833"/>
  <c r="C1824"/>
  <c r="C1832"/>
  <c r="C1823"/>
  <c r="C1831"/>
  <c r="C734"/>
  <c r="C733"/>
  <c r="C732"/>
  <c r="C731"/>
  <c r="C739"/>
  <c r="C730"/>
  <c r="C738"/>
  <c r="C729"/>
  <c r="C737"/>
  <c r="C728"/>
  <c r="C736"/>
  <c r="C735"/>
  <c r="C2773"/>
  <c r="C2772"/>
  <c r="C2771"/>
  <c r="C2779"/>
  <c r="C2770"/>
  <c r="C2778"/>
  <c r="C2769"/>
  <c r="C2777"/>
  <c r="C2768"/>
  <c r="C2776"/>
  <c r="C2775"/>
  <c r="C2774"/>
  <c r="C1470"/>
  <c r="C1469"/>
  <c r="C1468"/>
  <c r="C1467"/>
  <c r="C1466"/>
  <c r="C1474"/>
  <c r="C1465"/>
  <c r="C1473"/>
  <c r="C1464"/>
  <c r="C1472"/>
  <c r="C1463"/>
  <c r="C1471"/>
  <c r="C1574"/>
  <c r="C1573"/>
  <c r="C1572"/>
  <c r="C1571"/>
  <c r="C1579"/>
  <c r="C1570"/>
  <c r="C1578"/>
  <c r="C1569"/>
  <c r="C1577"/>
  <c r="C1568"/>
  <c r="C1576"/>
  <c r="C1575"/>
  <c r="C598"/>
  <c r="C597"/>
  <c r="C596"/>
  <c r="C604"/>
  <c r="C595"/>
  <c r="C603"/>
  <c r="C594"/>
  <c r="C602"/>
  <c r="C593"/>
  <c r="C601"/>
  <c r="C600"/>
  <c r="C599"/>
  <c r="C566"/>
  <c r="C574"/>
  <c r="C565"/>
  <c r="C573"/>
  <c r="C564"/>
  <c r="C572"/>
  <c r="C563"/>
  <c r="C571"/>
  <c r="C570"/>
  <c r="C569"/>
  <c r="C568"/>
  <c r="C567"/>
  <c r="C414"/>
  <c r="C422"/>
  <c r="C413"/>
  <c r="C421"/>
  <c r="C420"/>
  <c r="C419"/>
  <c r="C418"/>
  <c r="C417"/>
  <c r="C416"/>
  <c r="C424"/>
  <c r="C415"/>
  <c r="C423"/>
  <c r="C150"/>
  <c r="C149"/>
  <c r="C148"/>
  <c r="C147"/>
  <c r="C146"/>
  <c r="C154"/>
  <c r="C145"/>
  <c r="C153"/>
  <c r="C144"/>
  <c r="C152"/>
  <c r="C143"/>
  <c r="C151"/>
  <c r="C86"/>
  <c r="C94"/>
  <c r="C85"/>
  <c r="C93"/>
  <c r="C84"/>
  <c r="C92"/>
  <c r="C83"/>
  <c r="C91"/>
  <c r="C90"/>
  <c r="C89"/>
  <c r="C88"/>
  <c r="C87"/>
  <c r="C958"/>
  <c r="C957"/>
  <c r="C956"/>
  <c r="C964"/>
  <c r="C955"/>
  <c r="C963"/>
  <c r="C954"/>
  <c r="C962"/>
  <c r="C953"/>
  <c r="C961"/>
  <c r="C960"/>
  <c r="C959"/>
  <c r="C1918"/>
  <c r="C1917"/>
  <c r="C1916"/>
  <c r="C1924"/>
  <c r="C1915"/>
  <c r="C1923"/>
  <c r="C1914"/>
  <c r="C1922"/>
  <c r="C1913"/>
  <c r="C1921"/>
  <c r="C1920"/>
  <c r="C1919"/>
  <c r="C2877"/>
  <c r="C2876"/>
  <c r="C2884"/>
  <c r="C2875"/>
  <c r="C2883"/>
  <c r="C2874"/>
  <c r="C2882"/>
  <c r="C2873"/>
  <c r="C2881"/>
  <c r="C2880"/>
  <c r="C2879"/>
  <c r="C2878"/>
  <c r="C3837"/>
  <c r="C3836"/>
  <c r="C3844"/>
  <c r="C3835"/>
  <c r="C3843"/>
  <c r="C3834"/>
  <c r="C3842"/>
  <c r="C3833"/>
  <c r="C3841"/>
  <c r="C3840"/>
  <c r="C3839"/>
  <c r="C3838"/>
  <c r="C1542"/>
  <c r="C1541"/>
  <c r="C1549"/>
  <c r="C1540"/>
  <c r="C1548"/>
  <c r="C1539"/>
  <c r="C1547"/>
  <c r="C1538"/>
  <c r="C1546"/>
  <c r="C1545"/>
  <c r="C1544"/>
  <c r="C1543"/>
  <c r="C2502"/>
  <c r="C2501"/>
  <c r="C2509"/>
  <c r="C2500"/>
  <c r="C2508"/>
  <c r="C2498"/>
  <c r="C2506"/>
  <c r="C2505"/>
  <c r="C2503"/>
  <c r="C2507"/>
  <c r="C2504"/>
  <c r="C2499"/>
  <c r="C3461"/>
  <c r="C3469"/>
  <c r="C3460"/>
  <c r="C3468"/>
  <c r="C3459"/>
  <c r="C3467"/>
  <c r="C3458"/>
  <c r="C3466"/>
  <c r="C3465"/>
  <c r="C3464"/>
  <c r="C3463"/>
  <c r="C3462"/>
  <c r="C1286"/>
  <c r="C1294"/>
  <c r="C1285"/>
  <c r="C1293"/>
  <c r="C1284"/>
  <c r="C1292"/>
  <c r="C1283"/>
  <c r="C1291"/>
  <c r="C1290"/>
  <c r="C1289"/>
  <c r="C1288"/>
  <c r="C1287"/>
  <c r="C2246"/>
  <c r="C2254"/>
  <c r="C2245"/>
  <c r="C2253"/>
  <c r="C2244"/>
  <c r="C2252"/>
  <c r="C2243"/>
  <c r="C2251"/>
  <c r="C2250"/>
  <c r="C2249"/>
  <c r="C2248"/>
  <c r="C2247"/>
  <c r="C3205"/>
  <c r="C3213"/>
  <c r="C3204"/>
  <c r="C3212"/>
  <c r="C3203"/>
  <c r="C3211"/>
  <c r="C3210"/>
  <c r="C3209"/>
  <c r="C3208"/>
  <c r="C3207"/>
  <c r="C3206"/>
  <c r="C3214"/>
  <c r="C910"/>
  <c r="C918"/>
  <c r="C909"/>
  <c r="C917"/>
  <c r="C908"/>
  <c r="C916"/>
  <c r="C915"/>
  <c r="C914"/>
  <c r="C913"/>
  <c r="C912"/>
  <c r="C911"/>
  <c r="C919"/>
  <c r="C1870"/>
  <c r="C1878"/>
  <c r="C1869"/>
  <c r="C1877"/>
  <c r="C1868"/>
  <c r="C1876"/>
  <c r="C1875"/>
  <c r="C1874"/>
  <c r="C1873"/>
  <c r="C1872"/>
  <c r="C1871"/>
  <c r="C1879"/>
  <c r="C2829"/>
  <c r="C2837"/>
  <c r="C2828"/>
  <c r="C2836"/>
  <c r="C2835"/>
  <c r="C2834"/>
  <c r="C2833"/>
  <c r="C2832"/>
  <c r="C2831"/>
  <c r="C2839"/>
  <c r="C2830"/>
  <c r="C2838"/>
  <c r="C3789"/>
  <c r="C3797"/>
  <c r="C3788"/>
  <c r="C3796"/>
  <c r="C3795"/>
  <c r="C3794"/>
  <c r="C3793"/>
  <c r="C3792"/>
  <c r="C3791"/>
  <c r="C3799"/>
  <c r="C3790"/>
  <c r="C3798"/>
  <c r="C854"/>
  <c r="C853"/>
  <c r="C852"/>
  <c r="C851"/>
  <c r="C859"/>
  <c r="C850"/>
  <c r="C858"/>
  <c r="C849"/>
  <c r="C857"/>
  <c r="C848"/>
  <c r="C856"/>
  <c r="C855"/>
  <c r="C1254"/>
  <c r="C1262"/>
  <c r="C1253"/>
  <c r="C1261"/>
  <c r="C1260"/>
  <c r="C1259"/>
  <c r="C1258"/>
  <c r="C1257"/>
  <c r="C1256"/>
  <c r="C1264"/>
  <c r="C1255"/>
  <c r="C1263"/>
  <c r="C2214"/>
  <c r="C2222"/>
  <c r="C2213"/>
  <c r="C2221"/>
  <c r="C2220"/>
  <c r="C2219"/>
  <c r="C2218"/>
  <c r="C2217"/>
  <c r="C2216"/>
  <c r="C2224"/>
  <c r="C2215"/>
  <c r="C2223"/>
  <c r="C3173"/>
  <c r="C3181"/>
  <c r="C3180"/>
  <c r="C3179"/>
  <c r="C3178"/>
  <c r="C3177"/>
  <c r="C3176"/>
  <c r="C3184"/>
  <c r="C3175"/>
  <c r="C3183"/>
  <c r="C3174"/>
  <c r="C3182"/>
  <c r="C1230"/>
  <c r="C1229"/>
  <c r="C1228"/>
  <c r="C1227"/>
  <c r="C1226"/>
  <c r="C1234"/>
  <c r="C1225"/>
  <c r="C1233"/>
  <c r="C1224"/>
  <c r="C1232"/>
  <c r="C1223"/>
  <c r="C1231"/>
  <c r="C758"/>
  <c r="C766"/>
  <c r="C765"/>
  <c r="C764"/>
  <c r="C763"/>
  <c r="C762"/>
  <c r="C761"/>
  <c r="C769"/>
  <c r="C760"/>
  <c r="C768"/>
  <c r="C759"/>
  <c r="C767"/>
  <c r="C1718"/>
  <c r="C1726"/>
  <c r="C1725"/>
  <c r="C1724"/>
  <c r="C1723"/>
  <c r="C1722"/>
  <c r="C1721"/>
  <c r="C1729"/>
  <c r="C1720"/>
  <c r="C1728"/>
  <c r="C1719"/>
  <c r="C1727"/>
  <c r="C2685"/>
  <c r="C2684"/>
  <c r="C2683"/>
  <c r="C2682"/>
  <c r="C2681"/>
  <c r="C2689"/>
  <c r="C2680"/>
  <c r="C2688"/>
  <c r="C2679"/>
  <c r="C2687"/>
  <c r="C2678"/>
  <c r="C2686"/>
  <c r="C1350"/>
  <c r="C1349"/>
  <c r="C1348"/>
  <c r="C1347"/>
  <c r="C1346"/>
  <c r="C1354"/>
  <c r="C1345"/>
  <c r="C1353"/>
  <c r="C1344"/>
  <c r="C1352"/>
  <c r="C1343"/>
  <c r="C1351"/>
  <c r="C3629"/>
  <c r="C3628"/>
  <c r="C3627"/>
  <c r="C3626"/>
  <c r="C3634"/>
  <c r="C3625"/>
  <c r="C3633"/>
  <c r="C3624"/>
  <c r="C3632"/>
  <c r="C3623"/>
  <c r="C3631"/>
  <c r="C3630"/>
  <c r="C2534"/>
  <c r="C2533"/>
  <c r="C2532"/>
  <c r="C2530"/>
  <c r="C2538"/>
  <c r="C2529"/>
  <c r="C2537"/>
  <c r="C2536"/>
  <c r="C2535"/>
  <c r="C2531"/>
  <c r="C2528"/>
  <c r="C2539"/>
  <c r="C1110"/>
  <c r="C1109"/>
  <c r="C1108"/>
  <c r="C1107"/>
  <c r="C1106"/>
  <c r="C1114"/>
  <c r="C1105"/>
  <c r="C1113"/>
  <c r="C1104"/>
  <c r="C1112"/>
  <c r="C1103"/>
  <c r="C1111"/>
  <c r="C1094"/>
  <c r="C1093"/>
  <c r="C1092"/>
  <c r="C1091"/>
  <c r="C1099"/>
  <c r="C1090"/>
  <c r="C1098"/>
  <c r="C1089"/>
  <c r="C1097"/>
  <c r="C1088"/>
  <c r="C1096"/>
  <c r="C1095"/>
  <c r="C118"/>
  <c r="C117"/>
  <c r="C116"/>
  <c r="C124"/>
  <c r="C115"/>
  <c r="C123"/>
  <c r="C114"/>
  <c r="C122"/>
  <c r="C113"/>
  <c r="C121"/>
  <c r="C120"/>
  <c r="C119"/>
  <c r="C478"/>
  <c r="C477"/>
  <c r="C476"/>
  <c r="C484"/>
  <c r="C475"/>
  <c r="C483"/>
  <c r="C474"/>
  <c r="C482"/>
  <c r="C473"/>
  <c r="C481"/>
  <c r="C480"/>
  <c r="C479"/>
  <c r="C294"/>
  <c r="C302"/>
  <c r="C293"/>
  <c r="C301"/>
  <c r="C300"/>
  <c r="C299"/>
  <c r="C298"/>
  <c r="C297"/>
  <c r="C296"/>
  <c r="C304"/>
  <c r="C295"/>
  <c r="C303"/>
  <c r="C638"/>
  <c r="C646"/>
  <c r="C645"/>
  <c r="C644"/>
  <c r="C643"/>
  <c r="C642"/>
  <c r="C641"/>
  <c r="C649"/>
  <c r="C640"/>
  <c r="C648"/>
  <c r="C639"/>
  <c r="C647"/>
  <c r="C494"/>
  <c r="C493"/>
  <c r="C492"/>
  <c r="C491"/>
  <c r="C499"/>
  <c r="C490"/>
  <c r="C498"/>
  <c r="C489"/>
  <c r="C497"/>
  <c r="C488"/>
  <c r="C496"/>
  <c r="C495"/>
  <c r="C838"/>
  <c r="C837"/>
  <c r="C836"/>
  <c r="C844"/>
  <c r="C835"/>
  <c r="C843"/>
  <c r="C834"/>
  <c r="C842"/>
  <c r="C833"/>
  <c r="C841"/>
  <c r="C840"/>
  <c r="C839"/>
  <c r="C1798"/>
  <c r="C1797"/>
  <c r="C1796"/>
  <c r="C1804"/>
  <c r="C1795"/>
  <c r="C1803"/>
  <c r="C1794"/>
  <c r="C1802"/>
  <c r="C1793"/>
  <c r="C1801"/>
  <c r="C1800"/>
  <c r="C1799"/>
  <c r="C2757"/>
  <c r="C2756"/>
  <c r="C2764"/>
  <c r="C2755"/>
  <c r="C2763"/>
  <c r="C2754"/>
  <c r="C2762"/>
  <c r="C2753"/>
  <c r="C2761"/>
  <c r="C2760"/>
  <c r="C2759"/>
  <c r="C2758"/>
  <c r="C3717"/>
  <c r="C3716"/>
  <c r="C3724"/>
  <c r="C3715"/>
  <c r="C3723"/>
  <c r="C3714"/>
  <c r="C3722"/>
  <c r="C3713"/>
  <c r="C3721"/>
  <c r="C3720"/>
  <c r="C3719"/>
  <c r="C3718"/>
  <c r="C1422"/>
  <c r="C1421"/>
  <c r="C1429"/>
  <c r="C1420"/>
  <c r="C1428"/>
  <c r="C1419"/>
  <c r="C1427"/>
  <c r="C1418"/>
  <c r="C1426"/>
  <c r="C1425"/>
  <c r="C1424"/>
  <c r="C1423"/>
  <c r="C2382"/>
  <c r="C2381"/>
  <c r="C2389"/>
  <c r="C2380"/>
  <c r="C2388"/>
  <c r="C2379"/>
  <c r="C2387"/>
  <c r="C2378"/>
  <c r="C2386"/>
  <c r="C2385"/>
  <c r="C2384"/>
  <c r="C2383"/>
  <c r="C3341"/>
  <c r="C3349"/>
  <c r="C3340"/>
  <c r="C3348"/>
  <c r="C3339"/>
  <c r="C3347"/>
  <c r="C3338"/>
  <c r="C3346"/>
  <c r="C3345"/>
  <c r="C3344"/>
  <c r="C3343"/>
  <c r="C3342"/>
  <c r="C1166"/>
  <c r="C1174"/>
  <c r="C1165"/>
  <c r="C1173"/>
  <c r="C1164"/>
  <c r="C1172"/>
  <c r="C1163"/>
  <c r="C1171"/>
  <c r="C1170"/>
  <c r="C1169"/>
  <c r="C1168"/>
  <c r="C1167"/>
  <c r="C2126"/>
  <c r="C2134"/>
  <c r="C2125"/>
  <c r="C2133"/>
  <c r="C2124"/>
  <c r="C2132"/>
  <c r="C2123"/>
  <c r="C2131"/>
  <c r="C2130"/>
  <c r="C2129"/>
  <c r="C2128"/>
  <c r="C2127"/>
  <c r="C3085"/>
  <c r="C3093"/>
  <c r="C3084"/>
  <c r="C3092"/>
  <c r="C3083"/>
  <c r="C3091"/>
  <c r="C3090"/>
  <c r="C3089"/>
  <c r="C3088"/>
  <c r="C3087"/>
  <c r="C3086"/>
  <c r="C3094"/>
  <c r="C790"/>
  <c r="C798"/>
  <c r="C789"/>
  <c r="C797"/>
  <c r="C788"/>
  <c r="C796"/>
  <c r="C795"/>
  <c r="C794"/>
  <c r="C793"/>
  <c r="C792"/>
  <c r="C791"/>
  <c r="C799"/>
  <c r="C1750"/>
  <c r="C1758"/>
  <c r="C1749"/>
  <c r="C1757"/>
  <c r="C1748"/>
  <c r="C1756"/>
  <c r="C1755"/>
  <c r="C1754"/>
  <c r="C1753"/>
  <c r="C1752"/>
  <c r="C1751"/>
  <c r="C1759"/>
  <c r="C2709"/>
  <c r="C2717"/>
  <c r="C2708"/>
  <c r="C2716"/>
  <c r="C2715"/>
  <c r="C2714"/>
  <c r="C2713"/>
  <c r="C2712"/>
  <c r="C2711"/>
  <c r="C2719"/>
  <c r="C2710"/>
  <c r="C2718"/>
  <c r="C3669"/>
  <c r="C3677"/>
  <c r="C3668"/>
  <c r="C3676"/>
  <c r="C3675"/>
  <c r="C3674"/>
  <c r="C3673"/>
  <c r="C3672"/>
  <c r="C3671"/>
  <c r="C3679"/>
  <c r="C3670"/>
  <c r="C3678"/>
  <c r="C3869"/>
  <c r="C3868"/>
  <c r="C3867"/>
  <c r="C3866"/>
  <c r="C3874"/>
  <c r="C3865"/>
  <c r="C3873"/>
  <c r="C3864"/>
  <c r="C3872"/>
  <c r="C3863"/>
  <c r="C3871"/>
  <c r="C3870"/>
  <c r="C1134"/>
  <c r="C1142"/>
  <c r="C1133"/>
  <c r="C1141"/>
  <c r="C1140"/>
  <c r="C1139"/>
  <c r="C1138"/>
  <c r="C1137"/>
  <c r="C1136"/>
  <c r="C1144"/>
  <c r="C1135"/>
  <c r="C1143"/>
  <c r="C2094"/>
  <c r="C2102"/>
  <c r="C2093"/>
  <c r="C2101"/>
  <c r="C2100"/>
  <c r="C2099"/>
  <c r="C2098"/>
  <c r="C2097"/>
  <c r="C2096"/>
  <c r="C2104"/>
  <c r="C2095"/>
  <c r="C2103"/>
  <c r="C3053"/>
  <c r="C3061"/>
  <c r="C3060"/>
  <c r="C3059"/>
  <c r="C3058"/>
  <c r="C3057"/>
  <c r="C3056"/>
  <c r="C3064"/>
  <c r="C3055"/>
  <c r="C3063"/>
  <c r="C3054"/>
  <c r="C3062"/>
  <c r="C3885"/>
  <c r="C3884"/>
  <c r="C3883"/>
  <c r="C3882"/>
  <c r="C3881"/>
  <c r="C3889"/>
  <c r="C3880"/>
  <c r="C3888"/>
  <c r="C3879"/>
  <c r="C3887"/>
  <c r="C3878"/>
  <c r="C3886"/>
  <c r="C670"/>
  <c r="C678"/>
  <c r="C669"/>
  <c r="C677"/>
  <c r="C668"/>
  <c r="C676"/>
  <c r="C675"/>
  <c r="C674"/>
  <c r="C673"/>
  <c r="C672"/>
  <c r="C671"/>
  <c r="C679"/>
  <c r="C1598"/>
  <c r="C1606"/>
  <c r="C1605"/>
  <c r="C1604"/>
  <c r="C1603"/>
  <c r="C1602"/>
  <c r="C1601"/>
  <c r="C1609"/>
  <c r="C1600"/>
  <c r="C1608"/>
  <c r="C1599"/>
  <c r="C1607"/>
  <c r="C2558"/>
  <c r="C2566"/>
  <c r="C2562"/>
  <c r="C2561"/>
  <c r="C2560"/>
  <c r="C2559"/>
  <c r="C2569"/>
  <c r="C2568"/>
  <c r="C2567"/>
  <c r="C2565"/>
  <c r="C2564"/>
  <c r="C2563"/>
  <c r="C3645"/>
  <c r="C3644"/>
  <c r="C3643"/>
  <c r="C3642"/>
  <c r="C3641"/>
  <c r="C3649"/>
  <c r="C3640"/>
  <c r="C3648"/>
  <c r="C3639"/>
  <c r="C3647"/>
  <c r="C3638"/>
  <c r="C3646"/>
  <c r="C3389"/>
  <c r="C3388"/>
  <c r="C3387"/>
  <c r="C3386"/>
  <c r="C3394"/>
  <c r="C3385"/>
  <c r="C3393"/>
  <c r="C3384"/>
  <c r="C3392"/>
  <c r="C3383"/>
  <c r="C3391"/>
  <c r="C3390"/>
  <c r="C2294"/>
  <c r="C2293"/>
  <c r="C2292"/>
  <c r="C2291"/>
  <c r="C2299"/>
  <c r="C2290"/>
  <c r="C2298"/>
  <c r="C2289"/>
  <c r="C2297"/>
  <c r="C2288"/>
  <c r="C2296"/>
  <c r="C2295"/>
  <c r="C990"/>
  <c r="C989"/>
  <c r="C988"/>
  <c r="C987"/>
  <c r="C986"/>
  <c r="C994"/>
  <c r="C985"/>
  <c r="C993"/>
  <c r="C984"/>
  <c r="C992"/>
  <c r="C983"/>
  <c r="C991"/>
  <c r="C3509"/>
  <c r="C3508"/>
  <c r="C3507"/>
  <c r="C3506"/>
  <c r="C3514"/>
  <c r="C3505"/>
  <c r="C3513"/>
  <c r="C3504"/>
  <c r="C3512"/>
  <c r="C3503"/>
  <c r="C3511"/>
  <c r="C3510"/>
  <c r="C654"/>
  <c r="C662"/>
  <c r="C653"/>
  <c r="C661"/>
  <c r="C660"/>
  <c r="C659"/>
  <c r="C658"/>
  <c r="C657"/>
  <c r="C656"/>
  <c r="C664"/>
  <c r="C655"/>
  <c r="C663"/>
  <c r="C518"/>
  <c r="C526"/>
  <c r="C525"/>
  <c r="C524"/>
  <c r="C523"/>
  <c r="C522"/>
  <c r="C521"/>
  <c r="C529"/>
  <c r="C520"/>
  <c r="C528"/>
  <c r="C519"/>
  <c r="C527"/>
  <c r="C374"/>
  <c r="C373"/>
  <c r="C372"/>
  <c r="C371"/>
  <c r="C379"/>
  <c r="C370"/>
  <c r="C378"/>
  <c r="C369"/>
  <c r="C377"/>
  <c r="C368"/>
  <c r="C376"/>
  <c r="C375"/>
  <c r="C718"/>
  <c r="C717"/>
  <c r="C716"/>
  <c r="C724"/>
  <c r="C715"/>
  <c r="C723"/>
  <c r="C714"/>
  <c r="C722"/>
  <c r="C713"/>
  <c r="C721"/>
  <c r="C720"/>
  <c r="C719"/>
  <c r="C1678"/>
  <c r="C1677"/>
  <c r="C1676"/>
  <c r="C1684"/>
  <c r="C1675"/>
  <c r="C1683"/>
  <c r="C1674"/>
  <c r="C1682"/>
  <c r="C1673"/>
  <c r="C1681"/>
  <c r="C1680"/>
  <c r="C1679"/>
  <c r="C2637"/>
  <c r="C2636"/>
  <c r="C2644"/>
  <c r="C2635"/>
  <c r="C2643"/>
  <c r="C2634"/>
  <c r="C2642"/>
  <c r="C2633"/>
  <c r="C2641"/>
  <c r="C2640"/>
  <c r="C2639"/>
  <c r="C2638"/>
  <c r="C3597"/>
  <c r="C3596"/>
  <c r="C3604"/>
  <c r="C3595"/>
  <c r="C3603"/>
  <c r="C3594"/>
  <c r="C3602"/>
  <c r="C3593"/>
  <c r="C3601"/>
  <c r="C3600"/>
  <c r="C3599"/>
  <c r="C3598"/>
  <c r="C1302"/>
  <c r="C1301"/>
  <c r="C1309"/>
  <c r="C1300"/>
  <c r="C1308"/>
  <c r="C1299"/>
  <c r="C1307"/>
  <c r="C1298"/>
  <c r="C1306"/>
  <c r="C1305"/>
  <c r="C1304"/>
  <c r="C1303"/>
  <c r="C2262"/>
  <c r="C2261"/>
  <c r="C2269"/>
  <c r="C2260"/>
  <c r="C2268"/>
  <c r="C2259"/>
  <c r="C2267"/>
  <c r="C2258"/>
  <c r="C2266"/>
  <c r="C2265"/>
  <c r="C2264"/>
  <c r="C2263"/>
  <c r="C3221"/>
  <c r="C3229"/>
  <c r="C3220"/>
  <c r="C3228"/>
  <c r="C3219"/>
  <c r="C3227"/>
  <c r="C3218"/>
  <c r="C3226"/>
  <c r="C3225"/>
  <c r="C3224"/>
  <c r="C3223"/>
  <c r="C3222"/>
  <c r="C1046"/>
  <c r="C1054"/>
  <c r="C1045"/>
  <c r="C1053"/>
  <c r="C1044"/>
  <c r="C1052"/>
  <c r="C1043"/>
  <c r="C1051"/>
  <c r="C1050"/>
  <c r="C1049"/>
  <c r="C1048"/>
  <c r="C1047"/>
  <c r="C2006"/>
  <c r="C2014"/>
  <c r="C2005"/>
  <c r="C2013"/>
  <c r="C2004"/>
  <c r="C2012"/>
  <c r="C2003"/>
  <c r="C2011"/>
  <c r="C2010"/>
  <c r="C2009"/>
  <c r="C2008"/>
  <c r="C2007"/>
  <c r="C2965"/>
  <c r="C2973"/>
  <c r="C2964"/>
  <c r="C2972"/>
  <c r="C2963"/>
  <c r="C2971"/>
  <c r="C2970"/>
  <c r="C2969"/>
  <c r="C2968"/>
  <c r="C2967"/>
  <c r="C2966"/>
  <c r="C2974"/>
  <c r="C686"/>
  <c r="C694"/>
  <c r="C685"/>
  <c r="C693"/>
  <c r="C684"/>
  <c r="C692"/>
  <c r="C683"/>
  <c r="C691"/>
  <c r="C690"/>
  <c r="C689"/>
  <c r="C688"/>
  <c r="C687"/>
  <c r="C1630"/>
  <c r="C1638"/>
  <c r="C1629"/>
  <c r="C1637"/>
  <c r="C1628"/>
  <c r="C1636"/>
  <c r="C1635"/>
  <c r="C1634"/>
  <c r="C1633"/>
  <c r="C1632"/>
  <c r="C1631"/>
  <c r="C1639"/>
  <c r="C2589"/>
  <c r="C2597"/>
  <c r="C2588"/>
  <c r="C2596"/>
  <c r="C2595"/>
  <c r="C2594"/>
  <c r="C2593"/>
  <c r="C2592"/>
  <c r="C2591"/>
  <c r="C2599"/>
  <c r="C2590"/>
  <c r="C2598"/>
  <c r="C3549"/>
  <c r="C3557"/>
  <c r="C3548"/>
  <c r="C3556"/>
  <c r="C3555"/>
  <c r="C3554"/>
  <c r="C3553"/>
  <c r="C3552"/>
  <c r="C3551"/>
  <c r="C3559"/>
  <c r="C3550"/>
  <c r="C3558"/>
  <c r="C3269"/>
  <c r="C3268"/>
  <c r="C3267"/>
  <c r="C3266"/>
  <c r="C3274"/>
  <c r="C3265"/>
  <c r="C3273"/>
  <c r="C3264"/>
  <c r="C3272"/>
  <c r="C3263"/>
  <c r="C3271"/>
  <c r="C3270"/>
  <c r="C1014"/>
  <c r="C1022"/>
  <c r="C1013"/>
  <c r="C1021"/>
  <c r="C1020"/>
  <c r="C1019"/>
  <c r="C1018"/>
  <c r="C1017"/>
  <c r="C1016"/>
  <c r="C1024"/>
  <c r="C1015"/>
  <c r="C1023"/>
  <c r="C1974"/>
  <c r="C1982"/>
  <c r="C1973"/>
  <c r="C1981"/>
  <c r="C1980"/>
  <c r="C1979"/>
  <c r="C1978"/>
  <c r="C1977"/>
  <c r="C1976"/>
  <c r="C1984"/>
  <c r="C1975"/>
  <c r="C1983"/>
  <c r="C2933"/>
  <c r="C2941"/>
  <c r="C2940"/>
  <c r="C2939"/>
  <c r="C2938"/>
  <c r="C2937"/>
  <c r="C2936"/>
  <c r="C2944"/>
  <c r="C2935"/>
  <c r="C2943"/>
  <c r="C2934"/>
  <c r="C2942"/>
  <c r="C3765"/>
  <c r="C3764"/>
  <c r="C3763"/>
  <c r="C3762"/>
  <c r="C3761"/>
  <c r="C3769"/>
  <c r="C3760"/>
  <c r="C3768"/>
  <c r="C3759"/>
  <c r="C3767"/>
  <c r="C3758"/>
  <c r="C3766"/>
  <c r="C3253"/>
  <c r="C3252"/>
  <c r="C3251"/>
  <c r="C3259"/>
  <c r="C3250"/>
  <c r="C3258"/>
  <c r="C3249"/>
  <c r="C3257"/>
  <c r="C3248"/>
  <c r="C3256"/>
  <c r="C3255"/>
  <c r="C3254"/>
  <c r="C1478"/>
  <c r="C1486"/>
  <c r="C1485"/>
  <c r="C1484"/>
  <c r="C1483"/>
  <c r="C1482"/>
  <c r="C1481"/>
  <c r="C1489"/>
  <c r="C1480"/>
  <c r="C1488"/>
  <c r="C1479"/>
  <c r="C1487"/>
  <c r="C2438"/>
  <c r="C2446"/>
  <c r="C2445"/>
  <c r="C2444"/>
  <c r="C2443"/>
  <c r="C2442"/>
  <c r="C2441"/>
  <c r="C2449"/>
  <c r="C2440"/>
  <c r="C2448"/>
  <c r="C2439"/>
  <c r="C2447"/>
  <c r="C3405"/>
  <c r="C3404"/>
  <c r="C3403"/>
  <c r="C3402"/>
  <c r="C3401"/>
  <c r="C3409"/>
  <c r="C3400"/>
  <c r="C3408"/>
  <c r="C3399"/>
  <c r="C3407"/>
  <c r="C3398"/>
  <c r="C3406"/>
  <c r="C3149"/>
  <c r="C3148"/>
  <c r="C3147"/>
  <c r="C3146"/>
  <c r="C3154"/>
  <c r="C3145"/>
  <c r="C3153"/>
  <c r="C3144"/>
  <c r="C3152"/>
  <c r="C3143"/>
  <c r="C3151"/>
  <c r="C3150"/>
  <c r="C1934"/>
  <c r="C1933"/>
  <c r="C1932"/>
  <c r="C1931"/>
  <c r="C1939"/>
  <c r="C1930"/>
  <c r="C1938"/>
  <c r="C1929"/>
  <c r="C1937"/>
  <c r="C1928"/>
  <c r="C1936"/>
  <c r="C1935"/>
  <c r="C870"/>
  <c r="C869"/>
  <c r="C868"/>
  <c r="C867"/>
  <c r="C866"/>
  <c r="C874"/>
  <c r="C865"/>
  <c r="C873"/>
  <c r="C864"/>
  <c r="C872"/>
  <c r="C863"/>
  <c r="C871"/>
  <c r="C2909"/>
  <c r="C2908"/>
  <c r="C2907"/>
  <c r="C2906"/>
  <c r="C2914"/>
  <c r="C2905"/>
  <c r="C2913"/>
  <c r="C2904"/>
  <c r="C2912"/>
  <c r="C2903"/>
  <c r="C2911"/>
  <c r="C2910"/>
  <c r="C3733"/>
  <c r="C3732"/>
  <c r="C3731"/>
  <c r="C3739"/>
  <c r="C3730"/>
  <c r="C3738"/>
  <c r="C3729"/>
  <c r="C3737"/>
  <c r="C3728"/>
  <c r="C3736"/>
  <c r="C3735"/>
  <c r="C3734"/>
  <c r="C326"/>
  <c r="C334"/>
  <c r="C325"/>
  <c r="C333"/>
  <c r="C324"/>
  <c r="C332"/>
  <c r="C323"/>
  <c r="C331"/>
  <c r="C330"/>
  <c r="C329"/>
  <c r="C328"/>
  <c r="C327"/>
  <c r="C238"/>
  <c r="C237"/>
  <c r="C236"/>
  <c r="C244"/>
  <c r="C235"/>
  <c r="C243"/>
  <c r="C234"/>
  <c r="C242"/>
  <c r="C233"/>
  <c r="C241"/>
  <c r="C240"/>
  <c r="C239"/>
  <c r="C206"/>
  <c r="C214"/>
  <c r="C205"/>
  <c r="C213"/>
  <c r="C204"/>
  <c r="C212"/>
  <c r="C203"/>
  <c r="C211"/>
  <c r="C210"/>
  <c r="C209"/>
  <c r="C208"/>
  <c r="C207"/>
  <c r="C102"/>
  <c r="C101"/>
  <c r="C109"/>
  <c r="C100"/>
  <c r="C108"/>
  <c r="C99"/>
  <c r="C107"/>
  <c r="C98"/>
  <c r="C106"/>
  <c r="C105"/>
  <c r="C104"/>
  <c r="C103"/>
  <c r="C398"/>
  <c r="C406"/>
  <c r="C405"/>
  <c r="C404"/>
  <c r="C403"/>
  <c r="C402"/>
  <c r="C401"/>
  <c r="C409"/>
  <c r="C400"/>
  <c r="C408"/>
  <c r="C399"/>
  <c r="C407"/>
  <c r="C134"/>
  <c r="C133"/>
  <c r="C132"/>
  <c r="C131"/>
  <c r="C139"/>
  <c r="C130"/>
  <c r="C138"/>
  <c r="C129"/>
  <c r="C137"/>
  <c r="C128"/>
  <c r="C136"/>
  <c r="C135"/>
  <c r="C254"/>
  <c r="C253"/>
  <c r="C252"/>
  <c r="C251"/>
  <c r="C259"/>
  <c r="C250"/>
  <c r="C258"/>
  <c r="C249"/>
  <c r="C257"/>
  <c r="C248"/>
  <c r="C256"/>
  <c r="C255"/>
  <c r="C1558"/>
  <c r="C1557"/>
  <c r="C1556"/>
  <c r="C1564"/>
  <c r="C1555"/>
  <c r="C1563"/>
  <c r="C1554"/>
  <c r="C1562"/>
  <c r="C1553"/>
  <c r="C1561"/>
  <c r="C1560"/>
  <c r="C1559"/>
  <c r="C2518"/>
  <c r="C2517"/>
  <c r="C2516"/>
  <c r="C2524"/>
  <c r="C2514"/>
  <c r="C2522"/>
  <c r="C2513"/>
  <c r="C2521"/>
  <c r="C2519"/>
  <c r="C2520"/>
  <c r="C2515"/>
  <c r="C2523"/>
  <c r="C3477"/>
  <c r="C3476"/>
  <c r="C3484"/>
  <c r="C3475"/>
  <c r="C3483"/>
  <c r="C3474"/>
  <c r="C3482"/>
  <c r="C3473"/>
  <c r="C3481"/>
  <c r="C3480"/>
  <c r="C3479"/>
  <c r="C3478"/>
  <c r="C1182"/>
  <c r="C1181"/>
  <c r="C1189"/>
  <c r="C1180"/>
  <c r="C1188"/>
  <c r="C1179"/>
  <c r="C1187"/>
  <c r="C1178"/>
  <c r="C1186"/>
  <c r="C1185"/>
  <c r="C1184"/>
  <c r="C1183"/>
  <c r="C2142"/>
  <c r="C2141"/>
  <c r="C2149"/>
  <c r="C2140"/>
  <c r="C2148"/>
  <c r="C2139"/>
  <c r="C2147"/>
  <c r="C2138"/>
  <c r="C2146"/>
  <c r="C2145"/>
  <c r="C2144"/>
  <c r="C2143"/>
  <c r="C3101"/>
  <c r="C3109"/>
  <c r="C3100"/>
  <c r="C3108"/>
  <c r="C3099"/>
  <c r="C3107"/>
  <c r="C3098"/>
  <c r="C3106"/>
  <c r="C3105"/>
  <c r="C3104"/>
  <c r="C3103"/>
  <c r="C3102"/>
  <c r="C926"/>
  <c r="C934"/>
  <c r="C925"/>
  <c r="C933"/>
  <c r="C924"/>
  <c r="C932"/>
  <c r="C923"/>
  <c r="C931"/>
  <c r="C930"/>
  <c r="C929"/>
  <c r="C928"/>
  <c r="C927"/>
  <c r="C1886"/>
  <c r="C1894"/>
  <c r="C1885"/>
  <c r="C1893"/>
  <c r="C1884"/>
  <c r="C1892"/>
  <c r="C1883"/>
  <c r="C1891"/>
  <c r="C1890"/>
  <c r="C1889"/>
  <c r="C1888"/>
  <c r="C1887"/>
  <c r="C2845"/>
  <c r="C2853"/>
  <c r="C2844"/>
  <c r="C2852"/>
  <c r="C2843"/>
  <c r="C2851"/>
  <c r="C2850"/>
  <c r="C2849"/>
  <c r="C2848"/>
  <c r="C2847"/>
  <c r="C2846"/>
  <c r="C2854"/>
  <c r="C3805"/>
  <c r="C3813"/>
  <c r="C3804"/>
  <c r="C3812"/>
  <c r="C3803"/>
  <c r="C3811"/>
  <c r="C3810"/>
  <c r="C3809"/>
  <c r="C3808"/>
  <c r="C3807"/>
  <c r="C3806"/>
  <c r="C3814"/>
  <c r="C1510"/>
  <c r="C1518"/>
  <c r="C1509"/>
  <c r="C1517"/>
  <c r="C1508"/>
  <c r="C1516"/>
  <c r="C1515"/>
  <c r="C1514"/>
  <c r="C1513"/>
  <c r="C1512"/>
  <c r="C1511"/>
  <c r="C1519"/>
  <c r="C2470"/>
  <c r="C2478"/>
  <c r="C2469"/>
  <c r="C2477"/>
  <c r="C2468"/>
  <c r="C2476"/>
  <c r="C2475"/>
  <c r="C2474"/>
  <c r="C2473"/>
  <c r="C2472"/>
  <c r="C2471"/>
  <c r="C2479"/>
  <c r="C3429"/>
  <c r="C3437"/>
  <c r="C3428"/>
  <c r="C3436"/>
  <c r="C3435"/>
  <c r="C3434"/>
  <c r="C3433"/>
  <c r="C3432"/>
  <c r="C3431"/>
  <c r="C3439"/>
  <c r="C3430"/>
  <c r="C3438"/>
  <c r="C2550"/>
  <c r="C2549"/>
  <c r="C2548"/>
  <c r="C2546"/>
  <c r="C2554"/>
  <c r="C2545"/>
  <c r="C2551"/>
  <c r="C2547"/>
  <c r="C2544"/>
  <c r="C2543"/>
  <c r="C2553"/>
  <c r="C2552"/>
  <c r="C894"/>
  <c r="C902"/>
  <c r="C893"/>
  <c r="C901"/>
  <c r="C900"/>
  <c r="C899"/>
  <c r="C898"/>
  <c r="C897"/>
  <c r="C896"/>
  <c r="C904"/>
  <c r="C895"/>
  <c r="C903"/>
  <c r="C1854"/>
  <c r="C1862"/>
  <c r="C1853"/>
  <c r="C1861"/>
  <c r="C1860"/>
  <c r="C1859"/>
  <c r="C1858"/>
  <c r="C1857"/>
  <c r="C1856"/>
  <c r="C1864"/>
  <c r="C1855"/>
  <c r="C1863"/>
  <c r="C2813"/>
  <c r="C2821"/>
  <c r="C2820"/>
  <c r="C2819"/>
  <c r="C2818"/>
  <c r="C2817"/>
  <c r="C2816"/>
  <c r="C2824"/>
  <c r="C2815"/>
  <c r="C2823"/>
  <c r="C2814"/>
  <c r="C2822"/>
  <c r="C3773"/>
  <c r="C3781"/>
  <c r="C3780"/>
  <c r="C3779"/>
  <c r="C3778"/>
  <c r="C3777"/>
  <c r="C3776"/>
  <c r="C3784"/>
  <c r="C3775"/>
  <c r="C3783"/>
  <c r="C3774"/>
  <c r="C3782"/>
  <c r="C2414"/>
  <c r="C2413"/>
  <c r="C2412"/>
  <c r="C2411"/>
  <c r="C2419"/>
  <c r="C2410"/>
  <c r="C2418"/>
  <c r="C2409"/>
  <c r="C2417"/>
  <c r="C2408"/>
  <c r="C2416"/>
  <c r="C2415"/>
  <c r="C1358"/>
  <c r="C1366"/>
  <c r="C1365"/>
  <c r="C1364"/>
  <c r="C1363"/>
  <c r="C1362"/>
  <c r="C1361"/>
  <c r="C1369"/>
  <c r="C1360"/>
  <c r="C1368"/>
  <c r="C1359"/>
  <c r="C1367"/>
  <c r="C2318"/>
  <c r="C2326"/>
  <c r="C2325"/>
  <c r="C2324"/>
  <c r="C2323"/>
  <c r="C2322"/>
  <c r="C2321"/>
  <c r="C2329"/>
  <c r="C2320"/>
  <c r="C2328"/>
  <c r="C2319"/>
  <c r="C2327"/>
  <c r="C3285"/>
  <c r="C3284"/>
  <c r="C3283"/>
  <c r="C3282"/>
  <c r="C3281"/>
  <c r="C3289"/>
  <c r="C3280"/>
  <c r="C3288"/>
  <c r="C3279"/>
  <c r="C3287"/>
  <c r="C3278"/>
  <c r="C3286"/>
  <c r="C3029"/>
  <c r="C3028"/>
  <c r="C3027"/>
  <c r="C3026"/>
  <c r="C3034"/>
  <c r="C3025"/>
  <c r="C3033"/>
  <c r="C3024"/>
  <c r="C3032"/>
  <c r="C3023"/>
  <c r="C3031"/>
  <c r="C3030"/>
  <c r="C1694"/>
  <c r="C1693"/>
  <c r="C1692"/>
  <c r="C1691"/>
  <c r="C1699"/>
  <c r="C1690"/>
  <c r="C1698"/>
  <c r="C1689"/>
  <c r="C1697"/>
  <c r="C1688"/>
  <c r="C1696"/>
  <c r="C1695"/>
  <c r="C750"/>
  <c r="C749"/>
  <c r="C748"/>
  <c r="C747"/>
  <c r="C746"/>
  <c r="C754"/>
  <c r="C745"/>
  <c r="C753"/>
  <c r="C744"/>
  <c r="C752"/>
  <c r="C743"/>
  <c r="C751"/>
  <c r="C2430"/>
  <c r="C2429"/>
  <c r="C2428"/>
  <c r="C2427"/>
  <c r="C2426"/>
  <c r="C2434"/>
  <c r="C2425"/>
  <c r="C2433"/>
  <c r="C2424"/>
  <c r="C2432"/>
  <c r="C2423"/>
  <c r="C2431"/>
  <c r="C3373"/>
  <c r="C3372"/>
  <c r="C3371"/>
  <c r="C3379"/>
  <c r="C3370"/>
  <c r="C3378"/>
  <c r="C3369"/>
  <c r="C3377"/>
  <c r="C3368"/>
  <c r="C3376"/>
  <c r="C3375"/>
  <c r="C3374"/>
  <c r="C174"/>
  <c r="C182"/>
  <c r="C173"/>
  <c r="C181"/>
  <c r="C180"/>
  <c r="C179"/>
  <c r="C178"/>
  <c r="C177"/>
  <c r="C176"/>
  <c r="C184"/>
  <c r="C175"/>
  <c r="C183"/>
  <c r="C550"/>
  <c r="C558"/>
  <c r="C549"/>
  <c r="C557"/>
  <c r="C548"/>
  <c r="C556"/>
  <c r="C555"/>
  <c r="C554"/>
  <c r="C553"/>
  <c r="C552"/>
  <c r="C551"/>
  <c r="C559"/>
  <c r="C278"/>
  <c r="C286"/>
  <c r="C285"/>
  <c r="C284"/>
  <c r="C283"/>
  <c r="C282"/>
  <c r="C281"/>
  <c r="C289"/>
  <c r="C280"/>
  <c r="C288"/>
  <c r="C279"/>
  <c r="C287"/>
  <c r="C630"/>
  <c r="C629"/>
  <c r="C628"/>
  <c r="C627"/>
  <c r="C626"/>
  <c r="C634"/>
  <c r="C625"/>
  <c r="C633"/>
  <c r="C624"/>
  <c r="C632"/>
  <c r="C623"/>
  <c r="C631"/>
  <c r="C38"/>
  <c r="C46"/>
  <c r="C45"/>
  <c r="C44"/>
  <c r="C43"/>
  <c r="C42"/>
  <c r="C41"/>
  <c r="C49"/>
  <c r="C40"/>
  <c r="C48"/>
  <c r="C39"/>
  <c r="C47"/>
  <c r="C1438"/>
  <c r="C1437"/>
  <c r="C1436"/>
  <c r="C1444"/>
  <c r="C1435"/>
  <c r="C1443"/>
  <c r="C1434"/>
  <c r="C1442"/>
  <c r="C1433"/>
  <c r="C1441"/>
  <c r="C1440"/>
  <c r="C1439"/>
  <c r="C2398"/>
  <c r="C2397"/>
  <c r="C2396"/>
  <c r="C2404"/>
  <c r="C2395"/>
  <c r="C2403"/>
  <c r="C2394"/>
  <c r="C2402"/>
  <c r="C2393"/>
  <c r="C2401"/>
  <c r="C2400"/>
  <c r="C2399"/>
  <c r="C3357"/>
  <c r="C3356"/>
  <c r="C3364"/>
  <c r="C3355"/>
  <c r="C3363"/>
  <c r="C3354"/>
  <c r="C3362"/>
  <c r="C3353"/>
  <c r="C3361"/>
  <c r="C3360"/>
  <c r="C3359"/>
  <c r="C3358"/>
  <c r="C1062"/>
  <c r="C1061"/>
  <c r="C1069"/>
  <c r="C1060"/>
  <c r="C1068"/>
  <c r="C1059"/>
  <c r="C1067"/>
  <c r="C1058"/>
  <c r="C1066"/>
  <c r="C1065"/>
  <c r="C1064"/>
  <c r="C1063"/>
  <c r="C2022"/>
  <c r="C2021"/>
  <c r="C2029"/>
  <c r="C2020"/>
  <c r="C2028"/>
  <c r="C2019"/>
  <c r="C2027"/>
  <c r="C2018"/>
  <c r="C2026"/>
  <c r="C2025"/>
  <c r="C2024"/>
  <c r="C2023"/>
  <c r="C2981"/>
  <c r="C2989"/>
  <c r="C2980"/>
  <c r="C2988"/>
  <c r="C2979"/>
  <c r="C2987"/>
  <c r="C2978"/>
  <c r="C2986"/>
  <c r="C2985"/>
  <c r="C2984"/>
  <c r="C2983"/>
  <c r="C2982"/>
  <c r="C806"/>
  <c r="C814"/>
  <c r="C805"/>
  <c r="C813"/>
  <c r="C804"/>
  <c r="C812"/>
  <c r="C803"/>
  <c r="C811"/>
  <c r="C810"/>
  <c r="C809"/>
  <c r="C808"/>
  <c r="C807"/>
  <c r="C1766"/>
  <c r="C1774"/>
  <c r="C1765"/>
  <c r="C1773"/>
  <c r="C1764"/>
  <c r="C1772"/>
  <c r="C1763"/>
  <c r="C1771"/>
  <c r="C1770"/>
  <c r="C1769"/>
  <c r="C1768"/>
  <c r="C1767"/>
  <c r="C2725"/>
  <c r="C2733"/>
  <c r="C2724"/>
  <c r="C2732"/>
  <c r="C2723"/>
  <c r="C2731"/>
  <c r="C2730"/>
  <c r="C2729"/>
  <c r="C2728"/>
  <c r="C2727"/>
  <c r="C2726"/>
  <c r="C2734"/>
  <c r="C3685"/>
  <c r="C3693"/>
  <c r="C3684"/>
  <c r="C3692"/>
  <c r="C3683"/>
  <c r="C3691"/>
  <c r="C3690"/>
  <c r="C3689"/>
  <c r="C3688"/>
  <c r="C3687"/>
  <c r="C3686"/>
  <c r="C3694"/>
  <c r="C1390"/>
  <c r="C1398"/>
  <c r="C1389"/>
  <c r="C1397"/>
  <c r="C1388"/>
  <c r="C1396"/>
  <c r="C1395"/>
  <c r="C1394"/>
  <c r="C1393"/>
  <c r="C1392"/>
  <c r="C1391"/>
  <c r="C1399"/>
  <c r="C2350"/>
  <c r="C2358"/>
  <c r="C2349"/>
  <c r="C2357"/>
  <c r="C2348"/>
  <c r="C2356"/>
  <c r="C2355"/>
  <c r="C2354"/>
  <c r="C2353"/>
  <c r="C2352"/>
  <c r="C2351"/>
  <c r="C2359"/>
  <c r="C3309"/>
  <c r="C3317"/>
  <c r="C3308"/>
  <c r="C3316"/>
  <c r="C3315"/>
  <c r="C3314"/>
  <c r="C3313"/>
  <c r="C3312"/>
  <c r="C3311"/>
  <c r="C3319"/>
  <c r="C3310"/>
  <c r="C3318"/>
  <c r="C1590"/>
  <c r="C1589"/>
  <c r="C1588"/>
  <c r="C1587"/>
  <c r="C1586"/>
  <c r="C1594"/>
  <c r="C1585"/>
  <c r="C1593"/>
  <c r="C1584"/>
  <c r="C1592"/>
  <c r="C1583"/>
  <c r="C1591"/>
  <c r="C774"/>
  <c r="C782"/>
  <c r="C773"/>
  <c r="C781"/>
  <c r="C780"/>
  <c r="C779"/>
  <c r="C778"/>
  <c r="C777"/>
  <c r="C776"/>
  <c r="C784"/>
  <c r="C775"/>
  <c r="C783"/>
  <c r="C1734"/>
  <c r="C1742"/>
  <c r="C1733"/>
  <c r="C1741"/>
  <c r="C1740"/>
  <c r="C1739"/>
  <c r="C1738"/>
  <c r="C1737"/>
  <c r="C1736"/>
  <c r="C1744"/>
  <c r="C1735"/>
  <c r="C1743"/>
  <c r="C2693"/>
  <c r="C2701"/>
  <c r="C2700"/>
  <c r="C2699"/>
  <c r="C2698"/>
  <c r="C2697"/>
  <c r="C2696"/>
  <c r="C2704"/>
  <c r="C2695"/>
  <c r="C2703"/>
  <c r="C2694"/>
  <c r="C2702"/>
  <c r="C3653"/>
  <c r="C3661"/>
  <c r="C3660"/>
  <c r="C3659"/>
  <c r="C3658"/>
  <c r="C3657"/>
  <c r="C3656"/>
  <c r="C3664"/>
  <c r="C3655"/>
  <c r="C3663"/>
  <c r="C3654"/>
  <c r="C3662"/>
  <c r="C1814"/>
  <c r="C1813"/>
  <c r="C1812"/>
  <c r="C1811"/>
  <c r="C1819"/>
  <c r="C1810"/>
  <c r="C1818"/>
  <c r="C1809"/>
  <c r="C1817"/>
  <c r="C1808"/>
  <c r="C1816"/>
  <c r="C1815"/>
  <c r="C1238"/>
  <c r="C1246"/>
  <c r="C1245"/>
  <c r="C1244"/>
  <c r="C1243"/>
  <c r="C1242"/>
  <c r="C1241"/>
  <c r="C1249"/>
  <c r="C1240"/>
  <c r="C1248"/>
  <c r="C1239"/>
  <c r="C1247"/>
  <c r="C2198"/>
  <c r="C2206"/>
  <c r="C2205"/>
  <c r="C2204"/>
  <c r="C2203"/>
  <c r="C2202"/>
  <c r="C2201"/>
  <c r="C2209"/>
  <c r="C2200"/>
  <c r="C2208"/>
  <c r="C2199"/>
  <c r="C2207"/>
  <c r="C3165"/>
  <c r="C3164"/>
  <c r="C3163"/>
  <c r="C3162"/>
  <c r="C3161"/>
  <c r="C3169"/>
  <c r="C3160"/>
  <c r="C3168"/>
  <c r="C3159"/>
  <c r="C3167"/>
  <c r="C3158"/>
  <c r="C3166"/>
  <c r="C2669"/>
  <c r="C2668"/>
  <c r="C2667"/>
  <c r="C2666"/>
  <c r="C2674"/>
  <c r="C2665"/>
  <c r="C2673"/>
  <c r="C2664"/>
  <c r="C2672"/>
  <c r="C2663"/>
  <c r="C2671"/>
  <c r="C2670"/>
  <c r="C1454"/>
  <c r="C1453"/>
  <c r="C1452"/>
  <c r="C1451"/>
  <c r="C1459"/>
  <c r="C1450"/>
  <c r="C1458"/>
  <c r="C1449"/>
  <c r="C1457"/>
  <c r="C1448"/>
  <c r="C1456"/>
  <c r="C1455"/>
  <c r="C3853"/>
  <c r="C3852"/>
  <c r="C3851"/>
  <c r="C3859"/>
  <c r="C3850"/>
  <c r="C3858"/>
  <c r="C3849"/>
  <c r="C3857"/>
  <c r="C3848"/>
  <c r="C3856"/>
  <c r="C3855"/>
  <c r="C3854"/>
  <c r="C2190"/>
  <c r="C2189"/>
  <c r="C2188"/>
  <c r="C2187"/>
  <c r="C2186"/>
  <c r="C2194"/>
  <c r="C2185"/>
  <c r="C2193"/>
  <c r="C2184"/>
  <c r="C2192"/>
  <c r="C2183"/>
  <c r="C2191"/>
  <c r="C3013"/>
  <c r="C3012"/>
  <c r="C3011"/>
  <c r="C3019"/>
  <c r="C3010"/>
  <c r="C3018"/>
  <c r="C3009"/>
  <c r="C3017"/>
  <c r="C3008"/>
  <c r="C3016"/>
  <c r="C3015"/>
  <c r="C3014"/>
  <c r="C358"/>
  <c r="C357"/>
  <c r="C356"/>
  <c r="C364"/>
  <c r="C355"/>
  <c r="C363"/>
  <c r="C354"/>
  <c r="C362"/>
  <c r="C353"/>
  <c r="C361"/>
  <c r="C360"/>
  <c r="C359"/>
  <c r="C462"/>
  <c r="C461"/>
  <c r="C469"/>
  <c r="C460"/>
  <c r="C468"/>
  <c r="C459"/>
  <c r="C467"/>
  <c r="C458"/>
  <c r="C466"/>
  <c r="C465"/>
  <c r="C464"/>
  <c r="C463"/>
  <c r="C430"/>
  <c r="C438"/>
  <c r="C429"/>
  <c r="C437"/>
  <c r="C428"/>
  <c r="C436"/>
  <c r="C435"/>
  <c r="C434"/>
  <c r="C433"/>
  <c r="C432"/>
  <c r="C431"/>
  <c r="C439"/>
  <c r="C158"/>
  <c r="C166"/>
  <c r="C165"/>
  <c r="C164"/>
  <c r="C163"/>
  <c r="C162"/>
  <c r="C161"/>
  <c r="C169"/>
  <c r="C160"/>
  <c r="C168"/>
  <c r="C159"/>
  <c r="C167"/>
  <c r="C510"/>
  <c r="C509"/>
  <c r="C508"/>
  <c r="C507"/>
  <c r="C506"/>
  <c r="C514"/>
  <c r="C505"/>
  <c r="C513"/>
  <c r="C504"/>
  <c r="C512"/>
  <c r="C503"/>
  <c r="C511"/>
  <c r="C54"/>
  <c r="C62"/>
  <c r="C53"/>
  <c r="C61"/>
  <c r="C60"/>
  <c r="C59"/>
  <c r="C58"/>
  <c r="C57"/>
  <c r="C56"/>
  <c r="C64"/>
  <c r="C55"/>
  <c r="C63"/>
  <c r="C1318"/>
  <c r="C1317"/>
  <c r="C1316"/>
  <c r="C1324"/>
  <c r="C1315"/>
  <c r="C1323"/>
  <c r="C1314"/>
  <c r="C1322"/>
  <c r="C1313"/>
  <c r="C1321"/>
  <c r="C1320"/>
  <c r="C1319"/>
  <c r="C2278"/>
  <c r="C2277"/>
  <c r="C2276"/>
  <c r="C2284"/>
  <c r="C2275"/>
  <c r="C2283"/>
  <c r="C2274"/>
  <c r="C2282"/>
  <c r="C2273"/>
  <c r="C2281"/>
  <c r="C2280"/>
  <c r="C2279"/>
  <c r="C3237"/>
  <c r="C3236"/>
  <c r="C3244"/>
  <c r="C3235"/>
  <c r="C3243"/>
  <c r="C3234"/>
  <c r="C3242"/>
  <c r="C3233"/>
  <c r="C3241"/>
  <c r="C3240"/>
  <c r="C3239"/>
  <c r="C3238"/>
  <c r="C942"/>
  <c r="C941"/>
  <c r="C949"/>
  <c r="C940"/>
  <c r="C948"/>
  <c r="C939"/>
  <c r="C947"/>
  <c r="C938"/>
  <c r="C946"/>
  <c r="C945"/>
  <c r="C944"/>
  <c r="C943"/>
  <c r="C1902"/>
  <c r="C1901"/>
  <c r="C1909"/>
  <c r="C1900"/>
  <c r="C1908"/>
  <c r="C1899"/>
  <c r="C1907"/>
  <c r="C1898"/>
  <c r="C1906"/>
  <c r="C1905"/>
  <c r="C1904"/>
  <c r="C1903"/>
  <c r="C2861"/>
  <c r="C2869"/>
  <c r="C2860"/>
  <c r="C2868"/>
  <c r="C2859"/>
  <c r="C2867"/>
  <c r="C2858"/>
  <c r="C2866"/>
  <c r="C2865"/>
  <c r="C2864"/>
  <c r="C2863"/>
  <c r="C2862"/>
  <c r="C3821"/>
  <c r="C3829"/>
  <c r="C3820"/>
  <c r="C3828"/>
  <c r="C3819"/>
  <c r="C3827"/>
  <c r="C3818"/>
  <c r="C3826"/>
  <c r="C3825"/>
  <c r="C3824"/>
  <c r="C3823"/>
  <c r="C3822"/>
  <c r="C1646"/>
  <c r="C1654"/>
  <c r="C1645"/>
  <c r="C1653"/>
  <c r="C1644"/>
  <c r="C1652"/>
  <c r="C1643"/>
  <c r="C1651"/>
  <c r="C1650"/>
  <c r="C1649"/>
  <c r="C1648"/>
  <c r="C1647"/>
  <c r="C2605"/>
  <c r="C2613"/>
  <c r="C2604"/>
  <c r="C2612"/>
  <c r="C2603"/>
  <c r="C2611"/>
  <c r="C2610"/>
  <c r="C2609"/>
  <c r="C2608"/>
  <c r="C2607"/>
  <c r="C2606"/>
  <c r="C2614"/>
  <c r="C3565"/>
  <c r="C3573"/>
  <c r="C3564"/>
  <c r="C3572"/>
  <c r="C3563"/>
  <c r="C3571"/>
  <c r="C3570"/>
  <c r="C3569"/>
  <c r="C3568"/>
  <c r="C3567"/>
  <c r="C3566"/>
  <c r="C3574"/>
  <c r="C1270"/>
  <c r="C1278"/>
  <c r="C1269"/>
  <c r="C1277"/>
  <c r="C1268"/>
  <c r="C1276"/>
  <c r="C1275"/>
  <c r="C1274"/>
  <c r="C1273"/>
  <c r="C1272"/>
  <c r="C1271"/>
  <c r="C1279"/>
  <c r="C2230"/>
  <c r="C2238"/>
  <c r="C2229"/>
  <c r="C2237"/>
  <c r="C2228"/>
  <c r="C2236"/>
  <c r="C2235"/>
  <c r="C2234"/>
  <c r="C2233"/>
  <c r="C2232"/>
  <c r="C2231"/>
  <c r="C2239"/>
  <c r="C3189"/>
  <c r="C3197"/>
  <c r="C3188"/>
  <c r="C3196"/>
  <c r="C3195"/>
  <c r="C3194"/>
  <c r="C3193"/>
  <c r="C3192"/>
  <c r="C3191"/>
  <c r="C3199"/>
  <c r="C3190"/>
  <c r="C3198"/>
  <c r="C3525"/>
  <c r="C3524"/>
  <c r="C3523"/>
  <c r="C3522"/>
  <c r="C3521"/>
  <c r="C3529"/>
  <c r="C3520"/>
  <c r="C3528"/>
  <c r="C3519"/>
  <c r="C3527"/>
  <c r="C3518"/>
  <c r="C3526"/>
  <c r="C3613"/>
  <c r="C3612"/>
  <c r="C3611"/>
  <c r="C3619"/>
  <c r="C3610"/>
  <c r="C3618"/>
  <c r="C3609"/>
  <c r="C3617"/>
  <c r="C3608"/>
  <c r="C3616"/>
  <c r="C3615"/>
  <c r="C3614"/>
  <c r="C1614"/>
  <c r="C1622"/>
  <c r="C1613"/>
  <c r="C1621"/>
  <c r="C1620"/>
  <c r="C1619"/>
  <c r="C1618"/>
  <c r="C1617"/>
  <c r="C1616"/>
  <c r="C1624"/>
  <c r="C1615"/>
  <c r="C1623"/>
  <c r="C2574"/>
  <c r="C2578"/>
  <c r="C2581"/>
  <c r="C2580"/>
  <c r="C2579"/>
  <c r="C2577"/>
  <c r="C2576"/>
  <c r="C2575"/>
  <c r="C2584"/>
  <c r="C2573"/>
  <c r="C2583"/>
  <c r="C2582"/>
  <c r="C3533"/>
  <c r="C3541"/>
  <c r="C3540"/>
  <c r="C3539"/>
  <c r="C3538"/>
  <c r="C3537"/>
  <c r="C3536"/>
  <c r="C3544"/>
  <c r="C3535"/>
  <c r="C3543"/>
  <c r="C3534"/>
  <c r="C3542"/>
  <c r="C974"/>
  <c r="C973"/>
  <c r="C972"/>
  <c r="C971"/>
  <c r="C979"/>
  <c r="C970"/>
  <c r="C978"/>
  <c r="C969"/>
  <c r="C977"/>
  <c r="C968"/>
  <c r="C976"/>
  <c r="C975"/>
  <c r="C1118"/>
  <c r="C1126"/>
  <c r="C1125"/>
  <c r="C1124"/>
  <c r="C1123"/>
  <c r="C1122"/>
  <c r="C1121"/>
  <c r="C1129"/>
  <c r="C1120"/>
  <c r="C1128"/>
  <c r="C1119"/>
  <c r="C1127"/>
  <c r="C2078"/>
  <c r="C2086"/>
  <c r="C2085"/>
  <c r="C2084"/>
  <c r="C2083"/>
  <c r="C2082"/>
  <c r="C2081"/>
  <c r="C2089"/>
  <c r="C2080"/>
  <c r="C2088"/>
  <c r="C2079"/>
  <c r="C2087"/>
  <c r="C3045"/>
  <c r="C3044"/>
  <c r="C3043"/>
  <c r="C3042"/>
  <c r="C3041"/>
  <c r="C3049"/>
  <c r="C3040"/>
  <c r="C3048"/>
  <c r="C3039"/>
  <c r="C3047"/>
  <c r="C3038"/>
  <c r="C3046"/>
  <c r="C2310"/>
  <c r="C2309"/>
  <c r="C2308"/>
  <c r="C2307"/>
  <c r="C2306"/>
  <c r="C2314"/>
  <c r="C2305"/>
  <c r="C2313"/>
  <c r="C2304"/>
  <c r="C2312"/>
  <c r="C2303"/>
  <c r="C2311"/>
  <c r="C1334"/>
  <c r="C1333"/>
  <c r="C1332"/>
  <c r="C1331"/>
  <c r="C1339"/>
  <c r="C1330"/>
  <c r="C1338"/>
  <c r="C1329"/>
  <c r="C1337"/>
  <c r="C1328"/>
  <c r="C1336"/>
  <c r="C1335"/>
  <c r="C3493"/>
  <c r="C3492"/>
  <c r="C3491"/>
  <c r="C3499"/>
  <c r="C3490"/>
  <c r="C3498"/>
  <c r="C3489"/>
  <c r="C3497"/>
  <c r="C3488"/>
  <c r="C3496"/>
  <c r="C3495"/>
  <c r="C3494"/>
  <c r="C1950"/>
  <c r="C1949"/>
  <c r="C1948"/>
  <c r="C1947"/>
  <c r="C1946"/>
  <c r="C1954"/>
  <c r="C1945"/>
  <c r="C1953"/>
  <c r="C1944"/>
  <c r="C1952"/>
  <c r="C1943"/>
  <c r="C1951"/>
  <c r="C2653"/>
  <c r="C2652"/>
  <c r="C2651"/>
  <c r="C2659"/>
  <c r="C2650"/>
  <c r="C2658"/>
  <c r="C2649"/>
  <c r="C2657"/>
  <c r="C2648"/>
  <c r="C2656"/>
  <c r="C2655"/>
  <c r="C2654"/>
  <c r="L15"/>
  <c r="M15" s="1"/>
  <c r="L16"/>
  <c r="M16" s="1"/>
  <c r="L17"/>
  <c r="M17" s="1"/>
  <c r="L18"/>
  <c r="M18" s="1"/>
  <c r="L19"/>
  <c r="M19" s="1"/>
  <c r="L14"/>
  <c r="M14" s="1"/>
  <c r="L9"/>
  <c r="M9" s="1"/>
  <c r="L10"/>
  <c r="M10" s="1"/>
  <c r="L11"/>
  <c r="M11" s="1"/>
  <c r="L12"/>
  <c r="M12" s="1"/>
  <c r="L13"/>
  <c r="M13" s="1"/>
  <c r="L20"/>
  <c r="M20" s="1"/>
  <c r="L21"/>
  <c r="M21" s="1"/>
  <c r="L22"/>
  <c r="M22" s="1"/>
  <c r="L8"/>
  <c r="M8" s="1"/>
  <c r="R2177" l="1"/>
  <c r="Y2177"/>
  <c r="R2176"/>
  <c r="Y2176"/>
  <c r="R1713"/>
  <c r="Y1713"/>
  <c r="R1709"/>
  <c r="Y1709"/>
  <c r="R3140"/>
  <c r="Y3140"/>
  <c r="R3136"/>
  <c r="Y3136"/>
  <c r="R1209"/>
  <c r="Y1209"/>
  <c r="R1222"/>
  <c r="Y1222"/>
  <c r="R2067"/>
  <c r="Y2067"/>
  <c r="R2070"/>
  <c r="Y2070"/>
  <c r="R2928"/>
  <c r="Y2928"/>
  <c r="R1967"/>
  <c r="Y1967"/>
  <c r="R1965"/>
  <c r="Y1965"/>
  <c r="R1003"/>
  <c r="Y1003"/>
  <c r="R3752"/>
  <c r="Y3752"/>
  <c r="R3748"/>
  <c r="Y3748"/>
  <c r="R3419"/>
  <c r="Y3419"/>
  <c r="R3414"/>
  <c r="Y3414"/>
  <c r="R2462"/>
  <c r="Y2462"/>
  <c r="R2459"/>
  <c r="Y2459"/>
  <c r="R1499"/>
  <c r="Y1499"/>
  <c r="R1501"/>
  <c r="Y1501"/>
  <c r="R2900"/>
  <c r="Y2900"/>
  <c r="R2894"/>
  <c r="Y2894"/>
  <c r="R3907"/>
  <c r="Y3907"/>
  <c r="R3080"/>
  <c r="Y3080"/>
  <c r="R3072"/>
  <c r="Y3072"/>
  <c r="R2111"/>
  <c r="Y2111"/>
  <c r="R1153"/>
  <c r="Y1153"/>
  <c r="R1152"/>
  <c r="Y1152"/>
  <c r="R3455"/>
  <c r="Y3455"/>
  <c r="R3444"/>
  <c r="Y3444"/>
  <c r="R2489"/>
  <c r="Y2489"/>
  <c r="R2494"/>
  <c r="Y2494"/>
  <c r="R1525"/>
  <c r="Y1525"/>
  <c r="R1533"/>
  <c r="Y1533"/>
  <c r="R3699"/>
  <c r="Y3699"/>
  <c r="R3702"/>
  <c r="Y3702"/>
  <c r="R2751"/>
  <c r="Y2751"/>
  <c r="R1782"/>
  <c r="Y1782"/>
  <c r="R1785"/>
  <c r="Y1785"/>
  <c r="R819"/>
  <c r="Y819"/>
  <c r="R3127"/>
  <c r="Y3127"/>
  <c r="R3124"/>
  <c r="Y3124"/>
  <c r="R2161"/>
  <c r="Y2161"/>
  <c r="R2167"/>
  <c r="Y2167"/>
  <c r="R351"/>
  <c r="Y351"/>
  <c r="R348"/>
  <c r="Y348"/>
  <c r="R507"/>
  <c r="Y507"/>
  <c r="R505"/>
  <c r="Y505"/>
  <c r="R468"/>
  <c r="Y468"/>
  <c r="R463"/>
  <c r="Y463"/>
  <c r="R112"/>
  <c r="Y112"/>
  <c r="R531"/>
  <c r="Y531"/>
  <c r="R525"/>
  <c r="Y525"/>
  <c r="R303"/>
  <c r="Y303"/>
  <c r="R2657"/>
  <c r="Y2657"/>
  <c r="R2652"/>
  <c r="Y2652"/>
  <c r="R1954"/>
  <c r="Y1954"/>
  <c r="R1945"/>
  <c r="Y1945"/>
  <c r="R3501"/>
  <c r="Y3501"/>
  <c r="R3499"/>
  <c r="Y3499"/>
  <c r="R1330"/>
  <c r="Y1330"/>
  <c r="R1334"/>
  <c r="Y1334"/>
  <c r="R2313"/>
  <c r="Y2313"/>
  <c r="R2315"/>
  <c r="Y2315"/>
  <c r="R3042"/>
  <c r="Y3042"/>
  <c r="R2079"/>
  <c r="Y2079"/>
  <c r="R1123"/>
  <c r="Y1123"/>
  <c r="R978"/>
  <c r="Y978"/>
  <c r="R974"/>
  <c r="Y974"/>
  <c r="R3543"/>
  <c r="Y3543"/>
  <c r="R3547"/>
  <c r="Y3547"/>
  <c r="R2580"/>
  <c r="Y2580"/>
  <c r="R2586"/>
  <c r="Y2586"/>
  <c r="R1616"/>
  <c r="Y1616"/>
  <c r="R1614"/>
  <c r="Y1614"/>
  <c r="R3619"/>
  <c r="Y3619"/>
  <c r="R3621"/>
  <c r="Y3621"/>
  <c r="R3519"/>
  <c r="Y3519"/>
  <c r="R3198"/>
  <c r="Y3198"/>
  <c r="R3192"/>
  <c r="Y3192"/>
  <c r="R2239"/>
  <c r="Y2239"/>
  <c r="R1279"/>
  <c r="Y1279"/>
  <c r="R1278"/>
  <c r="Y1278"/>
  <c r="R3575"/>
  <c r="Y3575"/>
  <c r="R3572"/>
  <c r="Y3572"/>
  <c r="R2616"/>
  <c r="Y2616"/>
  <c r="R2610"/>
  <c r="Y2610"/>
  <c r="R1648"/>
  <c r="Y1648"/>
  <c r="R1644"/>
  <c r="Y1644"/>
  <c r="R3823"/>
  <c r="Y3823"/>
  <c r="R3828"/>
  <c r="Y3828"/>
  <c r="R2859"/>
  <c r="Y2859"/>
  <c r="R1903"/>
  <c r="Y1903"/>
  <c r="R1905"/>
  <c r="Y1905"/>
  <c r="R944"/>
  <c r="Y944"/>
  <c r="R3243"/>
  <c r="Y3243"/>
  <c r="R3237"/>
  <c r="Y3237"/>
  <c r="R2276"/>
  <c r="Y2276"/>
  <c r="R2283"/>
  <c r="Y2283"/>
  <c r="R588"/>
  <c r="Y588"/>
  <c r="R590"/>
  <c r="Y590"/>
  <c r="R371"/>
  <c r="Y371"/>
  <c r="R376"/>
  <c r="Y376"/>
  <c r="R649"/>
  <c r="Y649"/>
  <c r="R648"/>
  <c r="Y648"/>
  <c r="R3020"/>
  <c r="Y3020"/>
  <c r="R2185"/>
  <c r="Y2185"/>
  <c r="R3856"/>
  <c r="Y3856"/>
  <c r="R1450"/>
  <c r="Y1450"/>
  <c r="R1454"/>
  <c r="Y1454"/>
  <c r="R2672"/>
  <c r="Y2672"/>
  <c r="R2664"/>
  <c r="Y2664"/>
  <c r="R3159"/>
  <c r="Y3159"/>
  <c r="R3165"/>
  <c r="Y3165"/>
  <c r="R2212"/>
  <c r="Y2212"/>
  <c r="R2207"/>
  <c r="Y2207"/>
  <c r="R1239"/>
  <c r="Y1239"/>
  <c r="R1247"/>
  <c r="Y1247"/>
  <c r="R1822"/>
  <c r="Y1822"/>
  <c r="R3660"/>
  <c r="Y3660"/>
  <c r="R3656"/>
  <c r="Y3656"/>
  <c r="R2704"/>
  <c r="Y2704"/>
  <c r="R1747"/>
  <c r="Y1747"/>
  <c r="R1744"/>
  <c r="Y1744"/>
  <c r="R778"/>
  <c r="Y778"/>
  <c r="R776"/>
  <c r="Y776"/>
  <c r="R1586"/>
  <c r="Y1586"/>
  <c r="R1590"/>
  <c r="Y1590"/>
  <c r="R3321"/>
  <c r="Y3321"/>
  <c r="R3309"/>
  <c r="Y3309"/>
  <c r="R2360"/>
  <c r="Y2360"/>
  <c r="R2349"/>
  <c r="Y2349"/>
  <c r="R1391"/>
  <c r="Y1391"/>
  <c r="R3694"/>
  <c r="Y3694"/>
  <c r="R3688"/>
  <c r="Y3688"/>
  <c r="R2726"/>
  <c r="Y2726"/>
  <c r="R1777"/>
  <c r="Y1777"/>
  <c r="R1771"/>
  <c r="Y1771"/>
  <c r="R809"/>
  <c r="Y809"/>
  <c r="R816"/>
  <c r="Y816"/>
  <c r="R2989"/>
  <c r="Y2989"/>
  <c r="R2987"/>
  <c r="Y2987"/>
  <c r="R2027"/>
  <c r="Y2027"/>
  <c r="R2023"/>
  <c r="Y2023"/>
  <c r="R1068"/>
  <c r="Y1068"/>
  <c r="R1063"/>
  <c r="Y1063"/>
  <c r="R3366"/>
  <c r="Y3366"/>
  <c r="R2406"/>
  <c r="Y2406"/>
  <c r="R1441"/>
  <c r="Y1441"/>
  <c r="R48"/>
  <c r="Y48"/>
  <c r="R49"/>
  <c r="Y49"/>
  <c r="R634"/>
  <c r="Y634"/>
  <c r="R624"/>
  <c r="Y624"/>
  <c r="R292"/>
  <c r="Y292"/>
  <c r="R288"/>
  <c r="Y288"/>
  <c r="R551"/>
  <c r="Y551"/>
  <c r="R555"/>
  <c r="Y555"/>
  <c r="R242"/>
  <c r="Y242"/>
  <c r="R238"/>
  <c r="Y238"/>
  <c r="R336"/>
  <c r="Y336"/>
  <c r="R448"/>
  <c r="Y448"/>
  <c r="R445"/>
  <c r="Y445"/>
  <c r="R3380"/>
  <c r="Y3380"/>
  <c r="R2427"/>
  <c r="Y2427"/>
  <c r="R2429"/>
  <c r="Y2429"/>
  <c r="R753"/>
  <c r="Y753"/>
  <c r="R754"/>
  <c r="Y754"/>
  <c r="R1689"/>
  <c r="Y1689"/>
  <c r="R1700"/>
  <c r="Y1700"/>
  <c r="R3035"/>
  <c r="Y3035"/>
  <c r="R3028"/>
  <c r="Y3028"/>
  <c r="R3284"/>
  <c r="Y3284"/>
  <c r="R3290"/>
  <c r="Y3290"/>
  <c r="R2328"/>
  <c r="Y2328"/>
  <c r="R2326"/>
  <c r="Y2326"/>
  <c r="R1363"/>
  <c r="Y1363"/>
  <c r="R1365"/>
  <c r="Y1365"/>
  <c r="R2418"/>
  <c r="Y2418"/>
  <c r="R3784"/>
  <c r="Y3784"/>
  <c r="R3786"/>
  <c r="Y3786"/>
  <c r="R2817"/>
  <c r="Y2817"/>
  <c r="R2827"/>
  <c r="Y2827"/>
  <c r="R1867"/>
  <c r="Y1867"/>
  <c r="R1862"/>
  <c r="Y1862"/>
  <c r="R899"/>
  <c r="Y899"/>
  <c r="R896"/>
  <c r="Y896"/>
  <c r="R2544"/>
  <c r="Y2544"/>
  <c r="R2555"/>
  <c r="Y2555"/>
  <c r="R3431"/>
  <c r="Y3431"/>
  <c r="R2477"/>
  <c r="Y2477"/>
  <c r="R2478"/>
  <c r="Y2478"/>
  <c r="R1519"/>
  <c r="Y1519"/>
  <c r="R3815"/>
  <c r="Y3815"/>
  <c r="R3809"/>
  <c r="Y3809"/>
  <c r="R2848"/>
  <c r="Y2848"/>
  <c r="R2851"/>
  <c r="Y2851"/>
  <c r="R1889"/>
  <c r="Y1889"/>
  <c r="R1895"/>
  <c r="Y1895"/>
  <c r="R937"/>
  <c r="Y937"/>
  <c r="R928"/>
  <c r="Y928"/>
  <c r="R3105"/>
  <c r="Y3105"/>
  <c r="R3102"/>
  <c r="Y3102"/>
  <c r="R2140"/>
  <c r="Y2140"/>
  <c r="R1186"/>
  <c r="Y1186"/>
  <c r="R1180"/>
  <c r="Y1180"/>
  <c r="R3484"/>
  <c r="Y3484"/>
  <c r="R2519"/>
  <c r="Y2519"/>
  <c r="R2516"/>
  <c r="Y2516"/>
  <c r="R1564"/>
  <c r="Y1564"/>
  <c r="R1558"/>
  <c r="Y1558"/>
  <c r="R251"/>
  <c r="Y251"/>
  <c r="R255"/>
  <c r="Y255"/>
  <c r="R204"/>
  <c r="Y204"/>
  <c r="R211"/>
  <c r="Y211"/>
  <c r="R177"/>
  <c r="Y177"/>
  <c r="R184"/>
  <c r="Y184"/>
  <c r="R494"/>
  <c r="Y494"/>
  <c r="R3736"/>
  <c r="Y3736"/>
  <c r="R2910"/>
  <c r="Y2910"/>
  <c r="R868"/>
  <c r="Y868"/>
  <c r="R872"/>
  <c r="Y872"/>
  <c r="R1941"/>
  <c r="Y1941"/>
  <c r="R1939"/>
  <c r="Y1939"/>
  <c r="R3150"/>
  <c r="Y3150"/>
  <c r="R3148"/>
  <c r="Y3148"/>
  <c r="R3410"/>
  <c r="Y3410"/>
  <c r="R3412"/>
  <c r="Y3412"/>
  <c r="R2440"/>
  <c r="Y2440"/>
  <c r="R2452"/>
  <c r="Y2452"/>
  <c r="R2175"/>
  <c r="Y2175"/>
  <c r="R1714"/>
  <c r="Y1714"/>
  <c r="R1707"/>
  <c r="Y1707"/>
  <c r="R3130"/>
  <c r="Y3130"/>
  <c r="R3135"/>
  <c r="Y3135"/>
  <c r="R1211"/>
  <c r="Y1211"/>
  <c r="R1221"/>
  <c r="Y1221"/>
  <c r="R2075"/>
  <c r="Y2075"/>
  <c r="R2071"/>
  <c r="Y2071"/>
  <c r="R2920"/>
  <c r="Y2920"/>
  <c r="R2930"/>
  <c r="Y2930"/>
  <c r="R1970"/>
  <c r="Y1970"/>
  <c r="R1012"/>
  <c r="Y1012"/>
  <c r="R1004"/>
  <c r="Y1004"/>
  <c r="R3747"/>
  <c r="Y3747"/>
  <c r="R3420"/>
  <c r="Y3420"/>
  <c r="R3415"/>
  <c r="Y3415"/>
  <c r="R2466"/>
  <c r="Y2466"/>
  <c r="R2454"/>
  <c r="Y2454"/>
  <c r="R1496"/>
  <c r="Y1496"/>
  <c r="R1504"/>
  <c r="Y1504"/>
  <c r="R2899"/>
  <c r="Y2899"/>
  <c r="R2895"/>
  <c r="Y2895"/>
  <c r="R3904"/>
  <c r="Y3904"/>
  <c r="R3905"/>
  <c r="Y3905"/>
  <c r="R3070"/>
  <c r="Y3070"/>
  <c r="R2110"/>
  <c r="Y2110"/>
  <c r="R2115"/>
  <c r="Y2115"/>
  <c r="R1151"/>
  <c r="Y1151"/>
  <c r="R3456"/>
  <c r="Y3456"/>
  <c r="R3457"/>
  <c r="Y3457"/>
  <c r="R2490"/>
  <c r="Y2490"/>
  <c r="R2493"/>
  <c r="Y2493"/>
  <c r="R1537"/>
  <c r="Y1537"/>
  <c r="R1536"/>
  <c r="Y1536"/>
  <c r="R3705"/>
  <c r="Y3705"/>
  <c r="R3701"/>
  <c r="Y3701"/>
  <c r="R2752"/>
  <c r="Y2752"/>
  <c r="R2740"/>
  <c r="Y2740"/>
  <c r="R1781"/>
  <c r="Y1781"/>
  <c r="R831"/>
  <c r="Y831"/>
  <c r="R820"/>
  <c r="Y820"/>
  <c r="R3122"/>
  <c r="Y3122"/>
  <c r="R2160"/>
  <c r="Y2160"/>
  <c r="R2157"/>
  <c r="Y2157"/>
  <c r="R349"/>
  <c r="Y349"/>
  <c r="R347"/>
  <c r="Y347"/>
  <c r="R508"/>
  <c r="Y508"/>
  <c r="R517"/>
  <c r="Y517"/>
  <c r="R467"/>
  <c r="Y467"/>
  <c r="R471"/>
  <c r="Y471"/>
  <c r="R107"/>
  <c r="Y107"/>
  <c r="R99"/>
  <c r="Y99"/>
  <c r="R532"/>
  <c r="Y532"/>
  <c r="R302"/>
  <c r="Y302"/>
  <c r="R2662"/>
  <c r="Y2662"/>
  <c r="R1955"/>
  <c r="Y1955"/>
  <c r="R2174"/>
  <c r="Y2174"/>
  <c r="R2169"/>
  <c r="Y2169"/>
  <c r="R1715"/>
  <c r="Y1715"/>
  <c r="R3139"/>
  <c r="Y3139"/>
  <c r="R3134"/>
  <c r="Y3134"/>
  <c r="R1217"/>
  <c r="Y1217"/>
  <c r="R1216"/>
  <c r="Y1216"/>
  <c r="R2066"/>
  <c r="Y2066"/>
  <c r="R2073"/>
  <c r="Y2073"/>
  <c r="R2919"/>
  <c r="Y2919"/>
  <c r="R2924"/>
  <c r="Y2924"/>
  <c r="R1971"/>
  <c r="Y1971"/>
  <c r="R1966"/>
  <c r="Y1966"/>
  <c r="R1001"/>
  <c r="Y1001"/>
  <c r="R3757"/>
  <c r="Y3757"/>
  <c r="R3744"/>
  <c r="Y3744"/>
  <c r="R3422"/>
  <c r="Y3422"/>
  <c r="R2458"/>
  <c r="Y2458"/>
  <c r="R2464"/>
  <c r="Y2464"/>
  <c r="R1505"/>
  <c r="Y1505"/>
  <c r="R1494"/>
  <c r="Y1494"/>
  <c r="R2898"/>
  <c r="Y2898"/>
  <c r="R2893"/>
  <c r="Y2893"/>
  <c r="R3901"/>
  <c r="Y3901"/>
  <c r="R3906"/>
  <c r="Y3906"/>
  <c r="R3075"/>
  <c r="Y3075"/>
  <c r="R3076"/>
  <c r="Y3076"/>
  <c r="R2114"/>
  <c r="Y2114"/>
  <c r="R1162"/>
  <c r="Y1162"/>
  <c r="R1154"/>
  <c r="Y1154"/>
  <c r="R3454"/>
  <c r="Y3454"/>
  <c r="R2487"/>
  <c r="Y2487"/>
  <c r="R2485"/>
  <c r="Y2485"/>
  <c r="R2172"/>
  <c r="Y2172"/>
  <c r="R1704"/>
  <c r="Y1704"/>
  <c r="R1708"/>
  <c r="Y1708"/>
  <c r="R3133"/>
  <c r="Y3133"/>
  <c r="R1219"/>
  <c r="Y1219"/>
  <c r="R1215"/>
  <c r="Y1215"/>
  <c r="R2065"/>
  <c r="Y2065"/>
  <c r="R2064"/>
  <c r="Y2064"/>
  <c r="R2929"/>
  <c r="Y2929"/>
  <c r="R2925"/>
  <c r="Y2925"/>
  <c r="R1961"/>
  <c r="Y1961"/>
  <c r="R1959"/>
  <c r="Y1959"/>
  <c r="R1002"/>
  <c r="Y1002"/>
  <c r="R1008"/>
  <c r="Y1008"/>
  <c r="R3745"/>
  <c r="Y3745"/>
  <c r="R3423"/>
  <c r="Y3423"/>
  <c r="R3416"/>
  <c r="Y3416"/>
  <c r="R2463"/>
  <c r="Y2463"/>
  <c r="R1507"/>
  <c r="Y1507"/>
  <c r="R1495"/>
  <c r="Y1495"/>
  <c r="R2896"/>
  <c r="Y2896"/>
  <c r="R2892"/>
  <c r="Y2892"/>
  <c r="R3897"/>
  <c r="Y3897"/>
  <c r="R3902"/>
  <c r="Y3902"/>
  <c r="R3078"/>
  <c r="Y3078"/>
  <c r="R3077"/>
  <c r="Y3077"/>
  <c r="R2113"/>
  <c r="Y2113"/>
  <c r="R2109"/>
  <c r="Y2109"/>
  <c r="R1161"/>
  <c r="Y1161"/>
  <c r="R3453"/>
  <c r="Y3453"/>
  <c r="R3448"/>
  <c r="Y3448"/>
  <c r="R2484"/>
  <c r="Y2484"/>
  <c r="R1532"/>
  <c r="Y1532"/>
  <c r="R1531"/>
  <c r="Y1531"/>
  <c r="R3703"/>
  <c r="Y3703"/>
  <c r="R3710"/>
  <c r="Y3710"/>
  <c r="R2744"/>
  <c r="Y2744"/>
  <c r="R2749"/>
  <c r="Y2749"/>
  <c r="R1779"/>
  <c r="Y1779"/>
  <c r="R1783"/>
  <c r="Y1783"/>
  <c r="R829"/>
  <c r="Y829"/>
  <c r="R826"/>
  <c r="Y826"/>
  <c r="R3118"/>
  <c r="Y3118"/>
  <c r="R2155"/>
  <c r="Y2155"/>
  <c r="R345"/>
  <c r="Y345"/>
  <c r="R516"/>
  <c r="Y516"/>
  <c r="R513"/>
  <c r="Y513"/>
  <c r="R465"/>
  <c r="Y465"/>
  <c r="R470"/>
  <c r="Y470"/>
  <c r="R108"/>
  <c r="Y108"/>
  <c r="R110"/>
  <c r="Y110"/>
  <c r="R520"/>
  <c r="Y520"/>
  <c r="R527"/>
  <c r="Y527"/>
  <c r="R300"/>
  <c r="Y300"/>
  <c r="R306"/>
  <c r="Y306"/>
  <c r="R2661"/>
  <c r="Y2661"/>
  <c r="R1948"/>
  <c r="Y1948"/>
  <c r="R1949"/>
  <c r="Y1949"/>
  <c r="R3495"/>
  <c r="Y3495"/>
  <c r="R1331"/>
  <c r="Y1331"/>
  <c r="R1341"/>
  <c r="Y1341"/>
  <c r="R2314"/>
  <c r="Y2314"/>
  <c r="R2312"/>
  <c r="Y2312"/>
  <c r="R3041"/>
  <c r="Y3041"/>
  <c r="R3046"/>
  <c r="Y3046"/>
  <c r="R2084"/>
  <c r="Y2084"/>
  <c r="R2090"/>
  <c r="Y2090"/>
  <c r="R1120"/>
  <c r="Y1120"/>
  <c r="R2171"/>
  <c r="Y2171"/>
  <c r="R2173"/>
  <c r="Y2173"/>
  <c r="R1712"/>
  <c r="Y1712"/>
  <c r="R3142"/>
  <c r="Y3142"/>
  <c r="R1214"/>
  <c r="Y1214"/>
  <c r="R2074"/>
  <c r="Y2074"/>
  <c r="R2068"/>
  <c r="Y2068"/>
  <c r="R2931"/>
  <c r="Y2931"/>
  <c r="R2923"/>
  <c r="Y2923"/>
  <c r="R1960"/>
  <c r="Y1960"/>
  <c r="R1968"/>
  <c r="Y1968"/>
  <c r="R1011"/>
  <c r="Y1011"/>
  <c r="R1007"/>
  <c r="Y1007"/>
  <c r="R3756"/>
  <c r="Y3756"/>
  <c r="R3746"/>
  <c r="Y3746"/>
  <c r="R3417"/>
  <c r="Y3417"/>
  <c r="R2456"/>
  <c r="Y2456"/>
  <c r="R1503"/>
  <c r="Y1503"/>
  <c r="R2897"/>
  <c r="Y2897"/>
  <c r="R2902"/>
  <c r="Y2902"/>
  <c r="R3898"/>
  <c r="Y3898"/>
  <c r="R3895"/>
  <c r="Y3895"/>
  <c r="R3071"/>
  <c r="Y3071"/>
  <c r="R3069"/>
  <c r="Y3069"/>
  <c r="R2122"/>
  <c r="Y2122"/>
  <c r="R2119"/>
  <c r="Y2119"/>
  <c r="R1160"/>
  <c r="Y1160"/>
  <c r="R1150"/>
  <c r="Y1150"/>
  <c r="R3452"/>
  <c r="Y3452"/>
  <c r="R2496"/>
  <c r="Y2496"/>
  <c r="R2492"/>
  <c r="Y2492"/>
  <c r="R1529"/>
  <c r="Y1529"/>
  <c r="R3711"/>
  <c r="Y3711"/>
  <c r="R3709"/>
  <c r="Y3709"/>
  <c r="R2745"/>
  <c r="Y2745"/>
  <c r="R2748"/>
  <c r="Y2748"/>
  <c r="R1791"/>
  <c r="Y1791"/>
  <c r="R1790"/>
  <c r="Y1790"/>
  <c r="R827"/>
  <c r="Y827"/>
  <c r="R825"/>
  <c r="Y825"/>
  <c r="R3116"/>
  <c r="Y3116"/>
  <c r="R3117"/>
  <c r="Y3117"/>
  <c r="R2165"/>
  <c r="Y2165"/>
  <c r="R2156"/>
  <c r="Y2156"/>
  <c r="R344"/>
  <c r="Y344"/>
  <c r="R341"/>
  <c r="Y341"/>
  <c r="R512"/>
  <c r="Y512"/>
  <c r="R464"/>
  <c r="Y464"/>
  <c r="R461"/>
  <c r="Y461"/>
  <c r="R109"/>
  <c r="Y109"/>
  <c r="R105"/>
  <c r="Y105"/>
  <c r="R529"/>
  <c r="Y529"/>
  <c r="R526"/>
  <c r="Y526"/>
  <c r="R299"/>
  <c r="Y299"/>
  <c r="R297"/>
  <c r="Y297"/>
  <c r="R2650"/>
  <c r="Y2650"/>
  <c r="R2656"/>
  <c r="Y2656"/>
  <c r="R1952"/>
  <c r="Y1952"/>
  <c r="R3494"/>
  <c r="Y3494"/>
  <c r="R1336"/>
  <c r="Y1336"/>
  <c r="R2306"/>
  <c r="Y2306"/>
  <c r="R2309"/>
  <c r="Y2309"/>
  <c r="R3050"/>
  <c r="Y3050"/>
  <c r="R3045"/>
  <c r="Y3045"/>
  <c r="R2080"/>
  <c r="Y2080"/>
  <c r="R2082"/>
  <c r="Y2082"/>
  <c r="R1128"/>
  <c r="Y1128"/>
  <c r="R1119"/>
  <c r="Y1119"/>
  <c r="R970"/>
  <c r="Y970"/>
  <c r="R973"/>
  <c r="Y973"/>
  <c r="R3534"/>
  <c r="Y3534"/>
  <c r="R2575"/>
  <c r="Y2575"/>
  <c r="R2581"/>
  <c r="Y2581"/>
  <c r="R1623"/>
  <c r="Y1623"/>
  <c r="R3616"/>
  <c r="Y3616"/>
  <c r="R3622"/>
  <c r="Y3622"/>
  <c r="R3523"/>
  <c r="Y3523"/>
  <c r="R3525"/>
  <c r="Y3525"/>
  <c r="R3202"/>
  <c r="Y3202"/>
  <c r="R3197"/>
  <c r="Y3197"/>
  <c r="R2232"/>
  <c r="Y2232"/>
  <c r="R2236"/>
  <c r="Y2236"/>
  <c r="R1271"/>
  <c r="Y1271"/>
  <c r="R1273"/>
  <c r="Y1273"/>
  <c r="R3566"/>
  <c r="Y3566"/>
  <c r="R2615"/>
  <c r="Y2615"/>
  <c r="R1652"/>
  <c r="Y1652"/>
  <c r="R3827"/>
  <c r="Y3827"/>
  <c r="R3820"/>
  <c r="Y3820"/>
  <c r="R2866"/>
  <c r="Y2866"/>
  <c r="R2868"/>
  <c r="Y2868"/>
  <c r="R1911"/>
  <c r="Y1911"/>
  <c r="R1910"/>
  <c r="Y1910"/>
  <c r="R941"/>
  <c r="Y941"/>
  <c r="R948"/>
  <c r="Y948"/>
  <c r="R3245"/>
  <c r="Y3245"/>
  <c r="R2181"/>
  <c r="Y2181"/>
  <c r="R2182"/>
  <c r="Y2182"/>
  <c r="R1705"/>
  <c r="Y1705"/>
  <c r="R1711"/>
  <c r="Y1711"/>
  <c r="R3132"/>
  <c r="Y3132"/>
  <c r="R3129"/>
  <c r="Y3129"/>
  <c r="R1210"/>
  <c r="Y1210"/>
  <c r="R1212"/>
  <c r="Y1212"/>
  <c r="R2072"/>
  <c r="Y2072"/>
  <c r="R2921"/>
  <c r="Y2921"/>
  <c r="R2922"/>
  <c r="Y2922"/>
  <c r="R1969"/>
  <c r="Y1969"/>
  <c r="R1962"/>
  <c r="Y1962"/>
  <c r="R1009"/>
  <c r="Y1009"/>
  <c r="R1006"/>
  <c r="Y1006"/>
  <c r="R3754"/>
  <c r="Y3754"/>
  <c r="R3755"/>
  <c r="Y3755"/>
  <c r="R3425"/>
  <c r="Y3425"/>
  <c r="R3421"/>
  <c r="Y3421"/>
  <c r="R2465"/>
  <c r="Y2465"/>
  <c r="R2467"/>
  <c r="Y2467"/>
  <c r="R1498"/>
  <c r="Y1498"/>
  <c r="R1500"/>
  <c r="Y1500"/>
  <c r="R2891"/>
  <c r="Y2891"/>
  <c r="R3894"/>
  <c r="Y3894"/>
  <c r="R3903"/>
  <c r="Y3903"/>
  <c r="R3074"/>
  <c r="Y3074"/>
  <c r="R3073"/>
  <c r="Y3073"/>
  <c r="R2121"/>
  <c r="Y2121"/>
  <c r="R2118"/>
  <c r="Y2118"/>
  <c r="R1157"/>
  <c r="Y1157"/>
  <c r="R1159"/>
  <c r="Y1159"/>
  <c r="R3450"/>
  <c r="Y3450"/>
  <c r="R3451"/>
  <c r="Y3451"/>
  <c r="R2488"/>
  <c r="Y2488"/>
  <c r="R1528"/>
  <c r="Y1528"/>
  <c r="R1524"/>
  <c r="Y1524"/>
  <c r="R3708"/>
  <c r="Y3708"/>
  <c r="R2743"/>
  <c r="Y2743"/>
  <c r="R2747"/>
  <c r="Y2747"/>
  <c r="R1792"/>
  <c r="Y1792"/>
  <c r="R1789"/>
  <c r="Y1789"/>
  <c r="R824"/>
  <c r="Y824"/>
  <c r="R822"/>
  <c r="Y822"/>
  <c r="R3115"/>
  <c r="Y3115"/>
  <c r="R3114"/>
  <c r="Y3114"/>
  <c r="R2154"/>
  <c r="Y2154"/>
  <c r="R2164"/>
  <c r="Y2164"/>
  <c r="R343"/>
  <c r="Y343"/>
  <c r="R506"/>
  <c r="Y506"/>
  <c r="R509"/>
  <c r="Y509"/>
  <c r="R459"/>
  <c r="Y459"/>
  <c r="R100"/>
  <c r="Y100"/>
  <c r="R104"/>
  <c r="Y104"/>
  <c r="R522"/>
  <c r="Y522"/>
  <c r="R519"/>
  <c r="Y519"/>
  <c r="R296"/>
  <c r="Y296"/>
  <c r="R305"/>
  <c r="Y305"/>
  <c r="R2660"/>
  <c r="Y2660"/>
  <c r="R2655"/>
  <c r="Y2655"/>
  <c r="R1946"/>
  <c r="Y1946"/>
  <c r="R1950"/>
  <c r="Y1950"/>
  <c r="R3493"/>
  <c r="Y3493"/>
  <c r="R3489"/>
  <c r="Y3489"/>
  <c r="R1337"/>
  <c r="Y1337"/>
  <c r="R1332"/>
  <c r="Y1332"/>
  <c r="R2310"/>
  <c r="Y2310"/>
  <c r="R3049"/>
  <c r="Y3049"/>
  <c r="R3048"/>
  <c r="Y3048"/>
  <c r="R2085"/>
  <c r="Y2085"/>
  <c r="R2091"/>
  <c r="Y2091"/>
  <c r="R1122"/>
  <c r="Y1122"/>
  <c r="R1127"/>
  <c r="Y1127"/>
  <c r="R979"/>
  <c r="Y979"/>
  <c r="R981"/>
  <c r="Y981"/>
  <c r="R3535"/>
  <c r="Y3535"/>
  <c r="R3541"/>
  <c r="Y3541"/>
  <c r="R2585"/>
  <c r="Y2585"/>
  <c r="R1618"/>
  <c r="Y1618"/>
  <c r="R1620"/>
  <c r="Y1620"/>
  <c r="R3611"/>
  <c r="Y3611"/>
  <c r="R3531"/>
  <c r="Y3531"/>
  <c r="R3521"/>
  <c r="Y3521"/>
  <c r="R3193"/>
  <c r="Y3193"/>
  <c r="R3201"/>
  <c r="Y3201"/>
  <c r="R2240"/>
  <c r="Y2240"/>
  <c r="R2231"/>
  <c r="Y2231"/>
  <c r="R1270"/>
  <c r="Y1270"/>
  <c r="R1282"/>
  <c r="Y1282"/>
  <c r="R3564"/>
  <c r="Y3564"/>
  <c r="R3565"/>
  <c r="Y3565"/>
  <c r="R2617"/>
  <c r="Y2617"/>
  <c r="R2606"/>
  <c r="Y2606"/>
  <c r="R1651"/>
  <c r="Y1651"/>
  <c r="R1650"/>
  <c r="Y1650"/>
  <c r="R3830"/>
  <c r="Y3830"/>
  <c r="R2872"/>
  <c r="Y2872"/>
  <c r="R2861"/>
  <c r="Y2861"/>
  <c r="R1904"/>
  <c r="Y1904"/>
  <c r="R1908"/>
  <c r="Y1908"/>
  <c r="R951"/>
  <c r="Y951"/>
  <c r="R947"/>
  <c r="Y947"/>
  <c r="R3239"/>
  <c r="Y3239"/>
  <c r="R3242"/>
  <c r="Y3242"/>
  <c r="R2287"/>
  <c r="Y2287"/>
  <c r="R2275"/>
  <c r="Y2275"/>
  <c r="R592"/>
  <c r="Y592"/>
  <c r="R583"/>
  <c r="Y583"/>
  <c r="R372"/>
  <c r="Y372"/>
  <c r="R373"/>
  <c r="Y373"/>
  <c r="R641"/>
  <c r="Y641"/>
  <c r="R3022"/>
  <c r="Y3022"/>
  <c r="R3021"/>
  <c r="Y3021"/>
  <c r="R2196"/>
  <c r="Y2196"/>
  <c r="R2184"/>
  <c r="Y2184"/>
  <c r="R3861"/>
  <c r="Y3861"/>
  <c r="R3858"/>
  <c r="Y3858"/>
  <c r="R1457"/>
  <c r="Y1457"/>
  <c r="R1461"/>
  <c r="Y1461"/>
  <c r="R2670"/>
  <c r="Y2670"/>
  <c r="R2675"/>
  <c r="Y2675"/>
  <c r="R3163"/>
  <c r="Y3163"/>
  <c r="R2202"/>
  <c r="Y2202"/>
  <c r="R1243"/>
  <c r="Y1243"/>
  <c r="R1817"/>
  <c r="Y1817"/>
  <c r="R1814"/>
  <c r="Y1814"/>
  <c r="R3658"/>
  <c r="Y3658"/>
  <c r="R3664"/>
  <c r="Y3664"/>
  <c r="R2170"/>
  <c r="Y2170"/>
  <c r="R2179"/>
  <c r="Y2179"/>
  <c r="R1706"/>
  <c r="Y1706"/>
  <c r="R1710"/>
  <c r="Y1710"/>
  <c r="R3141"/>
  <c r="Y3141"/>
  <c r="R3137"/>
  <c r="Y3137"/>
  <c r="R1220"/>
  <c r="Y1220"/>
  <c r="R2076"/>
  <c r="Y2076"/>
  <c r="R2069"/>
  <c r="Y2069"/>
  <c r="R2932"/>
  <c r="Y2932"/>
  <c r="R1964"/>
  <c r="Y1964"/>
  <c r="R1963"/>
  <c r="Y1963"/>
  <c r="R1010"/>
  <c r="Y1010"/>
  <c r="R1005"/>
  <c r="Y1005"/>
  <c r="R3753"/>
  <c r="Y3753"/>
  <c r="R3750"/>
  <c r="Y3750"/>
  <c r="R3424"/>
  <c r="Y3424"/>
  <c r="R3426"/>
  <c r="Y3426"/>
  <c r="R2455"/>
  <c r="Y2455"/>
  <c r="R2461"/>
  <c r="Y2461"/>
  <c r="R1497"/>
  <c r="Y1497"/>
  <c r="R2901"/>
  <c r="Y2901"/>
  <c r="R2889"/>
  <c r="Y2889"/>
  <c r="R3899"/>
  <c r="Y3899"/>
  <c r="R3079"/>
  <c r="Y3079"/>
  <c r="R3082"/>
  <c r="Y3082"/>
  <c r="R2112"/>
  <c r="Y2112"/>
  <c r="R2117"/>
  <c r="Y2117"/>
  <c r="R1156"/>
  <c r="Y1156"/>
  <c r="R1149"/>
  <c r="Y1149"/>
  <c r="R3449"/>
  <c r="Y3449"/>
  <c r="R3446"/>
  <c r="Y3446"/>
  <c r="R2491"/>
  <c r="Y2491"/>
  <c r="R2486"/>
  <c r="Y2486"/>
  <c r="R1527"/>
  <c r="Y1527"/>
  <c r="R3706"/>
  <c r="Y3706"/>
  <c r="R3704"/>
  <c r="Y3704"/>
  <c r="R2741"/>
  <c r="Y2741"/>
  <c r="R1784"/>
  <c r="Y1784"/>
  <c r="R1788"/>
  <c r="Y1788"/>
  <c r="R823"/>
  <c r="Y823"/>
  <c r="R821"/>
  <c r="Y821"/>
  <c r="R3123"/>
  <c r="Y3123"/>
  <c r="R3126"/>
  <c r="Y3126"/>
  <c r="R2163"/>
  <c r="Y2163"/>
  <c r="R2159"/>
  <c r="Y2159"/>
  <c r="R342"/>
  <c r="Y342"/>
  <c r="R339"/>
  <c r="Y339"/>
  <c r="R514"/>
  <c r="Y514"/>
  <c r="R472"/>
  <c r="Y472"/>
  <c r="R460"/>
  <c r="Y460"/>
  <c r="R103"/>
  <c r="Y103"/>
  <c r="R530"/>
  <c r="Y530"/>
  <c r="R523"/>
  <c r="Y523"/>
  <c r="R295"/>
  <c r="Y295"/>
  <c r="R294"/>
  <c r="Y294"/>
  <c r="R2659"/>
  <c r="Y2659"/>
  <c r="R2654"/>
  <c r="Y2654"/>
  <c r="R1947"/>
  <c r="Y1947"/>
  <c r="R1951"/>
  <c r="Y1951"/>
  <c r="R3502"/>
  <c r="Y3502"/>
  <c r="R3497"/>
  <c r="Y3497"/>
  <c r="R1339"/>
  <c r="Y1339"/>
  <c r="R2308"/>
  <c r="Y2308"/>
  <c r="R2317"/>
  <c r="Y2317"/>
  <c r="R3043"/>
  <c r="Y3043"/>
  <c r="R2089"/>
  <c r="Y2089"/>
  <c r="R2087"/>
  <c r="Y2087"/>
  <c r="R1480"/>
  <c r="Y1480"/>
  <c r="R3250"/>
  <c r="Y3250"/>
  <c r="R3771"/>
  <c r="Y3771"/>
  <c r="R2937"/>
  <c r="Y2937"/>
  <c r="R2934"/>
  <c r="Y2934"/>
  <c r="R1986"/>
  <c r="Y1986"/>
  <c r="R1981"/>
  <c r="Y1981"/>
  <c r="R1014"/>
  <c r="Y1014"/>
  <c r="R1023"/>
  <c r="Y1023"/>
  <c r="R3276"/>
  <c r="Y3276"/>
  <c r="R3274"/>
  <c r="Y3274"/>
  <c r="R3550"/>
  <c r="Y3550"/>
  <c r="R3557"/>
  <c r="Y3557"/>
  <c r="R2594"/>
  <c r="Y2594"/>
  <c r="R1631"/>
  <c r="Y1631"/>
  <c r="R1635"/>
  <c r="Y1635"/>
  <c r="R693"/>
  <c r="Y693"/>
  <c r="R2973"/>
  <c r="Y2973"/>
  <c r="R2967"/>
  <c r="Y2967"/>
  <c r="R2017"/>
  <c r="Y2017"/>
  <c r="R2006"/>
  <c r="Y2006"/>
  <c r="R1049"/>
  <c r="Y1049"/>
  <c r="R1048"/>
  <c r="Y1048"/>
  <c r="R3227"/>
  <c r="Y3227"/>
  <c r="R3228"/>
  <c r="Y3228"/>
  <c r="R2268"/>
  <c r="Y2268"/>
  <c r="R2261"/>
  <c r="Y2261"/>
  <c r="R1299"/>
  <c r="Y1299"/>
  <c r="R3596"/>
  <c r="Y3596"/>
  <c r="R3600"/>
  <c r="Y3600"/>
  <c r="R2634"/>
  <c r="Y2634"/>
  <c r="R1687"/>
  <c r="Y1687"/>
  <c r="R1684"/>
  <c r="Y1684"/>
  <c r="R665"/>
  <c r="Y665"/>
  <c r="R662"/>
  <c r="Y662"/>
  <c r="R3511"/>
  <c r="Y3511"/>
  <c r="R3509"/>
  <c r="Y3509"/>
  <c r="R986"/>
  <c r="Y986"/>
  <c r="R993"/>
  <c r="Y993"/>
  <c r="R2300"/>
  <c r="Y2300"/>
  <c r="R2298"/>
  <c r="Y2298"/>
  <c r="R3397"/>
  <c r="Y3397"/>
  <c r="R3642"/>
  <c r="Y3642"/>
  <c r="R3640"/>
  <c r="Y3640"/>
  <c r="R2567"/>
  <c r="Y2567"/>
  <c r="R1611"/>
  <c r="Y1611"/>
  <c r="R1601"/>
  <c r="Y1601"/>
  <c r="R673"/>
  <c r="Y673"/>
  <c r="R682"/>
  <c r="Y682"/>
  <c r="R3886"/>
  <c r="Y3886"/>
  <c r="R3884"/>
  <c r="Y3884"/>
  <c r="R3063"/>
  <c r="Y3063"/>
  <c r="R3060"/>
  <c r="Y3060"/>
  <c r="R2105"/>
  <c r="Y2105"/>
  <c r="R2103"/>
  <c r="Y2103"/>
  <c r="R1145"/>
  <c r="Y1145"/>
  <c r="R3865"/>
  <c r="Y3865"/>
  <c r="R3864"/>
  <c r="Y3864"/>
  <c r="R3671"/>
  <c r="Y3671"/>
  <c r="R2716"/>
  <c r="Y2716"/>
  <c r="R2709"/>
  <c r="Y2709"/>
  <c r="R1761"/>
  <c r="Y1761"/>
  <c r="R1756"/>
  <c r="Y1756"/>
  <c r="R800"/>
  <c r="Y800"/>
  <c r="R795"/>
  <c r="Y795"/>
  <c r="R3086"/>
  <c r="Y3086"/>
  <c r="R3085"/>
  <c r="Y3085"/>
  <c r="R2125"/>
  <c r="Y2125"/>
  <c r="R2124"/>
  <c r="Y2124"/>
  <c r="R1171"/>
  <c r="Y1171"/>
  <c r="R3349"/>
  <c r="Y3349"/>
  <c r="R3344"/>
  <c r="Y3344"/>
  <c r="R2386"/>
  <c r="Y2386"/>
  <c r="R1431"/>
  <c r="Y1431"/>
  <c r="R1429"/>
  <c r="Y1429"/>
  <c r="R3715"/>
  <c r="Y3715"/>
  <c r="R3714"/>
  <c r="Y3714"/>
  <c r="R2764"/>
  <c r="Y2764"/>
  <c r="R2759"/>
  <c r="Y2759"/>
  <c r="R1796"/>
  <c r="Y1796"/>
  <c r="R1794"/>
  <c r="Y1794"/>
  <c r="R839"/>
  <c r="Y839"/>
  <c r="R837"/>
  <c r="Y837"/>
  <c r="R114"/>
  <c r="Y114"/>
  <c r="R1090"/>
  <c r="Y1090"/>
  <c r="R1092"/>
  <c r="Y1092"/>
  <c r="R1112"/>
  <c r="Y1112"/>
  <c r="R2537"/>
  <c r="Y2537"/>
  <c r="R2535"/>
  <c r="Y2535"/>
  <c r="R3636"/>
  <c r="Y3636"/>
  <c r="R3634"/>
  <c r="Y3634"/>
  <c r="R1352"/>
  <c r="Y1352"/>
  <c r="R1350"/>
  <c r="Y1350"/>
  <c r="R2679"/>
  <c r="Y2679"/>
  <c r="R2690"/>
  <c r="Y2690"/>
  <c r="R1727"/>
  <c r="Y1727"/>
  <c r="R1726"/>
  <c r="Y1726"/>
  <c r="R764"/>
  <c r="Y764"/>
  <c r="R1227"/>
  <c r="Y1227"/>
  <c r="R1228"/>
  <c r="Y1228"/>
  <c r="R3178"/>
  <c r="Y3178"/>
  <c r="R2227"/>
  <c r="Y2227"/>
  <c r="R2214"/>
  <c r="Y2214"/>
  <c r="R1265"/>
  <c r="Y1265"/>
  <c r="R1262"/>
  <c r="Y1262"/>
  <c r="R861"/>
  <c r="Y861"/>
  <c r="R856"/>
  <c r="Y856"/>
  <c r="R3790"/>
  <c r="Y3790"/>
  <c r="R3796"/>
  <c r="Y3796"/>
  <c r="R2841"/>
  <c r="Y2841"/>
  <c r="R2839"/>
  <c r="Y2839"/>
  <c r="R1880"/>
  <c r="Y1880"/>
  <c r="R921"/>
  <c r="Y921"/>
  <c r="R3209"/>
  <c r="Y3209"/>
  <c r="R2256"/>
  <c r="Y2256"/>
  <c r="R2245"/>
  <c r="Y2245"/>
  <c r="R1289"/>
  <c r="Y1289"/>
  <c r="R1288"/>
  <c r="Y1288"/>
  <c r="R3465"/>
  <c r="Y3465"/>
  <c r="R3470"/>
  <c r="Y3470"/>
  <c r="R2510"/>
  <c r="Y2510"/>
  <c r="R2508"/>
  <c r="Y2508"/>
  <c r="R1552"/>
  <c r="Y1552"/>
  <c r="R1550"/>
  <c r="Y1550"/>
  <c r="R3844"/>
  <c r="Y3844"/>
  <c r="R2881"/>
  <c r="Y2881"/>
  <c r="R1916"/>
  <c r="Y1916"/>
  <c r="R964"/>
  <c r="Y964"/>
  <c r="R957"/>
  <c r="Y957"/>
  <c r="R84"/>
  <c r="Y84"/>
  <c r="R86"/>
  <c r="Y86"/>
  <c r="R146"/>
  <c r="Y146"/>
  <c r="R157"/>
  <c r="Y157"/>
  <c r="R427"/>
  <c r="Y427"/>
  <c r="R424"/>
  <c r="Y424"/>
  <c r="R566"/>
  <c r="Y566"/>
  <c r="R565"/>
  <c r="Y565"/>
  <c r="R603"/>
  <c r="Y603"/>
  <c r="R1198"/>
  <c r="Y1198"/>
  <c r="R1196"/>
  <c r="Y1196"/>
  <c r="R32"/>
  <c r="Y32"/>
  <c r="R1324"/>
  <c r="Y1324"/>
  <c r="R1327"/>
  <c r="Y1327"/>
  <c r="R404"/>
  <c r="Y404"/>
  <c r="R407"/>
  <c r="Y407"/>
  <c r="R355"/>
  <c r="Y355"/>
  <c r="R367"/>
  <c r="Y367"/>
  <c r="R475"/>
  <c r="Y475"/>
  <c r="R483"/>
  <c r="Y483"/>
  <c r="R1571"/>
  <c r="Y1571"/>
  <c r="R1576"/>
  <c r="Y1576"/>
  <c r="R1467"/>
  <c r="Y1467"/>
  <c r="R2776"/>
  <c r="Y2776"/>
  <c r="R2769"/>
  <c r="Y2769"/>
  <c r="R731"/>
  <c r="Y731"/>
  <c r="R1834"/>
  <c r="Y1834"/>
  <c r="R1824"/>
  <c r="Y1824"/>
  <c r="R2809"/>
  <c r="Y2809"/>
  <c r="R2802"/>
  <c r="Y2802"/>
  <c r="R1852"/>
  <c r="Y1852"/>
  <c r="R1850"/>
  <c r="Y1850"/>
  <c r="R880"/>
  <c r="Y880"/>
  <c r="R888"/>
  <c r="Y888"/>
  <c r="R2789"/>
  <c r="Y2789"/>
  <c r="R2795"/>
  <c r="Y2795"/>
  <c r="R3302"/>
  <c r="Y3302"/>
  <c r="R2344"/>
  <c r="Y2344"/>
  <c r="R1374"/>
  <c r="Y1374"/>
  <c r="R2057"/>
  <c r="Y2057"/>
  <c r="R2052"/>
  <c r="Y2052"/>
  <c r="R3920"/>
  <c r="Y3920"/>
  <c r="R3913"/>
  <c r="Y3913"/>
  <c r="R2955"/>
  <c r="Y2955"/>
  <c r="R2958"/>
  <c r="Y2958"/>
  <c r="R2001"/>
  <c r="Y2001"/>
  <c r="R1996"/>
  <c r="Y1996"/>
  <c r="R1041"/>
  <c r="Y1041"/>
  <c r="R1035"/>
  <c r="Y1035"/>
  <c r="R3324"/>
  <c r="Y3324"/>
  <c r="R2371"/>
  <c r="Y2371"/>
  <c r="R2370"/>
  <c r="Y2370"/>
  <c r="R1416"/>
  <c r="Y1416"/>
  <c r="R3585"/>
  <c r="Y3585"/>
  <c r="R3582"/>
  <c r="Y3582"/>
  <c r="R2625"/>
  <c r="Y2625"/>
  <c r="R2622"/>
  <c r="Y2622"/>
  <c r="R1661"/>
  <c r="Y1661"/>
  <c r="R1660"/>
  <c r="Y1660"/>
  <c r="R701"/>
  <c r="Y701"/>
  <c r="R712"/>
  <c r="Y712"/>
  <c r="R3003"/>
  <c r="Y3003"/>
  <c r="R3006"/>
  <c r="Y3006"/>
  <c r="R2038"/>
  <c r="Y2038"/>
  <c r="R2041"/>
  <c r="Y2041"/>
  <c r="R1079"/>
  <c r="Y1079"/>
  <c r="R1076"/>
  <c r="Y1076"/>
  <c r="R74"/>
  <c r="Y74"/>
  <c r="R266"/>
  <c r="Y266"/>
  <c r="R268"/>
  <c r="Y268"/>
  <c r="R546"/>
  <c r="Y546"/>
  <c r="R545"/>
  <c r="Y545"/>
  <c r="R190"/>
  <c r="Y190"/>
  <c r="R201"/>
  <c r="Y201"/>
  <c r="R219"/>
  <c r="Y219"/>
  <c r="R223"/>
  <c r="Y223"/>
  <c r="R612"/>
  <c r="Y612"/>
  <c r="R622"/>
  <c r="Y622"/>
  <c r="R388"/>
  <c r="Y388"/>
  <c r="R311"/>
  <c r="Y311"/>
  <c r="R309"/>
  <c r="Y309"/>
  <c r="R57"/>
  <c r="Y57"/>
  <c r="R164"/>
  <c r="Y164"/>
  <c r="R162"/>
  <c r="Y162"/>
  <c r="R436"/>
  <c r="Y436"/>
  <c r="R434"/>
  <c r="Y434"/>
  <c r="R138"/>
  <c r="Y138"/>
  <c r="R134"/>
  <c r="Y134"/>
  <c r="R715"/>
  <c r="Y715"/>
  <c r="R723"/>
  <c r="Y723"/>
  <c r="R1944"/>
  <c r="Y1944"/>
  <c r="R3491"/>
  <c r="Y3491"/>
  <c r="R3498"/>
  <c r="Y3498"/>
  <c r="R1338"/>
  <c r="Y1338"/>
  <c r="R1333"/>
  <c r="Y1333"/>
  <c r="R2305"/>
  <c r="Y2305"/>
  <c r="R2307"/>
  <c r="Y2307"/>
  <c r="R3051"/>
  <c r="Y3051"/>
  <c r="R3044"/>
  <c r="Y3044"/>
  <c r="R2092"/>
  <c r="Y2092"/>
  <c r="R2086"/>
  <c r="Y2086"/>
  <c r="R1129"/>
  <c r="Y1129"/>
  <c r="R1124"/>
  <c r="Y1124"/>
  <c r="R982"/>
  <c r="Y982"/>
  <c r="R3546"/>
  <c r="Y3546"/>
  <c r="R3537"/>
  <c r="Y3537"/>
  <c r="R2584"/>
  <c r="Y2584"/>
  <c r="R2583"/>
  <c r="Y2583"/>
  <c r="R1624"/>
  <c r="Y1624"/>
  <c r="R1622"/>
  <c r="Y1622"/>
  <c r="R3609"/>
  <c r="Y3609"/>
  <c r="R3615"/>
  <c r="Y3615"/>
  <c r="R3522"/>
  <c r="Y3522"/>
  <c r="R3524"/>
  <c r="Y3524"/>
  <c r="R3191"/>
  <c r="Y3191"/>
  <c r="R2238"/>
  <c r="Y2238"/>
  <c r="R2235"/>
  <c r="Y2235"/>
  <c r="R1277"/>
  <c r="Y1277"/>
  <c r="R3576"/>
  <c r="Y3576"/>
  <c r="R3571"/>
  <c r="Y3571"/>
  <c r="R2608"/>
  <c r="Y2608"/>
  <c r="R2607"/>
  <c r="Y2607"/>
  <c r="R1656"/>
  <c r="Y1656"/>
  <c r="R1655"/>
  <c r="Y1655"/>
  <c r="R3831"/>
  <c r="Y3831"/>
  <c r="R3826"/>
  <c r="Y3826"/>
  <c r="R2863"/>
  <c r="Y2863"/>
  <c r="R2862"/>
  <c r="Y2862"/>
  <c r="R1902"/>
  <c r="Y1902"/>
  <c r="R943"/>
  <c r="Y943"/>
  <c r="R940"/>
  <c r="Y940"/>
  <c r="R3236"/>
  <c r="Y3236"/>
  <c r="R2285"/>
  <c r="Y2285"/>
  <c r="R2282"/>
  <c r="Y2282"/>
  <c r="R587"/>
  <c r="Y587"/>
  <c r="R585"/>
  <c r="Y585"/>
  <c r="R379"/>
  <c r="Y379"/>
  <c r="R375"/>
  <c r="Y375"/>
  <c r="R650"/>
  <c r="Y650"/>
  <c r="R647"/>
  <c r="Y647"/>
  <c r="R3014"/>
  <c r="Y3014"/>
  <c r="R3019"/>
  <c r="Y3019"/>
  <c r="R2194"/>
  <c r="Y2194"/>
  <c r="R2191"/>
  <c r="Y2191"/>
  <c r="R3855"/>
  <c r="Y3855"/>
  <c r="R1453"/>
  <c r="Y1453"/>
  <c r="R2667"/>
  <c r="Y2667"/>
  <c r="R2677"/>
  <c r="Y2677"/>
  <c r="R3167"/>
  <c r="Y3167"/>
  <c r="R3164"/>
  <c r="Y3164"/>
  <c r="R2208"/>
  <c r="Y2208"/>
  <c r="R2205"/>
  <c r="Y2205"/>
  <c r="R1244"/>
  <c r="Y1244"/>
  <c r="R1246"/>
  <c r="Y1246"/>
  <c r="R1819"/>
  <c r="Y1819"/>
  <c r="R1812"/>
  <c r="Y1812"/>
  <c r="R3662"/>
  <c r="Y3662"/>
  <c r="R2696"/>
  <c r="Y2696"/>
  <c r="R2702"/>
  <c r="Y2702"/>
  <c r="R1737"/>
  <c r="Y1737"/>
  <c r="R786"/>
  <c r="Y786"/>
  <c r="R775"/>
  <c r="Y775"/>
  <c r="R1595"/>
  <c r="Y1595"/>
  <c r="R1589"/>
  <c r="Y1589"/>
  <c r="R3318"/>
  <c r="Y3318"/>
  <c r="R3317"/>
  <c r="Y3317"/>
  <c r="R2353"/>
  <c r="Y2353"/>
  <c r="R2359"/>
  <c r="Y2359"/>
  <c r="R1402"/>
  <c r="Y1402"/>
  <c r="R1390"/>
  <c r="Y1390"/>
  <c r="R3693"/>
  <c r="Y3693"/>
  <c r="R2725"/>
  <c r="Y2725"/>
  <c r="R1767"/>
  <c r="Y1767"/>
  <c r="R810"/>
  <c r="Y810"/>
  <c r="R808"/>
  <c r="Y808"/>
  <c r="R2979"/>
  <c r="Y2979"/>
  <c r="R2986"/>
  <c r="Y2986"/>
  <c r="R2026"/>
  <c r="Y2026"/>
  <c r="R2021"/>
  <c r="Y2021"/>
  <c r="R1067"/>
  <c r="Y1067"/>
  <c r="R1071"/>
  <c r="Y1071"/>
  <c r="R3365"/>
  <c r="Y3365"/>
  <c r="R3364"/>
  <c r="Y3364"/>
  <c r="R2395"/>
  <c r="Y2395"/>
  <c r="R2396"/>
  <c r="Y2396"/>
  <c r="R1440"/>
  <c r="Y1440"/>
  <c r="R1436"/>
  <c r="Y1436"/>
  <c r="R50"/>
  <c r="Y50"/>
  <c r="R636"/>
  <c r="Y636"/>
  <c r="R627"/>
  <c r="Y627"/>
  <c r="R280"/>
  <c r="Y280"/>
  <c r="R287"/>
  <c r="Y287"/>
  <c r="R562"/>
  <c r="Y562"/>
  <c r="R549"/>
  <c r="Y549"/>
  <c r="R245"/>
  <c r="Y245"/>
  <c r="R247"/>
  <c r="Y247"/>
  <c r="R333"/>
  <c r="Y333"/>
  <c r="R327"/>
  <c r="Y327"/>
  <c r="R447"/>
  <c r="Y447"/>
  <c r="R3370"/>
  <c r="Y3370"/>
  <c r="R2428"/>
  <c r="Y2428"/>
  <c r="R756"/>
  <c r="Y756"/>
  <c r="R757"/>
  <c r="Y757"/>
  <c r="R1697"/>
  <c r="Y1697"/>
  <c r="R1699"/>
  <c r="Y1699"/>
  <c r="R3030"/>
  <c r="Y3030"/>
  <c r="R3024"/>
  <c r="Y3024"/>
  <c r="R3291"/>
  <c r="Y3291"/>
  <c r="R3285"/>
  <c r="Y3285"/>
  <c r="R2324"/>
  <c r="Y2324"/>
  <c r="R2327"/>
  <c r="Y2327"/>
  <c r="R1372"/>
  <c r="Y1372"/>
  <c r="R2416"/>
  <c r="Y2416"/>
  <c r="R2409"/>
  <c r="Y2409"/>
  <c r="R3779"/>
  <c r="Y3779"/>
  <c r="R2821"/>
  <c r="Y2821"/>
  <c r="R2826"/>
  <c r="Y2826"/>
  <c r="R1864"/>
  <c r="Y1864"/>
  <c r="R1861"/>
  <c r="Y1861"/>
  <c r="R907"/>
  <c r="Y907"/>
  <c r="R904"/>
  <c r="Y904"/>
  <c r="R2553"/>
  <c r="Y2553"/>
  <c r="R2549"/>
  <c r="Y2549"/>
  <c r="R3438"/>
  <c r="Y3438"/>
  <c r="R3436"/>
  <c r="Y3436"/>
  <c r="R2474"/>
  <c r="Y2474"/>
  <c r="R1518"/>
  <c r="Y1518"/>
  <c r="R1514"/>
  <c r="Y1514"/>
  <c r="R3806"/>
  <c r="Y3806"/>
  <c r="R2857"/>
  <c r="Y2857"/>
  <c r="R2847"/>
  <c r="Y2847"/>
  <c r="R1896"/>
  <c r="Y1896"/>
  <c r="R1894"/>
  <c r="Y1894"/>
  <c r="R936"/>
  <c r="Y936"/>
  <c r="R935"/>
  <c r="Y935"/>
  <c r="R3103"/>
  <c r="Y3103"/>
  <c r="R3110"/>
  <c r="Y3110"/>
  <c r="R2151"/>
  <c r="Y2151"/>
  <c r="R2147"/>
  <c r="Y2147"/>
  <c r="R1185"/>
  <c r="Y1185"/>
  <c r="R3482"/>
  <c r="Y3482"/>
  <c r="R3480"/>
  <c r="Y3480"/>
  <c r="R2525"/>
  <c r="Y2525"/>
  <c r="R1562"/>
  <c r="Y1562"/>
  <c r="R1557"/>
  <c r="Y1557"/>
  <c r="R259"/>
  <c r="Y259"/>
  <c r="R262"/>
  <c r="Y262"/>
  <c r="R210"/>
  <c r="Y210"/>
  <c r="R217"/>
  <c r="Y217"/>
  <c r="R185"/>
  <c r="Y185"/>
  <c r="R175"/>
  <c r="Y175"/>
  <c r="R499"/>
  <c r="Y499"/>
  <c r="R496"/>
  <c r="Y496"/>
  <c r="R3735"/>
  <c r="Y3735"/>
  <c r="R3729"/>
  <c r="Y3729"/>
  <c r="R2912"/>
  <c r="Y2912"/>
  <c r="R2914"/>
  <c r="Y2914"/>
  <c r="R870"/>
  <c r="Y870"/>
  <c r="R1937"/>
  <c r="Y1937"/>
  <c r="R1938"/>
  <c r="Y1938"/>
  <c r="R3149"/>
  <c r="Y3149"/>
  <c r="R3147"/>
  <c r="Y3147"/>
  <c r="R3411"/>
  <c r="Y3411"/>
  <c r="R3406"/>
  <c r="Y3406"/>
  <c r="R2449"/>
  <c r="Y2449"/>
  <c r="R2447"/>
  <c r="Y2447"/>
  <c r="R1489"/>
  <c r="Y1489"/>
  <c r="R1486"/>
  <c r="Y1486"/>
  <c r="R3259"/>
  <c r="Y3259"/>
  <c r="R3253"/>
  <c r="Y3253"/>
  <c r="R3759"/>
  <c r="Y3759"/>
  <c r="R3760"/>
  <c r="Y3760"/>
  <c r="R2944"/>
  <c r="Y2944"/>
  <c r="R1987"/>
  <c r="Y1987"/>
  <c r="R1975"/>
  <c r="Y1975"/>
  <c r="R1022"/>
  <c r="Y1022"/>
  <c r="R1024"/>
  <c r="Y1024"/>
  <c r="R3265"/>
  <c r="Y3265"/>
  <c r="R3273"/>
  <c r="Y3273"/>
  <c r="R3551"/>
  <c r="Y3551"/>
  <c r="R3556"/>
  <c r="Y3556"/>
  <c r="R2601"/>
  <c r="Y2601"/>
  <c r="R2597"/>
  <c r="Y2597"/>
  <c r="R1640"/>
  <c r="Y1640"/>
  <c r="R691"/>
  <c r="Y691"/>
  <c r="R684"/>
  <c r="Y684"/>
  <c r="R2966"/>
  <c r="Y2966"/>
  <c r="R2016"/>
  <c r="Y2016"/>
  <c r="R2005"/>
  <c r="Y2005"/>
  <c r="R1052"/>
  <c r="Y1052"/>
  <c r="R1047"/>
  <c r="Y1047"/>
  <c r="R3232"/>
  <c r="Y3232"/>
  <c r="R3226"/>
  <c r="Y3226"/>
  <c r="R2267"/>
  <c r="Y2267"/>
  <c r="R2271"/>
  <c r="Y2271"/>
  <c r="R1312"/>
  <c r="Y1312"/>
  <c r="R1303"/>
  <c r="Y1303"/>
  <c r="R3594"/>
  <c r="Y3594"/>
  <c r="R2643"/>
  <c r="Y2643"/>
  <c r="R1683"/>
  <c r="Y1683"/>
  <c r="R666"/>
  <c r="Y666"/>
  <c r="R661"/>
  <c r="Y661"/>
  <c r="R3510"/>
  <c r="Y3510"/>
  <c r="R3508"/>
  <c r="Y3508"/>
  <c r="R995"/>
  <c r="Y995"/>
  <c r="R994"/>
  <c r="Y994"/>
  <c r="R2299"/>
  <c r="Y2299"/>
  <c r="R2294"/>
  <c r="Y2294"/>
  <c r="R3386"/>
  <c r="Y3386"/>
  <c r="R3390"/>
  <c r="Y3390"/>
  <c r="R3650"/>
  <c r="Y3650"/>
  <c r="R2566"/>
  <c r="Y2566"/>
  <c r="R1604"/>
  <c r="Y1604"/>
  <c r="R672"/>
  <c r="Y672"/>
  <c r="R670"/>
  <c r="Y670"/>
  <c r="R3879"/>
  <c r="Y3879"/>
  <c r="R1530"/>
  <c r="Y1530"/>
  <c r="R1535"/>
  <c r="Y1535"/>
  <c r="R3707"/>
  <c r="Y3707"/>
  <c r="R3700"/>
  <c r="Y3700"/>
  <c r="R2742"/>
  <c r="Y2742"/>
  <c r="R2750"/>
  <c r="Y2750"/>
  <c r="R1780"/>
  <c r="Y1780"/>
  <c r="R1786"/>
  <c r="Y1786"/>
  <c r="R830"/>
  <c r="Y830"/>
  <c r="R3121"/>
  <c r="Y3121"/>
  <c r="R3120"/>
  <c r="Y3120"/>
  <c r="R2166"/>
  <c r="Y2166"/>
  <c r="R340"/>
  <c r="Y340"/>
  <c r="R346"/>
  <c r="Y346"/>
  <c r="R515"/>
  <c r="Y515"/>
  <c r="R504"/>
  <c r="Y504"/>
  <c r="R466"/>
  <c r="Y466"/>
  <c r="R462"/>
  <c r="Y462"/>
  <c r="R106"/>
  <c r="Y106"/>
  <c r="R111"/>
  <c r="Y111"/>
  <c r="R521"/>
  <c r="Y521"/>
  <c r="R528"/>
  <c r="Y528"/>
  <c r="R301"/>
  <c r="Y301"/>
  <c r="R298"/>
  <c r="Y298"/>
  <c r="R2651"/>
  <c r="Y2651"/>
  <c r="R2649"/>
  <c r="Y2649"/>
  <c r="R1953"/>
  <c r="Y1953"/>
  <c r="R3500"/>
  <c r="Y3500"/>
  <c r="R3496"/>
  <c r="Y3496"/>
  <c r="R1329"/>
  <c r="Y1329"/>
  <c r="R1342"/>
  <c r="Y1342"/>
  <c r="R2311"/>
  <c r="Y2311"/>
  <c r="R2316"/>
  <c r="Y2316"/>
  <c r="R3047"/>
  <c r="Y3047"/>
  <c r="R3052"/>
  <c r="Y3052"/>
  <c r="R2088"/>
  <c r="Y2088"/>
  <c r="R2081"/>
  <c r="Y2081"/>
  <c r="R1131"/>
  <c r="Y1131"/>
  <c r="R971"/>
  <c r="Y971"/>
  <c r="R972"/>
  <c r="Y972"/>
  <c r="R3544"/>
  <c r="Y3544"/>
  <c r="R2576"/>
  <c r="Y2576"/>
  <c r="R2582"/>
  <c r="Y2582"/>
  <c r="R1617"/>
  <c r="Y1617"/>
  <c r="R1615"/>
  <c r="Y1615"/>
  <c r="R3618"/>
  <c r="Y3618"/>
  <c r="R3614"/>
  <c r="Y3614"/>
  <c r="R3527"/>
  <c r="Y3527"/>
  <c r="R3532"/>
  <c r="Y3532"/>
  <c r="R3199"/>
  <c r="Y3199"/>
  <c r="R3196"/>
  <c r="Y3196"/>
  <c r="R2233"/>
  <c r="Y2233"/>
  <c r="R1276"/>
  <c r="Y1276"/>
  <c r="R1274"/>
  <c r="Y1274"/>
  <c r="R3570"/>
  <c r="Y3570"/>
  <c r="R2612"/>
  <c r="Y2612"/>
  <c r="R2605"/>
  <c r="Y2605"/>
  <c r="R1649"/>
  <c r="Y1649"/>
  <c r="R1654"/>
  <c r="Y1654"/>
  <c r="R3825"/>
  <c r="Y3825"/>
  <c r="R3822"/>
  <c r="Y3822"/>
  <c r="R2865"/>
  <c r="Y2865"/>
  <c r="R2871"/>
  <c r="Y2871"/>
  <c r="R1901"/>
  <c r="Y1901"/>
  <c r="R1899"/>
  <c r="Y1899"/>
  <c r="R942"/>
  <c r="Y942"/>
  <c r="R3234"/>
  <c r="Y3234"/>
  <c r="R3240"/>
  <c r="Y3240"/>
  <c r="R2281"/>
  <c r="Y2281"/>
  <c r="R586"/>
  <c r="Y586"/>
  <c r="R584"/>
  <c r="Y584"/>
  <c r="R369"/>
  <c r="Y369"/>
  <c r="R374"/>
  <c r="Y374"/>
  <c r="R652"/>
  <c r="Y652"/>
  <c r="R646"/>
  <c r="Y646"/>
  <c r="R3013"/>
  <c r="Y3013"/>
  <c r="R3018"/>
  <c r="Y3018"/>
  <c r="R2186"/>
  <c r="Y2186"/>
  <c r="R2190"/>
  <c r="Y2190"/>
  <c r="R3854"/>
  <c r="Y3854"/>
  <c r="R3851"/>
  <c r="Y3851"/>
  <c r="R1449"/>
  <c r="Y1449"/>
  <c r="R1452"/>
  <c r="Y1452"/>
  <c r="R2673"/>
  <c r="Y2673"/>
  <c r="R3168"/>
  <c r="Y3168"/>
  <c r="R3162"/>
  <c r="Y3162"/>
  <c r="R2204"/>
  <c r="Y2204"/>
  <c r="R2209"/>
  <c r="Y2209"/>
  <c r="R1252"/>
  <c r="Y1252"/>
  <c r="R1240"/>
  <c r="Y1240"/>
  <c r="R1818"/>
  <c r="Y1818"/>
  <c r="R1821"/>
  <c r="Y1821"/>
  <c r="R3663"/>
  <c r="Y3663"/>
  <c r="R3661"/>
  <c r="Y3661"/>
  <c r="R2701"/>
  <c r="Y2701"/>
  <c r="R1738"/>
  <c r="Y1738"/>
  <c r="R1740"/>
  <c r="Y1740"/>
  <c r="R784"/>
  <c r="Y784"/>
  <c r="R1594"/>
  <c r="Y1594"/>
  <c r="R1584"/>
  <c r="Y1584"/>
  <c r="R3319"/>
  <c r="Y3319"/>
  <c r="R3315"/>
  <c r="Y3315"/>
  <c r="R2361"/>
  <c r="Y2361"/>
  <c r="R2358"/>
  <c r="Y2358"/>
  <c r="R1401"/>
  <c r="Y1401"/>
  <c r="R1399"/>
  <c r="Y1399"/>
  <c r="R3692"/>
  <c r="Y3692"/>
  <c r="R3691"/>
  <c r="Y3691"/>
  <c r="R2724"/>
  <c r="Y2724"/>
  <c r="R2730"/>
  <c r="Y2730"/>
  <c r="R1766"/>
  <c r="Y1766"/>
  <c r="R1770"/>
  <c r="Y1770"/>
  <c r="R807"/>
  <c r="Y807"/>
  <c r="R2988"/>
  <c r="Y2988"/>
  <c r="R2984"/>
  <c r="Y2984"/>
  <c r="R2032"/>
  <c r="Y2032"/>
  <c r="R2020"/>
  <c r="Y2020"/>
  <c r="R1066"/>
  <c r="Y1066"/>
  <c r="R1062"/>
  <c r="Y1062"/>
  <c r="R3355"/>
  <c r="Y3355"/>
  <c r="R3362"/>
  <c r="Y3362"/>
  <c r="R2405"/>
  <c r="Y2405"/>
  <c r="R2404"/>
  <c r="Y2404"/>
  <c r="R1439"/>
  <c r="Y1439"/>
  <c r="R47"/>
  <c r="Y47"/>
  <c r="R45"/>
  <c r="Y45"/>
  <c r="R632"/>
  <c r="Y632"/>
  <c r="R289"/>
  <c r="Y289"/>
  <c r="R282"/>
  <c r="Y282"/>
  <c r="R550"/>
  <c r="Y550"/>
  <c r="R560"/>
  <c r="Y560"/>
  <c r="R235"/>
  <c r="Y235"/>
  <c r="R246"/>
  <c r="Y246"/>
  <c r="R330"/>
  <c r="Y330"/>
  <c r="R326"/>
  <c r="Y326"/>
  <c r="R444"/>
  <c r="Y444"/>
  <c r="R454"/>
  <c r="Y454"/>
  <c r="R3379"/>
  <c r="Y3379"/>
  <c r="R3373"/>
  <c r="Y3373"/>
  <c r="R2426"/>
  <c r="Y2426"/>
  <c r="R747"/>
  <c r="Y747"/>
  <c r="R1698"/>
  <c r="Y1698"/>
  <c r="R1694"/>
  <c r="Y1694"/>
  <c r="R3033"/>
  <c r="Y3033"/>
  <c r="R3037"/>
  <c r="Y3037"/>
  <c r="R3292"/>
  <c r="Y3292"/>
  <c r="R3281"/>
  <c r="Y3281"/>
  <c r="R2320"/>
  <c r="Y2320"/>
  <c r="R2325"/>
  <c r="Y2325"/>
  <c r="R1369"/>
  <c r="Y1369"/>
  <c r="R1366"/>
  <c r="Y1366"/>
  <c r="R2415"/>
  <c r="Y2415"/>
  <c r="R3780"/>
  <c r="Y3780"/>
  <c r="R3776"/>
  <c r="Y3776"/>
  <c r="R2823"/>
  <c r="Y2823"/>
  <c r="R1865"/>
  <c r="Y1865"/>
  <c r="R1855"/>
  <c r="Y1855"/>
  <c r="R897"/>
  <c r="Y897"/>
  <c r="R903"/>
  <c r="Y903"/>
  <c r="R2547"/>
  <c r="Y2547"/>
  <c r="R2550"/>
  <c r="Y2550"/>
  <c r="R3439"/>
  <c r="Y3439"/>
  <c r="R3437"/>
  <c r="Y3437"/>
  <c r="R2469"/>
  <c r="Y2469"/>
  <c r="R2471"/>
  <c r="Y2471"/>
  <c r="R1517"/>
  <c r="Y1517"/>
  <c r="R3805"/>
  <c r="Y3805"/>
  <c r="R3808"/>
  <c r="Y3808"/>
  <c r="R2846"/>
  <c r="Y2846"/>
  <c r="R1897"/>
  <c r="Y1897"/>
  <c r="R1125"/>
  <c r="Y1125"/>
  <c r="R969"/>
  <c r="Y969"/>
  <c r="R3545"/>
  <c r="Y3545"/>
  <c r="R3536"/>
  <c r="Y3536"/>
  <c r="R2578"/>
  <c r="Y2578"/>
  <c r="R1625"/>
  <c r="Y1625"/>
  <c r="R1619"/>
  <c r="Y1619"/>
  <c r="R3617"/>
  <c r="Y3617"/>
  <c r="R3612"/>
  <c r="Y3612"/>
  <c r="R3530"/>
  <c r="Y3530"/>
  <c r="R3526"/>
  <c r="Y3526"/>
  <c r="R3194"/>
  <c r="Y3194"/>
  <c r="R3189"/>
  <c r="Y3189"/>
  <c r="R2241"/>
  <c r="Y2241"/>
  <c r="R2237"/>
  <c r="Y2237"/>
  <c r="R1275"/>
  <c r="Y1275"/>
  <c r="R3569"/>
  <c r="Y3569"/>
  <c r="R3568"/>
  <c r="Y3568"/>
  <c r="R2604"/>
  <c r="Y2604"/>
  <c r="R1657"/>
  <c r="Y1657"/>
  <c r="R1653"/>
  <c r="Y1653"/>
  <c r="R3819"/>
  <c r="Y3819"/>
  <c r="R3821"/>
  <c r="Y3821"/>
  <c r="R2869"/>
  <c r="Y2869"/>
  <c r="R2870"/>
  <c r="Y2870"/>
  <c r="R1900"/>
  <c r="Y1900"/>
  <c r="R1909"/>
  <c r="Y1909"/>
  <c r="R952"/>
  <c r="Y952"/>
  <c r="R939"/>
  <c r="Y939"/>
  <c r="R3246"/>
  <c r="Y3246"/>
  <c r="R2279"/>
  <c r="Y2279"/>
  <c r="R581"/>
  <c r="Y581"/>
  <c r="R370"/>
  <c r="Y370"/>
  <c r="R377"/>
  <c r="Y377"/>
  <c r="R643"/>
  <c r="Y643"/>
  <c r="R640"/>
  <c r="Y640"/>
  <c r="R3017"/>
  <c r="Y3017"/>
  <c r="R3010"/>
  <c r="Y3010"/>
  <c r="R2195"/>
  <c r="Y2195"/>
  <c r="R2189"/>
  <c r="Y2189"/>
  <c r="R3862"/>
  <c r="Y3862"/>
  <c r="R3859"/>
  <c r="Y3859"/>
  <c r="R1458"/>
  <c r="Y1458"/>
  <c r="R2669"/>
  <c r="Y2669"/>
  <c r="R2674"/>
  <c r="Y2674"/>
  <c r="R3170"/>
  <c r="Y3170"/>
  <c r="R2200"/>
  <c r="Y2200"/>
  <c r="R2201"/>
  <c r="Y2201"/>
  <c r="R1242"/>
  <c r="Y1242"/>
  <c r="R1248"/>
  <c r="Y1248"/>
  <c r="R1816"/>
  <c r="Y1816"/>
  <c r="R1811"/>
  <c r="Y1811"/>
  <c r="R3665"/>
  <c r="Y3665"/>
  <c r="R3654"/>
  <c r="Y3654"/>
  <c r="R2705"/>
  <c r="Y2705"/>
  <c r="R2707"/>
  <c r="Y2707"/>
  <c r="R1745"/>
  <c r="Y1745"/>
  <c r="R783"/>
  <c r="Y783"/>
  <c r="R780"/>
  <c r="Y780"/>
  <c r="R1592"/>
  <c r="Y1592"/>
  <c r="R3320"/>
  <c r="Y3320"/>
  <c r="R3314"/>
  <c r="Y3314"/>
  <c r="R2354"/>
  <c r="Y2354"/>
  <c r="R2357"/>
  <c r="Y2357"/>
  <c r="R1400"/>
  <c r="Y1400"/>
  <c r="R1389"/>
  <c r="Y1389"/>
  <c r="R3690"/>
  <c r="Y3690"/>
  <c r="R3689"/>
  <c r="Y3689"/>
  <c r="R2735"/>
  <c r="Y2735"/>
  <c r="R2734"/>
  <c r="Y2734"/>
  <c r="R1765"/>
  <c r="Y1765"/>
  <c r="R815"/>
  <c r="Y815"/>
  <c r="R804"/>
  <c r="Y804"/>
  <c r="R2983"/>
  <c r="Y2983"/>
  <c r="R2024"/>
  <c r="Y2024"/>
  <c r="R2031"/>
  <c r="Y2031"/>
  <c r="R1065"/>
  <c r="Y1065"/>
  <c r="R1070"/>
  <c r="Y1070"/>
  <c r="R3363"/>
  <c r="Y3363"/>
  <c r="R3361"/>
  <c r="Y3361"/>
  <c r="R2394"/>
  <c r="Y2394"/>
  <c r="R2400"/>
  <c r="Y2400"/>
  <c r="R1438"/>
  <c r="Y1438"/>
  <c r="R1437"/>
  <c r="Y1437"/>
  <c r="R43"/>
  <c r="Y43"/>
  <c r="R635"/>
  <c r="Y635"/>
  <c r="R629"/>
  <c r="Y629"/>
  <c r="R290"/>
  <c r="Y290"/>
  <c r="R561"/>
  <c r="Y561"/>
  <c r="R559"/>
  <c r="Y559"/>
  <c r="R236"/>
  <c r="Y236"/>
  <c r="R243"/>
  <c r="Y243"/>
  <c r="R324"/>
  <c r="Y324"/>
  <c r="R335"/>
  <c r="Y335"/>
  <c r="R452"/>
  <c r="Y452"/>
  <c r="R451"/>
  <c r="Y451"/>
  <c r="R3369"/>
  <c r="Y3369"/>
  <c r="R3381"/>
  <c r="Y3381"/>
  <c r="R2432"/>
  <c r="Y2432"/>
  <c r="R2437"/>
  <c r="Y2437"/>
  <c r="R744"/>
  <c r="Y744"/>
  <c r="R749"/>
  <c r="Y749"/>
  <c r="R1693"/>
  <c r="Y1693"/>
  <c r="R3025"/>
  <c r="Y3025"/>
  <c r="R3036"/>
  <c r="Y3036"/>
  <c r="R3288"/>
  <c r="Y3288"/>
  <c r="R3279"/>
  <c r="Y3279"/>
  <c r="R2329"/>
  <c r="Y2329"/>
  <c r="R2322"/>
  <c r="Y2322"/>
  <c r="R1371"/>
  <c r="Y1371"/>
  <c r="R1368"/>
  <c r="Y1368"/>
  <c r="R2414"/>
  <c r="Y2414"/>
  <c r="R2413"/>
  <c r="Y2413"/>
  <c r="R3787"/>
  <c r="Y3787"/>
  <c r="R2820"/>
  <c r="Y2820"/>
  <c r="R1858"/>
  <c r="Y1858"/>
  <c r="R905"/>
  <c r="Y905"/>
  <c r="R902"/>
  <c r="Y902"/>
  <c r="R2545"/>
  <c r="Y2545"/>
  <c r="R2546"/>
  <c r="Y2546"/>
  <c r="R3433"/>
  <c r="Y3433"/>
  <c r="R3429"/>
  <c r="Y3429"/>
  <c r="R2476"/>
  <c r="Y2476"/>
  <c r="R2470"/>
  <c r="Y2470"/>
  <c r="R1516"/>
  <c r="Y1516"/>
  <c r="R1513"/>
  <c r="Y1513"/>
  <c r="R3817"/>
  <c r="Y3817"/>
  <c r="R2845"/>
  <c r="Y2845"/>
  <c r="R1892"/>
  <c r="Y1892"/>
  <c r="R932"/>
  <c r="Y932"/>
  <c r="R933"/>
  <c r="Y933"/>
  <c r="R3112"/>
  <c r="Y3112"/>
  <c r="R3108"/>
  <c r="Y3108"/>
  <c r="R2150"/>
  <c r="Y2150"/>
  <c r="R2148"/>
  <c r="Y2148"/>
  <c r="R1183"/>
  <c r="Y1183"/>
  <c r="R1190"/>
  <c r="Y1190"/>
  <c r="R3478"/>
  <c r="Y3478"/>
  <c r="R3477"/>
  <c r="Y3477"/>
  <c r="R2524"/>
  <c r="Y2524"/>
  <c r="R2521"/>
  <c r="Y2521"/>
  <c r="R1566"/>
  <c r="Y1566"/>
  <c r="R1556"/>
  <c r="Y1556"/>
  <c r="R260"/>
  <c r="Y260"/>
  <c r="R213"/>
  <c r="Y213"/>
  <c r="R215"/>
  <c r="Y215"/>
  <c r="R181"/>
  <c r="Y181"/>
  <c r="R180"/>
  <c r="Y180"/>
  <c r="R489"/>
  <c r="Y489"/>
  <c r="R502"/>
  <c r="Y502"/>
  <c r="R3733"/>
  <c r="Y3733"/>
  <c r="R3731"/>
  <c r="Y3731"/>
  <c r="R2904"/>
  <c r="Y2904"/>
  <c r="R2908"/>
  <c r="Y2908"/>
  <c r="R874"/>
  <c r="Y874"/>
  <c r="R1934"/>
  <c r="Y1934"/>
  <c r="R1929"/>
  <c r="Y1929"/>
  <c r="R3145"/>
  <c r="Y3145"/>
  <c r="R3407"/>
  <c r="Y3407"/>
  <c r="R3401"/>
  <c r="Y3401"/>
  <c r="R2450"/>
  <c r="Y2450"/>
  <c r="R2445"/>
  <c r="Y2445"/>
  <c r="R1488"/>
  <c r="Y1488"/>
  <c r="R1487"/>
  <c r="Y1487"/>
  <c r="R3258"/>
  <c r="Y3258"/>
  <c r="R3254"/>
  <c r="Y3254"/>
  <c r="R3766"/>
  <c r="Y3766"/>
  <c r="R3765"/>
  <c r="Y3765"/>
  <c r="R2941"/>
  <c r="Y2941"/>
  <c r="R2942"/>
  <c r="Y2942"/>
  <c r="R1976"/>
  <c r="Y1976"/>
  <c r="R1980"/>
  <c r="Y1980"/>
  <c r="R1017"/>
  <c r="Y1017"/>
  <c r="R3272"/>
  <c r="Y3272"/>
  <c r="R3269"/>
  <c r="Y3269"/>
  <c r="R3558"/>
  <c r="Y3558"/>
  <c r="R3562"/>
  <c r="Y3562"/>
  <c r="R2593"/>
  <c r="Y2593"/>
  <c r="R2598"/>
  <c r="Y2598"/>
  <c r="R1641"/>
  <c r="Y1641"/>
  <c r="R1629"/>
  <c r="Y1629"/>
  <c r="R688"/>
  <c r="Y688"/>
  <c r="R685"/>
  <c r="Y685"/>
  <c r="R2970"/>
  <c r="Y2970"/>
  <c r="R2015"/>
  <c r="Y2015"/>
  <c r="R2010"/>
  <c r="Y2010"/>
  <c r="R1045"/>
  <c r="Y1045"/>
  <c r="R3231"/>
  <c r="Y3231"/>
  <c r="R3221"/>
  <c r="Y3221"/>
  <c r="R2272"/>
  <c r="Y2272"/>
  <c r="R2262"/>
  <c r="Y2262"/>
  <c r="R1308"/>
  <c r="Y1308"/>
  <c r="R1302"/>
  <c r="Y1302"/>
  <c r="R3599"/>
  <c r="Y3599"/>
  <c r="R3605"/>
  <c r="Y3605"/>
  <c r="R2641"/>
  <c r="Y2641"/>
  <c r="R2647"/>
  <c r="Y2647"/>
  <c r="R1681"/>
  <c r="Y1681"/>
  <c r="R655"/>
  <c r="Y655"/>
  <c r="R660"/>
  <c r="Y660"/>
  <c r="R3517"/>
  <c r="Y3517"/>
  <c r="R997"/>
  <c r="Y997"/>
  <c r="R984"/>
  <c r="Y984"/>
  <c r="R2295"/>
  <c r="Y2295"/>
  <c r="R2292"/>
  <c r="Y2292"/>
  <c r="R3385"/>
  <c r="Y3385"/>
  <c r="R3393"/>
  <c r="Y3393"/>
  <c r="R3641"/>
  <c r="Y3641"/>
  <c r="R3652"/>
  <c r="Y3652"/>
  <c r="R2564"/>
  <c r="Y2564"/>
  <c r="R2572"/>
  <c r="Y2572"/>
  <c r="R1612"/>
  <c r="Y1612"/>
  <c r="R669"/>
  <c r="Y669"/>
  <c r="R674"/>
  <c r="Y674"/>
  <c r="R3888"/>
  <c r="Y3888"/>
  <c r="R3065"/>
  <c r="Y3065"/>
  <c r="R3059"/>
  <c r="Y3059"/>
  <c r="R2099"/>
  <c r="Y2099"/>
  <c r="R2095"/>
  <c r="Y2095"/>
  <c r="R1144"/>
  <c r="Y1144"/>
  <c r="R1134"/>
  <c r="Y1134"/>
  <c r="R3871"/>
  <c r="Y3871"/>
  <c r="R3877"/>
  <c r="Y3877"/>
  <c r="R3678"/>
  <c r="Y3678"/>
  <c r="R3676"/>
  <c r="Y3676"/>
  <c r="R2719"/>
  <c r="Y2719"/>
  <c r="R1749"/>
  <c r="Y1749"/>
  <c r="R1755"/>
  <c r="Y1755"/>
  <c r="R792"/>
  <c r="Y792"/>
  <c r="R3096"/>
  <c r="Y3096"/>
  <c r="R3094"/>
  <c r="Y3094"/>
  <c r="R2137"/>
  <c r="Y2137"/>
  <c r="R2133"/>
  <c r="Y2133"/>
  <c r="R1170"/>
  <c r="Y1170"/>
  <c r="R1177"/>
  <c r="Y1177"/>
  <c r="R3352"/>
  <c r="Y3352"/>
  <c r="R3348"/>
  <c r="Y3348"/>
  <c r="R2381"/>
  <c r="Y2381"/>
  <c r="R2387"/>
  <c r="Y2387"/>
  <c r="R1424"/>
  <c r="Y1424"/>
  <c r="R1426"/>
  <c r="Y1426"/>
  <c r="R3724"/>
  <c r="Y3724"/>
  <c r="R3720"/>
  <c r="Y3720"/>
  <c r="R2757"/>
  <c r="Y2757"/>
  <c r="R1804"/>
  <c r="Y1804"/>
  <c r="R1800"/>
  <c r="Y1800"/>
  <c r="R842"/>
  <c r="Y842"/>
  <c r="R846"/>
  <c r="Y846"/>
  <c r="R115"/>
  <c r="Y115"/>
  <c r="R119"/>
  <c r="Y119"/>
  <c r="R1089"/>
  <c r="Y1089"/>
  <c r="R1095"/>
  <c r="Y1095"/>
  <c r="R1108"/>
  <c r="Y1108"/>
  <c r="R1117"/>
  <c r="Y1117"/>
  <c r="R2532"/>
  <c r="Y2532"/>
  <c r="R3629"/>
  <c r="Y3629"/>
  <c r="R3244"/>
  <c r="Y3244"/>
  <c r="R2278"/>
  <c r="Y2278"/>
  <c r="R2280"/>
  <c r="Y2280"/>
  <c r="R580"/>
  <c r="Y580"/>
  <c r="R378"/>
  <c r="Y378"/>
  <c r="R651"/>
  <c r="Y651"/>
  <c r="R639"/>
  <c r="Y639"/>
  <c r="R3012"/>
  <c r="Y3012"/>
  <c r="R3009"/>
  <c r="Y3009"/>
  <c r="R2187"/>
  <c r="Y2187"/>
  <c r="R2188"/>
  <c r="Y2188"/>
  <c r="R3853"/>
  <c r="Y3853"/>
  <c r="R3850"/>
  <c r="Y3850"/>
  <c r="R1451"/>
  <c r="Y1451"/>
  <c r="R1462"/>
  <c r="Y1462"/>
  <c r="R2665"/>
  <c r="Y2665"/>
  <c r="R3161"/>
  <c r="Y3161"/>
  <c r="R3160"/>
  <c r="Y3160"/>
  <c r="R2210"/>
  <c r="Y2210"/>
  <c r="R1250"/>
  <c r="Y1250"/>
  <c r="R1241"/>
  <c r="Y1241"/>
  <c r="R1815"/>
  <c r="Y1815"/>
  <c r="R1820"/>
  <c r="Y1820"/>
  <c r="R3667"/>
  <c r="Y3667"/>
  <c r="R3655"/>
  <c r="Y3655"/>
  <c r="R2694"/>
  <c r="Y2694"/>
  <c r="R2703"/>
  <c r="Y2703"/>
  <c r="R1746"/>
  <c r="Y1746"/>
  <c r="R1742"/>
  <c r="Y1742"/>
  <c r="R779"/>
  <c r="Y779"/>
  <c r="R1585"/>
  <c r="Y1585"/>
  <c r="R1588"/>
  <c r="Y1588"/>
  <c r="R3322"/>
  <c r="Y3322"/>
  <c r="R2362"/>
  <c r="Y2362"/>
  <c r="R2356"/>
  <c r="Y2356"/>
  <c r="R1397"/>
  <c r="Y1397"/>
  <c r="R1398"/>
  <c r="Y1398"/>
  <c r="R3696"/>
  <c r="Y3696"/>
  <c r="R3686"/>
  <c r="Y3686"/>
  <c r="R2736"/>
  <c r="Y2736"/>
  <c r="R2733"/>
  <c r="Y2733"/>
  <c r="R1764"/>
  <c r="Y1764"/>
  <c r="R1774"/>
  <c r="Y1774"/>
  <c r="R814"/>
  <c r="Y814"/>
  <c r="R2982"/>
  <c r="Y2982"/>
  <c r="R2985"/>
  <c r="Y2985"/>
  <c r="R2019"/>
  <c r="Y2019"/>
  <c r="R1064"/>
  <c r="Y1064"/>
  <c r="R1061"/>
  <c r="Y1061"/>
  <c r="R3359"/>
  <c r="Y3359"/>
  <c r="R3358"/>
  <c r="Y3358"/>
  <c r="R2403"/>
  <c r="Y2403"/>
  <c r="R2399"/>
  <c r="Y2399"/>
  <c r="R1447"/>
  <c r="Y1447"/>
  <c r="R1446"/>
  <c r="Y1446"/>
  <c r="R44"/>
  <c r="Y44"/>
  <c r="R46"/>
  <c r="Y46"/>
  <c r="R625"/>
  <c r="Y625"/>
  <c r="R283"/>
  <c r="Y283"/>
  <c r="R285"/>
  <c r="Y285"/>
  <c r="R558"/>
  <c r="Y558"/>
  <c r="R244"/>
  <c r="Y244"/>
  <c r="R241"/>
  <c r="Y241"/>
  <c r="R329"/>
  <c r="Y329"/>
  <c r="R334"/>
  <c r="Y334"/>
  <c r="R449"/>
  <c r="Y449"/>
  <c r="R446"/>
  <c r="Y446"/>
  <c r="R3378"/>
  <c r="Y3378"/>
  <c r="R3374"/>
  <c r="Y3374"/>
  <c r="R2424"/>
  <c r="Y2424"/>
  <c r="R2436"/>
  <c r="Y2436"/>
  <c r="R745"/>
  <c r="Y745"/>
  <c r="R1692"/>
  <c r="Y1692"/>
  <c r="R1690"/>
  <c r="Y1690"/>
  <c r="R3034"/>
  <c r="Y3034"/>
  <c r="R3282"/>
  <c r="Y3282"/>
  <c r="R3289"/>
  <c r="Y3289"/>
  <c r="R2321"/>
  <c r="Y2321"/>
  <c r="R2331"/>
  <c r="Y2331"/>
  <c r="R1359"/>
  <c r="Y1359"/>
  <c r="R1362"/>
  <c r="Y1362"/>
  <c r="R2412"/>
  <c r="Y2412"/>
  <c r="R2422"/>
  <c r="Y2422"/>
  <c r="R3782"/>
  <c r="Y3782"/>
  <c r="R3781"/>
  <c r="Y3781"/>
  <c r="R2824"/>
  <c r="Y2824"/>
  <c r="R2814"/>
  <c r="Y2814"/>
  <c r="R1866"/>
  <c r="Y1866"/>
  <c r="R1860"/>
  <c r="Y1860"/>
  <c r="R895"/>
  <c r="Y895"/>
  <c r="R2557"/>
  <c r="Y2557"/>
  <c r="R2548"/>
  <c r="Y2548"/>
  <c r="R3440"/>
  <c r="Y3440"/>
  <c r="R3434"/>
  <c r="Y3434"/>
  <c r="R2480"/>
  <c r="Y2480"/>
  <c r="R2479"/>
  <c r="Y2479"/>
  <c r="R1515"/>
  <c r="Y1515"/>
  <c r="R1512"/>
  <c r="Y1512"/>
  <c r="R3804"/>
  <c r="Y3804"/>
  <c r="R3813"/>
  <c r="Y3813"/>
  <c r="R2849"/>
  <c r="Y2849"/>
  <c r="R2850"/>
  <c r="Y2850"/>
  <c r="R1891"/>
  <c r="Y1891"/>
  <c r="R1890"/>
  <c r="Y1890"/>
  <c r="R931"/>
  <c r="Y931"/>
  <c r="R3099"/>
  <c r="Y3099"/>
  <c r="R3106"/>
  <c r="Y3106"/>
  <c r="R2144"/>
  <c r="Y2144"/>
  <c r="R2146"/>
  <c r="Y2146"/>
  <c r="R1182"/>
  <c r="Y1182"/>
  <c r="R1189"/>
  <c r="Y1189"/>
  <c r="R3479"/>
  <c r="Y3479"/>
  <c r="R3476"/>
  <c r="Y3476"/>
  <c r="R2514"/>
  <c r="Y2514"/>
  <c r="R2518"/>
  <c r="Y2518"/>
  <c r="R1565"/>
  <c r="Y1565"/>
  <c r="R257"/>
  <c r="Y257"/>
  <c r="R253"/>
  <c r="Y253"/>
  <c r="R209"/>
  <c r="Y209"/>
  <c r="R174"/>
  <c r="Y174"/>
  <c r="R179"/>
  <c r="Y179"/>
  <c r="R497"/>
  <c r="Y497"/>
  <c r="R490"/>
  <c r="Y490"/>
  <c r="R3742"/>
  <c r="Y3742"/>
  <c r="R3740"/>
  <c r="Y3740"/>
  <c r="R2916"/>
  <c r="Y2916"/>
  <c r="R2907"/>
  <c r="Y2907"/>
  <c r="R867"/>
  <c r="Y867"/>
  <c r="R871"/>
  <c r="Y871"/>
  <c r="R1933"/>
  <c r="Y1933"/>
  <c r="R3156"/>
  <c r="Y3156"/>
  <c r="R3144"/>
  <c r="Y3144"/>
  <c r="R3409"/>
  <c r="Y3409"/>
  <c r="R2442"/>
  <c r="Y2442"/>
  <c r="R2444"/>
  <c r="Y2444"/>
  <c r="R1484"/>
  <c r="Y1484"/>
  <c r="R1482"/>
  <c r="Y1482"/>
  <c r="R3257"/>
  <c r="Y3257"/>
  <c r="R3252"/>
  <c r="Y3252"/>
  <c r="R3768"/>
  <c r="Y3768"/>
  <c r="R3764"/>
  <c r="Y3764"/>
  <c r="R2940"/>
  <c r="Y2940"/>
  <c r="R2936"/>
  <c r="Y2936"/>
  <c r="R1985"/>
  <c r="Y1985"/>
  <c r="R1018"/>
  <c r="Y1018"/>
  <c r="R1020"/>
  <c r="Y1020"/>
  <c r="R3268"/>
  <c r="Y3268"/>
  <c r="R3559"/>
  <c r="Y3559"/>
  <c r="R3555"/>
  <c r="Y3555"/>
  <c r="R2590"/>
  <c r="Y2590"/>
  <c r="R2600"/>
  <c r="Y2600"/>
  <c r="R1634"/>
  <c r="Y1634"/>
  <c r="R1639"/>
  <c r="Y1639"/>
  <c r="R687"/>
  <c r="Y687"/>
  <c r="R695"/>
  <c r="Y695"/>
  <c r="R2977"/>
  <c r="Y2977"/>
  <c r="R2965"/>
  <c r="Y2965"/>
  <c r="R2014"/>
  <c r="Y2014"/>
  <c r="R1057"/>
  <c r="Y1057"/>
  <c r="R1044"/>
  <c r="Y1044"/>
  <c r="R3220"/>
  <c r="Y3220"/>
  <c r="R2264"/>
  <c r="Y2264"/>
  <c r="R2260"/>
  <c r="Y2260"/>
  <c r="R1307"/>
  <c r="Y1307"/>
  <c r="R1310"/>
  <c r="Y1310"/>
  <c r="R3595"/>
  <c r="Y3595"/>
  <c r="R3602"/>
  <c r="Y3602"/>
  <c r="R2640"/>
  <c r="Y2640"/>
  <c r="R2636"/>
  <c r="Y2636"/>
  <c r="R1679"/>
  <c r="Y1679"/>
  <c r="R1677"/>
  <c r="Y1677"/>
  <c r="R659"/>
  <c r="Y659"/>
  <c r="R3505"/>
  <c r="Y3505"/>
  <c r="R3504"/>
  <c r="Y3504"/>
  <c r="R992"/>
  <c r="Y992"/>
  <c r="R2297"/>
  <c r="Y2297"/>
  <c r="R2302"/>
  <c r="Y2302"/>
  <c r="R3395"/>
  <c r="Y3395"/>
  <c r="R3391"/>
  <c r="Y3391"/>
  <c r="R3643"/>
  <c r="Y3643"/>
  <c r="R3646"/>
  <c r="Y3646"/>
  <c r="R2569"/>
  <c r="Y2569"/>
  <c r="R2563"/>
  <c r="Y2563"/>
  <c r="R1599"/>
  <c r="Y1599"/>
  <c r="R1606"/>
  <c r="Y1606"/>
  <c r="R680"/>
  <c r="Y680"/>
  <c r="R3881"/>
  <c r="Y3881"/>
  <c r="R3880"/>
  <c r="Y3880"/>
  <c r="R3062"/>
  <c r="Y3062"/>
  <c r="R2107"/>
  <c r="Y2107"/>
  <c r="R2094"/>
  <c r="Y2094"/>
  <c r="R1138"/>
  <c r="Y1138"/>
  <c r="R1142"/>
  <c r="Y1142"/>
  <c r="R3870"/>
  <c r="Y3870"/>
  <c r="R3867"/>
  <c r="Y3867"/>
  <c r="R3679"/>
  <c r="Y3679"/>
  <c r="R3677"/>
  <c r="Y3677"/>
  <c r="R2713"/>
  <c r="Y2713"/>
  <c r="R2718"/>
  <c r="Y2718"/>
  <c r="R1752"/>
  <c r="Y1752"/>
  <c r="R802"/>
  <c r="Y802"/>
  <c r="R3093"/>
  <c r="Y3093"/>
  <c r="R2128"/>
  <c r="Y2128"/>
  <c r="R2132"/>
  <c r="Y2132"/>
  <c r="R1169"/>
  <c r="Y1169"/>
  <c r="R1176"/>
  <c r="Y1176"/>
  <c r="R3347"/>
  <c r="Y3347"/>
  <c r="R3346"/>
  <c r="Y3346"/>
  <c r="R2380"/>
  <c r="Y2380"/>
  <c r="R2379"/>
  <c r="Y2379"/>
  <c r="R1423"/>
  <c r="Y1423"/>
  <c r="R1425"/>
  <c r="Y1425"/>
  <c r="R3722"/>
  <c r="Y3722"/>
  <c r="R2766"/>
  <c r="Y2766"/>
  <c r="R2697"/>
  <c r="Y2697"/>
  <c r="R2699"/>
  <c r="Y2699"/>
  <c r="R1735"/>
  <c r="Y1735"/>
  <c r="R1741"/>
  <c r="Y1741"/>
  <c r="R777"/>
  <c r="Y777"/>
  <c r="R774"/>
  <c r="Y774"/>
  <c r="R1593"/>
  <c r="Y1593"/>
  <c r="R3313"/>
  <c r="Y3313"/>
  <c r="R3312"/>
  <c r="Y3312"/>
  <c r="R2351"/>
  <c r="Y2351"/>
  <c r="R1396"/>
  <c r="Y1396"/>
  <c r="R1395"/>
  <c r="Y1395"/>
  <c r="R3687"/>
  <c r="Y3687"/>
  <c r="R3685"/>
  <c r="Y3685"/>
  <c r="R2728"/>
  <c r="Y2728"/>
  <c r="R2732"/>
  <c r="Y2732"/>
  <c r="R1768"/>
  <c r="Y1768"/>
  <c r="R1773"/>
  <c r="Y1773"/>
  <c r="R813"/>
  <c r="Y813"/>
  <c r="R806"/>
  <c r="Y806"/>
  <c r="R2981"/>
  <c r="Y2981"/>
  <c r="R2030"/>
  <c r="Y2030"/>
  <c r="R2025"/>
  <c r="Y2025"/>
  <c r="R1059"/>
  <c r="Y1059"/>
  <c r="R3367"/>
  <c r="Y3367"/>
  <c r="R3357"/>
  <c r="Y3357"/>
  <c r="R2402"/>
  <c r="Y2402"/>
  <c r="R2398"/>
  <c r="Y2398"/>
  <c r="R1434"/>
  <c r="Y1434"/>
  <c r="R1445"/>
  <c r="Y1445"/>
  <c r="R51"/>
  <c r="Y51"/>
  <c r="R41"/>
  <c r="Y41"/>
  <c r="R626"/>
  <c r="Y626"/>
  <c r="R631"/>
  <c r="Y631"/>
  <c r="R291"/>
  <c r="Y291"/>
  <c r="R557"/>
  <c r="Y557"/>
  <c r="R554"/>
  <c r="Y554"/>
  <c r="R240"/>
  <c r="Y240"/>
  <c r="R332"/>
  <c r="Y332"/>
  <c r="R331"/>
  <c r="Y331"/>
  <c r="R453"/>
  <c r="Y453"/>
  <c r="R457"/>
  <c r="Y457"/>
  <c r="R3377"/>
  <c r="Y3377"/>
  <c r="R3372"/>
  <c r="Y3372"/>
  <c r="R2433"/>
  <c r="Y2433"/>
  <c r="R2435"/>
  <c r="Y2435"/>
  <c r="R755"/>
  <c r="Y755"/>
  <c r="R751"/>
  <c r="Y751"/>
  <c r="R1691"/>
  <c r="Y1691"/>
  <c r="R3032"/>
  <c r="Y3032"/>
  <c r="R3286"/>
  <c r="Y3286"/>
  <c r="R2330"/>
  <c r="Y2330"/>
  <c r="R2319"/>
  <c r="Y2319"/>
  <c r="R1367"/>
  <c r="Y1367"/>
  <c r="R1370"/>
  <c r="Y1370"/>
  <c r="R2411"/>
  <c r="Y2411"/>
  <c r="R2410"/>
  <c r="Y2410"/>
  <c r="R3775"/>
  <c r="Y3775"/>
  <c r="R3777"/>
  <c r="Y3777"/>
  <c r="R2822"/>
  <c r="Y2822"/>
  <c r="R2819"/>
  <c r="Y2819"/>
  <c r="R1859"/>
  <c r="Y1859"/>
  <c r="R894"/>
  <c r="Y894"/>
  <c r="R900"/>
  <c r="Y900"/>
  <c r="R2551"/>
  <c r="Y2551"/>
  <c r="R3441"/>
  <c r="Y3441"/>
  <c r="R3435"/>
  <c r="Y3435"/>
  <c r="R2472"/>
  <c r="Y2472"/>
  <c r="R2475"/>
  <c r="Y2475"/>
  <c r="R1511"/>
  <c r="Y1511"/>
  <c r="R1521"/>
  <c r="Y1521"/>
  <c r="R3814"/>
  <c r="Y3814"/>
  <c r="R3812"/>
  <c r="Y3812"/>
  <c r="R2844"/>
  <c r="Y2844"/>
  <c r="R2855"/>
  <c r="Y2855"/>
  <c r="R1887"/>
  <c r="Y1887"/>
  <c r="R927"/>
  <c r="Y927"/>
  <c r="R924"/>
  <c r="Y924"/>
  <c r="R3101"/>
  <c r="Y3101"/>
  <c r="R2152"/>
  <c r="Y2152"/>
  <c r="R2143"/>
  <c r="Y2143"/>
  <c r="R1188"/>
  <c r="Y1188"/>
  <c r="R1192"/>
  <c r="Y1192"/>
  <c r="R3487"/>
  <c r="Y3487"/>
  <c r="R3474"/>
  <c r="Y3474"/>
  <c r="R2523"/>
  <c r="Y2523"/>
  <c r="R2527"/>
  <c r="Y2527"/>
  <c r="R1555"/>
  <c r="Y1555"/>
  <c r="R1561"/>
  <c r="Y1561"/>
  <c r="R250"/>
  <c r="Y250"/>
  <c r="R208"/>
  <c r="Y208"/>
  <c r="R205"/>
  <c r="Y205"/>
  <c r="R187"/>
  <c r="Y187"/>
  <c r="R501"/>
  <c r="Y501"/>
  <c r="R498"/>
  <c r="Y498"/>
  <c r="R3732"/>
  <c r="Y3732"/>
  <c r="R3730"/>
  <c r="Y3730"/>
  <c r="R2913"/>
  <c r="Y2913"/>
  <c r="R2917"/>
  <c r="Y2917"/>
  <c r="R875"/>
  <c r="Y875"/>
  <c r="R873"/>
  <c r="Y873"/>
  <c r="R1932"/>
  <c r="Y1932"/>
  <c r="R1935"/>
  <c r="Y1935"/>
  <c r="R3154"/>
  <c r="Y3154"/>
  <c r="R3408"/>
  <c r="Y3408"/>
  <c r="R3400"/>
  <c r="Y3400"/>
  <c r="R2443"/>
  <c r="Y2443"/>
  <c r="R1492"/>
  <c r="Y1492"/>
  <c r="R1481"/>
  <c r="Y1481"/>
  <c r="R3256"/>
  <c r="Y3256"/>
  <c r="R3262"/>
  <c r="Y3262"/>
  <c r="R3761"/>
  <c r="Y3761"/>
  <c r="R3772"/>
  <c r="Y3772"/>
  <c r="R2939"/>
  <c r="Y2939"/>
  <c r="R2947"/>
  <c r="Y2947"/>
  <c r="R1984"/>
  <c r="Y1984"/>
  <c r="R1982"/>
  <c r="Y1982"/>
  <c r="R1027"/>
  <c r="Y1027"/>
  <c r="R3267"/>
  <c r="Y3267"/>
  <c r="R3264"/>
  <c r="Y3264"/>
  <c r="R3560"/>
  <c r="Y3560"/>
  <c r="R2602"/>
  <c r="Y2602"/>
  <c r="R2592"/>
  <c r="Y2592"/>
  <c r="R1642"/>
  <c r="Y1642"/>
  <c r="R1638"/>
  <c r="Y1638"/>
  <c r="R686"/>
  <c r="Y686"/>
  <c r="R694"/>
  <c r="Y694"/>
  <c r="R2964"/>
  <c r="Y2964"/>
  <c r="R2975"/>
  <c r="Y2975"/>
  <c r="R2013"/>
  <c r="Y2013"/>
  <c r="R2012"/>
  <c r="Y2012"/>
  <c r="R1056"/>
  <c r="Y1056"/>
  <c r="R3229"/>
  <c r="Y3229"/>
  <c r="R3224"/>
  <c r="Y3224"/>
  <c r="R2259"/>
  <c r="Y2259"/>
  <c r="R1306"/>
  <c r="Y1306"/>
  <c r="R1305"/>
  <c r="Y1305"/>
  <c r="R3607"/>
  <c r="Y3607"/>
  <c r="R3601"/>
  <c r="Y3601"/>
  <c r="R2638"/>
  <c r="Y2638"/>
  <c r="R2645"/>
  <c r="Y2645"/>
  <c r="R1678"/>
  <c r="Y1678"/>
  <c r="R1686"/>
  <c r="Y1686"/>
  <c r="R667"/>
  <c r="Y667"/>
  <c r="R664"/>
  <c r="Y664"/>
  <c r="R3516"/>
  <c r="Y3516"/>
  <c r="R987"/>
  <c r="Y987"/>
  <c r="R989"/>
  <c r="Y989"/>
  <c r="R2291"/>
  <c r="Y2291"/>
  <c r="R3392"/>
  <c r="Y3392"/>
  <c r="R3389"/>
  <c r="Y3389"/>
  <c r="R3647"/>
  <c r="Y3647"/>
  <c r="R3645"/>
  <c r="Y3645"/>
  <c r="R2561"/>
  <c r="Y2561"/>
  <c r="R2559"/>
  <c r="Y2559"/>
  <c r="R1603"/>
  <c r="Y1603"/>
  <c r="R1610"/>
  <c r="Y1610"/>
  <c r="R679"/>
  <c r="Y679"/>
  <c r="R676"/>
  <c r="Y676"/>
  <c r="R3882"/>
  <c r="Y3882"/>
  <c r="R3055"/>
  <c r="Y3055"/>
  <c r="R3056"/>
  <c r="Y3056"/>
  <c r="R2098"/>
  <c r="Y2098"/>
  <c r="R1146"/>
  <c r="Y1146"/>
  <c r="R1135"/>
  <c r="Y1135"/>
  <c r="R3869"/>
  <c r="Y3869"/>
  <c r="R3876"/>
  <c r="Y3876"/>
  <c r="R3681"/>
  <c r="Y3681"/>
  <c r="R3669"/>
  <c r="Y3669"/>
  <c r="R2714"/>
  <c r="Y2714"/>
  <c r="R2720"/>
  <c r="Y2720"/>
  <c r="R1760"/>
  <c r="Y1760"/>
  <c r="R1759"/>
  <c r="Y1759"/>
  <c r="R791"/>
  <c r="Y791"/>
  <c r="R789"/>
  <c r="Y789"/>
  <c r="R3092"/>
  <c r="Y3092"/>
  <c r="R3088"/>
  <c r="Y3088"/>
  <c r="R2131"/>
  <c r="Y2131"/>
  <c r="R1172"/>
  <c r="Y1172"/>
  <c r="R1175"/>
  <c r="Y1175"/>
  <c r="R3343"/>
  <c r="Y3343"/>
  <c r="R3342"/>
  <c r="Y3342"/>
  <c r="R2391"/>
  <c r="Y2391"/>
  <c r="R2390"/>
  <c r="Y2390"/>
  <c r="R1422"/>
  <c r="Y1422"/>
  <c r="R1420"/>
  <c r="Y1420"/>
  <c r="R3721"/>
  <c r="Y3721"/>
  <c r="R3717"/>
  <c r="Y3717"/>
  <c r="R2756"/>
  <c r="Y2756"/>
  <c r="R2754"/>
  <c r="Y2754"/>
  <c r="R1798"/>
  <c r="Y1798"/>
  <c r="R843"/>
  <c r="Y843"/>
  <c r="R125"/>
  <c r="Y125"/>
  <c r="R121"/>
  <c r="Y121"/>
  <c r="R1097"/>
  <c r="Y1097"/>
  <c r="R1101"/>
  <c r="Y1101"/>
  <c r="R1110"/>
  <c r="Y1110"/>
  <c r="R1113"/>
  <c r="Y1113"/>
  <c r="R2531"/>
  <c r="Y2531"/>
  <c r="R2539"/>
  <c r="Y2539"/>
  <c r="R3627"/>
  <c r="Y3627"/>
  <c r="R3630"/>
  <c r="Y3630"/>
  <c r="R1353"/>
  <c r="Y1353"/>
  <c r="R2682"/>
  <c r="Y2682"/>
  <c r="R1729"/>
  <c r="Y1729"/>
  <c r="R763"/>
  <c r="Y763"/>
  <c r="R760"/>
  <c r="Y760"/>
  <c r="R1234"/>
  <c r="Y1234"/>
  <c r="R1231"/>
  <c r="Y1231"/>
  <c r="R3185"/>
  <c r="Y3185"/>
  <c r="R3175"/>
  <c r="Y3175"/>
  <c r="R2221"/>
  <c r="Y2221"/>
  <c r="R2219"/>
  <c r="Y2219"/>
  <c r="R1257"/>
  <c r="Y1257"/>
  <c r="R1261"/>
  <c r="Y1261"/>
  <c r="R859"/>
  <c r="Y859"/>
  <c r="R1130"/>
  <c r="Y1130"/>
  <c r="R1126"/>
  <c r="Y1126"/>
  <c r="R980"/>
  <c r="Y980"/>
  <c r="R976"/>
  <c r="Y976"/>
  <c r="R3538"/>
  <c r="Y3538"/>
  <c r="R3539"/>
  <c r="Y3539"/>
  <c r="R2579"/>
  <c r="Y2579"/>
  <c r="R2587"/>
  <c r="Y2587"/>
  <c r="R1627"/>
  <c r="Y1627"/>
  <c r="R3620"/>
  <c r="Y3620"/>
  <c r="R3529"/>
  <c r="Y3529"/>
  <c r="R3195"/>
  <c r="Y3195"/>
  <c r="R3190"/>
  <c r="Y3190"/>
  <c r="R2234"/>
  <c r="Y2234"/>
  <c r="R2230"/>
  <c r="Y2230"/>
  <c r="R1269"/>
  <c r="Y1269"/>
  <c r="R1272"/>
  <c r="Y1272"/>
  <c r="R3574"/>
  <c r="Y3574"/>
  <c r="R3577"/>
  <c r="Y3577"/>
  <c r="R2609"/>
  <c r="Y2609"/>
  <c r="R2614"/>
  <c r="Y2614"/>
  <c r="R1647"/>
  <c r="Y1647"/>
  <c r="R3829"/>
  <c r="Y3829"/>
  <c r="R3824"/>
  <c r="Y3824"/>
  <c r="R2860"/>
  <c r="Y2860"/>
  <c r="R1912"/>
  <c r="Y1912"/>
  <c r="R1907"/>
  <c r="Y1907"/>
  <c r="R950"/>
  <c r="Y950"/>
  <c r="R946"/>
  <c r="Y946"/>
  <c r="R3247"/>
  <c r="Y3247"/>
  <c r="R3241"/>
  <c r="Y3241"/>
  <c r="R2277"/>
  <c r="Y2277"/>
  <c r="R2284"/>
  <c r="Y2284"/>
  <c r="R579"/>
  <c r="Y579"/>
  <c r="R591"/>
  <c r="Y591"/>
  <c r="R380"/>
  <c r="Y380"/>
  <c r="R642"/>
  <c r="Y642"/>
  <c r="R645"/>
  <c r="Y645"/>
  <c r="R3011"/>
  <c r="Y3011"/>
  <c r="R2192"/>
  <c r="Y2192"/>
  <c r="R2197"/>
  <c r="Y2197"/>
  <c r="R3852"/>
  <c r="Y3852"/>
  <c r="R3849"/>
  <c r="Y3849"/>
  <c r="R1459"/>
  <c r="Y1459"/>
  <c r="R1456"/>
  <c r="Y1456"/>
  <c r="R2671"/>
  <c r="Y2671"/>
  <c r="R2676"/>
  <c r="Y2676"/>
  <c r="R3169"/>
  <c r="Y3169"/>
  <c r="R3172"/>
  <c r="Y3172"/>
  <c r="R2211"/>
  <c r="Y2211"/>
  <c r="R2206"/>
  <c r="Y2206"/>
  <c r="R1249"/>
  <c r="Y1249"/>
  <c r="R1245"/>
  <c r="Y1245"/>
  <c r="R1813"/>
  <c r="Y1813"/>
  <c r="R3666"/>
  <c r="Y3666"/>
  <c r="R3657"/>
  <c r="Y3657"/>
  <c r="R2706"/>
  <c r="Y2706"/>
  <c r="R2698"/>
  <c r="Y2698"/>
  <c r="R1743"/>
  <c r="Y1743"/>
  <c r="R1734"/>
  <c r="Y1734"/>
  <c r="R787"/>
  <c r="Y787"/>
  <c r="R782"/>
  <c r="Y782"/>
  <c r="R1596"/>
  <c r="Y1596"/>
  <c r="R1597"/>
  <c r="Y1597"/>
  <c r="R3310"/>
  <c r="Y3310"/>
  <c r="R2350"/>
  <c r="Y2350"/>
  <c r="R2355"/>
  <c r="Y2355"/>
  <c r="R1393"/>
  <c r="Y1393"/>
  <c r="R3695"/>
  <c r="Y3695"/>
  <c r="R3684"/>
  <c r="Y3684"/>
  <c r="R2737"/>
  <c r="Y2737"/>
  <c r="R2731"/>
  <c r="Y2731"/>
  <c r="R1776"/>
  <c r="Y1776"/>
  <c r="R1775"/>
  <c r="Y1775"/>
  <c r="R811"/>
  <c r="Y811"/>
  <c r="R817"/>
  <c r="Y817"/>
  <c r="R2992"/>
  <c r="Y2992"/>
  <c r="R2980"/>
  <c r="Y2980"/>
  <c r="R2029"/>
  <c r="Y2029"/>
  <c r="R1072"/>
  <c r="Y1072"/>
  <c r="R1060"/>
  <c r="Y1060"/>
  <c r="R3356"/>
  <c r="Y3356"/>
  <c r="R2401"/>
  <c r="Y2401"/>
  <c r="R2407"/>
  <c r="Y2407"/>
  <c r="R1442"/>
  <c r="Y1442"/>
  <c r="R1444"/>
  <c r="Y1444"/>
  <c r="R52"/>
  <c r="Y52"/>
  <c r="R42"/>
  <c r="Y42"/>
  <c r="R628"/>
  <c r="Y628"/>
  <c r="R630"/>
  <c r="Y630"/>
  <c r="R284"/>
  <c r="Y284"/>
  <c r="R286"/>
  <c r="Y286"/>
  <c r="R553"/>
  <c r="Y553"/>
  <c r="R239"/>
  <c r="Y239"/>
  <c r="R237"/>
  <c r="Y237"/>
  <c r="R328"/>
  <c r="Y328"/>
  <c r="R450"/>
  <c r="Y450"/>
  <c r="R456"/>
  <c r="Y456"/>
  <c r="R3376"/>
  <c r="Y3376"/>
  <c r="R3382"/>
  <c r="Y3382"/>
  <c r="R2425"/>
  <c r="Y2425"/>
  <c r="R2431"/>
  <c r="Y2431"/>
  <c r="R748"/>
  <c r="Y748"/>
  <c r="R750"/>
  <c r="Y750"/>
  <c r="R1702"/>
  <c r="Y1702"/>
  <c r="R1696"/>
  <c r="Y1696"/>
  <c r="R3026"/>
  <c r="Y3026"/>
  <c r="R3027"/>
  <c r="Y3027"/>
  <c r="R3287"/>
  <c r="Y3287"/>
  <c r="R3280"/>
  <c r="Y3280"/>
  <c r="R2323"/>
  <c r="Y2323"/>
  <c r="R1360"/>
  <c r="Y1360"/>
  <c r="R1364"/>
  <c r="Y1364"/>
  <c r="R2421"/>
  <c r="Y2421"/>
  <c r="R2420"/>
  <c r="Y2420"/>
  <c r="R3774"/>
  <c r="Y3774"/>
  <c r="R3785"/>
  <c r="Y3785"/>
  <c r="R2816"/>
  <c r="Y2816"/>
  <c r="R2818"/>
  <c r="Y2818"/>
  <c r="R1856"/>
  <c r="Y1856"/>
  <c r="R1854"/>
  <c r="Y1854"/>
  <c r="R898"/>
  <c r="Y898"/>
  <c r="R2552"/>
  <c r="Y2552"/>
  <c r="R2554"/>
  <c r="Y2554"/>
  <c r="R3442"/>
  <c r="Y3442"/>
  <c r="R2481"/>
  <c r="Y2481"/>
  <c r="R2473"/>
  <c r="Y2473"/>
  <c r="R1510"/>
  <c r="Y1510"/>
  <c r="R1509"/>
  <c r="Y1509"/>
  <c r="R3807"/>
  <c r="Y3807"/>
  <c r="R3811"/>
  <c r="Y3811"/>
  <c r="R2856"/>
  <c r="Y2856"/>
  <c r="R2853"/>
  <c r="Y2853"/>
  <c r="R1885"/>
  <c r="Y1885"/>
  <c r="R1886"/>
  <c r="Y1886"/>
  <c r="R926"/>
  <c r="Y926"/>
  <c r="R3100"/>
  <c r="Y3100"/>
  <c r="R3104"/>
  <c r="Y3104"/>
  <c r="R2142"/>
  <c r="Y2142"/>
  <c r="R1179"/>
  <c r="Y1179"/>
  <c r="R1191"/>
  <c r="Y1191"/>
  <c r="R3475"/>
  <c r="Y3475"/>
  <c r="R3486"/>
  <c r="Y3486"/>
  <c r="R2522"/>
  <c r="Y2522"/>
  <c r="R2517"/>
  <c r="Y2517"/>
  <c r="R1554"/>
  <c r="Y1554"/>
  <c r="R1560"/>
  <c r="Y1560"/>
  <c r="R261"/>
  <c r="Y261"/>
  <c r="R254"/>
  <c r="Y254"/>
  <c r="R207"/>
  <c r="Y207"/>
  <c r="R178"/>
  <c r="Y178"/>
  <c r="R491"/>
  <c r="Y491"/>
  <c r="R3741"/>
  <c r="Y3741"/>
  <c r="R3739"/>
  <c r="Y3739"/>
  <c r="R2905"/>
  <c r="Y2905"/>
  <c r="R2915"/>
  <c r="Y2915"/>
  <c r="R877"/>
  <c r="Y877"/>
  <c r="R876"/>
  <c r="Y876"/>
  <c r="R1942"/>
  <c r="Y1942"/>
  <c r="R1930"/>
  <c r="Y1930"/>
  <c r="R3153"/>
  <c r="Y3153"/>
  <c r="R3146"/>
  <c r="Y3146"/>
  <c r="R3402"/>
  <c r="Y3402"/>
  <c r="R2439"/>
  <c r="Y2439"/>
  <c r="R1490"/>
  <c r="Y1490"/>
  <c r="R3255"/>
  <c r="Y3255"/>
  <c r="R3251"/>
  <c r="Y3251"/>
  <c r="R3769"/>
  <c r="Y3769"/>
  <c r="R3770"/>
  <c r="Y3770"/>
  <c r="R2938"/>
  <c r="Y2938"/>
  <c r="R2935"/>
  <c r="Y2935"/>
  <c r="R1978"/>
  <c r="Y1978"/>
  <c r="R1974"/>
  <c r="Y1974"/>
  <c r="R1025"/>
  <c r="Y1025"/>
  <c r="R1021"/>
  <c r="Y1021"/>
  <c r="R3277"/>
  <c r="Y3277"/>
  <c r="R3553"/>
  <c r="Y3553"/>
  <c r="R3552"/>
  <c r="Y3552"/>
  <c r="R2589"/>
  <c r="Y2589"/>
  <c r="R1632"/>
  <c r="Y1632"/>
  <c r="R1637"/>
  <c r="Y1637"/>
  <c r="R692"/>
  <c r="Y692"/>
  <c r="R697"/>
  <c r="Y697"/>
  <c r="R2968"/>
  <c r="Y2968"/>
  <c r="R2974"/>
  <c r="Y2974"/>
  <c r="R2009"/>
  <c r="Y2009"/>
  <c r="R2011"/>
  <c r="Y2011"/>
  <c r="R1055"/>
  <c r="Y1055"/>
  <c r="R1054"/>
  <c r="Y1054"/>
  <c r="R3219"/>
  <c r="Y3219"/>
  <c r="R2270"/>
  <c r="Y2270"/>
  <c r="R2265"/>
  <c r="Y2265"/>
  <c r="R1304"/>
  <c r="Y1304"/>
  <c r="R3603"/>
  <c r="Y3603"/>
  <c r="R3598"/>
  <c r="Y3598"/>
  <c r="R2637"/>
  <c r="Y2637"/>
  <c r="R2635"/>
  <c r="Y2635"/>
  <c r="R1675"/>
  <c r="Y1675"/>
  <c r="R1676"/>
  <c r="Y1676"/>
  <c r="R657"/>
  <c r="Y657"/>
  <c r="R663"/>
  <c r="Y663"/>
  <c r="R3514"/>
  <c r="Y3514"/>
  <c r="R3506"/>
  <c r="Y3506"/>
  <c r="R988"/>
  <c r="Y988"/>
  <c r="R2301"/>
  <c r="Y2301"/>
  <c r="R2289"/>
  <c r="Y2289"/>
  <c r="R3388"/>
  <c r="Y3388"/>
  <c r="R3648"/>
  <c r="Y3648"/>
  <c r="R3649"/>
  <c r="Y3649"/>
  <c r="R2568"/>
  <c r="Y2568"/>
  <c r="R2571"/>
  <c r="Y2571"/>
  <c r="R1607"/>
  <c r="Y1607"/>
  <c r="R1600"/>
  <c r="Y1600"/>
  <c r="R678"/>
  <c r="Y678"/>
  <c r="R675"/>
  <c r="Y675"/>
  <c r="R3889"/>
  <c r="Y3889"/>
  <c r="R3892"/>
  <c r="Y3892"/>
  <c r="R3058"/>
  <c r="Y3058"/>
  <c r="R2097"/>
  <c r="Y2097"/>
  <c r="R2100"/>
  <c r="Y2100"/>
  <c r="R1137"/>
  <c r="Y1137"/>
  <c r="R3872"/>
  <c r="Y3872"/>
  <c r="R3866"/>
  <c r="Y3866"/>
  <c r="R3674"/>
  <c r="Y3674"/>
  <c r="R3680"/>
  <c r="Y3680"/>
  <c r="R2715"/>
  <c r="Y2715"/>
  <c r="R2710"/>
  <c r="Y2710"/>
  <c r="R1753"/>
  <c r="Y1753"/>
  <c r="R1758"/>
  <c r="Y1758"/>
  <c r="R801"/>
  <c r="Y801"/>
  <c r="R797"/>
  <c r="Y797"/>
  <c r="R3090"/>
  <c r="Y3090"/>
  <c r="R2180"/>
  <c r="Y2180"/>
  <c r="R2178"/>
  <c r="Y2178"/>
  <c r="R1716"/>
  <c r="Y1716"/>
  <c r="R1717"/>
  <c r="Y1717"/>
  <c r="R3131"/>
  <c r="Y3131"/>
  <c r="R3138"/>
  <c r="Y3138"/>
  <c r="R1218"/>
  <c r="Y1218"/>
  <c r="R1213"/>
  <c r="Y1213"/>
  <c r="R2077"/>
  <c r="Y2077"/>
  <c r="R2926"/>
  <c r="Y2926"/>
  <c r="R2927"/>
  <c r="Y2927"/>
  <c r="R1972"/>
  <c r="Y1972"/>
  <c r="R1000"/>
  <c r="Y1000"/>
  <c r="R999"/>
  <c r="Y999"/>
  <c r="R3751"/>
  <c r="Y3751"/>
  <c r="R3749"/>
  <c r="Y3749"/>
  <c r="R3418"/>
  <c r="Y3418"/>
  <c r="R3427"/>
  <c r="Y3427"/>
  <c r="R2457"/>
  <c r="Y2457"/>
  <c r="R2460"/>
  <c r="Y2460"/>
  <c r="R1506"/>
  <c r="Y1506"/>
  <c r="R1502"/>
  <c r="Y1502"/>
  <c r="R2890"/>
  <c r="Y2890"/>
  <c r="R3900"/>
  <c r="Y3900"/>
  <c r="R3896"/>
  <c r="Y3896"/>
  <c r="R3081"/>
  <c r="Y3081"/>
  <c r="R2120"/>
  <c r="Y2120"/>
  <c r="R2116"/>
  <c r="Y2116"/>
  <c r="R1155"/>
  <c r="Y1155"/>
  <c r="R1158"/>
  <c r="Y1158"/>
  <c r="R3447"/>
  <c r="Y3447"/>
  <c r="R3445"/>
  <c r="Y3445"/>
  <c r="R2497"/>
  <c r="Y2497"/>
  <c r="R2495"/>
  <c r="Y2495"/>
  <c r="R1526"/>
  <c r="Y1526"/>
  <c r="R1534"/>
  <c r="Y1534"/>
  <c r="R3712"/>
  <c r="Y3712"/>
  <c r="R2739"/>
  <c r="Y2739"/>
  <c r="R2746"/>
  <c r="Y2746"/>
  <c r="R1787"/>
  <c r="Y1787"/>
  <c r="R828"/>
  <c r="Y828"/>
  <c r="R832"/>
  <c r="Y832"/>
  <c r="R3119"/>
  <c r="Y3119"/>
  <c r="R3125"/>
  <c r="Y3125"/>
  <c r="R2162"/>
  <c r="Y2162"/>
  <c r="R2158"/>
  <c r="Y2158"/>
  <c r="R352"/>
  <c r="Y352"/>
  <c r="R350"/>
  <c r="Y350"/>
  <c r="R510"/>
  <c r="Y510"/>
  <c r="R511"/>
  <c r="Y511"/>
  <c r="R469"/>
  <c r="Y469"/>
  <c r="R102"/>
  <c r="Y102"/>
  <c r="R101"/>
  <c r="Y101"/>
  <c r="R524"/>
  <c r="Y524"/>
  <c r="R307"/>
  <c r="Y307"/>
  <c r="R304"/>
  <c r="Y304"/>
  <c r="R2658"/>
  <c r="Y2658"/>
  <c r="R2653"/>
  <c r="Y2653"/>
  <c r="R1956"/>
  <c r="Y1956"/>
  <c r="R1957"/>
  <c r="Y1957"/>
  <c r="R3492"/>
  <c r="Y3492"/>
  <c r="R3490"/>
  <c r="Y3490"/>
  <c r="R1340"/>
  <c r="Y1340"/>
  <c r="R1335"/>
  <c r="Y1335"/>
  <c r="R2304"/>
  <c r="Y2304"/>
  <c r="R3039"/>
  <c r="Y3039"/>
  <c r="R3040"/>
  <c r="Y3040"/>
  <c r="R2083"/>
  <c r="Y2083"/>
  <c r="R1132"/>
  <c r="Y1132"/>
  <c r="R1121"/>
  <c r="Y1121"/>
  <c r="R977"/>
  <c r="Y977"/>
  <c r="R975"/>
  <c r="Y975"/>
  <c r="R3542"/>
  <c r="Y3542"/>
  <c r="R3540"/>
  <c r="Y3540"/>
  <c r="R2577"/>
  <c r="Y2577"/>
  <c r="R2574"/>
  <c r="Y2574"/>
  <c r="R1626"/>
  <c r="Y1626"/>
  <c r="R1621"/>
  <c r="Y1621"/>
  <c r="R3610"/>
  <c r="Y3610"/>
  <c r="R3613"/>
  <c r="Y3613"/>
  <c r="R3528"/>
  <c r="Y3528"/>
  <c r="R3520"/>
  <c r="Y3520"/>
  <c r="R3200"/>
  <c r="Y3200"/>
  <c r="R2242"/>
  <c r="Y2242"/>
  <c r="R2229"/>
  <c r="Y2229"/>
  <c r="R1280"/>
  <c r="Y1280"/>
  <c r="R1281"/>
  <c r="Y1281"/>
  <c r="R3567"/>
  <c r="Y3567"/>
  <c r="R3573"/>
  <c r="Y3573"/>
  <c r="R2611"/>
  <c r="Y2611"/>
  <c r="R2613"/>
  <c r="Y2613"/>
  <c r="R1646"/>
  <c r="Y1646"/>
  <c r="R1645"/>
  <c r="Y1645"/>
  <c r="R3832"/>
  <c r="Y3832"/>
  <c r="R2864"/>
  <c r="Y2864"/>
  <c r="R2867"/>
  <c r="Y2867"/>
  <c r="R1906"/>
  <c r="Y1906"/>
  <c r="R949"/>
  <c r="Y949"/>
  <c r="R945"/>
  <c r="Y945"/>
  <c r="R3235"/>
  <c r="Y3235"/>
  <c r="R3238"/>
  <c r="Y3238"/>
  <c r="R2286"/>
  <c r="Y2286"/>
  <c r="R2274"/>
  <c r="Y2274"/>
  <c r="R589"/>
  <c r="Y589"/>
  <c r="R582"/>
  <c r="Y582"/>
  <c r="R381"/>
  <c r="Y381"/>
  <c r="R382"/>
  <c r="Y382"/>
  <c r="R644"/>
  <c r="Y644"/>
  <c r="R3015"/>
  <c r="Y3015"/>
  <c r="R3016"/>
  <c r="Y3016"/>
  <c r="R2193"/>
  <c r="Y2193"/>
  <c r="R3860"/>
  <c r="Y3860"/>
  <c r="R3857"/>
  <c r="Y3857"/>
  <c r="R1460"/>
  <c r="Y1460"/>
  <c r="R1455"/>
  <c r="Y1455"/>
  <c r="R2668"/>
  <c r="Y2668"/>
  <c r="R2666"/>
  <c r="Y2666"/>
  <c r="R3171"/>
  <c r="Y3171"/>
  <c r="R3166"/>
  <c r="Y3166"/>
  <c r="R2203"/>
  <c r="Y2203"/>
  <c r="R2199"/>
  <c r="Y2199"/>
  <c r="R1251"/>
  <c r="Y1251"/>
  <c r="R1810"/>
  <c r="Y1810"/>
  <c r="R1809"/>
  <c r="Y1809"/>
  <c r="R3659"/>
  <c r="Y3659"/>
  <c r="R2700"/>
  <c r="Y2700"/>
  <c r="R2695"/>
  <c r="Y2695"/>
  <c r="R1739"/>
  <c r="Y1739"/>
  <c r="R1736"/>
  <c r="Y1736"/>
  <c r="R785"/>
  <c r="Y785"/>
  <c r="R781"/>
  <c r="Y781"/>
  <c r="R1587"/>
  <c r="Y1587"/>
  <c r="R1591"/>
  <c r="Y1591"/>
  <c r="R3311"/>
  <c r="Y3311"/>
  <c r="R3316"/>
  <c r="Y3316"/>
  <c r="R2352"/>
  <c r="Y2352"/>
  <c r="R1392"/>
  <c r="Y1392"/>
  <c r="R1394"/>
  <c r="Y1394"/>
  <c r="R3697"/>
  <c r="Y3697"/>
  <c r="R2729"/>
  <c r="Y2729"/>
  <c r="R2727"/>
  <c r="Y2727"/>
  <c r="R1769"/>
  <c r="Y1769"/>
  <c r="R1772"/>
  <c r="Y1772"/>
  <c r="R812"/>
  <c r="Y812"/>
  <c r="R805"/>
  <c r="Y805"/>
  <c r="R2991"/>
  <c r="Y2991"/>
  <c r="R2990"/>
  <c r="Y2990"/>
  <c r="R2028"/>
  <c r="Y2028"/>
  <c r="R2022"/>
  <c r="Y2022"/>
  <c r="R1069"/>
  <c r="Y1069"/>
  <c r="R3354"/>
  <c r="Y3354"/>
  <c r="R3360"/>
  <c r="Y3360"/>
  <c r="R2397"/>
  <c r="Y2397"/>
  <c r="R1435"/>
  <c r="Y1435"/>
  <c r="R1443"/>
  <c r="Y1443"/>
  <c r="R40"/>
  <c r="Y40"/>
  <c r="R39"/>
  <c r="Y39"/>
  <c r="R633"/>
  <c r="Y633"/>
  <c r="R637"/>
  <c r="Y637"/>
  <c r="R281"/>
  <c r="Y281"/>
  <c r="R279"/>
  <c r="Y279"/>
  <c r="R552"/>
  <c r="Y552"/>
  <c r="R556"/>
  <c r="Y556"/>
  <c r="R234"/>
  <c r="Y234"/>
  <c r="R337"/>
  <c r="Y337"/>
  <c r="R325"/>
  <c r="Y325"/>
  <c r="R455"/>
  <c r="Y455"/>
  <c r="R3375"/>
  <c r="Y3375"/>
  <c r="R3371"/>
  <c r="Y3371"/>
  <c r="R2434"/>
  <c r="Y2434"/>
  <c r="R2430"/>
  <c r="Y2430"/>
  <c r="R752"/>
  <c r="Y752"/>
  <c r="R746"/>
  <c r="Y746"/>
  <c r="R1701"/>
  <c r="Y1701"/>
  <c r="R1695"/>
  <c r="Y1695"/>
  <c r="R3031"/>
  <c r="Y3031"/>
  <c r="R3029"/>
  <c r="Y3029"/>
  <c r="R3283"/>
  <c r="Y3283"/>
  <c r="R2332"/>
  <c r="Y2332"/>
  <c r="R1361"/>
  <c r="Y1361"/>
  <c r="R2417"/>
  <c r="Y2417"/>
  <c r="R2419"/>
  <c r="Y2419"/>
  <c r="R3783"/>
  <c r="Y3783"/>
  <c r="R3778"/>
  <c r="Y3778"/>
  <c r="R2825"/>
  <c r="Y2825"/>
  <c r="R2815"/>
  <c r="Y2815"/>
  <c r="R1857"/>
  <c r="Y1857"/>
  <c r="R1863"/>
  <c r="Y1863"/>
  <c r="R906"/>
  <c r="Y906"/>
  <c r="R901"/>
  <c r="Y901"/>
  <c r="R2556"/>
  <c r="Y2556"/>
  <c r="R3430"/>
  <c r="Y3430"/>
  <c r="R3432"/>
  <c r="Y3432"/>
  <c r="R2482"/>
  <c r="Y2482"/>
  <c r="R1522"/>
  <c r="Y1522"/>
  <c r="R1520"/>
  <c r="Y1520"/>
  <c r="R3816"/>
  <c r="Y3816"/>
  <c r="R3810"/>
  <c r="Y3810"/>
  <c r="R2854"/>
  <c r="Y2854"/>
  <c r="R2852"/>
  <c r="Y2852"/>
  <c r="R1888"/>
  <c r="Y1888"/>
  <c r="R1884"/>
  <c r="Y1884"/>
  <c r="R925"/>
  <c r="Y925"/>
  <c r="R929"/>
  <c r="Y929"/>
  <c r="R3107"/>
  <c r="Y3107"/>
  <c r="R2141"/>
  <c r="Y2141"/>
  <c r="R2145"/>
  <c r="Y2145"/>
  <c r="R1187"/>
  <c r="Y1187"/>
  <c r="R3483"/>
  <c r="Y3483"/>
  <c r="R3485"/>
  <c r="Y3485"/>
  <c r="R2520"/>
  <c r="Y2520"/>
  <c r="R2526"/>
  <c r="Y2526"/>
  <c r="R1563"/>
  <c r="Y1563"/>
  <c r="R1559"/>
  <c r="Y1559"/>
  <c r="R258"/>
  <c r="Y258"/>
  <c r="R256"/>
  <c r="Y256"/>
  <c r="R206"/>
  <c r="Y206"/>
  <c r="R214"/>
  <c r="Y214"/>
  <c r="R186"/>
  <c r="Y186"/>
  <c r="R176"/>
  <c r="Y176"/>
  <c r="R492"/>
  <c r="Y492"/>
  <c r="R493"/>
  <c r="Y493"/>
  <c r="R3738"/>
  <c r="Y3738"/>
  <c r="R2911"/>
  <c r="Y2911"/>
  <c r="R2909"/>
  <c r="Y2909"/>
  <c r="R865"/>
  <c r="Y865"/>
  <c r="R864"/>
  <c r="Y864"/>
  <c r="R1931"/>
  <c r="Y1931"/>
  <c r="R1940"/>
  <c r="Y1940"/>
  <c r="R3151"/>
  <c r="Y3151"/>
  <c r="R3155"/>
  <c r="Y3155"/>
  <c r="R3403"/>
  <c r="Y3403"/>
  <c r="R3404"/>
  <c r="Y3404"/>
  <c r="R2448"/>
  <c r="Y2448"/>
  <c r="R2451"/>
  <c r="Y2451"/>
  <c r="R1483"/>
  <c r="Y1483"/>
  <c r="R1485"/>
  <c r="Y1485"/>
  <c r="R3260"/>
  <c r="Y3260"/>
  <c r="R3762"/>
  <c r="Y3762"/>
  <c r="R3763"/>
  <c r="Y3763"/>
  <c r="R2945"/>
  <c r="Y2945"/>
  <c r="R2946"/>
  <c r="Y2946"/>
  <c r="R1979"/>
  <c r="Y1979"/>
  <c r="R1983"/>
  <c r="Y1983"/>
  <c r="R1026"/>
  <c r="Y1026"/>
  <c r="R1015"/>
  <c r="Y1015"/>
  <c r="R3266"/>
  <c r="Y3266"/>
  <c r="R3270"/>
  <c r="Y3270"/>
  <c r="R3561"/>
  <c r="Y3561"/>
  <c r="R2591"/>
  <c r="Y2591"/>
  <c r="R2595"/>
  <c r="Y2595"/>
  <c r="R1636"/>
  <c r="Y1636"/>
  <c r="R690"/>
  <c r="Y690"/>
  <c r="R696"/>
  <c r="Y696"/>
  <c r="R2969"/>
  <c r="Y2969"/>
  <c r="R2972"/>
  <c r="Y2972"/>
  <c r="R2008"/>
  <c r="Y2008"/>
  <c r="R2007"/>
  <c r="Y2007"/>
  <c r="R1051"/>
  <c r="Y1051"/>
  <c r="R1053"/>
  <c r="Y1053"/>
  <c r="R3225"/>
  <c r="Y3225"/>
  <c r="R3230"/>
  <c r="Y3230"/>
  <c r="R2269"/>
  <c r="Y2269"/>
  <c r="R1301"/>
  <c r="Y1301"/>
  <c r="R1300"/>
  <c r="Y1300"/>
  <c r="R3597"/>
  <c r="Y3597"/>
  <c r="R2646"/>
  <c r="Y2646"/>
  <c r="R2644"/>
  <c r="Y2644"/>
  <c r="R1674"/>
  <c r="Y1674"/>
  <c r="R1685"/>
  <c r="Y1685"/>
  <c r="R658"/>
  <c r="Y658"/>
  <c r="R654"/>
  <c r="Y654"/>
  <c r="R3513"/>
  <c r="Y3513"/>
  <c r="R3515"/>
  <c r="Y3515"/>
  <c r="R985"/>
  <c r="Y985"/>
  <c r="R991"/>
  <c r="Y991"/>
  <c r="R2290"/>
  <c r="Y2290"/>
  <c r="R3387"/>
  <c r="Y3387"/>
  <c r="R3384"/>
  <c r="Y3384"/>
  <c r="R3651"/>
  <c r="Y3651"/>
  <c r="R2560"/>
  <c r="Y2560"/>
  <c r="R2570"/>
  <c r="Y2570"/>
  <c r="R1602"/>
  <c r="Y1602"/>
  <c r="R1608"/>
  <c r="Y1608"/>
  <c r="R677"/>
  <c r="Y677"/>
  <c r="R671"/>
  <c r="Y671"/>
  <c r="R3890"/>
  <c r="Y3890"/>
  <c r="R3885"/>
  <c r="Y3885"/>
  <c r="R3067"/>
  <c r="Y3067"/>
  <c r="R3061"/>
  <c r="Y3061"/>
  <c r="R2106"/>
  <c r="Y2106"/>
  <c r="R1139"/>
  <c r="Y1139"/>
  <c r="R1140"/>
  <c r="Y1140"/>
  <c r="R3875"/>
  <c r="Y3875"/>
  <c r="R3682"/>
  <c r="Y3682"/>
  <c r="R3670"/>
  <c r="Y3670"/>
  <c r="R2711"/>
  <c r="Y2711"/>
  <c r="R2712"/>
  <c r="Y2712"/>
  <c r="R1754"/>
  <c r="Y1754"/>
  <c r="R1757"/>
  <c r="Y1757"/>
  <c r="R790"/>
  <c r="Y790"/>
  <c r="R796"/>
  <c r="Y796"/>
  <c r="R3089"/>
  <c r="Y3089"/>
  <c r="R3091"/>
  <c r="Y3091"/>
  <c r="R2126"/>
  <c r="Y2126"/>
  <c r="R1173"/>
  <c r="Y1173"/>
  <c r="R1164"/>
  <c r="Y1164"/>
  <c r="R3340"/>
  <c r="Y3340"/>
  <c r="R2392"/>
  <c r="Y2392"/>
  <c r="R2388"/>
  <c r="Y2388"/>
  <c r="R1421"/>
  <c r="Y1421"/>
  <c r="R1419"/>
  <c r="Y1419"/>
  <c r="R3727"/>
  <c r="Y3727"/>
  <c r="R3716"/>
  <c r="Y3716"/>
  <c r="R2755"/>
  <c r="Y2755"/>
  <c r="R2760"/>
  <c r="Y2760"/>
  <c r="R1807"/>
  <c r="Y1807"/>
  <c r="R1803"/>
  <c r="Y1803"/>
  <c r="R840"/>
  <c r="Y840"/>
  <c r="R116"/>
  <c r="Y116"/>
  <c r="R117"/>
  <c r="Y117"/>
  <c r="R1093"/>
  <c r="Y1093"/>
  <c r="R1107"/>
  <c r="Y1107"/>
  <c r="R1104"/>
  <c r="Y1104"/>
  <c r="R2540"/>
  <c r="Y2540"/>
  <c r="R2536"/>
  <c r="Y2536"/>
  <c r="R3626"/>
  <c r="Y3626"/>
  <c r="R3624"/>
  <c r="Y3624"/>
  <c r="R1347"/>
  <c r="Y1347"/>
  <c r="R2681"/>
  <c r="Y2681"/>
  <c r="R2684"/>
  <c r="Y2684"/>
  <c r="R1720"/>
  <c r="Y1720"/>
  <c r="R1722"/>
  <c r="Y1722"/>
  <c r="R762"/>
  <c r="Y762"/>
  <c r="R766"/>
  <c r="Y766"/>
  <c r="R1236"/>
  <c r="Y1236"/>
  <c r="R1229"/>
  <c r="Y1229"/>
  <c r="R3177"/>
  <c r="Y3177"/>
  <c r="R3181"/>
  <c r="Y3181"/>
  <c r="R2225"/>
  <c r="Y2225"/>
  <c r="R1256"/>
  <c r="Y1256"/>
  <c r="R1260"/>
  <c r="Y1260"/>
  <c r="R858"/>
  <c r="Y858"/>
  <c r="R3800"/>
  <c r="Y3800"/>
  <c r="R3801"/>
  <c r="Y3801"/>
  <c r="R2836"/>
  <c r="Y2836"/>
  <c r="R2840"/>
  <c r="Y2840"/>
  <c r="R1882"/>
  <c r="Y1882"/>
  <c r="R1878"/>
  <c r="Y1878"/>
  <c r="R916"/>
  <c r="Y916"/>
  <c r="R911"/>
  <c r="Y911"/>
  <c r="R3214"/>
  <c r="Y3214"/>
  <c r="R3205"/>
  <c r="Y3205"/>
  <c r="R2254"/>
  <c r="Y2254"/>
  <c r="R1285"/>
  <c r="Y1285"/>
  <c r="R1284"/>
  <c r="Y1284"/>
  <c r="R3466"/>
  <c r="Y3466"/>
  <c r="R2504"/>
  <c r="Y2504"/>
  <c r="R2503"/>
  <c r="Y2503"/>
  <c r="R1548"/>
  <c r="Y1548"/>
  <c r="R1546"/>
  <c r="Y1546"/>
  <c r="R3839"/>
  <c r="Y3839"/>
  <c r="R3837"/>
  <c r="Y3837"/>
  <c r="R2878"/>
  <c r="Y2878"/>
  <c r="R2875"/>
  <c r="Y2875"/>
  <c r="R1924"/>
  <c r="Y1924"/>
  <c r="R1926"/>
  <c r="Y1926"/>
  <c r="R965"/>
  <c r="Y965"/>
  <c r="R91"/>
  <c r="Y91"/>
  <c r="R85"/>
  <c r="Y85"/>
  <c r="R150"/>
  <c r="Y150"/>
  <c r="R418"/>
  <c r="Y418"/>
  <c r="R421"/>
  <c r="Y421"/>
  <c r="R570"/>
  <c r="Y570"/>
  <c r="R573"/>
  <c r="Y573"/>
  <c r="R594"/>
  <c r="Y594"/>
  <c r="R597"/>
  <c r="Y597"/>
  <c r="R1207"/>
  <c r="Y1207"/>
  <c r="R1199"/>
  <c r="Y1199"/>
  <c r="R35"/>
  <c r="Y35"/>
  <c r="R31"/>
  <c r="Y31"/>
  <c r="R1323"/>
  <c r="Y1323"/>
  <c r="R411"/>
  <c r="Y411"/>
  <c r="R405"/>
  <c r="Y405"/>
  <c r="R359"/>
  <c r="Y359"/>
  <c r="R474"/>
  <c r="Y474"/>
  <c r="R480"/>
  <c r="Y480"/>
  <c r="R1579"/>
  <c r="Y1579"/>
  <c r="R1581"/>
  <c r="Y1581"/>
  <c r="R1475"/>
  <c r="Y1475"/>
  <c r="R1471"/>
  <c r="Y1471"/>
  <c r="R2773"/>
  <c r="Y2773"/>
  <c r="R2780"/>
  <c r="Y2780"/>
  <c r="R739"/>
  <c r="Y739"/>
  <c r="R742"/>
  <c r="Y742"/>
  <c r="R1828"/>
  <c r="Y1828"/>
  <c r="R2799"/>
  <c r="Y2799"/>
  <c r="R2805"/>
  <c r="Y2805"/>
  <c r="R1841"/>
  <c r="Y1841"/>
  <c r="R883"/>
  <c r="Y883"/>
  <c r="R891"/>
  <c r="Y891"/>
  <c r="R2793"/>
  <c r="Y2793"/>
  <c r="R2794"/>
  <c r="Y2794"/>
  <c r="R3300"/>
  <c r="Y3300"/>
  <c r="R3306"/>
  <c r="Y3306"/>
  <c r="R2337"/>
  <c r="Y2337"/>
  <c r="R2341"/>
  <c r="Y2341"/>
  <c r="R1386"/>
  <c r="Y1386"/>
  <c r="R1382"/>
  <c r="Y1382"/>
  <c r="R2061"/>
  <c r="Y2061"/>
  <c r="R3921"/>
  <c r="Y3921"/>
  <c r="R3912"/>
  <c r="Y3912"/>
  <c r="R2953"/>
  <c r="Y2953"/>
  <c r="R2002"/>
  <c r="Y2002"/>
  <c r="R1989"/>
  <c r="Y1989"/>
  <c r="R1039"/>
  <c r="Y1039"/>
  <c r="R1037"/>
  <c r="Y1037"/>
  <c r="R3327"/>
  <c r="Y3327"/>
  <c r="R3332"/>
  <c r="Y3332"/>
  <c r="R2377"/>
  <c r="Y2377"/>
  <c r="R2375"/>
  <c r="Y2375"/>
  <c r="R1413"/>
  <c r="Y1413"/>
  <c r="R1408"/>
  <c r="Y1408"/>
  <c r="R3583"/>
  <c r="Y3583"/>
  <c r="R2632"/>
  <c r="Y2632"/>
  <c r="R2627"/>
  <c r="Y2627"/>
  <c r="R1670"/>
  <c r="Y1670"/>
  <c r="R709"/>
  <c r="Y709"/>
  <c r="R708"/>
  <c r="Y708"/>
  <c r="R3000"/>
  <c r="Y3000"/>
  <c r="R2996"/>
  <c r="Y2996"/>
  <c r="R2046"/>
  <c r="Y2046"/>
  <c r="R2034"/>
  <c r="Y2034"/>
  <c r="R1084"/>
  <c r="Y1084"/>
  <c r="R1081"/>
  <c r="Y1081"/>
  <c r="R72"/>
  <c r="Y72"/>
  <c r="R70"/>
  <c r="Y70"/>
  <c r="R270"/>
  <c r="Y270"/>
  <c r="R543"/>
  <c r="Y543"/>
  <c r="R540"/>
  <c r="Y540"/>
  <c r="R195"/>
  <c r="Y195"/>
  <c r="R228"/>
  <c r="Y228"/>
  <c r="R230"/>
  <c r="Y230"/>
  <c r="R620"/>
  <c r="Y620"/>
  <c r="R621"/>
  <c r="Y621"/>
  <c r="R384"/>
  <c r="Y384"/>
  <c r="R385"/>
  <c r="Y385"/>
  <c r="R321"/>
  <c r="Y321"/>
  <c r="R315"/>
  <c r="Y315"/>
  <c r="R64"/>
  <c r="Y64"/>
  <c r="R60"/>
  <c r="Y60"/>
  <c r="R160"/>
  <c r="Y160"/>
  <c r="R442"/>
  <c r="Y442"/>
  <c r="R129"/>
  <c r="Y129"/>
  <c r="R722"/>
  <c r="Y722"/>
  <c r="R719"/>
  <c r="Y719"/>
  <c r="R1799"/>
  <c r="Y1799"/>
  <c r="R844"/>
  <c r="Y844"/>
  <c r="R845"/>
  <c r="Y845"/>
  <c r="R123"/>
  <c r="Y123"/>
  <c r="R118"/>
  <c r="Y118"/>
  <c r="R1091"/>
  <c r="Y1091"/>
  <c r="R1102"/>
  <c r="Y1102"/>
  <c r="R1116"/>
  <c r="Y1116"/>
  <c r="R1111"/>
  <c r="Y1111"/>
  <c r="R2542"/>
  <c r="Y2542"/>
  <c r="R2530"/>
  <c r="Y2530"/>
  <c r="R3628"/>
  <c r="Y3628"/>
  <c r="R1356"/>
  <c r="Y1356"/>
  <c r="R1348"/>
  <c r="Y1348"/>
  <c r="R2683"/>
  <c r="Y2683"/>
  <c r="R1724"/>
  <c r="Y1724"/>
  <c r="R1732"/>
  <c r="Y1732"/>
  <c r="R770"/>
  <c r="Y770"/>
  <c r="R759"/>
  <c r="Y759"/>
  <c r="R1226"/>
  <c r="Y1226"/>
  <c r="R1237"/>
  <c r="Y1237"/>
  <c r="R3179"/>
  <c r="Y3179"/>
  <c r="R3182"/>
  <c r="Y3182"/>
  <c r="R2217"/>
  <c r="Y2217"/>
  <c r="R2222"/>
  <c r="Y2222"/>
  <c r="R1264"/>
  <c r="Y1264"/>
  <c r="R851"/>
  <c r="Y851"/>
  <c r="R853"/>
  <c r="Y853"/>
  <c r="R3794"/>
  <c r="Y3794"/>
  <c r="R2831"/>
  <c r="Y2831"/>
  <c r="R2830"/>
  <c r="Y2830"/>
  <c r="R1872"/>
  <c r="Y1872"/>
  <c r="R1877"/>
  <c r="Y1877"/>
  <c r="R915"/>
  <c r="Y915"/>
  <c r="R919"/>
  <c r="Y919"/>
  <c r="R3213"/>
  <c r="Y3213"/>
  <c r="R3217"/>
  <c r="Y3217"/>
  <c r="R2253"/>
  <c r="Y2253"/>
  <c r="R2251"/>
  <c r="Y2251"/>
  <c r="R1297"/>
  <c r="Y1297"/>
  <c r="R3461"/>
  <c r="Y3461"/>
  <c r="R3464"/>
  <c r="Y3464"/>
  <c r="R2501"/>
  <c r="Y2501"/>
  <c r="R1547"/>
  <c r="Y1547"/>
  <c r="R1545"/>
  <c r="Y1545"/>
  <c r="R3847"/>
  <c r="Y3847"/>
  <c r="R3836"/>
  <c r="Y3836"/>
  <c r="R2887"/>
  <c r="Y2887"/>
  <c r="R2884"/>
  <c r="Y2884"/>
  <c r="R1914"/>
  <c r="Y1914"/>
  <c r="R1920"/>
  <c r="Y1920"/>
  <c r="R963"/>
  <c r="Y963"/>
  <c r="R959"/>
  <c r="Y959"/>
  <c r="R90"/>
  <c r="Y90"/>
  <c r="R155"/>
  <c r="Y155"/>
  <c r="R149"/>
  <c r="Y149"/>
  <c r="R419"/>
  <c r="Y419"/>
  <c r="R572"/>
  <c r="Y572"/>
  <c r="R571"/>
  <c r="Y571"/>
  <c r="R602"/>
  <c r="Y602"/>
  <c r="R595"/>
  <c r="Y595"/>
  <c r="R1206"/>
  <c r="Y1206"/>
  <c r="R1205"/>
  <c r="Y1205"/>
  <c r="R26"/>
  <c r="Y26"/>
  <c r="R33"/>
  <c r="Y33"/>
  <c r="R1320"/>
  <c r="Y1320"/>
  <c r="R1322"/>
  <c r="Y1322"/>
  <c r="R401"/>
  <c r="Y401"/>
  <c r="R358"/>
  <c r="Y358"/>
  <c r="R357"/>
  <c r="Y357"/>
  <c r="R479"/>
  <c r="Y479"/>
  <c r="R1578"/>
  <c r="Y1578"/>
  <c r="R1574"/>
  <c r="Y1574"/>
  <c r="R1472"/>
  <c r="Y1472"/>
  <c r="R1470"/>
  <c r="Y1470"/>
  <c r="R2772"/>
  <c r="Y2772"/>
  <c r="R2770"/>
  <c r="Y2770"/>
  <c r="R732"/>
  <c r="Y732"/>
  <c r="R736"/>
  <c r="Y736"/>
  <c r="R1832"/>
  <c r="Y1832"/>
  <c r="R1831"/>
  <c r="Y1831"/>
  <c r="R2800"/>
  <c r="Y2800"/>
  <c r="R1851"/>
  <c r="Y1851"/>
  <c r="R1845"/>
  <c r="Y1845"/>
  <c r="R881"/>
  <c r="Y881"/>
  <c r="R2790"/>
  <c r="Y2790"/>
  <c r="R2788"/>
  <c r="Y2788"/>
  <c r="R3304"/>
  <c r="Y3304"/>
  <c r="R3297"/>
  <c r="Y3297"/>
  <c r="R2346"/>
  <c r="Y2346"/>
  <c r="R2335"/>
  <c r="Y2335"/>
  <c r="R1377"/>
  <c r="Y1377"/>
  <c r="R1381"/>
  <c r="Y1381"/>
  <c r="R2060"/>
  <c r="Y2060"/>
  <c r="R2050"/>
  <c r="Y2050"/>
  <c r="R3922"/>
  <c r="Y3922"/>
  <c r="R2951"/>
  <c r="Y2951"/>
  <c r="R2956"/>
  <c r="Y2956"/>
  <c r="R1999"/>
  <c r="Y1999"/>
  <c r="R1038"/>
  <c r="Y1038"/>
  <c r="R1036"/>
  <c r="Y1036"/>
  <c r="R3336"/>
  <c r="Y3336"/>
  <c r="R3331"/>
  <c r="Y3331"/>
  <c r="R2368"/>
  <c r="Y2368"/>
  <c r="R2365"/>
  <c r="Y2365"/>
  <c r="R1412"/>
  <c r="Y1412"/>
  <c r="R1407"/>
  <c r="Y1407"/>
  <c r="R3579"/>
  <c r="Y3579"/>
  <c r="R3590"/>
  <c r="Y3590"/>
  <c r="R2621"/>
  <c r="Y2621"/>
  <c r="R1669"/>
  <c r="Y1669"/>
  <c r="R1665"/>
  <c r="Y1665"/>
  <c r="R707"/>
  <c r="Y707"/>
  <c r="R2999"/>
  <c r="Y2999"/>
  <c r="R3005"/>
  <c r="Y3005"/>
  <c r="R2036"/>
  <c r="Y2036"/>
  <c r="R2043"/>
  <c r="Y2043"/>
  <c r="R1075"/>
  <c r="Y1075"/>
  <c r="R1087"/>
  <c r="Y1087"/>
  <c r="R81"/>
  <c r="Y81"/>
  <c r="R79"/>
  <c r="Y79"/>
  <c r="R264"/>
  <c r="Y264"/>
  <c r="R271"/>
  <c r="Y271"/>
  <c r="R542"/>
  <c r="Y542"/>
  <c r="R194"/>
  <c r="Y194"/>
  <c r="R189"/>
  <c r="Y189"/>
  <c r="R227"/>
  <c r="Y227"/>
  <c r="R614"/>
  <c r="Y614"/>
  <c r="R611"/>
  <c r="Y611"/>
  <c r="R392"/>
  <c r="Y392"/>
  <c r="R386"/>
  <c r="Y386"/>
  <c r="R320"/>
  <c r="Y320"/>
  <c r="R319"/>
  <c r="Y319"/>
  <c r="R55"/>
  <c r="Y55"/>
  <c r="R59"/>
  <c r="Y59"/>
  <c r="R163"/>
  <c r="Y163"/>
  <c r="R168"/>
  <c r="Y168"/>
  <c r="R429"/>
  <c r="Y429"/>
  <c r="R432"/>
  <c r="Y432"/>
  <c r="R137"/>
  <c r="Y137"/>
  <c r="R133"/>
  <c r="Y133"/>
  <c r="R718"/>
  <c r="Y718"/>
  <c r="R3802"/>
  <c r="Y3802"/>
  <c r="R3792"/>
  <c r="Y3792"/>
  <c r="R2834"/>
  <c r="Y2834"/>
  <c r="R1873"/>
  <c r="Y1873"/>
  <c r="R1876"/>
  <c r="Y1876"/>
  <c r="R914"/>
  <c r="Y914"/>
  <c r="R910"/>
  <c r="Y910"/>
  <c r="R3216"/>
  <c r="Y3216"/>
  <c r="R3212"/>
  <c r="Y3212"/>
  <c r="R2249"/>
  <c r="Y2249"/>
  <c r="R2252"/>
  <c r="Y2252"/>
  <c r="R1296"/>
  <c r="Y1296"/>
  <c r="R1294"/>
  <c r="Y1294"/>
  <c r="R3459"/>
  <c r="Y3459"/>
  <c r="R2500"/>
  <c r="Y2500"/>
  <c r="R2505"/>
  <c r="Y2505"/>
  <c r="R1544"/>
  <c r="Y1544"/>
  <c r="R3835"/>
  <c r="Y3835"/>
  <c r="R3834"/>
  <c r="Y3834"/>
  <c r="R2876"/>
  <c r="Y2876"/>
  <c r="R2874"/>
  <c r="Y2874"/>
  <c r="R1923"/>
  <c r="Y1923"/>
  <c r="R1919"/>
  <c r="Y1919"/>
  <c r="R954"/>
  <c r="Y954"/>
  <c r="R958"/>
  <c r="Y958"/>
  <c r="R97"/>
  <c r="Y97"/>
  <c r="R89"/>
  <c r="Y89"/>
  <c r="R145"/>
  <c r="Y145"/>
  <c r="R417"/>
  <c r="Y417"/>
  <c r="R420"/>
  <c r="Y420"/>
  <c r="R569"/>
  <c r="Y569"/>
  <c r="R604"/>
  <c r="Y604"/>
  <c r="R607"/>
  <c r="Y607"/>
  <c r="R1194"/>
  <c r="Y1194"/>
  <c r="R1203"/>
  <c r="Y1203"/>
  <c r="R34"/>
  <c r="Y34"/>
  <c r="R37"/>
  <c r="Y37"/>
  <c r="R1319"/>
  <c r="Y1319"/>
  <c r="R1321"/>
  <c r="Y1321"/>
  <c r="R402"/>
  <c r="Y402"/>
  <c r="R406"/>
  <c r="Y406"/>
  <c r="R356"/>
  <c r="Y356"/>
  <c r="R478"/>
  <c r="Y478"/>
  <c r="R477"/>
  <c r="Y477"/>
  <c r="R1573"/>
  <c r="Y1573"/>
  <c r="R1476"/>
  <c r="Y1476"/>
  <c r="R1466"/>
  <c r="Y1466"/>
  <c r="R2782"/>
  <c r="Y2782"/>
  <c r="R2781"/>
  <c r="Y2781"/>
  <c r="R737"/>
  <c r="Y737"/>
  <c r="R735"/>
  <c r="Y735"/>
  <c r="R1833"/>
  <c r="Y1833"/>
  <c r="R1830"/>
  <c r="Y1830"/>
  <c r="R2811"/>
  <c r="Y2811"/>
  <c r="R2810"/>
  <c r="Y2810"/>
  <c r="R1844"/>
  <c r="Y1844"/>
  <c r="R884"/>
  <c r="Y884"/>
  <c r="R885"/>
  <c r="Y885"/>
  <c r="R2787"/>
  <c r="Y2787"/>
  <c r="R3307"/>
  <c r="Y3307"/>
  <c r="R3294"/>
  <c r="Y3294"/>
  <c r="R2334"/>
  <c r="Y2334"/>
  <c r="R2347"/>
  <c r="Y2347"/>
  <c r="R1379"/>
  <c r="Y1379"/>
  <c r="R1375"/>
  <c r="Y1375"/>
  <c r="R2058"/>
  <c r="Y2058"/>
  <c r="R2059"/>
  <c r="Y2059"/>
  <c r="R3911"/>
  <c r="Y3911"/>
  <c r="R3916"/>
  <c r="Y3916"/>
  <c r="R2962"/>
  <c r="Y2962"/>
  <c r="R1997"/>
  <c r="Y1997"/>
  <c r="R1995"/>
  <c r="Y1995"/>
  <c r="R1032"/>
  <c r="Y1032"/>
  <c r="R3335"/>
  <c r="Y3335"/>
  <c r="R3330"/>
  <c r="Y3330"/>
  <c r="R2376"/>
  <c r="Y2376"/>
  <c r="R2374"/>
  <c r="Y2374"/>
  <c r="R1411"/>
  <c r="Y1411"/>
  <c r="R1417"/>
  <c r="Y1417"/>
  <c r="R3591"/>
  <c r="Y3591"/>
  <c r="R3589"/>
  <c r="Y3589"/>
  <c r="R2624"/>
  <c r="Y2624"/>
  <c r="R2628"/>
  <c r="Y2628"/>
  <c r="R1666"/>
  <c r="Y1666"/>
  <c r="R706"/>
  <c r="Y706"/>
  <c r="R700"/>
  <c r="Y700"/>
  <c r="R2995"/>
  <c r="Y2995"/>
  <c r="R2045"/>
  <c r="Y2045"/>
  <c r="R2042"/>
  <c r="Y2042"/>
  <c r="R1074"/>
  <c r="Y1074"/>
  <c r="R1086"/>
  <c r="Y1086"/>
  <c r="R71"/>
  <c r="Y71"/>
  <c r="R78"/>
  <c r="Y78"/>
  <c r="R273"/>
  <c r="Y273"/>
  <c r="R274"/>
  <c r="Y274"/>
  <c r="R541"/>
  <c r="Y541"/>
  <c r="R536"/>
  <c r="Y536"/>
  <c r="R200"/>
  <c r="Y200"/>
  <c r="R226"/>
  <c r="Y226"/>
  <c r="R221"/>
  <c r="Y221"/>
  <c r="R619"/>
  <c r="Y619"/>
  <c r="R387"/>
  <c r="Y387"/>
  <c r="R393"/>
  <c r="Y393"/>
  <c r="R314"/>
  <c r="Y314"/>
  <c r="R318"/>
  <c r="Y318"/>
  <c r="R63"/>
  <c r="Y63"/>
  <c r="R67"/>
  <c r="Y67"/>
  <c r="R171"/>
  <c r="Y171"/>
  <c r="R167"/>
  <c r="Y167"/>
  <c r="R441"/>
  <c r="Y441"/>
  <c r="R440"/>
  <c r="Y440"/>
  <c r="R132"/>
  <c r="Y132"/>
  <c r="R717"/>
  <c r="Y717"/>
  <c r="R716"/>
  <c r="Y716"/>
  <c r="R2127"/>
  <c r="Y2127"/>
  <c r="R2130"/>
  <c r="Y2130"/>
  <c r="R1174"/>
  <c r="Y1174"/>
  <c r="R3351"/>
  <c r="Y3351"/>
  <c r="R3341"/>
  <c r="Y3341"/>
  <c r="R2384"/>
  <c r="Y2384"/>
  <c r="R2389"/>
  <c r="Y2389"/>
  <c r="R1432"/>
  <c r="Y1432"/>
  <c r="R1430"/>
  <c r="Y1430"/>
  <c r="R3719"/>
  <c r="Y3719"/>
  <c r="R3718"/>
  <c r="Y3718"/>
  <c r="R2765"/>
  <c r="Y2765"/>
  <c r="R2762"/>
  <c r="Y2762"/>
  <c r="R1797"/>
  <c r="Y1797"/>
  <c r="R1795"/>
  <c r="Y1795"/>
  <c r="R841"/>
  <c r="Y841"/>
  <c r="R836"/>
  <c r="Y836"/>
  <c r="R120"/>
  <c r="Y120"/>
  <c r="R1099"/>
  <c r="Y1099"/>
  <c r="R1094"/>
  <c r="Y1094"/>
  <c r="R1105"/>
  <c r="Y1105"/>
  <c r="R1115"/>
  <c r="Y1115"/>
  <c r="R2541"/>
  <c r="Y2541"/>
  <c r="R2538"/>
  <c r="Y2538"/>
  <c r="R3637"/>
  <c r="Y3637"/>
  <c r="R3625"/>
  <c r="Y3625"/>
  <c r="R1355"/>
  <c r="Y1355"/>
  <c r="R1357"/>
  <c r="Y1357"/>
  <c r="R2688"/>
  <c r="Y2688"/>
  <c r="R2687"/>
  <c r="Y2687"/>
  <c r="R1730"/>
  <c r="Y1730"/>
  <c r="R1725"/>
  <c r="Y1725"/>
  <c r="R761"/>
  <c r="Y761"/>
  <c r="R1224"/>
  <c r="Y1224"/>
  <c r="R1232"/>
  <c r="Y1232"/>
  <c r="R3187"/>
  <c r="Y3187"/>
  <c r="R3184"/>
  <c r="Y3184"/>
  <c r="R2226"/>
  <c r="Y2226"/>
  <c r="R2220"/>
  <c r="Y2220"/>
  <c r="R1259"/>
  <c r="Y1259"/>
  <c r="R1254"/>
  <c r="Y1254"/>
  <c r="R849"/>
  <c r="Y849"/>
  <c r="R855"/>
  <c r="Y855"/>
  <c r="R3795"/>
  <c r="Y3795"/>
  <c r="R2832"/>
  <c r="Y2832"/>
  <c r="R2837"/>
  <c r="Y2837"/>
  <c r="R1870"/>
  <c r="Y1870"/>
  <c r="R913"/>
  <c r="Y913"/>
  <c r="R922"/>
  <c r="Y922"/>
  <c r="R3207"/>
  <c r="Y3207"/>
  <c r="R3211"/>
  <c r="Y3211"/>
  <c r="R2257"/>
  <c r="Y2257"/>
  <c r="R2247"/>
  <c r="Y2247"/>
  <c r="R1295"/>
  <c r="Y1295"/>
  <c r="R1293"/>
  <c r="Y1293"/>
  <c r="R3467"/>
  <c r="Y3467"/>
  <c r="R3462"/>
  <c r="Y3462"/>
  <c r="R2511"/>
  <c r="Y2511"/>
  <c r="R1543"/>
  <c r="Y1543"/>
  <c r="R3846"/>
  <c r="Y3846"/>
  <c r="R2886"/>
  <c r="Y2886"/>
  <c r="R2883"/>
  <c r="Y2883"/>
  <c r="R1922"/>
  <c r="Y1922"/>
  <c r="R1917"/>
  <c r="Y1917"/>
  <c r="R955"/>
  <c r="Y955"/>
  <c r="R961"/>
  <c r="Y961"/>
  <c r="R96"/>
  <c r="Y96"/>
  <c r="R88"/>
  <c r="Y88"/>
  <c r="R153"/>
  <c r="Y153"/>
  <c r="R151"/>
  <c r="Y151"/>
  <c r="R416"/>
  <c r="Y416"/>
  <c r="R568"/>
  <c r="Y568"/>
  <c r="R564"/>
  <c r="Y564"/>
  <c r="R606"/>
  <c r="Y606"/>
  <c r="R1204"/>
  <c r="Y1204"/>
  <c r="R1202"/>
  <c r="Y1202"/>
  <c r="R25"/>
  <c r="Y25"/>
  <c r="R24"/>
  <c r="Y24"/>
  <c r="R1314"/>
  <c r="Y1314"/>
  <c r="R1318"/>
  <c r="Y1318"/>
  <c r="R409"/>
  <c r="Y409"/>
  <c r="R399"/>
  <c r="Y399"/>
  <c r="R364"/>
  <c r="Y364"/>
  <c r="R363"/>
  <c r="Y363"/>
  <c r="R482"/>
  <c r="Y482"/>
  <c r="R1569"/>
  <c r="Y1569"/>
  <c r="R1572"/>
  <c r="Y1572"/>
  <c r="R1465"/>
  <c r="Y1465"/>
  <c r="R2777"/>
  <c r="Y2777"/>
  <c r="R2779"/>
  <c r="Y2779"/>
  <c r="R740"/>
  <c r="Y740"/>
  <c r="R734"/>
  <c r="Y734"/>
  <c r="R1836"/>
  <c r="Y1836"/>
  <c r="R1827"/>
  <c r="Y1827"/>
  <c r="R2803"/>
  <c r="Y2803"/>
  <c r="R2807"/>
  <c r="Y2807"/>
  <c r="R1848"/>
  <c r="Y1848"/>
  <c r="R1846"/>
  <c r="Y1846"/>
  <c r="R889"/>
  <c r="Y889"/>
  <c r="R2786"/>
  <c r="Y2786"/>
  <c r="R2791"/>
  <c r="Y2791"/>
  <c r="R3295"/>
  <c r="Y3295"/>
  <c r="R2338"/>
  <c r="Y2338"/>
  <c r="R2339"/>
  <c r="Y2339"/>
  <c r="R1385"/>
  <c r="Y1385"/>
  <c r="R1383"/>
  <c r="Y1383"/>
  <c r="R2056"/>
  <c r="Y2056"/>
  <c r="R2054"/>
  <c r="Y2054"/>
  <c r="R3919"/>
  <c r="Y3919"/>
  <c r="R3909"/>
  <c r="Y3909"/>
  <c r="R2960"/>
  <c r="Y2960"/>
  <c r="R2957"/>
  <c r="Y2957"/>
  <c r="R1993"/>
  <c r="Y1993"/>
  <c r="R1031"/>
  <c r="Y1031"/>
  <c r="R1034"/>
  <c r="Y1034"/>
  <c r="R3329"/>
  <c r="Y3329"/>
  <c r="R2369"/>
  <c r="Y2369"/>
  <c r="R2373"/>
  <c r="Y2373"/>
  <c r="R1410"/>
  <c r="Y1410"/>
  <c r="R1406"/>
  <c r="Y1406"/>
  <c r="R3587"/>
  <c r="Y3587"/>
  <c r="R3588"/>
  <c r="Y3588"/>
  <c r="R2620"/>
  <c r="Y2620"/>
  <c r="R2629"/>
  <c r="Y2629"/>
  <c r="R1663"/>
  <c r="Y1663"/>
  <c r="R1668"/>
  <c r="Y1668"/>
  <c r="R705"/>
  <c r="Y705"/>
  <c r="R3004"/>
  <c r="Y3004"/>
  <c r="R2040"/>
  <c r="Y2040"/>
  <c r="R1082"/>
  <c r="Y1082"/>
  <c r="R1085"/>
  <c r="Y1085"/>
  <c r="R80"/>
  <c r="Y80"/>
  <c r="R76"/>
  <c r="Y76"/>
  <c r="R272"/>
  <c r="Y272"/>
  <c r="R267"/>
  <c r="Y267"/>
  <c r="R539"/>
  <c r="Y539"/>
  <c r="R547"/>
  <c r="Y547"/>
  <c r="R199"/>
  <c r="Y199"/>
  <c r="R193"/>
  <c r="Y193"/>
  <c r="R225"/>
  <c r="Y225"/>
  <c r="R609"/>
  <c r="Y609"/>
  <c r="R613"/>
  <c r="Y613"/>
  <c r="R394"/>
  <c r="Y394"/>
  <c r="R317"/>
  <c r="Y317"/>
  <c r="R313"/>
  <c r="Y313"/>
  <c r="R54"/>
  <c r="Y54"/>
  <c r="R58"/>
  <c r="Y58"/>
  <c r="R161"/>
  <c r="Y161"/>
  <c r="R166"/>
  <c r="Y166"/>
  <c r="R438"/>
  <c r="Y438"/>
  <c r="R431"/>
  <c r="Y431"/>
  <c r="R130"/>
  <c r="Y130"/>
  <c r="R136"/>
  <c r="Y136"/>
  <c r="R727"/>
  <c r="Y727"/>
  <c r="R3635"/>
  <c r="Y3635"/>
  <c r="R1344"/>
  <c r="Y1344"/>
  <c r="R1351"/>
  <c r="Y1351"/>
  <c r="R2680"/>
  <c r="Y2680"/>
  <c r="R2692"/>
  <c r="Y2692"/>
  <c r="R1719"/>
  <c r="Y1719"/>
  <c r="R771"/>
  <c r="Y771"/>
  <c r="R765"/>
  <c r="Y765"/>
  <c r="R1225"/>
  <c r="Y1225"/>
  <c r="R3174"/>
  <c r="Y3174"/>
  <c r="R3183"/>
  <c r="Y3183"/>
  <c r="R2218"/>
  <c r="Y2218"/>
  <c r="R2224"/>
  <c r="Y2224"/>
  <c r="R1255"/>
  <c r="Y1255"/>
  <c r="R1263"/>
  <c r="Y1263"/>
  <c r="R852"/>
  <c r="Y852"/>
  <c r="R862"/>
  <c r="Y862"/>
  <c r="R3798"/>
  <c r="Y3798"/>
  <c r="R3797"/>
  <c r="Y3797"/>
  <c r="R2842"/>
  <c r="Y2842"/>
  <c r="R1869"/>
  <c r="Y1869"/>
  <c r="R1875"/>
  <c r="Y1875"/>
  <c r="R909"/>
  <c r="Y909"/>
  <c r="R3215"/>
  <c r="Y3215"/>
  <c r="R3210"/>
  <c r="Y3210"/>
  <c r="R2248"/>
  <c r="Y2248"/>
  <c r="R2246"/>
  <c r="Y2246"/>
  <c r="R1290"/>
  <c r="Y1290"/>
  <c r="R1291"/>
  <c r="Y1291"/>
  <c r="R3463"/>
  <c r="Y3463"/>
  <c r="R3460"/>
  <c r="Y3460"/>
  <c r="R2499"/>
  <c r="Y2499"/>
  <c r="R2502"/>
  <c r="Y2502"/>
  <c r="R1540"/>
  <c r="Y1540"/>
  <c r="R1542"/>
  <c r="Y1542"/>
  <c r="R3845"/>
  <c r="Y3845"/>
  <c r="R3840"/>
  <c r="Y3840"/>
  <c r="R2882"/>
  <c r="Y2882"/>
  <c r="R1921"/>
  <c r="Y1921"/>
  <c r="R1927"/>
  <c r="Y1927"/>
  <c r="R962"/>
  <c r="Y962"/>
  <c r="R960"/>
  <c r="Y960"/>
  <c r="R93"/>
  <c r="Y93"/>
  <c r="R87"/>
  <c r="Y87"/>
  <c r="R148"/>
  <c r="Y148"/>
  <c r="R144"/>
  <c r="Y144"/>
  <c r="R415"/>
  <c r="Y415"/>
  <c r="R414"/>
  <c r="Y414"/>
  <c r="R567"/>
  <c r="Y567"/>
  <c r="R605"/>
  <c r="Y605"/>
  <c r="R596"/>
  <c r="Y596"/>
  <c r="R1201"/>
  <c r="Y1201"/>
  <c r="R29"/>
  <c r="Y29"/>
  <c r="R28"/>
  <c r="Y28"/>
  <c r="R1315"/>
  <c r="Y1315"/>
  <c r="R1317"/>
  <c r="Y1317"/>
  <c r="R410"/>
  <c r="Y410"/>
  <c r="R408"/>
  <c r="Y408"/>
  <c r="R365"/>
  <c r="Y365"/>
  <c r="R361"/>
  <c r="Y361"/>
  <c r="R476"/>
  <c r="Y476"/>
  <c r="R486"/>
  <c r="Y486"/>
  <c r="R1577"/>
  <c r="Y1577"/>
  <c r="R1474"/>
  <c r="Y1474"/>
  <c r="R1468"/>
  <c r="Y1468"/>
  <c r="R2778"/>
  <c r="Y2778"/>
  <c r="R730"/>
  <c r="Y730"/>
  <c r="R738"/>
  <c r="Y738"/>
  <c r="R1826"/>
  <c r="Y1826"/>
  <c r="R1837"/>
  <c r="Y1837"/>
  <c r="R2804"/>
  <c r="Y2804"/>
  <c r="R2806"/>
  <c r="Y2806"/>
  <c r="R1849"/>
  <c r="Y1849"/>
  <c r="R1842"/>
  <c r="Y1842"/>
  <c r="R892"/>
  <c r="Y892"/>
  <c r="R879"/>
  <c r="Y879"/>
  <c r="R2785"/>
  <c r="Y2785"/>
  <c r="R3305"/>
  <c r="Y3305"/>
  <c r="R3296"/>
  <c r="Y3296"/>
  <c r="R2340"/>
  <c r="Y2340"/>
  <c r="R1387"/>
  <c r="Y1387"/>
  <c r="R1376"/>
  <c r="Y1376"/>
  <c r="R2055"/>
  <c r="Y2055"/>
  <c r="R2053"/>
  <c r="Y2053"/>
  <c r="R3915"/>
  <c r="Y3915"/>
  <c r="R3917"/>
  <c r="Y3917"/>
  <c r="R2950"/>
  <c r="Y2950"/>
  <c r="R2961"/>
  <c r="Y2961"/>
  <c r="R1992"/>
  <c r="Y1992"/>
  <c r="R1998"/>
  <c r="Y1998"/>
  <c r="R1030"/>
  <c r="Y1030"/>
  <c r="R3326"/>
  <c r="Y3326"/>
  <c r="R3328"/>
  <c r="Y3328"/>
  <c r="R2372"/>
  <c r="Y2372"/>
  <c r="R1409"/>
  <c r="Y1409"/>
  <c r="R1405"/>
  <c r="Y1405"/>
  <c r="R3592"/>
  <c r="Y3592"/>
  <c r="R3586"/>
  <c r="Y3586"/>
  <c r="R2631"/>
  <c r="Y2631"/>
  <c r="R2619"/>
  <c r="Y2619"/>
  <c r="R1662"/>
  <c r="Y1662"/>
  <c r="R1667"/>
  <c r="Y1667"/>
  <c r="R702"/>
  <c r="Y702"/>
  <c r="R704"/>
  <c r="Y704"/>
  <c r="R2994"/>
  <c r="Y2994"/>
  <c r="R2998"/>
  <c r="Y2998"/>
  <c r="R2039"/>
  <c r="Y2039"/>
  <c r="R1080"/>
  <c r="Y1080"/>
  <c r="R77"/>
  <c r="Y77"/>
  <c r="R75"/>
  <c r="Y75"/>
  <c r="R277"/>
  <c r="Y277"/>
  <c r="R275"/>
  <c r="Y275"/>
  <c r="R537"/>
  <c r="Y537"/>
  <c r="R535"/>
  <c r="Y535"/>
  <c r="R191"/>
  <c r="Y191"/>
  <c r="R192"/>
  <c r="Y192"/>
  <c r="R222"/>
  <c r="Y222"/>
  <c r="R224"/>
  <c r="Y224"/>
  <c r="R610"/>
  <c r="Y610"/>
  <c r="R390"/>
  <c r="Y390"/>
  <c r="R389"/>
  <c r="Y389"/>
  <c r="R312"/>
  <c r="Y312"/>
  <c r="R62"/>
  <c r="Y62"/>
  <c r="R66"/>
  <c r="Y66"/>
  <c r="R169"/>
  <c r="Y169"/>
  <c r="R159"/>
  <c r="Y159"/>
  <c r="R437"/>
  <c r="Y437"/>
  <c r="R439"/>
  <c r="Y439"/>
  <c r="R140"/>
  <c r="Y140"/>
  <c r="R135"/>
  <c r="Y135"/>
  <c r="R726"/>
  <c r="Y726"/>
  <c r="R725"/>
  <c r="Y725"/>
  <c r="R3883"/>
  <c r="Y3883"/>
  <c r="R3057"/>
  <c r="Y3057"/>
  <c r="R3064"/>
  <c r="Y3064"/>
  <c r="R2096"/>
  <c r="Y2096"/>
  <c r="R2102"/>
  <c r="Y2102"/>
  <c r="R1147"/>
  <c r="Y1147"/>
  <c r="R1143"/>
  <c r="Y1143"/>
  <c r="R3874"/>
  <c r="Y3874"/>
  <c r="R3673"/>
  <c r="Y3673"/>
  <c r="R3672"/>
  <c r="Y3672"/>
  <c r="R2722"/>
  <c r="Y2722"/>
  <c r="R1762"/>
  <c r="Y1762"/>
  <c r="R1751"/>
  <c r="Y1751"/>
  <c r="R799"/>
  <c r="Y799"/>
  <c r="R794"/>
  <c r="Y794"/>
  <c r="R3087"/>
  <c r="Y3087"/>
  <c r="R3084"/>
  <c r="Y3084"/>
  <c r="R2136"/>
  <c r="Y2136"/>
  <c r="R2135"/>
  <c r="Y2135"/>
  <c r="R1166"/>
  <c r="Y1166"/>
  <c r="R1168"/>
  <c r="Y1168"/>
  <c r="R3345"/>
  <c r="Y3345"/>
  <c r="R2383"/>
  <c r="Y2383"/>
  <c r="R2385"/>
  <c r="Y2385"/>
  <c r="R1428"/>
  <c r="Y1428"/>
  <c r="R3723"/>
  <c r="Y3723"/>
  <c r="R3726"/>
  <c r="Y3726"/>
  <c r="R2763"/>
  <c r="Y2763"/>
  <c r="R2758"/>
  <c r="Y2758"/>
  <c r="R1806"/>
  <c r="Y1806"/>
  <c r="R1802"/>
  <c r="Y1802"/>
  <c r="R838"/>
  <c r="Y838"/>
  <c r="R847"/>
  <c r="Y847"/>
  <c r="R124"/>
  <c r="Y124"/>
  <c r="R127"/>
  <c r="Y127"/>
  <c r="R1098"/>
  <c r="Y1098"/>
  <c r="R1106"/>
  <c r="Y1106"/>
  <c r="R1109"/>
  <c r="Y1109"/>
  <c r="R2534"/>
  <c r="Y2534"/>
  <c r="R3632"/>
  <c r="Y3632"/>
  <c r="R3633"/>
  <c r="Y3633"/>
  <c r="R1346"/>
  <c r="Y1346"/>
  <c r="R1349"/>
  <c r="Y1349"/>
  <c r="R2689"/>
  <c r="Y2689"/>
  <c r="R2686"/>
  <c r="Y2686"/>
  <c r="R1723"/>
  <c r="Y1723"/>
  <c r="R1728"/>
  <c r="Y1728"/>
  <c r="R769"/>
  <c r="Y769"/>
  <c r="R768"/>
  <c r="Y768"/>
  <c r="R1233"/>
  <c r="Y1233"/>
  <c r="R3180"/>
  <c r="Y3180"/>
  <c r="R3176"/>
  <c r="Y3176"/>
  <c r="R2215"/>
  <c r="Y2215"/>
  <c r="R1267"/>
  <c r="Y1267"/>
  <c r="R1258"/>
  <c r="Y1258"/>
  <c r="R857"/>
  <c r="Y857"/>
  <c r="R854"/>
  <c r="Y854"/>
  <c r="R3791"/>
  <c r="Y3791"/>
  <c r="R3789"/>
  <c r="Y3789"/>
  <c r="R2833"/>
  <c r="Y2833"/>
  <c r="R2838"/>
  <c r="Y2838"/>
  <c r="R1881"/>
  <c r="Y1881"/>
  <c r="R1871"/>
  <c r="Y1871"/>
  <c r="R918"/>
  <c r="Y918"/>
  <c r="R912"/>
  <c r="Y912"/>
  <c r="R3206"/>
  <c r="Y3206"/>
  <c r="R3208"/>
  <c r="Y3208"/>
  <c r="R2244"/>
  <c r="Y2244"/>
  <c r="R1292"/>
  <c r="Y1292"/>
  <c r="R1287"/>
  <c r="Y1287"/>
  <c r="R3471"/>
  <c r="Y3471"/>
  <c r="R3469"/>
  <c r="Y3469"/>
  <c r="R2509"/>
  <c r="Y2509"/>
  <c r="R2507"/>
  <c r="Y2507"/>
  <c r="R1539"/>
  <c r="Y1539"/>
  <c r="R1541"/>
  <c r="Y1541"/>
  <c r="R3842"/>
  <c r="Y3842"/>
  <c r="R3841"/>
  <c r="Y3841"/>
  <c r="R2880"/>
  <c r="Y2880"/>
  <c r="R2877"/>
  <c r="Y2877"/>
  <c r="R1925"/>
  <c r="Y1925"/>
  <c r="R967"/>
  <c r="Y967"/>
  <c r="R92"/>
  <c r="Y92"/>
  <c r="R95"/>
  <c r="Y95"/>
  <c r="R156"/>
  <c r="Y156"/>
  <c r="R152"/>
  <c r="Y152"/>
  <c r="R426"/>
  <c r="Y426"/>
  <c r="R423"/>
  <c r="Y423"/>
  <c r="R577"/>
  <c r="Y577"/>
  <c r="R575"/>
  <c r="Y575"/>
  <c r="R599"/>
  <c r="Y599"/>
  <c r="R601"/>
  <c r="Y601"/>
  <c r="R1197"/>
  <c r="Y1197"/>
  <c r="R36"/>
  <c r="Y36"/>
  <c r="R30"/>
  <c r="Y30"/>
  <c r="R1326"/>
  <c r="Y1326"/>
  <c r="R412"/>
  <c r="Y412"/>
  <c r="R400"/>
  <c r="Y400"/>
  <c r="R354"/>
  <c r="Y354"/>
  <c r="R366"/>
  <c r="Y366"/>
  <c r="R484"/>
  <c r="Y484"/>
  <c r="R487"/>
  <c r="Y487"/>
  <c r="R1580"/>
  <c r="Y1580"/>
  <c r="R1575"/>
  <c r="Y1575"/>
  <c r="R1464"/>
  <c r="Y1464"/>
  <c r="R1469"/>
  <c r="Y1469"/>
  <c r="R2775"/>
  <c r="Y2775"/>
  <c r="R741"/>
  <c r="Y741"/>
  <c r="R733"/>
  <c r="Y733"/>
  <c r="R1825"/>
  <c r="Y1825"/>
  <c r="R2801"/>
  <c r="Y2801"/>
  <c r="R2812"/>
  <c r="Y2812"/>
  <c r="R1839"/>
  <c r="Y1839"/>
  <c r="R1843"/>
  <c r="Y1843"/>
  <c r="R882"/>
  <c r="Y882"/>
  <c r="R887"/>
  <c r="Y887"/>
  <c r="R2792"/>
  <c r="Y2792"/>
  <c r="R2797"/>
  <c r="Y2797"/>
  <c r="R3303"/>
  <c r="Y3303"/>
  <c r="R3301"/>
  <c r="Y3301"/>
  <c r="R2336"/>
  <c r="Y2336"/>
  <c r="R2343"/>
  <c r="Y2343"/>
  <c r="R1384"/>
  <c r="Y1384"/>
  <c r="R1380"/>
  <c r="Y1380"/>
  <c r="R2062"/>
  <c r="Y2062"/>
  <c r="R3910"/>
  <c r="Y3910"/>
  <c r="R3914"/>
  <c r="Y3914"/>
  <c r="R2959"/>
  <c r="Y2959"/>
  <c r="R2952"/>
  <c r="Y2952"/>
  <c r="R2000"/>
  <c r="Y2000"/>
  <c r="R1991"/>
  <c r="Y1991"/>
  <c r="R1029"/>
  <c r="Y1029"/>
  <c r="R1033"/>
  <c r="Y1033"/>
  <c r="R3334"/>
  <c r="Y3334"/>
  <c r="R3325"/>
  <c r="Y3325"/>
  <c r="R2367"/>
  <c r="Y2367"/>
  <c r="R1415"/>
  <c r="Y1415"/>
  <c r="R1404"/>
  <c r="Y1404"/>
  <c r="R3581"/>
  <c r="Y3581"/>
  <c r="R2630"/>
  <c r="Y2630"/>
  <c r="R2623"/>
  <c r="Y2623"/>
  <c r="R1664"/>
  <c r="Y1664"/>
  <c r="R1659"/>
  <c r="Y1659"/>
  <c r="R699"/>
  <c r="Y699"/>
  <c r="R703"/>
  <c r="Y703"/>
  <c r="R3002"/>
  <c r="Y3002"/>
  <c r="R2997"/>
  <c r="Y2997"/>
  <c r="R2047"/>
  <c r="Y2047"/>
  <c r="R2035"/>
  <c r="Y2035"/>
  <c r="R1078"/>
  <c r="Y1078"/>
  <c r="R73"/>
  <c r="Y73"/>
  <c r="R69"/>
  <c r="Y69"/>
  <c r="R265"/>
  <c r="Y265"/>
  <c r="R538"/>
  <c r="Y538"/>
  <c r="R534"/>
  <c r="Y534"/>
  <c r="R202"/>
  <c r="Y202"/>
  <c r="R198"/>
  <c r="Y198"/>
  <c r="R220"/>
  <c r="Y220"/>
  <c r="R232"/>
  <c r="Y232"/>
  <c r="R617"/>
  <c r="Y617"/>
  <c r="R616"/>
  <c r="Y616"/>
  <c r="R397"/>
  <c r="Y397"/>
  <c r="R391"/>
  <c r="Y391"/>
  <c r="R310"/>
  <c r="Y310"/>
  <c r="R65"/>
  <c r="Y65"/>
  <c r="R172"/>
  <c r="Y172"/>
  <c r="R435"/>
  <c r="Y435"/>
  <c r="R433"/>
  <c r="Y433"/>
  <c r="R131"/>
  <c r="Y131"/>
  <c r="R142"/>
  <c r="Y142"/>
  <c r="R724"/>
  <c r="Y724"/>
  <c r="R721"/>
  <c r="Y721"/>
  <c r="R1893"/>
  <c r="Y1893"/>
  <c r="R930"/>
  <c r="Y930"/>
  <c r="R934"/>
  <c r="Y934"/>
  <c r="R3111"/>
  <c r="Y3111"/>
  <c r="R3109"/>
  <c r="Y3109"/>
  <c r="R2139"/>
  <c r="Y2139"/>
  <c r="R2149"/>
  <c r="Y2149"/>
  <c r="R1184"/>
  <c r="Y1184"/>
  <c r="R1181"/>
  <c r="Y1181"/>
  <c r="R3481"/>
  <c r="Y3481"/>
  <c r="R2515"/>
  <c r="Y2515"/>
  <c r="R1567"/>
  <c r="Y1567"/>
  <c r="R252"/>
  <c r="Y252"/>
  <c r="R249"/>
  <c r="Y249"/>
  <c r="R212"/>
  <c r="Y212"/>
  <c r="R216"/>
  <c r="Y216"/>
  <c r="R182"/>
  <c r="Y182"/>
  <c r="R183"/>
  <c r="Y183"/>
  <c r="R500"/>
  <c r="Y500"/>
  <c r="R495"/>
  <c r="Y495"/>
  <c r="R3734"/>
  <c r="Y3734"/>
  <c r="R3737"/>
  <c r="Y3737"/>
  <c r="R2906"/>
  <c r="Y2906"/>
  <c r="R866"/>
  <c r="Y866"/>
  <c r="R869"/>
  <c r="Y869"/>
  <c r="R1936"/>
  <c r="Y1936"/>
  <c r="R3152"/>
  <c r="Y3152"/>
  <c r="R3157"/>
  <c r="Y3157"/>
  <c r="R3399"/>
  <c r="Y3399"/>
  <c r="R3405"/>
  <c r="Y3405"/>
  <c r="R2441"/>
  <c r="Y2441"/>
  <c r="R2446"/>
  <c r="Y2446"/>
  <c r="R1491"/>
  <c r="Y1491"/>
  <c r="R1479"/>
  <c r="Y1479"/>
  <c r="R3249"/>
  <c r="Y3249"/>
  <c r="R3261"/>
  <c r="Y3261"/>
  <c r="R3767"/>
  <c r="Y3767"/>
  <c r="R2943"/>
  <c r="Y2943"/>
  <c r="R1977"/>
  <c r="Y1977"/>
  <c r="R1016"/>
  <c r="Y1016"/>
  <c r="R1019"/>
  <c r="Y1019"/>
  <c r="R3275"/>
  <c r="Y3275"/>
  <c r="R3271"/>
  <c r="Y3271"/>
  <c r="R3554"/>
  <c r="Y3554"/>
  <c r="R3549"/>
  <c r="Y3549"/>
  <c r="R2599"/>
  <c r="Y2599"/>
  <c r="R2596"/>
  <c r="Y2596"/>
  <c r="R1633"/>
  <c r="Y1633"/>
  <c r="R1630"/>
  <c r="Y1630"/>
  <c r="R689"/>
  <c r="Y689"/>
  <c r="R2976"/>
  <c r="Y2976"/>
  <c r="R2971"/>
  <c r="Y2971"/>
  <c r="R2004"/>
  <c r="Y2004"/>
  <c r="R1050"/>
  <c r="Y1050"/>
  <c r="R1046"/>
  <c r="Y1046"/>
  <c r="R3223"/>
  <c r="Y3223"/>
  <c r="R3222"/>
  <c r="Y3222"/>
  <c r="R2266"/>
  <c r="Y2266"/>
  <c r="R2263"/>
  <c r="Y2263"/>
  <c r="R1309"/>
  <c r="Y1309"/>
  <c r="R1311"/>
  <c r="Y1311"/>
  <c r="R3606"/>
  <c r="Y3606"/>
  <c r="R3604"/>
  <c r="Y3604"/>
  <c r="R2642"/>
  <c r="Y2642"/>
  <c r="R2639"/>
  <c r="Y2639"/>
  <c r="R1682"/>
  <c r="Y1682"/>
  <c r="R1680"/>
  <c r="Y1680"/>
  <c r="R656"/>
  <c r="Y656"/>
  <c r="R3512"/>
  <c r="Y3512"/>
  <c r="R3507"/>
  <c r="Y3507"/>
  <c r="R996"/>
  <c r="Y996"/>
  <c r="R990"/>
  <c r="Y990"/>
  <c r="R2296"/>
  <c r="Y2296"/>
  <c r="R2293"/>
  <c r="Y2293"/>
  <c r="R3396"/>
  <c r="Y3396"/>
  <c r="R3394"/>
  <c r="Y3394"/>
  <c r="R3639"/>
  <c r="Y3639"/>
  <c r="R3644"/>
  <c r="Y3644"/>
  <c r="R2565"/>
  <c r="Y2565"/>
  <c r="R2562"/>
  <c r="Y2562"/>
  <c r="R1609"/>
  <c r="Y1609"/>
  <c r="R1605"/>
  <c r="Y1605"/>
  <c r="R681"/>
  <c r="Y681"/>
  <c r="R3887"/>
  <c r="Y3887"/>
  <c r="R3891"/>
  <c r="Y3891"/>
  <c r="R3066"/>
  <c r="Y3066"/>
  <c r="R3054"/>
  <c r="Y3054"/>
  <c r="R2104"/>
  <c r="Y2104"/>
  <c r="R2101"/>
  <c r="Y2101"/>
  <c r="R1136"/>
  <c r="Y1136"/>
  <c r="R1141"/>
  <c r="Y1141"/>
  <c r="R3873"/>
  <c r="Y3873"/>
  <c r="R3868"/>
  <c r="Y3868"/>
  <c r="R3675"/>
  <c r="Y3675"/>
  <c r="R2721"/>
  <c r="Y2721"/>
  <c r="R2717"/>
  <c r="Y2717"/>
  <c r="R1750"/>
  <c r="Y1750"/>
  <c r="R798"/>
  <c r="Y798"/>
  <c r="R793"/>
  <c r="Y793"/>
  <c r="R3095"/>
  <c r="Y3095"/>
  <c r="R3097"/>
  <c r="Y3097"/>
  <c r="R2129"/>
  <c r="Y2129"/>
  <c r="R2134"/>
  <c r="Y2134"/>
  <c r="R1165"/>
  <c r="Y1165"/>
  <c r="R1167"/>
  <c r="Y1167"/>
  <c r="R3339"/>
  <c r="Y3339"/>
  <c r="R3350"/>
  <c r="Y3350"/>
  <c r="R2382"/>
  <c r="Y2382"/>
  <c r="R1427"/>
  <c r="Y1427"/>
  <c r="R3725"/>
  <c r="Y3725"/>
  <c r="R2761"/>
  <c r="Y2761"/>
  <c r="R2767"/>
  <c r="Y2767"/>
  <c r="R1805"/>
  <c r="Y1805"/>
  <c r="R1801"/>
  <c r="Y1801"/>
  <c r="R834"/>
  <c r="Y834"/>
  <c r="R835"/>
  <c r="Y835"/>
  <c r="R122"/>
  <c r="Y122"/>
  <c r="R126"/>
  <c r="Y126"/>
  <c r="R1100"/>
  <c r="Y1100"/>
  <c r="R1096"/>
  <c r="Y1096"/>
  <c r="R1114"/>
  <c r="Y1114"/>
  <c r="R2533"/>
  <c r="Y2533"/>
  <c r="R2529"/>
  <c r="Y2529"/>
  <c r="R3631"/>
  <c r="Y3631"/>
  <c r="R1354"/>
  <c r="Y1354"/>
  <c r="R1345"/>
  <c r="Y1345"/>
  <c r="R2691"/>
  <c r="Y2691"/>
  <c r="R2685"/>
  <c r="Y2685"/>
  <c r="R1731"/>
  <c r="Y1731"/>
  <c r="R1721"/>
  <c r="Y1721"/>
  <c r="R772"/>
  <c r="Y772"/>
  <c r="R767"/>
  <c r="Y767"/>
  <c r="R1235"/>
  <c r="Y1235"/>
  <c r="R1230"/>
  <c r="Y1230"/>
  <c r="R3186"/>
  <c r="Y3186"/>
  <c r="R2216"/>
  <c r="Y2216"/>
  <c r="R2223"/>
  <c r="Y2223"/>
  <c r="R1266"/>
  <c r="Y1266"/>
  <c r="R860"/>
  <c r="Y860"/>
  <c r="R850"/>
  <c r="Y850"/>
  <c r="R3799"/>
  <c r="Y3799"/>
  <c r="R3793"/>
  <c r="Y3793"/>
  <c r="R2835"/>
  <c r="Y2835"/>
  <c r="R2829"/>
  <c r="Y2829"/>
  <c r="R1874"/>
  <c r="Y1874"/>
  <c r="R1879"/>
  <c r="Y1879"/>
  <c r="R917"/>
  <c r="Y917"/>
  <c r="R920"/>
  <c r="Y920"/>
  <c r="R3204"/>
  <c r="Y3204"/>
  <c r="R2255"/>
  <c r="Y2255"/>
  <c r="R2250"/>
  <c r="Y2250"/>
  <c r="R1286"/>
  <c r="Y1286"/>
  <c r="R3472"/>
  <c r="Y3472"/>
  <c r="R3468"/>
  <c r="Y3468"/>
  <c r="R2512"/>
  <c r="Y2512"/>
  <c r="R2506"/>
  <c r="Y2506"/>
  <c r="R1551"/>
  <c r="Y1551"/>
  <c r="R1549"/>
  <c r="Y1549"/>
  <c r="R3843"/>
  <c r="Y3843"/>
  <c r="R3838"/>
  <c r="Y3838"/>
  <c r="R2879"/>
  <c r="Y2879"/>
  <c r="R2885"/>
  <c r="Y2885"/>
  <c r="R1915"/>
  <c r="Y1915"/>
  <c r="R1918"/>
  <c r="Y1918"/>
  <c r="R966"/>
  <c r="Y966"/>
  <c r="R956"/>
  <c r="Y956"/>
  <c r="R94"/>
  <c r="Y94"/>
  <c r="R154"/>
  <c r="Y154"/>
  <c r="R147"/>
  <c r="Y147"/>
  <c r="R425"/>
  <c r="Y425"/>
  <c r="R422"/>
  <c r="Y422"/>
  <c r="R576"/>
  <c r="Y576"/>
  <c r="R574"/>
  <c r="Y574"/>
  <c r="R598"/>
  <c r="Y598"/>
  <c r="R600"/>
  <c r="Y600"/>
  <c r="R1195"/>
  <c r="Y1195"/>
  <c r="R1200"/>
  <c r="Y1200"/>
  <c r="R27"/>
  <c r="Y27"/>
  <c r="R1325"/>
  <c r="Y1325"/>
  <c r="R1316"/>
  <c r="Y1316"/>
  <c r="R403"/>
  <c r="Y403"/>
  <c r="R362"/>
  <c r="Y362"/>
  <c r="R360"/>
  <c r="Y360"/>
  <c r="R485"/>
  <c r="Y485"/>
  <c r="R481"/>
  <c r="Y481"/>
  <c r="R1570"/>
  <c r="Y1570"/>
  <c r="R1582"/>
  <c r="Y1582"/>
  <c r="R1473"/>
  <c r="Y1473"/>
  <c r="R1477"/>
  <c r="Y1477"/>
  <c r="R2774"/>
  <c r="Y2774"/>
  <c r="R2771"/>
  <c r="Y2771"/>
  <c r="R729"/>
  <c r="Y729"/>
  <c r="R1835"/>
  <c r="Y1835"/>
  <c r="R1829"/>
  <c r="Y1829"/>
  <c r="R2808"/>
  <c r="Y2808"/>
  <c r="R1847"/>
  <c r="Y1847"/>
  <c r="R1840"/>
  <c r="Y1840"/>
  <c r="R890"/>
  <c r="Y890"/>
  <c r="R886"/>
  <c r="Y886"/>
  <c r="R2784"/>
  <c r="Y2784"/>
  <c r="R2796"/>
  <c r="Y2796"/>
  <c r="R3299"/>
  <c r="Y3299"/>
  <c r="R3298"/>
  <c r="Y3298"/>
  <c r="R2345"/>
  <c r="Y2345"/>
  <c r="R2342"/>
  <c r="Y2342"/>
  <c r="R1378"/>
  <c r="Y1378"/>
  <c r="R2051"/>
  <c r="Y2051"/>
  <c r="R2049"/>
  <c r="Y2049"/>
  <c r="R3918"/>
  <c r="Y3918"/>
  <c r="R2949"/>
  <c r="Y2949"/>
  <c r="R2954"/>
  <c r="Y2954"/>
  <c r="R1994"/>
  <c r="Y1994"/>
  <c r="R1990"/>
  <c r="Y1990"/>
  <c r="R1040"/>
  <c r="Y1040"/>
  <c r="R1042"/>
  <c r="Y1042"/>
  <c r="R3333"/>
  <c r="Y3333"/>
  <c r="R3337"/>
  <c r="Y3337"/>
  <c r="R2366"/>
  <c r="Y2366"/>
  <c r="R2364"/>
  <c r="Y2364"/>
  <c r="R1414"/>
  <c r="Y1414"/>
  <c r="R3580"/>
  <c r="Y3580"/>
  <c r="R3584"/>
  <c r="Y3584"/>
  <c r="R2626"/>
  <c r="Y2626"/>
  <c r="R1672"/>
  <c r="Y1672"/>
  <c r="R1671"/>
  <c r="Y1671"/>
  <c r="R710"/>
  <c r="Y710"/>
  <c r="R711"/>
  <c r="Y711"/>
  <c r="R3001"/>
  <c r="Y3001"/>
  <c r="R3007"/>
  <c r="Y3007"/>
  <c r="R2037"/>
  <c r="Y2037"/>
  <c r="R2044"/>
  <c r="Y2044"/>
  <c r="R1077"/>
  <c r="Y1077"/>
  <c r="R1083"/>
  <c r="Y1083"/>
  <c r="R82"/>
  <c r="Y82"/>
  <c r="R276"/>
  <c r="Y276"/>
  <c r="R269"/>
  <c r="Y269"/>
  <c r="R544"/>
  <c r="Y544"/>
  <c r="R197"/>
  <c r="Y197"/>
  <c r="R196"/>
  <c r="Y196"/>
  <c r="R229"/>
  <c r="Y229"/>
  <c r="R231"/>
  <c r="Y231"/>
  <c r="R618"/>
  <c r="Y618"/>
  <c r="R615"/>
  <c r="Y615"/>
  <c r="R396"/>
  <c r="Y396"/>
  <c r="R395"/>
  <c r="Y395"/>
  <c r="R322"/>
  <c r="Y322"/>
  <c r="R316"/>
  <c r="Y316"/>
  <c r="R56"/>
  <c r="Y56"/>
  <c r="R61"/>
  <c r="Y61"/>
  <c r="R170"/>
  <c r="Y170"/>
  <c r="R165"/>
  <c r="Y165"/>
  <c r="R430"/>
  <c r="Y430"/>
  <c r="R141"/>
  <c r="Y141"/>
  <c r="R139"/>
  <c r="Y139"/>
  <c r="R714"/>
  <c r="Y714"/>
  <c r="R720"/>
  <c r="Y720"/>
  <c r="V2918"/>
  <c r="V3893"/>
  <c r="V2738"/>
  <c r="V98"/>
  <c r="V3038"/>
  <c r="V2078"/>
  <c r="V3518"/>
  <c r="V2858"/>
  <c r="V3008"/>
  <c r="V2183"/>
  <c r="V1808"/>
  <c r="V1388"/>
  <c r="V3353"/>
  <c r="V2393"/>
  <c r="V323"/>
  <c r="V3428"/>
  <c r="V2138"/>
  <c r="V488"/>
  <c r="V3728"/>
  <c r="V1478"/>
  <c r="V3248"/>
  <c r="V2588"/>
  <c r="V1298"/>
  <c r="V3383"/>
  <c r="V1133"/>
  <c r="V1163"/>
  <c r="V113"/>
  <c r="V758"/>
  <c r="V1868"/>
  <c r="V908"/>
  <c r="V3833"/>
  <c r="V2873"/>
  <c r="V593"/>
  <c r="V1463"/>
  <c r="V3293"/>
  <c r="V2333"/>
  <c r="V3323"/>
  <c r="V383"/>
  <c r="V1958"/>
  <c r="V3068"/>
  <c r="V1778"/>
  <c r="V518"/>
  <c r="V293"/>
  <c r="V3188"/>
  <c r="V1898"/>
  <c r="V3848"/>
  <c r="V3653"/>
  <c r="V3683"/>
  <c r="V2723"/>
  <c r="V443"/>
  <c r="V3368"/>
  <c r="V1358"/>
  <c r="V2468"/>
  <c r="V1178"/>
  <c r="V1628"/>
  <c r="V3593"/>
  <c r="V2633"/>
  <c r="V3638"/>
  <c r="V2558"/>
  <c r="V3863"/>
  <c r="V3338"/>
  <c r="V1088"/>
  <c r="V1223"/>
  <c r="V1913"/>
  <c r="V1193"/>
  <c r="V2768"/>
  <c r="V2363"/>
  <c r="V1073"/>
  <c r="V308"/>
  <c r="V53"/>
  <c r="V998"/>
  <c r="V2108"/>
  <c r="V818"/>
  <c r="V1118"/>
  <c r="V2228"/>
  <c r="V938"/>
  <c r="V2693"/>
  <c r="V1433"/>
  <c r="V2423"/>
  <c r="V2408"/>
  <c r="V1508"/>
  <c r="V3473"/>
  <c r="V2513"/>
  <c r="V2903"/>
  <c r="V3758"/>
  <c r="V2933"/>
  <c r="V683"/>
  <c r="V3668"/>
  <c r="V2378"/>
  <c r="V1418"/>
  <c r="V1103"/>
  <c r="V3173"/>
  <c r="V3203"/>
  <c r="V23"/>
  <c r="V728"/>
  <c r="V1373"/>
  <c r="V1403"/>
  <c r="V68"/>
  <c r="V2168"/>
  <c r="V3743"/>
  <c r="V1148"/>
  <c r="V3113"/>
  <c r="V2153"/>
  <c r="V2648"/>
  <c r="V968"/>
  <c r="V1268"/>
  <c r="V3233"/>
  <c r="V2273"/>
  <c r="V1448"/>
  <c r="V1733"/>
  <c r="V1763"/>
  <c r="V38"/>
  <c r="V3773"/>
  <c r="V2813"/>
  <c r="V3803"/>
  <c r="V2843"/>
  <c r="V863"/>
  <c r="V2963"/>
  <c r="V1673"/>
  <c r="V1598"/>
  <c r="V2708"/>
  <c r="V2528"/>
  <c r="V2213"/>
  <c r="V2243"/>
  <c r="V953"/>
  <c r="V1313"/>
  <c r="V1823"/>
  <c r="V2048"/>
  <c r="V3578"/>
  <c r="V263"/>
  <c r="V158"/>
  <c r="V428"/>
  <c r="V1703"/>
  <c r="V3128"/>
  <c r="V3413"/>
  <c r="V2453"/>
  <c r="V3443"/>
  <c r="V1943"/>
  <c r="V3488"/>
  <c r="V3533"/>
  <c r="V3563"/>
  <c r="V2603"/>
  <c r="V578"/>
  <c r="V2663"/>
  <c r="V773"/>
  <c r="V803"/>
  <c r="V623"/>
  <c r="V743"/>
  <c r="V1553"/>
  <c r="V1928"/>
  <c r="V1973"/>
  <c r="V2003"/>
  <c r="V653"/>
  <c r="V668"/>
  <c r="V1748"/>
  <c r="V788"/>
  <c r="V3713"/>
  <c r="V2753"/>
  <c r="V3623"/>
  <c r="V1253"/>
  <c r="V1283"/>
  <c r="V83"/>
  <c r="V398"/>
  <c r="V2798"/>
  <c r="V3908"/>
  <c r="V2618"/>
  <c r="V533"/>
  <c r="V2483"/>
  <c r="V338"/>
  <c r="V2573"/>
  <c r="V3158"/>
  <c r="V2198"/>
  <c r="V1583"/>
  <c r="V2978"/>
  <c r="V278"/>
  <c r="V1688"/>
  <c r="V3023"/>
  <c r="V1853"/>
  <c r="V1883"/>
  <c r="V248"/>
  <c r="V3143"/>
  <c r="V1013"/>
  <c r="V1043"/>
  <c r="V3503"/>
  <c r="V3878"/>
  <c r="V1793"/>
  <c r="V1343"/>
  <c r="V2678"/>
  <c r="V848"/>
  <c r="V3458"/>
  <c r="V143"/>
  <c r="V353"/>
  <c r="V1838"/>
  <c r="V2948"/>
  <c r="V1658"/>
  <c r="V188"/>
  <c r="V128"/>
  <c r="V1208"/>
  <c r="V1493"/>
  <c r="V1523"/>
  <c r="V503"/>
  <c r="V1328"/>
  <c r="V1613"/>
  <c r="V3608"/>
  <c r="V1643"/>
  <c r="V368"/>
  <c r="V3308"/>
  <c r="V2018"/>
  <c r="V548"/>
  <c r="V893"/>
  <c r="V923"/>
  <c r="V203"/>
  <c r="V173"/>
  <c r="V3398"/>
  <c r="V2438"/>
  <c r="V3263"/>
  <c r="V3218"/>
  <c r="V983"/>
  <c r="V3053"/>
  <c r="V3083"/>
  <c r="V3788"/>
  <c r="V2498"/>
  <c r="V1538"/>
  <c r="V413"/>
  <c r="V473"/>
  <c r="V878"/>
  <c r="V1988"/>
  <c r="V698"/>
  <c r="V2993"/>
  <c r="V218"/>
  <c r="V713"/>
  <c r="V2063"/>
  <c r="V2888"/>
  <c r="V3698"/>
  <c r="V458"/>
  <c r="V2303"/>
  <c r="V3818"/>
  <c r="V638"/>
  <c r="V1238"/>
  <c r="V2348"/>
  <c r="V1058"/>
  <c r="V233"/>
  <c r="V3278"/>
  <c r="V2318"/>
  <c r="V2543"/>
  <c r="V3098"/>
  <c r="V3548"/>
  <c r="V2258"/>
  <c r="V2288"/>
  <c r="V2093"/>
  <c r="V2123"/>
  <c r="V833"/>
  <c r="V1718"/>
  <c r="V2828"/>
  <c r="V563"/>
  <c r="V1568"/>
  <c r="V2783"/>
  <c r="V1028"/>
  <c r="V2033"/>
  <c r="V608"/>
  <c r="T2175"/>
  <c r="V2175" s="1"/>
  <c r="U2175"/>
  <c r="T1714"/>
  <c r="V1714" s="1"/>
  <c r="U1714"/>
  <c r="T1707"/>
  <c r="V1707" s="1"/>
  <c r="U1707"/>
  <c r="T3130"/>
  <c r="V3130" s="1"/>
  <c r="U3130"/>
  <c r="T3135"/>
  <c r="V3135" s="1"/>
  <c r="U3135"/>
  <c r="T1211"/>
  <c r="V1211" s="1"/>
  <c r="U1211"/>
  <c r="T1221"/>
  <c r="V1221" s="1"/>
  <c r="U1221"/>
  <c r="T2075"/>
  <c r="V2075" s="1"/>
  <c r="U2075"/>
  <c r="T2071"/>
  <c r="V2071" s="1"/>
  <c r="U2071"/>
  <c r="T2920"/>
  <c r="V2920" s="1"/>
  <c r="U2920"/>
  <c r="T2930"/>
  <c r="V2930" s="1"/>
  <c r="U2930"/>
  <c r="T1970"/>
  <c r="V1970" s="1"/>
  <c r="U1970"/>
  <c r="T1012"/>
  <c r="V1012" s="1"/>
  <c r="U1012"/>
  <c r="T1004"/>
  <c r="V1004" s="1"/>
  <c r="U1004"/>
  <c r="T3747"/>
  <c r="V3747" s="1"/>
  <c r="U3747"/>
  <c r="T3420"/>
  <c r="V3420" s="1"/>
  <c r="U3420"/>
  <c r="T3415"/>
  <c r="V3415" s="1"/>
  <c r="U3415"/>
  <c r="T2466"/>
  <c r="V2466" s="1"/>
  <c r="U2466"/>
  <c r="T2454"/>
  <c r="V2454" s="1"/>
  <c r="U2454"/>
  <c r="T1496"/>
  <c r="V1496" s="1"/>
  <c r="U1496"/>
  <c r="T1504"/>
  <c r="V1504" s="1"/>
  <c r="U1504"/>
  <c r="T2899"/>
  <c r="V2899" s="1"/>
  <c r="U2899"/>
  <c r="T2895"/>
  <c r="V2895" s="1"/>
  <c r="U2895"/>
  <c r="T3904"/>
  <c r="V3904" s="1"/>
  <c r="U3904"/>
  <c r="T3905"/>
  <c r="V3905" s="1"/>
  <c r="U3905"/>
  <c r="T3070"/>
  <c r="V3070" s="1"/>
  <c r="U3070"/>
  <c r="T2110"/>
  <c r="V2110" s="1"/>
  <c r="U2110"/>
  <c r="T2115"/>
  <c r="V2115" s="1"/>
  <c r="U2115"/>
  <c r="T1151"/>
  <c r="V1151" s="1"/>
  <c r="U1151"/>
  <c r="T3456"/>
  <c r="V3456" s="1"/>
  <c r="U3456"/>
  <c r="T3457"/>
  <c r="V3457" s="1"/>
  <c r="U3457"/>
  <c r="T2490"/>
  <c r="V2490" s="1"/>
  <c r="U2490"/>
  <c r="T2493"/>
  <c r="V2493" s="1"/>
  <c r="U2493"/>
  <c r="T1537"/>
  <c r="V1537" s="1"/>
  <c r="U1537"/>
  <c r="T1536"/>
  <c r="V1536" s="1"/>
  <c r="U1536"/>
  <c r="T3705"/>
  <c r="V3705" s="1"/>
  <c r="U3705"/>
  <c r="T3701"/>
  <c r="V3701" s="1"/>
  <c r="U3701"/>
  <c r="T2752"/>
  <c r="V2752" s="1"/>
  <c r="U2752"/>
  <c r="T2740"/>
  <c r="V2740" s="1"/>
  <c r="U2740"/>
  <c r="T1781"/>
  <c r="V1781" s="1"/>
  <c r="U1781"/>
  <c r="T831"/>
  <c r="V831" s="1"/>
  <c r="U831"/>
  <c r="T820"/>
  <c r="V820" s="1"/>
  <c r="U820"/>
  <c r="T3122"/>
  <c r="V3122" s="1"/>
  <c r="U3122"/>
  <c r="T2160"/>
  <c r="V2160" s="1"/>
  <c r="U2160"/>
  <c r="T2157"/>
  <c r="V2157" s="1"/>
  <c r="U2157"/>
  <c r="T349"/>
  <c r="V349" s="1"/>
  <c r="U349"/>
  <c r="T347"/>
  <c r="V347" s="1"/>
  <c r="U347"/>
  <c r="T508"/>
  <c r="V508" s="1"/>
  <c r="U508"/>
  <c r="T517"/>
  <c r="V517" s="1"/>
  <c r="U517"/>
  <c r="T467"/>
  <c r="V467" s="1"/>
  <c r="U467"/>
  <c r="T471"/>
  <c r="V471" s="1"/>
  <c r="U471"/>
  <c r="T107"/>
  <c r="V107" s="1"/>
  <c r="U107"/>
  <c r="T99"/>
  <c r="V99" s="1"/>
  <c r="U99"/>
  <c r="T532"/>
  <c r="V532" s="1"/>
  <c r="U532"/>
  <c r="T302"/>
  <c r="V302" s="1"/>
  <c r="U302"/>
  <c r="T2662"/>
  <c r="V2662" s="1"/>
  <c r="U2662"/>
  <c r="T1955"/>
  <c r="V1955" s="1"/>
  <c r="U1955"/>
  <c r="T1944"/>
  <c r="V1944" s="1"/>
  <c r="U1944"/>
  <c r="T3491"/>
  <c r="V3491" s="1"/>
  <c r="U3491"/>
  <c r="T3498"/>
  <c r="V3498" s="1"/>
  <c r="U3498"/>
  <c r="T1338"/>
  <c r="V1338" s="1"/>
  <c r="U1338"/>
  <c r="T1333"/>
  <c r="V1333" s="1"/>
  <c r="U1333"/>
  <c r="T2305"/>
  <c r="V2305" s="1"/>
  <c r="U2305"/>
  <c r="T2307"/>
  <c r="V2307" s="1"/>
  <c r="U2307"/>
  <c r="T3051"/>
  <c r="V3051" s="1"/>
  <c r="U3051"/>
  <c r="T3044"/>
  <c r="V3044" s="1"/>
  <c r="U3044"/>
  <c r="T2092"/>
  <c r="V2092" s="1"/>
  <c r="U2092"/>
  <c r="T2086"/>
  <c r="V2086" s="1"/>
  <c r="U2086"/>
  <c r="T1129"/>
  <c r="V1129" s="1"/>
  <c r="U1129"/>
  <c r="T1124"/>
  <c r="V1124" s="1"/>
  <c r="U1124"/>
  <c r="T982"/>
  <c r="V982" s="1"/>
  <c r="U982"/>
  <c r="T3546"/>
  <c r="V3546" s="1"/>
  <c r="U3546"/>
  <c r="T3537"/>
  <c r="V3537" s="1"/>
  <c r="U3537"/>
  <c r="T2584"/>
  <c r="V2584" s="1"/>
  <c r="U2584"/>
  <c r="T2583"/>
  <c r="V2583" s="1"/>
  <c r="U2583"/>
  <c r="T1624"/>
  <c r="V1624" s="1"/>
  <c r="U1624"/>
  <c r="T1622"/>
  <c r="V1622" s="1"/>
  <c r="U1622"/>
  <c r="T3609"/>
  <c r="V3609" s="1"/>
  <c r="U3609"/>
  <c r="T3615"/>
  <c r="V3615" s="1"/>
  <c r="U3615"/>
  <c r="T3522"/>
  <c r="V3522" s="1"/>
  <c r="U3522"/>
  <c r="T3524"/>
  <c r="V3524" s="1"/>
  <c r="U3524"/>
  <c r="T3191"/>
  <c r="V3191" s="1"/>
  <c r="U3191"/>
  <c r="T2238"/>
  <c r="V2238" s="1"/>
  <c r="U2238"/>
  <c r="T2235"/>
  <c r="V2235" s="1"/>
  <c r="U2235"/>
  <c r="T1277"/>
  <c r="V1277" s="1"/>
  <c r="U1277"/>
  <c r="T3576"/>
  <c r="V3576" s="1"/>
  <c r="U3576"/>
  <c r="T3571"/>
  <c r="V3571" s="1"/>
  <c r="U3571"/>
  <c r="T2608"/>
  <c r="V2608" s="1"/>
  <c r="U2608"/>
  <c r="T2607"/>
  <c r="V2607" s="1"/>
  <c r="U2607"/>
  <c r="T1656"/>
  <c r="V1656" s="1"/>
  <c r="U1656"/>
  <c r="T1655"/>
  <c r="V1655" s="1"/>
  <c r="U1655"/>
  <c r="T3831"/>
  <c r="V3831" s="1"/>
  <c r="U3831"/>
  <c r="T3826"/>
  <c r="V3826" s="1"/>
  <c r="U3826"/>
  <c r="T2863"/>
  <c r="V2863" s="1"/>
  <c r="U2863"/>
  <c r="T2862"/>
  <c r="V2862" s="1"/>
  <c r="U2862"/>
  <c r="T1902"/>
  <c r="V1902" s="1"/>
  <c r="U1902"/>
  <c r="T943"/>
  <c r="V943" s="1"/>
  <c r="U943"/>
  <c r="T940"/>
  <c r="V940" s="1"/>
  <c r="U940"/>
  <c r="T3236"/>
  <c r="V3236" s="1"/>
  <c r="U3236"/>
  <c r="T2285"/>
  <c r="V2285" s="1"/>
  <c r="U2285"/>
  <c r="T2282"/>
  <c r="V2282" s="1"/>
  <c r="U2282"/>
  <c r="T587"/>
  <c r="V587" s="1"/>
  <c r="U587"/>
  <c r="T585"/>
  <c r="V585" s="1"/>
  <c r="U585"/>
  <c r="T379"/>
  <c r="V379" s="1"/>
  <c r="U379"/>
  <c r="T375"/>
  <c r="V375" s="1"/>
  <c r="U375"/>
  <c r="T650"/>
  <c r="V650" s="1"/>
  <c r="U650"/>
  <c r="T647"/>
  <c r="V647" s="1"/>
  <c r="U647"/>
  <c r="T3014"/>
  <c r="V3014" s="1"/>
  <c r="U3014"/>
  <c r="T3019"/>
  <c r="V3019" s="1"/>
  <c r="U3019"/>
  <c r="T2194"/>
  <c r="V2194" s="1"/>
  <c r="U2194"/>
  <c r="T2191"/>
  <c r="V2191" s="1"/>
  <c r="U2191"/>
  <c r="T3855"/>
  <c r="V3855" s="1"/>
  <c r="U3855"/>
  <c r="T1453"/>
  <c r="V1453" s="1"/>
  <c r="U1453"/>
  <c r="T2667"/>
  <c r="V2667" s="1"/>
  <c r="U2667"/>
  <c r="T2677"/>
  <c r="V2677" s="1"/>
  <c r="U2677"/>
  <c r="T3167"/>
  <c r="V3167" s="1"/>
  <c r="U3167"/>
  <c r="T3164"/>
  <c r="V3164" s="1"/>
  <c r="U3164"/>
  <c r="T2208"/>
  <c r="V2208" s="1"/>
  <c r="U2208"/>
  <c r="T2205"/>
  <c r="V2205" s="1"/>
  <c r="U2205"/>
  <c r="T1244"/>
  <c r="V1244" s="1"/>
  <c r="U1244"/>
  <c r="T1246"/>
  <c r="V1246" s="1"/>
  <c r="U1246"/>
  <c r="T1819"/>
  <c r="V1819" s="1"/>
  <c r="U1819"/>
  <c r="T1812"/>
  <c r="V1812" s="1"/>
  <c r="U1812"/>
  <c r="T3662"/>
  <c r="V3662" s="1"/>
  <c r="U3662"/>
  <c r="T2696"/>
  <c r="V2696" s="1"/>
  <c r="U2696"/>
  <c r="T2702"/>
  <c r="V2702" s="1"/>
  <c r="U2702"/>
  <c r="T1737"/>
  <c r="V1737" s="1"/>
  <c r="U1737"/>
  <c r="T786"/>
  <c r="V786" s="1"/>
  <c r="U786"/>
  <c r="T775"/>
  <c r="V775" s="1"/>
  <c r="U775"/>
  <c r="T1595"/>
  <c r="V1595" s="1"/>
  <c r="U1595"/>
  <c r="T1589"/>
  <c r="V1589" s="1"/>
  <c r="U1589"/>
  <c r="T3318"/>
  <c r="V3318" s="1"/>
  <c r="U3318"/>
  <c r="T3317"/>
  <c r="V3317" s="1"/>
  <c r="U3317"/>
  <c r="T2353"/>
  <c r="V2353" s="1"/>
  <c r="U2353"/>
  <c r="T2359"/>
  <c r="V2359" s="1"/>
  <c r="U2359"/>
  <c r="T1402"/>
  <c r="V1402" s="1"/>
  <c r="U1402"/>
  <c r="T1390"/>
  <c r="V1390" s="1"/>
  <c r="U1390"/>
  <c r="T3693"/>
  <c r="V3693" s="1"/>
  <c r="U3693"/>
  <c r="T2725"/>
  <c r="V2725" s="1"/>
  <c r="U2725"/>
  <c r="T1767"/>
  <c r="V1767" s="1"/>
  <c r="U1767"/>
  <c r="T810"/>
  <c r="V810" s="1"/>
  <c r="U810"/>
  <c r="T808"/>
  <c r="V808" s="1"/>
  <c r="U808"/>
  <c r="T2979"/>
  <c r="V2979" s="1"/>
  <c r="U2979"/>
  <c r="T2986"/>
  <c r="V2986" s="1"/>
  <c r="U2986"/>
  <c r="T2026"/>
  <c r="V2026" s="1"/>
  <c r="U2026"/>
  <c r="T2021"/>
  <c r="V2021" s="1"/>
  <c r="U2021"/>
  <c r="T1067"/>
  <c r="V1067" s="1"/>
  <c r="U1067"/>
  <c r="T1071"/>
  <c r="V1071" s="1"/>
  <c r="U1071"/>
  <c r="T3365"/>
  <c r="V3365" s="1"/>
  <c r="U3365"/>
  <c r="T3364"/>
  <c r="V3364" s="1"/>
  <c r="U3364"/>
  <c r="T2395"/>
  <c r="V2395" s="1"/>
  <c r="U2395"/>
  <c r="T2396"/>
  <c r="V2396" s="1"/>
  <c r="U2396"/>
  <c r="T1440"/>
  <c r="V1440" s="1"/>
  <c r="U1440"/>
  <c r="T1436"/>
  <c r="V1436" s="1"/>
  <c r="U1436"/>
  <c r="T50"/>
  <c r="V50" s="1"/>
  <c r="U50"/>
  <c r="T636"/>
  <c r="V636" s="1"/>
  <c r="U636"/>
  <c r="T627"/>
  <c r="V627" s="1"/>
  <c r="U627"/>
  <c r="T280"/>
  <c r="V280" s="1"/>
  <c r="U280"/>
  <c r="T287"/>
  <c r="V287" s="1"/>
  <c r="U287"/>
  <c r="T562"/>
  <c r="V562" s="1"/>
  <c r="U562"/>
  <c r="T549"/>
  <c r="V549" s="1"/>
  <c r="U549"/>
  <c r="T245"/>
  <c r="V245" s="1"/>
  <c r="U245"/>
  <c r="T247"/>
  <c r="V247" s="1"/>
  <c r="U247"/>
  <c r="T333"/>
  <c r="V333" s="1"/>
  <c r="U333"/>
  <c r="T327"/>
  <c r="V327" s="1"/>
  <c r="U327"/>
  <c r="T447"/>
  <c r="V447" s="1"/>
  <c r="U447"/>
  <c r="T3370"/>
  <c r="V3370" s="1"/>
  <c r="U3370"/>
  <c r="T2428"/>
  <c r="V2428" s="1"/>
  <c r="U2428"/>
  <c r="T756"/>
  <c r="V756" s="1"/>
  <c r="U756"/>
  <c r="T757"/>
  <c r="V757" s="1"/>
  <c r="U757"/>
  <c r="T1697"/>
  <c r="V1697" s="1"/>
  <c r="U1697"/>
  <c r="T1699"/>
  <c r="V1699" s="1"/>
  <c r="U1699"/>
  <c r="T3030"/>
  <c r="V3030" s="1"/>
  <c r="U3030"/>
  <c r="T3024"/>
  <c r="V3024" s="1"/>
  <c r="U3024"/>
  <c r="T3291"/>
  <c r="V3291" s="1"/>
  <c r="U3291"/>
  <c r="T3285"/>
  <c r="V3285" s="1"/>
  <c r="U3285"/>
  <c r="T2324"/>
  <c r="V2324" s="1"/>
  <c r="U2324"/>
  <c r="T2327"/>
  <c r="V2327" s="1"/>
  <c r="U2327"/>
  <c r="T1372"/>
  <c r="V1372" s="1"/>
  <c r="U1372"/>
  <c r="T2416"/>
  <c r="V2416" s="1"/>
  <c r="U2416"/>
  <c r="T2409"/>
  <c r="V2409" s="1"/>
  <c r="U2409"/>
  <c r="T3779"/>
  <c r="V3779" s="1"/>
  <c r="U3779"/>
  <c r="T2821"/>
  <c r="V2821" s="1"/>
  <c r="U2821"/>
  <c r="T2826"/>
  <c r="V2826" s="1"/>
  <c r="U2826"/>
  <c r="T1864"/>
  <c r="V1864" s="1"/>
  <c r="U1864"/>
  <c r="T1861"/>
  <c r="V1861" s="1"/>
  <c r="U1861"/>
  <c r="T907"/>
  <c r="V907" s="1"/>
  <c r="U907"/>
  <c r="T904"/>
  <c r="V904" s="1"/>
  <c r="U904"/>
  <c r="T2553"/>
  <c r="V2553" s="1"/>
  <c r="U2553"/>
  <c r="T2549"/>
  <c r="V2549" s="1"/>
  <c r="U2549"/>
  <c r="T3438"/>
  <c r="V3438" s="1"/>
  <c r="U3438"/>
  <c r="T3436"/>
  <c r="V3436" s="1"/>
  <c r="U3436"/>
  <c r="T2474"/>
  <c r="V2474" s="1"/>
  <c r="U2474"/>
  <c r="T1518"/>
  <c r="V1518" s="1"/>
  <c r="U1518"/>
  <c r="T1514"/>
  <c r="V1514" s="1"/>
  <c r="U1514"/>
  <c r="T3806"/>
  <c r="V3806" s="1"/>
  <c r="U3806"/>
  <c r="T2857"/>
  <c r="V2857" s="1"/>
  <c r="U2857"/>
  <c r="T2847"/>
  <c r="V2847" s="1"/>
  <c r="U2847"/>
  <c r="T1896"/>
  <c r="V1896" s="1"/>
  <c r="U1896"/>
  <c r="T1894"/>
  <c r="V1894" s="1"/>
  <c r="U1894"/>
  <c r="T936"/>
  <c r="V936" s="1"/>
  <c r="U936"/>
  <c r="T935"/>
  <c r="V935" s="1"/>
  <c r="U935"/>
  <c r="T3103"/>
  <c r="V3103" s="1"/>
  <c r="U3103"/>
  <c r="T3110"/>
  <c r="V3110" s="1"/>
  <c r="U3110"/>
  <c r="T2151"/>
  <c r="V2151" s="1"/>
  <c r="U2151"/>
  <c r="T2147"/>
  <c r="V2147" s="1"/>
  <c r="U2147"/>
  <c r="T1185"/>
  <c r="V1185" s="1"/>
  <c r="U1185"/>
  <c r="T3482"/>
  <c r="V3482" s="1"/>
  <c r="U3482"/>
  <c r="T3480"/>
  <c r="V3480" s="1"/>
  <c r="U3480"/>
  <c r="T2525"/>
  <c r="V2525" s="1"/>
  <c r="U2525"/>
  <c r="T1562"/>
  <c r="V1562" s="1"/>
  <c r="U1562"/>
  <c r="T1557"/>
  <c r="V1557" s="1"/>
  <c r="U1557"/>
  <c r="T259"/>
  <c r="V259" s="1"/>
  <c r="U259"/>
  <c r="T262"/>
  <c r="V262" s="1"/>
  <c r="U262"/>
  <c r="T210"/>
  <c r="V210" s="1"/>
  <c r="U210"/>
  <c r="T217"/>
  <c r="V217" s="1"/>
  <c r="U217"/>
  <c r="T185"/>
  <c r="V185" s="1"/>
  <c r="U185"/>
  <c r="T175"/>
  <c r="V175" s="1"/>
  <c r="U175"/>
  <c r="T2174"/>
  <c r="V2174" s="1"/>
  <c r="U2174"/>
  <c r="T2169"/>
  <c r="V2169" s="1"/>
  <c r="U2169"/>
  <c r="T1715"/>
  <c r="V1715" s="1"/>
  <c r="U1715"/>
  <c r="T3139"/>
  <c r="V3139" s="1"/>
  <c r="U3139"/>
  <c r="T3134"/>
  <c r="V3134" s="1"/>
  <c r="U3134"/>
  <c r="T1217"/>
  <c r="V1217" s="1"/>
  <c r="U1217"/>
  <c r="T1216"/>
  <c r="V1216" s="1"/>
  <c r="U1216"/>
  <c r="T2066"/>
  <c r="V2066" s="1"/>
  <c r="U2066"/>
  <c r="T2073"/>
  <c r="V2073" s="1"/>
  <c r="U2073"/>
  <c r="T2919"/>
  <c r="V2919" s="1"/>
  <c r="U2919"/>
  <c r="T2924"/>
  <c r="V2924" s="1"/>
  <c r="U2924"/>
  <c r="T1971"/>
  <c r="V1971" s="1"/>
  <c r="U1971"/>
  <c r="T1966"/>
  <c r="V1966" s="1"/>
  <c r="U1966"/>
  <c r="T1001"/>
  <c r="V1001" s="1"/>
  <c r="U1001"/>
  <c r="T3757"/>
  <c r="V3757" s="1"/>
  <c r="U3757"/>
  <c r="T3744"/>
  <c r="V3744" s="1"/>
  <c r="U3744"/>
  <c r="T3422"/>
  <c r="V3422" s="1"/>
  <c r="U3422"/>
  <c r="T2458"/>
  <c r="V2458" s="1"/>
  <c r="U2458"/>
  <c r="T2464"/>
  <c r="V2464" s="1"/>
  <c r="U2464"/>
  <c r="T1505"/>
  <c r="V1505" s="1"/>
  <c r="U1505"/>
  <c r="T1494"/>
  <c r="V1494" s="1"/>
  <c r="U1494"/>
  <c r="T2898"/>
  <c r="V2898" s="1"/>
  <c r="U2898"/>
  <c r="T2893"/>
  <c r="V2893" s="1"/>
  <c r="U2893"/>
  <c r="T3901"/>
  <c r="V3901" s="1"/>
  <c r="U3901"/>
  <c r="T3906"/>
  <c r="V3906" s="1"/>
  <c r="U3906"/>
  <c r="T3075"/>
  <c r="V3075" s="1"/>
  <c r="U3075"/>
  <c r="T3076"/>
  <c r="V3076" s="1"/>
  <c r="U3076"/>
  <c r="T2114"/>
  <c r="V2114" s="1"/>
  <c r="U2114"/>
  <c r="T1162"/>
  <c r="V1162" s="1"/>
  <c r="U1162"/>
  <c r="T1154"/>
  <c r="V1154" s="1"/>
  <c r="U1154"/>
  <c r="T3454"/>
  <c r="V3454" s="1"/>
  <c r="U3454"/>
  <c r="T2487"/>
  <c r="V2487" s="1"/>
  <c r="U2487"/>
  <c r="T2485"/>
  <c r="V2485" s="1"/>
  <c r="U2485"/>
  <c r="T1530"/>
  <c r="V1530" s="1"/>
  <c r="U1530"/>
  <c r="T1535"/>
  <c r="V1535" s="1"/>
  <c r="U1535"/>
  <c r="T3707"/>
  <c r="V3707" s="1"/>
  <c r="U3707"/>
  <c r="T3700"/>
  <c r="V3700" s="1"/>
  <c r="U3700"/>
  <c r="T2742"/>
  <c r="V2742" s="1"/>
  <c r="U2742"/>
  <c r="T2750"/>
  <c r="V2750" s="1"/>
  <c r="U2750"/>
  <c r="T1780"/>
  <c r="V1780" s="1"/>
  <c r="U1780"/>
  <c r="T1786"/>
  <c r="V1786" s="1"/>
  <c r="U1786"/>
  <c r="T830"/>
  <c r="V830" s="1"/>
  <c r="U830"/>
  <c r="T3121"/>
  <c r="V3121" s="1"/>
  <c r="U3121"/>
  <c r="T3120"/>
  <c r="V3120" s="1"/>
  <c r="U3120"/>
  <c r="T2166"/>
  <c r="V2166" s="1"/>
  <c r="U2166"/>
  <c r="T340"/>
  <c r="V340" s="1"/>
  <c r="U340"/>
  <c r="T346"/>
  <c r="V346" s="1"/>
  <c r="U346"/>
  <c r="T515"/>
  <c r="V515" s="1"/>
  <c r="U515"/>
  <c r="T504"/>
  <c r="V504" s="1"/>
  <c r="U504"/>
  <c r="T466"/>
  <c r="V466" s="1"/>
  <c r="U466"/>
  <c r="T462"/>
  <c r="V462" s="1"/>
  <c r="U462"/>
  <c r="T106"/>
  <c r="V106" s="1"/>
  <c r="U106"/>
  <c r="T111"/>
  <c r="V111" s="1"/>
  <c r="U111"/>
  <c r="T521"/>
  <c r="V521" s="1"/>
  <c r="U521"/>
  <c r="T528"/>
  <c r="V528" s="1"/>
  <c r="U528"/>
  <c r="T301"/>
  <c r="V301" s="1"/>
  <c r="U301"/>
  <c r="T298"/>
  <c r="V298" s="1"/>
  <c r="U298"/>
  <c r="T2651"/>
  <c r="V2651" s="1"/>
  <c r="U2651"/>
  <c r="T2649"/>
  <c r="V2649" s="1"/>
  <c r="U2649"/>
  <c r="T1953"/>
  <c r="V1953" s="1"/>
  <c r="U1953"/>
  <c r="T3500"/>
  <c r="V3500" s="1"/>
  <c r="U3500"/>
  <c r="T3496"/>
  <c r="V3496" s="1"/>
  <c r="U3496"/>
  <c r="T1329"/>
  <c r="V1329" s="1"/>
  <c r="U1329"/>
  <c r="T1342"/>
  <c r="V1342" s="1"/>
  <c r="U1342"/>
  <c r="T2311"/>
  <c r="V2311" s="1"/>
  <c r="U2311"/>
  <c r="T2316"/>
  <c r="V2316" s="1"/>
  <c r="U2316"/>
  <c r="T3047"/>
  <c r="V3047" s="1"/>
  <c r="U3047"/>
  <c r="T3052"/>
  <c r="V3052" s="1"/>
  <c r="U3052"/>
  <c r="T2088"/>
  <c r="V2088" s="1"/>
  <c r="U2088"/>
  <c r="T2081"/>
  <c r="V2081" s="1"/>
  <c r="U2081"/>
  <c r="T1131"/>
  <c r="V1131" s="1"/>
  <c r="U1131"/>
  <c r="T971"/>
  <c r="V971" s="1"/>
  <c r="U971"/>
  <c r="T972"/>
  <c r="V972" s="1"/>
  <c r="U972"/>
  <c r="T3544"/>
  <c r="V3544" s="1"/>
  <c r="U3544"/>
  <c r="T2576"/>
  <c r="V2576" s="1"/>
  <c r="U2576"/>
  <c r="T2582"/>
  <c r="V2582" s="1"/>
  <c r="U2582"/>
  <c r="T1617"/>
  <c r="V1617" s="1"/>
  <c r="U1617"/>
  <c r="T1615"/>
  <c r="V1615" s="1"/>
  <c r="U1615"/>
  <c r="T3618"/>
  <c r="V3618" s="1"/>
  <c r="U3618"/>
  <c r="T3614"/>
  <c r="V3614" s="1"/>
  <c r="U3614"/>
  <c r="T3527"/>
  <c r="V3527" s="1"/>
  <c r="U3527"/>
  <c r="T3532"/>
  <c r="V3532" s="1"/>
  <c r="U3532"/>
  <c r="T3199"/>
  <c r="V3199" s="1"/>
  <c r="U3199"/>
  <c r="T3196"/>
  <c r="V3196" s="1"/>
  <c r="U3196"/>
  <c r="T2233"/>
  <c r="V2233" s="1"/>
  <c r="U2233"/>
  <c r="T1276"/>
  <c r="V1276" s="1"/>
  <c r="U1276"/>
  <c r="T1274"/>
  <c r="V1274" s="1"/>
  <c r="U1274"/>
  <c r="T3570"/>
  <c r="V3570" s="1"/>
  <c r="U3570"/>
  <c r="T2612"/>
  <c r="V2612" s="1"/>
  <c r="U2612"/>
  <c r="T2605"/>
  <c r="V2605" s="1"/>
  <c r="U2605"/>
  <c r="T1649"/>
  <c r="V1649" s="1"/>
  <c r="U1649"/>
  <c r="T1654"/>
  <c r="V1654" s="1"/>
  <c r="U1654"/>
  <c r="T3825"/>
  <c r="V3825" s="1"/>
  <c r="U3825"/>
  <c r="T3822"/>
  <c r="V3822" s="1"/>
  <c r="U3822"/>
  <c r="T2865"/>
  <c r="V2865" s="1"/>
  <c r="U2865"/>
  <c r="T2871"/>
  <c r="V2871" s="1"/>
  <c r="U2871"/>
  <c r="T1901"/>
  <c r="V1901" s="1"/>
  <c r="U1901"/>
  <c r="T1899"/>
  <c r="V1899" s="1"/>
  <c r="U1899"/>
  <c r="T942"/>
  <c r="V942" s="1"/>
  <c r="U942"/>
  <c r="T3234"/>
  <c r="V3234" s="1"/>
  <c r="U3234"/>
  <c r="T3240"/>
  <c r="V3240" s="1"/>
  <c r="U3240"/>
  <c r="T2281"/>
  <c r="V2281" s="1"/>
  <c r="U2281"/>
  <c r="T586"/>
  <c r="V586" s="1"/>
  <c r="U586"/>
  <c r="T584"/>
  <c r="V584" s="1"/>
  <c r="U584"/>
  <c r="T369"/>
  <c r="V369" s="1"/>
  <c r="U369"/>
  <c r="T374"/>
  <c r="V374" s="1"/>
  <c r="U374"/>
  <c r="T652"/>
  <c r="V652" s="1"/>
  <c r="U652"/>
  <c r="T646"/>
  <c r="V646" s="1"/>
  <c r="U646"/>
  <c r="T3013"/>
  <c r="V3013" s="1"/>
  <c r="U3013"/>
  <c r="T3018"/>
  <c r="V3018" s="1"/>
  <c r="U3018"/>
  <c r="T2186"/>
  <c r="V2186" s="1"/>
  <c r="U2186"/>
  <c r="T2190"/>
  <c r="V2190" s="1"/>
  <c r="U2190"/>
  <c r="T3854"/>
  <c r="V3854" s="1"/>
  <c r="U3854"/>
  <c r="T3851"/>
  <c r="V3851" s="1"/>
  <c r="U3851"/>
  <c r="T1449"/>
  <c r="V1449" s="1"/>
  <c r="U1449"/>
  <c r="T1452"/>
  <c r="V1452" s="1"/>
  <c r="U1452"/>
  <c r="T2673"/>
  <c r="V2673" s="1"/>
  <c r="U2673"/>
  <c r="T3168"/>
  <c r="V3168" s="1"/>
  <c r="U3168"/>
  <c r="T3162"/>
  <c r="V3162" s="1"/>
  <c r="U3162"/>
  <c r="T2204"/>
  <c r="V2204" s="1"/>
  <c r="U2204"/>
  <c r="T2209"/>
  <c r="V2209" s="1"/>
  <c r="U2209"/>
  <c r="T1252"/>
  <c r="V1252" s="1"/>
  <c r="U1252"/>
  <c r="T1240"/>
  <c r="V1240" s="1"/>
  <c r="U1240"/>
  <c r="T1818"/>
  <c r="V1818" s="1"/>
  <c r="U1818"/>
  <c r="T1821"/>
  <c r="V1821" s="1"/>
  <c r="U1821"/>
  <c r="T3663"/>
  <c r="V3663" s="1"/>
  <c r="U3663"/>
  <c r="T3661"/>
  <c r="V3661" s="1"/>
  <c r="U3661"/>
  <c r="T2701"/>
  <c r="V2701" s="1"/>
  <c r="U2701"/>
  <c r="T1738"/>
  <c r="V1738" s="1"/>
  <c r="U1738"/>
  <c r="T1740"/>
  <c r="V1740" s="1"/>
  <c r="U1740"/>
  <c r="T784"/>
  <c r="V784" s="1"/>
  <c r="U784"/>
  <c r="T1594"/>
  <c r="V1594" s="1"/>
  <c r="U1594"/>
  <c r="T1584"/>
  <c r="V1584" s="1"/>
  <c r="U1584"/>
  <c r="T3319"/>
  <c r="V3319" s="1"/>
  <c r="U3319"/>
  <c r="T3315"/>
  <c r="V3315" s="1"/>
  <c r="U3315"/>
  <c r="T2361"/>
  <c r="V2361" s="1"/>
  <c r="U2361"/>
  <c r="T2358"/>
  <c r="V2358" s="1"/>
  <c r="U2358"/>
  <c r="T1401"/>
  <c r="V1401" s="1"/>
  <c r="U1401"/>
  <c r="T1399"/>
  <c r="V1399" s="1"/>
  <c r="U1399"/>
  <c r="T3692"/>
  <c r="V3692" s="1"/>
  <c r="U3692"/>
  <c r="T3691"/>
  <c r="V3691" s="1"/>
  <c r="U3691"/>
  <c r="T2724"/>
  <c r="V2724" s="1"/>
  <c r="U2724"/>
  <c r="T2730"/>
  <c r="V2730" s="1"/>
  <c r="U2730"/>
  <c r="T1766"/>
  <c r="V1766" s="1"/>
  <c r="U1766"/>
  <c r="T1770"/>
  <c r="V1770" s="1"/>
  <c r="U1770"/>
  <c r="T807"/>
  <c r="V807" s="1"/>
  <c r="U807"/>
  <c r="T2988"/>
  <c r="V2988" s="1"/>
  <c r="U2988"/>
  <c r="T2984"/>
  <c r="V2984" s="1"/>
  <c r="U2984"/>
  <c r="T2032"/>
  <c r="V2032" s="1"/>
  <c r="U2032"/>
  <c r="T2020"/>
  <c r="V2020" s="1"/>
  <c r="U2020"/>
  <c r="T1066"/>
  <c r="V1066" s="1"/>
  <c r="U1066"/>
  <c r="T1062"/>
  <c r="V1062" s="1"/>
  <c r="U1062"/>
  <c r="T3355"/>
  <c r="V3355" s="1"/>
  <c r="U3355"/>
  <c r="T3362"/>
  <c r="V3362" s="1"/>
  <c r="U3362"/>
  <c r="T2405"/>
  <c r="V2405" s="1"/>
  <c r="U2405"/>
  <c r="T2404"/>
  <c r="V2404" s="1"/>
  <c r="U2404"/>
  <c r="T1439"/>
  <c r="V1439" s="1"/>
  <c r="U1439"/>
  <c r="T47"/>
  <c r="V47" s="1"/>
  <c r="U47"/>
  <c r="T45"/>
  <c r="V45" s="1"/>
  <c r="U45"/>
  <c r="T632"/>
  <c r="V632" s="1"/>
  <c r="U632"/>
  <c r="T289"/>
  <c r="V289" s="1"/>
  <c r="U289"/>
  <c r="T282"/>
  <c r="V282" s="1"/>
  <c r="U282"/>
  <c r="T550"/>
  <c r="V550" s="1"/>
  <c r="U550"/>
  <c r="T560"/>
  <c r="V560" s="1"/>
  <c r="U560"/>
  <c r="T235"/>
  <c r="V235" s="1"/>
  <c r="U235"/>
  <c r="T246"/>
  <c r="V246" s="1"/>
  <c r="U246"/>
  <c r="T330"/>
  <c r="V330" s="1"/>
  <c r="U330"/>
  <c r="T326"/>
  <c r="V326" s="1"/>
  <c r="U326"/>
  <c r="T444"/>
  <c r="V444" s="1"/>
  <c r="U444"/>
  <c r="T454"/>
  <c r="V454" s="1"/>
  <c r="U454"/>
  <c r="T3379"/>
  <c r="V3379" s="1"/>
  <c r="U3379"/>
  <c r="T3373"/>
  <c r="V3373" s="1"/>
  <c r="U3373"/>
  <c r="T2426"/>
  <c r="V2426" s="1"/>
  <c r="U2426"/>
  <c r="T747"/>
  <c r="V747" s="1"/>
  <c r="U747"/>
  <c r="T1698"/>
  <c r="V1698" s="1"/>
  <c r="U1698"/>
  <c r="T1694"/>
  <c r="V1694" s="1"/>
  <c r="U1694"/>
  <c r="T3033"/>
  <c r="V3033" s="1"/>
  <c r="U3033"/>
  <c r="T3037"/>
  <c r="V3037" s="1"/>
  <c r="U3037"/>
  <c r="T3292"/>
  <c r="V3292" s="1"/>
  <c r="U3292"/>
  <c r="T3281"/>
  <c r="V3281" s="1"/>
  <c r="U3281"/>
  <c r="T2320"/>
  <c r="V2320" s="1"/>
  <c r="U2320"/>
  <c r="T2325"/>
  <c r="V2325" s="1"/>
  <c r="U2325"/>
  <c r="T1369"/>
  <c r="V1369" s="1"/>
  <c r="U1369"/>
  <c r="T1366"/>
  <c r="V1366" s="1"/>
  <c r="U1366"/>
  <c r="T2415"/>
  <c r="V2415" s="1"/>
  <c r="U2415"/>
  <c r="T3780"/>
  <c r="V3780" s="1"/>
  <c r="U3780"/>
  <c r="T3776"/>
  <c r="V3776" s="1"/>
  <c r="U3776"/>
  <c r="T2823"/>
  <c r="V2823" s="1"/>
  <c r="U2823"/>
  <c r="T1865"/>
  <c r="V1865" s="1"/>
  <c r="U1865"/>
  <c r="T1855"/>
  <c r="V1855" s="1"/>
  <c r="U1855"/>
  <c r="T897"/>
  <c r="V897" s="1"/>
  <c r="U897"/>
  <c r="T903"/>
  <c r="V903" s="1"/>
  <c r="U903"/>
  <c r="T2547"/>
  <c r="V2547" s="1"/>
  <c r="U2547"/>
  <c r="T2550"/>
  <c r="V2550" s="1"/>
  <c r="U2550"/>
  <c r="T3439"/>
  <c r="V3439" s="1"/>
  <c r="U3439"/>
  <c r="T3437"/>
  <c r="V3437" s="1"/>
  <c r="U3437"/>
  <c r="T2469"/>
  <c r="V2469" s="1"/>
  <c r="U2469"/>
  <c r="T2471"/>
  <c r="V2471" s="1"/>
  <c r="U2471"/>
  <c r="T1517"/>
  <c r="V1517" s="1"/>
  <c r="U1517"/>
  <c r="T3805"/>
  <c r="V3805" s="1"/>
  <c r="U3805"/>
  <c r="T3808"/>
  <c r="V3808" s="1"/>
  <c r="U3808"/>
  <c r="T2846"/>
  <c r="V2846" s="1"/>
  <c r="U2846"/>
  <c r="T1897"/>
  <c r="V1897" s="1"/>
  <c r="U1897"/>
  <c r="T1893"/>
  <c r="V1893" s="1"/>
  <c r="U1893"/>
  <c r="T930"/>
  <c r="U930"/>
  <c r="T934"/>
  <c r="V934" s="1"/>
  <c r="U934"/>
  <c r="T3111"/>
  <c r="V3111" s="1"/>
  <c r="U3111"/>
  <c r="T3109"/>
  <c r="V3109" s="1"/>
  <c r="U3109"/>
  <c r="T2139"/>
  <c r="U2139"/>
  <c r="T2149"/>
  <c r="V2149" s="1"/>
  <c r="U2149"/>
  <c r="T1184"/>
  <c r="V1184" s="1"/>
  <c r="U1184"/>
  <c r="T1181"/>
  <c r="V1181" s="1"/>
  <c r="U1181"/>
  <c r="T3481"/>
  <c r="U3481"/>
  <c r="T2515"/>
  <c r="V2515" s="1"/>
  <c r="U2515"/>
  <c r="T1567"/>
  <c r="V1567" s="1"/>
  <c r="U1567"/>
  <c r="T252"/>
  <c r="V252" s="1"/>
  <c r="U252"/>
  <c r="T249"/>
  <c r="U249"/>
  <c r="T212"/>
  <c r="V212" s="1"/>
  <c r="U212"/>
  <c r="T216"/>
  <c r="V216" s="1"/>
  <c r="U216"/>
  <c r="T182"/>
  <c r="V182" s="1"/>
  <c r="U182"/>
  <c r="T183"/>
  <c r="U183"/>
  <c r="T500"/>
  <c r="V500" s="1"/>
  <c r="U500"/>
  <c r="T495"/>
  <c r="V495" s="1"/>
  <c r="U495"/>
  <c r="T3734"/>
  <c r="V3734" s="1"/>
  <c r="U3734"/>
  <c r="T3737"/>
  <c r="U3737"/>
  <c r="T2906"/>
  <c r="V2906" s="1"/>
  <c r="U2906"/>
  <c r="T866"/>
  <c r="V866" s="1"/>
  <c r="U866"/>
  <c r="T869"/>
  <c r="V869" s="1"/>
  <c r="U869"/>
  <c r="T1936"/>
  <c r="U1936"/>
  <c r="T3152"/>
  <c r="V3152" s="1"/>
  <c r="U3152"/>
  <c r="T3157"/>
  <c r="V3157" s="1"/>
  <c r="U3157"/>
  <c r="T3399"/>
  <c r="V3399" s="1"/>
  <c r="U3399"/>
  <c r="T3405"/>
  <c r="U3405"/>
  <c r="T2441"/>
  <c r="V2441" s="1"/>
  <c r="U2441"/>
  <c r="T2446"/>
  <c r="V2446" s="1"/>
  <c r="U2446"/>
  <c r="T1491"/>
  <c r="V1491" s="1"/>
  <c r="U1491"/>
  <c r="T1479"/>
  <c r="U1479"/>
  <c r="T3249"/>
  <c r="V3249" s="1"/>
  <c r="U3249"/>
  <c r="T3261"/>
  <c r="V3261" s="1"/>
  <c r="U3261"/>
  <c r="T3767"/>
  <c r="V3767" s="1"/>
  <c r="U3767"/>
  <c r="T2172"/>
  <c r="V2172" s="1"/>
  <c r="U2172"/>
  <c r="T1704"/>
  <c r="V1704" s="1"/>
  <c r="U1704"/>
  <c r="T1708"/>
  <c r="V1708" s="1"/>
  <c r="U1708"/>
  <c r="T3133"/>
  <c r="V3133" s="1"/>
  <c r="U3133"/>
  <c r="T1219"/>
  <c r="V1219" s="1"/>
  <c r="U1219"/>
  <c r="T1215"/>
  <c r="V1215" s="1"/>
  <c r="U1215"/>
  <c r="T2065"/>
  <c r="V2065" s="1"/>
  <c r="U2065"/>
  <c r="T2064"/>
  <c r="V2064" s="1"/>
  <c r="U2064"/>
  <c r="T2929"/>
  <c r="V2929" s="1"/>
  <c r="U2929"/>
  <c r="T2925"/>
  <c r="V2925" s="1"/>
  <c r="U2925"/>
  <c r="T1961"/>
  <c r="V1961" s="1"/>
  <c r="U1961"/>
  <c r="T1959"/>
  <c r="V1959" s="1"/>
  <c r="U1959"/>
  <c r="T1002"/>
  <c r="V1002" s="1"/>
  <c r="U1002"/>
  <c r="T1008"/>
  <c r="V1008" s="1"/>
  <c r="U1008"/>
  <c r="T3745"/>
  <c r="V3745" s="1"/>
  <c r="U3745"/>
  <c r="T3423"/>
  <c r="V3423" s="1"/>
  <c r="U3423"/>
  <c r="T3416"/>
  <c r="V3416" s="1"/>
  <c r="U3416"/>
  <c r="T2463"/>
  <c r="V2463" s="1"/>
  <c r="U2463"/>
  <c r="T1507"/>
  <c r="V1507" s="1"/>
  <c r="U1507"/>
  <c r="T1495"/>
  <c r="V1495" s="1"/>
  <c r="U1495"/>
  <c r="T2896"/>
  <c r="V2896" s="1"/>
  <c r="U2896"/>
  <c r="T2892"/>
  <c r="V2892" s="1"/>
  <c r="U2892"/>
  <c r="T3897"/>
  <c r="V3897" s="1"/>
  <c r="U3897"/>
  <c r="T3902"/>
  <c r="V3902" s="1"/>
  <c r="U3902"/>
  <c r="T3078"/>
  <c r="V3078" s="1"/>
  <c r="U3078"/>
  <c r="T3077"/>
  <c r="V3077" s="1"/>
  <c r="U3077"/>
  <c r="T2113"/>
  <c r="V2113" s="1"/>
  <c r="U2113"/>
  <c r="T2109"/>
  <c r="V2109" s="1"/>
  <c r="U2109"/>
  <c r="T1161"/>
  <c r="V1161" s="1"/>
  <c r="U1161"/>
  <c r="T3453"/>
  <c r="V3453" s="1"/>
  <c r="U3453"/>
  <c r="T3448"/>
  <c r="V3448" s="1"/>
  <c r="U3448"/>
  <c r="T2484"/>
  <c r="V2484" s="1"/>
  <c r="U2484"/>
  <c r="T1532"/>
  <c r="V1532" s="1"/>
  <c r="U1532"/>
  <c r="T1531"/>
  <c r="V1531" s="1"/>
  <c r="U1531"/>
  <c r="T3703"/>
  <c r="V3703" s="1"/>
  <c r="U3703"/>
  <c r="T3710"/>
  <c r="V3710" s="1"/>
  <c r="U3710"/>
  <c r="T2744"/>
  <c r="V2744" s="1"/>
  <c r="U2744"/>
  <c r="T2749"/>
  <c r="V2749" s="1"/>
  <c r="U2749"/>
  <c r="T1779"/>
  <c r="V1779" s="1"/>
  <c r="U1779"/>
  <c r="T1783"/>
  <c r="V1783" s="1"/>
  <c r="U1783"/>
  <c r="T829"/>
  <c r="V829" s="1"/>
  <c r="U829"/>
  <c r="T826"/>
  <c r="V826" s="1"/>
  <c r="U826"/>
  <c r="T3118"/>
  <c r="V3118" s="1"/>
  <c r="U3118"/>
  <c r="T2155"/>
  <c r="V2155" s="1"/>
  <c r="U2155"/>
  <c r="T345"/>
  <c r="V345" s="1"/>
  <c r="U345"/>
  <c r="T516"/>
  <c r="V516" s="1"/>
  <c r="U516"/>
  <c r="T513"/>
  <c r="V513" s="1"/>
  <c r="U513"/>
  <c r="T465"/>
  <c r="V465" s="1"/>
  <c r="U465"/>
  <c r="T470"/>
  <c r="V470" s="1"/>
  <c r="U470"/>
  <c r="T108"/>
  <c r="V108" s="1"/>
  <c r="U108"/>
  <c r="T110"/>
  <c r="V110" s="1"/>
  <c r="U110"/>
  <c r="T520"/>
  <c r="V520" s="1"/>
  <c r="U520"/>
  <c r="T527"/>
  <c r="V527" s="1"/>
  <c r="U527"/>
  <c r="T300"/>
  <c r="V300" s="1"/>
  <c r="U300"/>
  <c r="T306"/>
  <c r="V306" s="1"/>
  <c r="U306"/>
  <c r="T2661"/>
  <c r="V2661" s="1"/>
  <c r="U2661"/>
  <c r="T1948"/>
  <c r="V1948" s="1"/>
  <c r="U1948"/>
  <c r="T1949"/>
  <c r="V1949" s="1"/>
  <c r="U1949"/>
  <c r="T3495"/>
  <c r="V3495" s="1"/>
  <c r="U3495"/>
  <c r="T1331"/>
  <c r="V1331" s="1"/>
  <c r="U1331"/>
  <c r="T1341"/>
  <c r="V1341" s="1"/>
  <c r="U1341"/>
  <c r="T2314"/>
  <c r="V2314" s="1"/>
  <c r="U2314"/>
  <c r="T2312"/>
  <c r="V2312" s="1"/>
  <c r="U2312"/>
  <c r="T3041"/>
  <c r="V3041" s="1"/>
  <c r="U3041"/>
  <c r="T3046"/>
  <c r="V3046" s="1"/>
  <c r="U3046"/>
  <c r="T2084"/>
  <c r="V2084" s="1"/>
  <c r="U2084"/>
  <c r="T2090"/>
  <c r="V2090" s="1"/>
  <c r="U2090"/>
  <c r="T1120"/>
  <c r="V1120" s="1"/>
  <c r="U1120"/>
  <c r="T1125"/>
  <c r="V1125" s="1"/>
  <c r="U1125"/>
  <c r="T969"/>
  <c r="V969" s="1"/>
  <c r="U969"/>
  <c r="T3545"/>
  <c r="V3545" s="1"/>
  <c r="U3545"/>
  <c r="T3536"/>
  <c r="V3536" s="1"/>
  <c r="U3536"/>
  <c r="T2578"/>
  <c r="V2578" s="1"/>
  <c r="U2578"/>
  <c r="T1625"/>
  <c r="V1625" s="1"/>
  <c r="U1625"/>
  <c r="T1619"/>
  <c r="V1619" s="1"/>
  <c r="U1619"/>
  <c r="T3617"/>
  <c r="V3617" s="1"/>
  <c r="U3617"/>
  <c r="T3612"/>
  <c r="V3612" s="1"/>
  <c r="U3612"/>
  <c r="T3530"/>
  <c r="V3530" s="1"/>
  <c r="U3530"/>
  <c r="T3526"/>
  <c r="V3526" s="1"/>
  <c r="U3526"/>
  <c r="T3194"/>
  <c r="V3194" s="1"/>
  <c r="U3194"/>
  <c r="T3189"/>
  <c r="V3189" s="1"/>
  <c r="U3189"/>
  <c r="T2241"/>
  <c r="V2241" s="1"/>
  <c r="U2241"/>
  <c r="T2237"/>
  <c r="V2237" s="1"/>
  <c r="U2237"/>
  <c r="T1275"/>
  <c r="V1275" s="1"/>
  <c r="U1275"/>
  <c r="T3569"/>
  <c r="V3569" s="1"/>
  <c r="U3569"/>
  <c r="T3568"/>
  <c r="V3568" s="1"/>
  <c r="U3568"/>
  <c r="T2604"/>
  <c r="V2604" s="1"/>
  <c r="U2604"/>
  <c r="T1657"/>
  <c r="V1657" s="1"/>
  <c r="U1657"/>
  <c r="T1653"/>
  <c r="V1653" s="1"/>
  <c r="U1653"/>
  <c r="T3819"/>
  <c r="V3819" s="1"/>
  <c r="U3819"/>
  <c r="T3821"/>
  <c r="V3821" s="1"/>
  <c r="U3821"/>
  <c r="T2869"/>
  <c r="V2869" s="1"/>
  <c r="U2869"/>
  <c r="T2870"/>
  <c r="V2870" s="1"/>
  <c r="U2870"/>
  <c r="T1900"/>
  <c r="V1900" s="1"/>
  <c r="U1900"/>
  <c r="T1909"/>
  <c r="V1909" s="1"/>
  <c r="U1909"/>
  <c r="T952"/>
  <c r="V952" s="1"/>
  <c r="U952"/>
  <c r="T939"/>
  <c r="V939" s="1"/>
  <c r="U939"/>
  <c r="T3246"/>
  <c r="V3246" s="1"/>
  <c r="U3246"/>
  <c r="T2279"/>
  <c r="V2279" s="1"/>
  <c r="U2279"/>
  <c r="T581"/>
  <c r="V581" s="1"/>
  <c r="U581"/>
  <c r="T370"/>
  <c r="V370" s="1"/>
  <c r="U370"/>
  <c r="T377"/>
  <c r="V377" s="1"/>
  <c r="U377"/>
  <c r="T643"/>
  <c r="V643" s="1"/>
  <c r="U643"/>
  <c r="T640"/>
  <c r="V640" s="1"/>
  <c r="U640"/>
  <c r="T3017"/>
  <c r="V3017" s="1"/>
  <c r="U3017"/>
  <c r="T3010"/>
  <c r="V3010" s="1"/>
  <c r="U3010"/>
  <c r="T2195"/>
  <c r="V2195" s="1"/>
  <c r="U2195"/>
  <c r="T2189"/>
  <c r="V2189" s="1"/>
  <c r="U2189"/>
  <c r="T3862"/>
  <c r="V3862" s="1"/>
  <c r="U3862"/>
  <c r="T3859"/>
  <c r="V3859" s="1"/>
  <c r="U3859"/>
  <c r="T1458"/>
  <c r="V1458" s="1"/>
  <c r="U1458"/>
  <c r="T2669"/>
  <c r="V2669" s="1"/>
  <c r="U2669"/>
  <c r="T2674"/>
  <c r="V2674" s="1"/>
  <c r="U2674"/>
  <c r="T3170"/>
  <c r="V3170" s="1"/>
  <c r="U3170"/>
  <c r="T2200"/>
  <c r="V2200" s="1"/>
  <c r="U2200"/>
  <c r="T2201"/>
  <c r="V2201" s="1"/>
  <c r="U2201"/>
  <c r="T1242"/>
  <c r="V1242" s="1"/>
  <c r="U1242"/>
  <c r="T1248"/>
  <c r="V1248" s="1"/>
  <c r="U1248"/>
  <c r="T1816"/>
  <c r="V1816" s="1"/>
  <c r="U1816"/>
  <c r="T1811"/>
  <c r="V1811" s="1"/>
  <c r="U1811"/>
  <c r="T3665"/>
  <c r="V3665" s="1"/>
  <c r="U3665"/>
  <c r="T3654"/>
  <c r="V3654" s="1"/>
  <c r="U3654"/>
  <c r="T2705"/>
  <c r="V2705" s="1"/>
  <c r="U2705"/>
  <c r="T2707"/>
  <c r="V2707" s="1"/>
  <c r="U2707"/>
  <c r="T1745"/>
  <c r="V1745" s="1"/>
  <c r="U1745"/>
  <c r="T783"/>
  <c r="V783" s="1"/>
  <c r="U783"/>
  <c r="T780"/>
  <c r="V780" s="1"/>
  <c r="U780"/>
  <c r="T1592"/>
  <c r="V1592" s="1"/>
  <c r="U1592"/>
  <c r="T3320"/>
  <c r="V3320" s="1"/>
  <c r="U3320"/>
  <c r="T3314"/>
  <c r="V3314" s="1"/>
  <c r="U3314"/>
  <c r="T2354"/>
  <c r="V2354" s="1"/>
  <c r="U2354"/>
  <c r="T2357"/>
  <c r="V2357" s="1"/>
  <c r="U2357"/>
  <c r="T1400"/>
  <c r="V1400" s="1"/>
  <c r="U1400"/>
  <c r="T1389"/>
  <c r="V1389" s="1"/>
  <c r="U1389"/>
  <c r="T3690"/>
  <c r="V3690" s="1"/>
  <c r="U3690"/>
  <c r="T3689"/>
  <c r="V3689" s="1"/>
  <c r="U3689"/>
  <c r="T2735"/>
  <c r="V2735" s="1"/>
  <c r="U2735"/>
  <c r="T2734"/>
  <c r="V2734" s="1"/>
  <c r="U2734"/>
  <c r="T1765"/>
  <c r="V1765" s="1"/>
  <c r="U1765"/>
  <c r="T815"/>
  <c r="V815" s="1"/>
  <c r="U815"/>
  <c r="T804"/>
  <c r="V804" s="1"/>
  <c r="U804"/>
  <c r="T2983"/>
  <c r="V2983" s="1"/>
  <c r="U2983"/>
  <c r="T2024"/>
  <c r="V2024" s="1"/>
  <c r="U2024"/>
  <c r="T2031"/>
  <c r="V2031" s="1"/>
  <c r="U2031"/>
  <c r="T1065"/>
  <c r="V1065" s="1"/>
  <c r="U1065"/>
  <c r="T1070"/>
  <c r="V1070" s="1"/>
  <c r="U1070"/>
  <c r="T3363"/>
  <c r="V3363" s="1"/>
  <c r="U3363"/>
  <c r="T3361"/>
  <c r="V3361" s="1"/>
  <c r="U3361"/>
  <c r="T2394"/>
  <c r="V2394" s="1"/>
  <c r="U2394"/>
  <c r="T2400"/>
  <c r="V2400" s="1"/>
  <c r="U2400"/>
  <c r="T1438"/>
  <c r="V1438" s="1"/>
  <c r="U1438"/>
  <c r="T1437"/>
  <c r="V1437" s="1"/>
  <c r="U1437"/>
  <c r="T43"/>
  <c r="V43" s="1"/>
  <c r="U43"/>
  <c r="T635"/>
  <c r="V635" s="1"/>
  <c r="U635"/>
  <c r="T629"/>
  <c r="V629" s="1"/>
  <c r="U629"/>
  <c r="T290"/>
  <c r="V290" s="1"/>
  <c r="U290"/>
  <c r="T561"/>
  <c r="V561" s="1"/>
  <c r="U561"/>
  <c r="T559"/>
  <c r="V559" s="1"/>
  <c r="U559"/>
  <c r="T236"/>
  <c r="V236" s="1"/>
  <c r="U236"/>
  <c r="T243"/>
  <c r="V243" s="1"/>
  <c r="U243"/>
  <c r="T324"/>
  <c r="V324" s="1"/>
  <c r="U324"/>
  <c r="T335"/>
  <c r="V335" s="1"/>
  <c r="U335"/>
  <c r="T452"/>
  <c r="V452" s="1"/>
  <c r="U452"/>
  <c r="T451"/>
  <c r="V451" s="1"/>
  <c r="U451"/>
  <c r="T3369"/>
  <c r="V3369" s="1"/>
  <c r="U3369"/>
  <c r="T3381"/>
  <c r="V3381" s="1"/>
  <c r="U3381"/>
  <c r="T2432"/>
  <c r="V2432" s="1"/>
  <c r="U2432"/>
  <c r="T2437"/>
  <c r="V2437" s="1"/>
  <c r="U2437"/>
  <c r="T744"/>
  <c r="V744" s="1"/>
  <c r="U744"/>
  <c r="T749"/>
  <c r="V749" s="1"/>
  <c r="U749"/>
  <c r="T1693"/>
  <c r="V1693" s="1"/>
  <c r="U1693"/>
  <c r="T3025"/>
  <c r="V3025" s="1"/>
  <c r="U3025"/>
  <c r="T3036"/>
  <c r="V3036" s="1"/>
  <c r="U3036"/>
  <c r="T3288"/>
  <c r="V3288" s="1"/>
  <c r="U3288"/>
  <c r="T3279"/>
  <c r="V3279" s="1"/>
  <c r="U3279"/>
  <c r="T2329"/>
  <c r="V2329" s="1"/>
  <c r="U2329"/>
  <c r="T2322"/>
  <c r="V2322" s="1"/>
  <c r="U2322"/>
  <c r="T1371"/>
  <c r="V1371" s="1"/>
  <c r="U1371"/>
  <c r="T1368"/>
  <c r="V1368" s="1"/>
  <c r="U1368"/>
  <c r="T2414"/>
  <c r="V2414" s="1"/>
  <c r="U2414"/>
  <c r="T2413"/>
  <c r="V2413" s="1"/>
  <c r="U2413"/>
  <c r="T3787"/>
  <c r="V3787" s="1"/>
  <c r="U3787"/>
  <c r="T2820"/>
  <c r="V2820" s="1"/>
  <c r="U2820"/>
  <c r="T1858"/>
  <c r="V1858" s="1"/>
  <c r="U1858"/>
  <c r="T905"/>
  <c r="V905" s="1"/>
  <c r="U905"/>
  <c r="T902"/>
  <c r="V902" s="1"/>
  <c r="U902"/>
  <c r="T2545"/>
  <c r="V2545" s="1"/>
  <c r="U2545"/>
  <c r="T2546"/>
  <c r="V2546" s="1"/>
  <c r="U2546"/>
  <c r="T3433"/>
  <c r="V3433" s="1"/>
  <c r="U3433"/>
  <c r="T3429"/>
  <c r="V3429" s="1"/>
  <c r="U3429"/>
  <c r="T2476"/>
  <c r="V2476" s="1"/>
  <c r="U2476"/>
  <c r="T2470"/>
  <c r="V2470" s="1"/>
  <c r="U2470"/>
  <c r="T1516"/>
  <c r="V1516" s="1"/>
  <c r="U1516"/>
  <c r="T1513"/>
  <c r="V1513" s="1"/>
  <c r="U1513"/>
  <c r="T3817"/>
  <c r="V3817" s="1"/>
  <c r="U3817"/>
  <c r="T2845"/>
  <c r="V2845" s="1"/>
  <c r="U2845"/>
  <c r="T1892"/>
  <c r="V1892" s="1"/>
  <c r="U1892"/>
  <c r="T2171"/>
  <c r="V2171" s="1"/>
  <c r="U2171"/>
  <c r="T2173"/>
  <c r="V2173" s="1"/>
  <c r="U2173"/>
  <c r="T1712"/>
  <c r="V1712" s="1"/>
  <c r="U1712"/>
  <c r="T3142"/>
  <c r="V3142" s="1"/>
  <c r="U3142"/>
  <c r="T1214"/>
  <c r="V1214" s="1"/>
  <c r="U1214"/>
  <c r="T2074"/>
  <c r="V2074" s="1"/>
  <c r="U2074"/>
  <c r="T2068"/>
  <c r="V2068" s="1"/>
  <c r="U2068"/>
  <c r="T2931"/>
  <c r="V2931" s="1"/>
  <c r="U2931"/>
  <c r="T2923"/>
  <c r="V2923" s="1"/>
  <c r="U2923"/>
  <c r="T1960"/>
  <c r="V1960" s="1"/>
  <c r="U1960"/>
  <c r="T1968"/>
  <c r="V1968" s="1"/>
  <c r="U1968"/>
  <c r="T1011"/>
  <c r="V1011" s="1"/>
  <c r="U1011"/>
  <c r="T1007"/>
  <c r="V1007" s="1"/>
  <c r="U1007"/>
  <c r="T3756"/>
  <c r="V3756" s="1"/>
  <c r="U3756"/>
  <c r="T3746"/>
  <c r="V3746" s="1"/>
  <c r="U3746"/>
  <c r="T3417"/>
  <c r="V3417" s="1"/>
  <c r="U3417"/>
  <c r="T2456"/>
  <c r="V2456" s="1"/>
  <c r="U2456"/>
  <c r="T1503"/>
  <c r="V1503" s="1"/>
  <c r="U1503"/>
  <c r="T2897"/>
  <c r="V2897" s="1"/>
  <c r="U2897"/>
  <c r="T2902"/>
  <c r="V2902" s="1"/>
  <c r="U2902"/>
  <c r="T3898"/>
  <c r="V3898" s="1"/>
  <c r="U3898"/>
  <c r="T3895"/>
  <c r="V3895" s="1"/>
  <c r="U3895"/>
  <c r="T3071"/>
  <c r="V3071" s="1"/>
  <c r="U3071"/>
  <c r="T3069"/>
  <c r="V3069" s="1"/>
  <c r="U3069"/>
  <c r="T2122"/>
  <c r="V2122" s="1"/>
  <c r="U2122"/>
  <c r="T2119"/>
  <c r="V2119" s="1"/>
  <c r="U2119"/>
  <c r="T1160"/>
  <c r="V1160" s="1"/>
  <c r="U1160"/>
  <c r="T1150"/>
  <c r="V1150" s="1"/>
  <c r="U1150"/>
  <c r="T3452"/>
  <c r="V3452" s="1"/>
  <c r="U3452"/>
  <c r="T2496"/>
  <c r="V2496" s="1"/>
  <c r="U2496"/>
  <c r="T2492"/>
  <c r="V2492" s="1"/>
  <c r="U2492"/>
  <c r="T1529"/>
  <c r="V1529" s="1"/>
  <c r="U1529"/>
  <c r="T3711"/>
  <c r="V3711" s="1"/>
  <c r="U3711"/>
  <c r="T3709"/>
  <c r="V3709" s="1"/>
  <c r="U3709"/>
  <c r="T2745"/>
  <c r="V2745" s="1"/>
  <c r="U2745"/>
  <c r="T2748"/>
  <c r="V2748" s="1"/>
  <c r="U2748"/>
  <c r="T1791"/>
  <c r="V1791" s="1"/>
  <c r="U1791"/>
  <c r="T1790"/>
  <c r="V1790" s="1"/>
  <c r="U1790"/>
  <c r="T827"/>
  <c r="V827" s="1"/>
  <c r="U827"/>
  <c r="T825"/>
  <c r="V825" s="1"/>
  <c r="U825"/>
  <c r="T3116"/>
  <c r="V3116" s="1"/>
  <c r="U3116"/>
  <c r="T3117"/>
  <c r="V3117" s="1"/>
  <c r="U3117"/>
  <c r="T2165"/>
  <c r="V2165" s="1"/>
  <c r="U2165"/>
  <c r="T2156"/>
  <c r="V2156" s="1"/>
  <c r="U2156"/>
  <c r="T344"/>
  <c r="V344" s="1"/>
  <c r="U344"/>
  <c r="T341"/>
  <c r="V341" s="1"/>
  <c r="U341"/>
  <c r="T512"/>
  <c r="V512" s="1"/>
  <c r="U512"/>
  <c r="T464"/>
  <c r="V464" s="1"/>
  <c r="U464"/>
  <c r="T461"/>
  <c r="V461" s="1"/>
  <c r="U461"/>
  <c r="T109"/>
  <c r="V109" s="1"/>
  <c r="U109"/>
  <c r="T105"/>
  <c r="V105" s="1"/>
  <c r="U105"/>
  <c r="T529"/>
  <c r="V529" s="1"/>
  <c r="U529"/>
  <c r="T526"/>
  <c r="V526" s="1"/>
  <c r="U526"/>
  <c r="T299"/>
  <c r="V299" s="1"/>
  <c r="U299"/>
  <c r="T297"/>
  <c r="V297" s="1"/>
  <c r="U297"/>
  <c r="T2650"/>
  <c r="V2650" s="1"/>
  <c r="U2650"/>
  <c r="T2656"/>
  <c r="V2656" s="1"/>
  <c r="U2656"/>
  <c r="T1952"/>
  <c r="V1952" s="1"/>
  <c r="U1952"/>
  <c r="T3494"/>
  <c r="V3494" s="1"/>
  <c r="U3494"/>
  <c r="T1336"/>
  <c r="V1336" s="1"/>
  <c r="U1336"/>
  <c r="T2306"/>
  <c r="V2306" s="1"/>
  <c r="U2306"/>
  <c r="T2309"/>
  <c r="V2309" s="1"/>
  <c r="U2309"/>
  <c r="T3050"/>
  <c r="V3050" s="1"/>
  <c r="U3050"/>
  <c r="T3045"/>
  <c r="V3045" s="1"/>
  <c r="U3045"/>
  <c r="T2080"/>
  <c r="V2080" s="1"/>
  <c r="U2080"/>
  <c r="T2082"/>
  <c r="V2082" s="1"/>
  <c r="U2082"/>
  <c r="T1128"/>
  <c r="V1128" s="1"/>
  <c r="U1128"/>
  <c r="T1119"/>
  <c r="V1119" s="1"/>
  <c r="U1119"/>
  <c r="T970"/>
  <c r="V970" s="1"/>
  <c r="U970"/>
  <c r="T973"/>
  <c r="V973" s="1"/>
  <c r="U973"/>
  <c r="T3534"/>
  <c r="V3534" s="1"/>
  <c r="U3534"/>
  <c r="T2575"/>
  <c r="V2575" s="1"/>
  <c r="U2575"/>
  <c r="T2581"/>
  <c r="V2581" s="1"/>
  <c r="U2581"/>
  <c r="T1623"/>
  <c r="V1623" s="1"/>
  <c r="U1623"/>
  <c r="T3616"/>
  <c r="V3616" s="1"/>
  <c r="U3616"/>
  <c r="T3622"/>
  <c r="V3622" s="1"/>
  <c r="U3622"/>
  <c r="T3523"/>
  <c r="V3523" s="1"/>
  <c r="U3523"/>
  <c r="T3525"/>
  <c r="V3525" s="1"/>
  <c r="U3525"/>
  <c r="T3202"/>
  <c r="V3202" s="1"/>
  <c r="U3202"/>
  <c r="T3197"/>
  <c r="V3197" s="1"/>
  <c r="U3197"/>
  <c r="T2232"/>
  <c r="V2232" s="1"/>
  <c r="U2232"/>
  <c r="T2236"/>
  <c r="V2236" s="1"/>
  <c r="U2236"/>
  <c r="T1271"/>
  <c r="V1271" s="1"/>
  <c r="U1271"/>
  <c r="T1273"/>
  <c r="V1273" s="1"/>
  <c r="U1273"/>
  <c r="T3566"/>
  <c r="V3566" s="1"/>
  <c r="U3566"/>
  <c r="T2615"/>
  <c r="V2615" s="1"/>
  <c r="U2615"/>
  <c r="T1652"/>
  <c r="V1652" s="1"/>
  <c r="U1652"/>
  <c r="T3827"/>
  <c r="V3827" s="1"/>
  <c r="U3827"/>
  <c r="T3820"/>
  <c r="V3820" s="1"/>
  <c r="U3820"/>
  <c r="T2866"/>
  <c r="V2866" s="1"/>
  <c r="U2866"/>
  <c r="T2868"/>
  <c r="V2868" s="1"/>
  <c r="U2868"/>
  <c r="T1911"/>
  <c r="V1911" s="1"/>
  <c r="U1911"/>
  <c r="T1910"/>
  <c r="V1910" s="1"/>
  <c r="U1910"/>
  <c r="T941"/>
  <c r="V941" s="1"/>
  <c r="U941"/>
  <c r="T948"/>
  <c r="V948" s="1"/>
  <c r="U948"/>
  <c r="T3245"/>
  <c r="V3245" s="1"/>
  <c r="U3245"/>
  <c r="T3244"/>
  <c r="V3244" s="1"/>
  <c r="U3244"/>
  <c r="T2278"/>
  <c r="V2278" s="1"/>
  <c r="U2278"/>
  <c r="T2280"/>
  <c r="V2280" s="1"/>
  <c r="U2280"/>
  <c r="T580"/>
  <c r="V580" s="1"/>
  <c r="U580"/>
  <c r="T378"/>
  <c r="V378" s="1"/>
  <c r="U378"/>
  <c r="T651"/>
  <c r="V651" s="1"/>
  <c r="U651"/>
  <c r="T639"/>
  <c r="V639" s="1"/>
  <c r="U639"/>
  <c r="T3012"/>
  <c r="V3012" s="1"/>
  <c r="U3012"/>
  <c r="T3009"/>
  <c r="V3009" s="1"/>
  <c r="U3009"/>
  <c r="T2187"/>
  <c r="V2187" s="1"/>
  <c r="U2187"/>
  <c r="T2188"/>
  <c r="V2188" s="1"/>
  <c r="U2188"/>
  <c r="T3853"/>
  <c r="V3853" s="1"/>
  <c r="U3853"/>
  <c r="T3850"/>
  <c r="V3850" s="1"/>
  <c r="U3850"/>
  <c r="T1451"/>
  <c r="V1451" s="1"/>
  <c r="U1451"/>
  <c r="T1462"/>
  <c r="V1462" s="1"/>
  <c r="U1462"/>
  <c r="T2665"/>
  <c r="V2665" s="1"/>
  <c r="U2665"/>
  <c r="T3161"/>
  <c r="V3161" s="1"/>
  <c r="U3161"/>
  <c r="T3160"/>
  <c r="V3160" s="1"/>
  <c r="U3160"/>
  <c r="T2210"/>
  <c r="V2210" s="1"/>
  <c r="U2210"/>
  <c r="T1250"/>
  <c r="V1250" s="1"/>
  <c r="U1250"/>
  <c r="T1241"/>
  <c r="V1241" s="1"/>
  <c r="U1241"/>
  <c r="T1815"/>
  <c r="V1815" s="1"/>
  <c r="U1815"/>
  <c r="T1820"/>
  <c r="V1820" s="1"/>
  <c r="U1820"/>
  <c r="T3667"/>
  <c r="V3667" s="1"/>
  <c r="U3667"/>
  <c r="T3655"/>
  <c r="V3655" s="1"/>
  <c r="U3655"/>
  <c r="T2694"/>
  <c r="V2694" s="1"/>
  <c r="U2694"/>
  <c r="T2703"/>
  <c r="V2703" s="1"/>
  <c r="U2703"/>
  <c r="T1746"/>
  <c r="V1746" s="1"/>
  <c r="U1746"/>
  <c r="T1742"/>
  <c r="V1742" s="1"/>
  <c r="U1742"/>
  <c r="T779"/>
  <c r="V779" s="1"/>
  <c r="U779"/>
  <c r="T1585"/>
  <c r="V1585" s="1"/>
  <c r="U1585"/>
  <c r="T1588"/>
  <c r="V1588" s="1"/>
  <c r="U1588"/>
  <c r="T3322"/>
  <c r="V3322" s="1"/>
  <c r="U3322"/>
  <c r="T2362"/>
  <c r="V2362" s="1"/>
  <c r="U2362"/>
  <c r="T2356"/>
  <c r="V2356" s="1"/>
  <c r="U2356"/>
  <c r="T1397"/>
  <c r="V1397" s="1"/>
  <c r="U1397"/>
  <c r="T1398"/>
  <c r="V1398" s="1"/>
  <c r="U1398"/>
  <c r="T3696"/>
  <c r="V3696" s="1"/>
  <c r="U3696"/>
  <c r="T3686"/>
  <c r="V3686" s="1"/>
  <c r="U3686"/>
  <c r="T2736"/>
  <c r="V2736" s="1"/>
  <c r="U2736"/>
  <c r="T2733"/>
  <c r="V2733" s="1"/>
  <c r="U2733"/>
  <c r="T1764"/>
  <c r="V1764" s="1"/>
  <c r="U1764"/>
  <c r="T1774"/>
  <c r="V1774" s="1"/>
  <c r="U1774"/>
  <c r="T814"/>
  <c r="V814" s="1"/>
  <c r="U814"/>
  <c r="T2982"/>
  <c r="V2982" s="1"/>
  <c r="U2982"/>
  <c r="T2985"/>
  <c r="V2985" s="1"/>
  <c r="U2985"/>
  <c r="T2019"/>
  <c r="V2019" s="1"/>
  <c r="U2019"/>
  <c r="T1064"/>
  <c r="V1064" s="1"/>
  <c r="U1064"/>
  <c r="T1061"/>
  <c r="V1061" s="1"/>
  <c r="U1061"/>
  <c r="T3359"/>
  <c r="V3359" s="1"/>
  <c r="U3359"/>
  <c r="T3358"/>
  <c r="V3358" s="1"/>
  <c r="U3358"/>
  <c r="T2403"/>
  <c r="V2403" s="1"/>
  <c r="U2403"/>
  <c r="T2399"/>
  <c r="V2399" s="1"/>
  <c r="U2399"/>
  <c r="T1447"/>
  <c r="V1447" s="1"/>
  <c r="U1447"/>
  <c r="T1446"/>
  <c r="V1446" s="1"/>
  <c r="U1446"/>
  <c r="T44"/>
  <c r="V44" s="1"/>
  <c r="U44"/>
  <c r="T46"/>
  <c r="V46" s="1"/>
  <c r="U46"/>
  <c r="T625"/>
  <c r="V625" s="1"/>
  <c r="U625"/>
  <c r="T283"/>
  <c r="V283" s="1"/>
  <c r="U283"/>
  <c r="T285"/>
  <c r="V285" s="1"/>
  <c r="U285"/>
  <c r="T558"/>
  <c r="V558" s="1"/>
  <c r="U558"/>
  <c r="T244"/>
  <c r="V244" s="1"/>
  <c r="U244"/>
  <c r="T241"/>
  <c r="V241" s="1"/>
  <c r="U241"/>
  <c r="T329"/>
  <c r="V329" s="1"/>
  <c r="U329"/>
  <c r="T334"/>
  <c r="V334" s="1"/>
  <c r="U334"/>
  <c r="T449"/>
  <c r="V449" s="1"/>
  <c r="U449"/>
  <c r="T446"/>
  <c r="V446" s="1"/>
  <c r="U446"/>
  <c r="T3378"/>
  <c r="V3378" s="1"/>
  <c r="U3378"/>
  <c r="T3374"/>
  <c r="V3374" s="1"/>
  <c r="U3374"/>
  <c r="T2424"/>
  <c r="V2424" s="1"/>
  <c r="U2424"/>
  <c r="T2436"/>
  <c r="V2436" s="1"/>
  <c r="U2436"/>
  <c r="T745"/>
  <c r="V745" s="1"/>
  <c r="U745"/>
  <c r="T1692"/>
  <c r="V1692" s="1"/>
  <c r="U1692"/>
  <c r="T1690"/>
  <c r="V1690" s="1"/>
  <c r="U1690"/>
  <c r="T3034"/>
  <c r="V3034" s="1"/>
  <c r="U3034"/>
  <c r="T3282"/>
  <c r="V3282" s="1"/>
  <c r="U3282"/>
  <c r="T3289"/>
  <c r="V3289" s="1"/>
  <c r="U3289"/>
  <c r="T2321"/>
  <c r="V2321" s="1"/>
  <c r="U2321"/>
  <c r="T2331"/>
  <c r="V2331" s="1"/>
  <c r="U2331"/>
  <c r="T1359"/>
  <c r="V1359" s="1"/>
  <c r="U1359"/>
  <c r="T1362"/>
  <c r="V1362" s="1"/>
  <c r="U1362"/>
  <c r="T2412"/>
  <c r="V2412" s="1"/>
  <c r="U2412"/>
  <c r="T2422"/>
  <c r="V2422" s="1"/>
  <c r="U2422"/>
  <c r="T3782"/>
  <c r="V3782" s="1"/>
  <c r="U3782"/>
  <c r="T3781"/>
  <c r="V3781" s="1"/>
  <c r="U3781"/>
  <c r="T2824"/>
  <c r="V2824" s="1"/>
  <c r="U2824"/>
  <c r="T2814"/>
  <c r="V2814" s="1"/>
  <c r="U2814"/>
  <c r="T1866"/>
  <c r="V1866" s="1"/>
  <c r="U1866"/>
  <c r="T1860"/>
  <c r="V1860" s="1"/>
  <c r="U1860"/>
  <c r="T895"/>
  <c r="V895" s="1"/>
  <c r="U895"/>
  <c r="T2557"/>
  <c r="V2557" s="1"/>
  <c r="U2557"/>
  <c r="T2548"/>
  <c r="V2548" s="1"/>
  <c r="U2548"/>
  <c r="T3440"/>
  <c r="V3440" s="1"/>
  <c r="U3440"/>
  <c r="T3434"/>
  <c r="V3434" s="1"/>
  <c r="U3434"/>
  <c r="T2480"/>
  <c r="V2480" s="1"/>
  <c r="U2480"/>
  <c r="T2479"/>
  <c r="V2479" s="1"/>
  <c r="U2479"/>
  <c r="T1515"/>
  <c r="V1515" s="1"/>
  <c r="U1515"/>
  <c r="T1512"/>
  <c r="V1512" s="1"/>
  <c r="U1512"/>
  <c r="T3804"/>
  <c r="V3804" s="1"/>
  <c r="U3804"/>
  <c r="T3813"/>
  <c r="V3813" s="1"/>
  <c r="U3813"/>
  <c r="T2849"/>
  <c r="V2849" s="1"/>
  <c r="U2849"/>
  <c r="T2850"/>
  <c r="V2850" s="1"/>
  <c r="U2850"/>
  <c r="T1891"/>
  <c r="V1891" s="1"/>
  <c r="U1891"/>
  <c r="T1890"/>
  <c r="V1890" s="1"/>
  <c r="U1890"/>
  <c r="T931"/>
  <c r="V931" s="1"/>
  <c r="U931"/>
  <c r="T3099"/>
  <c r="V3099" s="1"/>
  <c r="U3099"/>
  <c r="T3106"/>
  <c r="V3106" s="1"/>
  <c r="U3106"/>
  <c r="T2144"/>
  <c r="V2144" s="1"/>
  <c r="U2144"/>
  <c r="T2146"/>
  <c r="V2146" s="1"/>
  <c r="U2146"/>
  <c r="T1182"/>
  <c r="V1182" s="1"/>
  <c r="U1182"/>
  <c r="T1189"/>
  <c r="V1189" s="1"/>
  <c r="U1189"/>
  <c r="T3479"/>
  <c r="V3479" s="1"/>
  <c r="U3479"/>
  <c r="T3476"/>
  <c r="V3476" s="1"/>
  <c r="U3476"/>
  <c r="T2514"/>
  <c r="V2514" s="1"/>
  <c r="U2514"/>
  <c r="T2518"/>
  <c r="V2518" s="1"/>
  <c r="U2518"/>
  <c r="T1565"/>
  <c r="V1565" s="1"/>
  <c r="U1565"/>
  <c r="T257"/>
  <c r="V257" s="1"/>
  <c r="U257"/>
  <c r="T253"/>
  <c r="V253" s="1"/>
  <c r="U253"/>
  <c r="T209"/>
  <c r="V209" s="1"/>
  <c r="U209"/>
  <c r="T174"/>
  <c r="V174" s="1"/>
  <c r="U174"/>
  <c r="T179"/>
  <c r="V179" s="1"/>
  <c r="U179"/>
  <c r="T497"/>
  <c r="V497" s="1"/>
  <c r="U497"/>
  <c r="T490"/>
  <c r="V490" s="1"/>
  <c r="U490"/>
  <c r="T3742"/>
  <c r="V3742" s="1"/>
  <c r="U3742"/>
  <c r="T3740"/>
  <c r="V3740" s="1"/>
  <c r="U3740"/>
  <c r="T2916"/>
  <c r="V2916" s="1"/>
  <c r="U2916"/>
  <c r="T2907"/>
  <c r="V2907" s="1"/>
  <c r="U2907"/>
  <c r="T867"/>
  <c r="V867" s="1"/>
  <c r="U867"/>
  <c r="T871"/>
  <c r="V871" s="1"/>
  <c r="U871"/>
  <c r="T1933"/>
  <c r="V1933" s="1"/>
  <c r="U1933"/>
  <c r="T3156"/>
  <c r="V3156" s="1"/>
  <c r="U3156"/>
  <c r="T3144"/>
  <c r="V3144" s="1"/>
  <c r="U3144"/>
  <c r="T3409"/>
  <c r="V3409" s="1"/>
  <c r="U3409"/>
  <c r="T2442"/>
  <c r="V2442" s="1"/>
  <c r="U2442"/>
  <c r="T2444"/>
  <c r="V2444" s="1"/>
  <c r="U2444"/>
  <c r="T1484"/>
  <c r="V1484" s="1"/>
  <c r="U1484"/>
  <c r="T1482"/>
  <c r="V1482" s="1"/>
  <c r="U1482"/>
  <c r="T3257"/>
  <c r="V3257" s="1"/>
  <c r="U3257"/>
  <c r="T3252"/>
  <c r="V3252" s="1"/>
  <c r="U3252"/>
  <c r="T3768"/>
  <c r="V3768" s="1"/>
  <c r="U3768"/>
  <c r="T3764"/>
  <c r="V3764" s="1"/>
  <c r="U3764"/>
  <c r="T2940"/>
  <c r="V2940" s="1"/>
  <c r="U2940"/>
  <c r="T2936"/>
  <c r="V2936" s="1"/>
  <c r="U2936"/>
  <c r="T1985"/>
  <c r="V1985" s="1"/>
  <c r="U1985"/>
  <c r="T2181"/>
  <c r="V2181" s="1"/>
  <c r="U2181"/>
  <c r="T2182"/>
  <c r="V2182" s="1"/>
  <c r="U2182"/>
  <c r="T1705"/>
  <c r="V1705" s="1"/>
  <c r="U1705"/>
  <c r="T1711"/>
  <c r="V1711" s="1"/>
  <c r="U1711"/>
  <c r="T3132"/>
  <c r="V3132" s="1"/>
  <c r="U3132"/>
  <c r="T3129"/>
  <c r="V3129" s="1"/>
  <c r="U3129"/>
  <c r="T1210"/>
  <c r="V1210" s="1"/>
  <c r="U1210"/>
  <c r="T1212"/>
  <c r="V1212" s="1"/>
  <c r="U1212"/>
  <c r="T2072"/>
  <c r="V2072" s="1"/>
  <c r="U2072"/>
  <c r="T2921"/>
  <c r="V2921" s="1"/>
  <c r="U2921"/>
  <c r="T2922"/>
  <c r="V2922" s="1"/>
  <c r="U2922"/>
  <c r="T1969"/>
  <c r="V1969" s="1"/>
  <c r="U1969"/>
  <c r="T1962"/>
  <c r="V1962" s="1"/>
  <c r="U1962"/>
  <c r="T1009"/>
  <c r="V1009" s="1"/>
  <c r="U1009"/>
  <c r="T1006"/>
  <c r="V1006" s="1"/>
  <c r="U1006"/>
  <c r="T3754"/>
  <c r="V3754" s="1"/>
  <c r="U3754"/>
  <c r="T3755"/>
  <c r="V3755" s="1"/>
  <c r="U3755"/>
  <c r="T3425"/>
  <c r="V3425" s="1"/>
  <c r="U3425"/>
  <c r="T3421"/>
  <c r="V3421" s="1"/>
  <c r="U3421"/>
  <c r="T2465"/>
  <c r="V2465" s="1"/>
  <c r="U2465"/>
  <c r="T2467"/>
  <c r="V2467" s="1"/>
  <c r="U2467"/>
  <c r="T1498"/>
  <c r="V1498" s="1"/>
  <c r="U1498"/>
  <c r="T1500"/>
  <c r="V1500" s="1"/>
  <c r="U1500"/>
  <c r="T2891"/>
  <c r="V2891" s="1"/>
  <c r="U2891"/>
  <c r="T3894"/>
  <c r="V3894" s="1"/>
  <c r="U3894"/>
  <c r="T3903"/>
  <c r="V3903" s="1"/>
  <c r="U3903"/>
  <c r="T3074"/>
  <c r="V3074" s="1"/>
  <c r="U3074"/>
  <c r="T3073"/>
  <c r="V3073" s="1"/>
  <c r="U3073"/>
  <c r="T2121"/>
  <c r="V2121" s="1"/>
  <c r="U2121"/>
  <c r="T2118"/>
  <c r="V2118" s="1"/>
  <c r="U2118"/>
  <c r="T1157"/>
  <c r="V1157" s="1"/>
  <c r="U1157"/>
  <c r="T1159"/>
  <c r="V1159" s="1"/>
  <c r="U1159"/>
  <c r="T3450"/>
  <c r="V3450" s="1"/>
  <c r="U3450"/>
  <c r="T3451"/>
  <c r="V3451" s="1"/>
  <c r="U3451"/>
  <c r="T2488"/>
  <c r="V2488" s="1"/>
  <c r="U2488"/>
  <c r="T1528"/>
  <c r="V1528" s="1"/>
  <c r="U1528"/>
  <c r="T1524"/>
  <c r="V1524" s="1"/>
  <c r="U1524"/>
  <c r="T3708"/>
  <c r="V3708" s="1"/>
  <c r="U3708"/>
  <c r="T2743"/>
  <c r="V2743" s="1"/>
  <c r="U2743"/>
  <c r="T2747"/>
  <c r="V2747" s="1"/>
  <c r="U2747"/>
  <c r="T1792"/>
  <c r="V1792" s="1"/>
  <c r="U1792"/>
  <c r="T1789"/>
  <c r="V1789" s="1"/>
  <c r="U1789"/>
  <c r="T824"/>
  <c r="V824" s="1"/>
  <c r="U824"/>
  <c r="T822"/>
  <c r="V822" s="1"/>
  <c r="U822"/>
  <c r="T3115"/>
  <c r="V3115" s="1"/>
  <c r="U3115"/>
  <c r="T3114"/>
  <c r="V3114" s="1"/>
  <c r="U3114"/>
  <c r="T2154"/>
  <c r="V2154" s="1"/>
  <c r="U2154"/>
  <c r="T2164"/>
  <c r="V2164" s="1"/>
  <c r="U2164"/>
  <c r="T343"/>
  <c r="V343" s="1"/>
  <c r="U343"/>
  <c r="T506"/>
  <c r="V506" s="1"/>
  <c r="U506"/>
  <c r="T509"/>
  <c r="V509" s="1"/>
  <c r="U509"/>
  <c r="T459"/>
  <c r="V459" s="1"/>
  <c r="U459"/>
  <c r="T100"/>
  <c r="V100" s="1"/>
  <c r="U100"/>
  <c r="T104"/>
  <c r="V104" s="1"/>
  <c r="U104"/>
  <c r="T522"/>
  <c r="V522" s="1"/>
  <c r="U522"/>
  <c r="T519"/>
  <c r="V519" s="1"/>
  <c r="U519"/>
  <c r="T296"/>
  <c r="V296" s="1"/>
  <c r="U296"/>
  <c r="T305"/>
  <c r="V305" s="1"/>
  <c r="U305"/>
  <c r="T2660"/>
  <c r="V2660" s="1"/>
  <c r="U2660"/>
  <c r="T2655"/>
  <c r="V2655" s="1"/>
  <c r="U2655"/>
  <c r="T1946"/>
  <c r="V1946" s="1"/>
  <c r="U1946"/>
  <c r="T1950"/>
  <c r="V1950" s="1"/>
  <c r="U1950"/>
  <c r="T3493"/>
  <c r="V3493" s="1"/>
  <c r="U3493"/>
  <c r="T3489"/>
  <c r="V3489" s="1"/>
  <c r="U3489"/>
  <c r="T1337"/>
  <c r="V1337" s="1"/>
  <c r="U1337"/>
  <c r="T1332"/>
  <c r="V1332" s="1"/>
  <c r="U1332"/>
  <c r="T2310"/>
  <c r="V2310" s="1"/>
  <c r="U2310"/>
  <c r="T3049"/>
  <c r="V3049" s="1"/>
  <c r="U3049"/>
  <c r="T3048"/>
  <c r="V3048" s="1"/>
  <c r="U3048"/>
  <c r="T2085"/>
  <c r="V2085" s="1"/>
  <c r="U2085"/>
  <c r="T2091"/>
  <c r="V2091" s="1"/>
  <c r="U2091"/>
  <c r="T1122"/>
  <c r="V1122" s="1"/>
  <c r="U1122"/>
  <c r="T1127"/>
  <c r="V1127" s="1"/>
  <c r="U1127"/>
  <c r="T979"/>
  <c r="V979" s="1"/>
  <c r="U979"/>
  <c r="T981"/>
  <c r="V981" s="1"/>
  <c r="U981"/>
  <c r="T3535"/>
  <c r="V3535" s="1"/>
  <c r="U3535"/>
  <c r="T3541"/>
  <c r="V3541" s="1"/>
  <c r="U3541"/>
  <c r="T2585"/>
  <c r="V2585" s="1"/>
  <c r="U2585"/>
  <c r="T1618"/>
  <c r="V1618" s="1"/>
  <c r="U1618"/>
  <c r="T1620"/>
  <c r="V1620" s="1"/>
  <c r="U1620"/>
  <c r="T3611"/>
  <c r="V3611" s="1"/>
  <c r="U3611"/>
  <c r="T3531"/>
  <c r="V3531" s="1"/>
  <c r="U3531"/>
  <c r="T3521"/>
  <c r="V3521" s="1"/>
  <c r="U3521"/>
  <c r="T3193"/>
  <c r="V3193" s="1"/>
  <c r="U3193"/>
  <c r="T3201"/>
  <c r="V3201" s="1"/>
  <c r="U3201"/>
  <c r="T2240"/>
  <c r="V2240" s="1"/>
  <c r="U2240"/>
  <c r="T2231"/>
  <c r="V2231" s="1"/>
  <c r="U2231"/>
  <c r="T1270"/>
  <c r="V1270" s="1"/>
  <c r="U1270"/>
  <c r="T1282"/>
  <c r="V1282" s="1"/>
  <c r="U1282"/>
  <c r="T3564"/>
  <c r="V3564" s="1"/>
  <c r="U3564"/>
  <c r="T3565"/>
  <c r="V3565" s="1"/>
  <c r="U3565"/>
  <c r="T2617"/>
  <c r="V2617" s="1"/>
  <c r="U2617"/>
  <c r="T2606"/>
  <c r="V2606" s="1"/>
  <c r="U2606"/>
  <c r="T1651"/>
  <c r="V1651" s="1"/>
  <c r="U1651"/>
  <c r="T1650"/>
  <c r="V1650" s="1"/>
  <c r="U1650"/>
  <c r="T3830"/>
  <c r="V3830" s="1"/>
  <c r="U3830"/>
  <c r="T2872"/>
  <c r="V2872" s="1"/>
  <c r="U2872"/>
  <c r="T2861"/>
  <c r="V2861" s="1"/>
  <c r="U2861"/>
  <c r="T1904"/>
  <c r="V1904" s="1"/>
  <c r="U1904"/>
  <c r="T1908"/>
  <c r="V1908" s="1"/>
  <c r="U1908"/>
  <c r="T951"/>
  <c r="V951" s="1"/>
  <c r="U951"/>
  <c r="T947"/>
  <c r="V947" s="1"/>
  <c r="U947"/>
  <c r="T3239"/>
  <c r="V3239" s="1"/>
  <c r="U3239"/>
  <c r="T3242"/>
  <c r="V3242" s="1"/>
  <c r="U3242"/>
  <c r="T2287"/>
  <c r="V2287" s="1"/>
  <c r="U2287"/>
  <c r="T2275"/>
  <c r="V2275" s="1"/>
  <c r="U2275"/>
  <c r="T592"/>
  <c r="V592" s="1"/>
  <c r="U592"/>
  <c r="T583"/>
  <c r="V583" s="1"/>
  <c r="U583"/>
  <c r="T372"/>
  <c r="V372" s="1"/>
  <c r="U372"/>
  <c r="T373"/>
  <c r="V373" s="1"/>
  <c r="U373"/>
  <c r="T641"/>
  <c r="V641" s="1"/>
  <c r="U641"/>
  <c r="T3022"/>
  <c r="V3022" s="1"/>
  <c r="U3022"/>
  <c r="T3021"/>
  <c r="V3021" s="1"/>
  <c r="U3021"/>
  <c r="T2196"/>
  <c r="V2196" s="1"/>
  <c r="U2196"/>
  <c r="T2184"/>
  <c r="V2184" s="1"/>
  <c r="U2184"/>
  <c r="T3861"/>
  <c r="V3861" s="1"/>
  <c r="U3861"/>
  <c r="T3858"/>
  <c r="V3858" s="1"/>
  <c r="U3858"/>
  <c r="T1457"/>
  <c r="V1457" s="1"/>
  <c r="U1457"/>
  <c r="T1461"/>
  <c r="V1461" s="1"/>
  <c r="U1461"/>
  <c r="T2670"/>
  <c r="V2670" s="1"/>
  <c r="U2670"/>
  <c r="T2675"/>
  <c r="V2675" s="1"/>
  <c r="U2675"/>
  <c r="T3163"/>
  <c r="V3163" s="1"/>
  <c r="U3163"/>
  <c r="T2202"/>
  <c r="V2202" s="1"/>
  <c r="U2202"/>
  <c r="T1243"/>
  <c r="V1243" s="1"/>
  <c r="U1243"/>
  <c r="T1817"/>
  <c r="V1817" s="1"/>
  <c r="U1817"/>
  <c r="T1814"/>
  <c r="V1814" s="1"/>
  <c r="U1814"/>
  <c r="T3658"/>
  <c r="V3658" s="1"/>
  <c r="U3658"/>
  <c r="T3664"/>
  <c r="V3664" s="1"/>
  <c r="U3664"/>
  <c r="T2697"/>
  <c r="V2697" s="1"/>
  <c r="U2697"/>
  <c r="T2699"/>
  <c r="V2699" s="1"/>
  <c r="U2699"/>
  <c r="T1735"/>
  <c r="V1735" s="1"/>
  <c r="U1735"/>
  <c r="T1741"/>
  <c r="V1741" s="1"/>
  <c r="U1741"/>
  <c r="T777"/>
  <c r="V777" s="1"/>
  <c r="U777"/>
  <c r="T774"/>
  <c r="V774" s="1"/>
  <c r="U774"/>
  <c r="T1593"/>
  <c r="V1593" s="1"/>
  <c r="U1593"/>
  <c r="T3313"/>
  <c r="V3313" s="1"/>
  <c r="U3313"/>
  <c r="T3312"/>
  <c r="V3312" s="1"/>
  <c r="U3312"/>
  <c r="T2351"/>
  <c r="V2351" s="1"/>
  <c r="U2351"/>
  <c r="T1396"/>
  <c r="V1396" s="1"/>
  <c r="U1396"/>
  <c r="T1395"/>
  <c r="V1395" s="1"/>
  <c r="U1395"/>
  <c r="T3687"/>
  <c r="V3687" s="1"/>
  <c r="U3687"/>
  <c r="T3685"/>
  <c r="V3685" s="1"/>
  <c r="U3685"/>
  <c r="T2728"/>
  <c r="V2728" s="1"/>
  <c r="U2728"/>
  <c r="T2732"/>
  <c r="V2732" s="1"/>
  <c r="U2732"/>
  <c r="T1768"/>
  <c r="V1768" s="1"/>
  <c r="U1768"/>
  <c r="T1773"/>
  <c r="V1773" s="1"/>
  <c r="U1773"/>
  <c r="T813"/>
  <c r="V813" s="1"/>
  <c r="U813"/>
  <c r="T806"/>
  <c r="V806" s="1"/>
  <c r="U806"/>
  <c r="T2981"/>
  <c r="V2981" s="1"/>
  <c r="U2981"/>
  <c r="T2030"/>
  <c r="V2030" s="1"/>
  <c r="U2030"/>
  <c r="T2025"/>
  <c r="V2025" s="1"/>
  <c r="U2025"/>
  <c r="T1059"/>
  <c r="V1059" s="1"/>
  <c r="U1059"/>
  <c r="T3367"/>
  <c r="V3367" s="1"/>
  <c r="U3367"/>
  <c r="T3357"/>
  <c r="V3357" s="1"/>
  <c r="U3357"/>
  <c r="T2402"/>
  <c r="V2402" s="1"/>
  <c r="U2402"/>
  <c r="T2398"/>
  <c r="V2398" s="1"/>
  <c r="U2398"/>
  <c r="T1434"/>
  <c r="V1434" s="1"/>
  <c r="U1434"/>
  <c r="T1445"/>
  <c r="V1445" s="1"/>
  <c r="U1445"/>
  <c r="T51"/>
  <c r="V51" s="1"/>
  <c r="U51"/>
  <c r="T41"/>
  <c r="V41" s="1"/>
  <c r="U41"/>
  <c r="T626"/>
  <c r="V626" s="1"/>
  <c r="U626"/>
  <c r="T631"/>
  <c r="V631" s="1"/>
  <c r="U631"/>
  <c r="T291"/>
  <c r="V291" s="1"/>
  <c r="U291"/>
  <c r="T557"/>
  <c r="V557" s="1"/>
  <c r="U557"/>
  <c r="T554"/>
  <c r="V554" s="1"/>
  <c r="U554"/>
  <c r="T240"/>
  <c r="V240" s="1"/>
  <c r="U240"/>
  <c r="T332"/>
  <c r="V332" s="1"/>
  <c r="U332"/>
  <c r="T331"/>
  <c r="V331" s="1"/>
  <c r="U331"/>
  <c r="T453"/>
  <c r="V453" s="1"/>
  <c r="U453"/>
  <c r="T457"/>
  <c r="V457" s="1"/>
  <c r="U457"/>
  <c r="T3377"/>
  <c r="V3377" s="1"/>
  <c r="U3377"/>
  <c r="T3372"/>
  <c r="V3372" s="1"/>
  <c r="U3372"/>
  <c r="T2433"/>
  <c r="V2433" s="1"/>
  <c r="U2433"/>
  <c r="T2435"/>
  <c r="V2435" s="1"/>
  <c r="U2435"/>
  <c r="T755"/>
  <c r="V755" s="1"/>
  <c r="U755"/>
  <c r="T751"/>
  <c r="V751" s="1"/>
  <c r="U751"/>
  <c r="T1691"/>
  <c r="V1691" s="1"/>
  <c r="U1691"/>
  <c r="T3032"/>
  <c r="V3032" s="1"/>
  <c r="U3032"/>
  <c r="T3286"/>
  <c r="V3286" s="1"/>
  <c r="U3286"/>
  <c r="T2330"/>
  <c r="V2330" s="1"/>
  <c r="U2330"/>
  <c r="T2319"/>
  <c r="V2319" s="1"/>
  <c r="U2319"/>
  <c r="T1367"/>
  <c r="V1367" s="1"/>
  <c r="U1367"/>
  <c r="T1370"/>
  <c r="V1370" s="1"/>
  <c r="U1370"/>
  <c r="T2411"/>
  <c r="V2411" s="1"/>
  <c r="U2411"/>
  <c r="T2410"/>
  <c r="V2410" s="1"/>
  <c r="U2410"/>
  <c r="T3775"/>
  <c r="V3775" s="1"/>
  <c r="U3775"/>
  <c r="T3777"/>
  <c r="V3777" s="1"/>
  <c r="U3777"/>
  <c r="T2822"/>
  <c r="V2822" s="1"/>
  <c r="U2822"/>
  <c r="T2819"/>
  <c r="V2819" s="1"/>
  <c r="U2819"/>
  <c r="T1859"/>
  <c r="V1859" s="1"/>
  <c r="U1859"/>
  <c r="T894"/>
  <c r="V894" s="1"/>
  <c r="U894"/>
  <c r="T900"/>
  <c r="V900" s="1"/>
  <c r="U900"/>
  <c r="T2551"/>
  <c r="V2551" s="1"/>
  <c r="U2551"/>
  <c r="T3441"/>
  <c r="V3441" s="1"/>
  <c r="U3441"/>
  <c r="T3435"/>
  <c r="V3435" s="1"/>
  <c r="U3435"/>
  <c r="T2472"/>
  <c r="V2472" s="1"/>
  <c r="U2472"/>
  <c r="T2475"/>
  <c r="V2475" s="1"/>
  <c r="U2475"/>
  <c r="T1511"/>
  <c r="V1511" s="1"/>
  <c r="U1511"/>
  <c r="T1521"/>
  <c r="V1521" s="1"/>
  <c r="U1521"/>
  <c r="T3814"/>
  <c r="V3814" s="1"/>
  <c r="U3814"/>
  <c r="T3812"/>
  <c r="V3812" s="1"/>
  <c r="U3812"/>
  <c r="T2844"/>
  <c r="V2844" s="1"/>
  <c r="U2844"/>
  <c r="T2855"/>
  <c r="V2855" s="1"/>
  <c r="U2855"/>
  <c r="T1887"/>
  <c r="V1887" s="1"/>
  <c r="U1887"/>
  <c r="T927"/>
  <c r="V927" s="1"/>
  <c r="U927"/>
  <c r="T924"/>
  <c r="V924" s="1"/>
  <c r="U924"/>
  <c r="T3101"/>
  <c r="V3101" s="1"/>
  <c r="U3101"/>
  <c r="T2152"/>
  <c r="V2152" s="1"/>
  <c r="U2152"/>
  <c r="T2143"/>
  <c r="V2143" s="1"/>
  <c r="U2143"/>
  <c r="T1188"/>
  <c r="V1188" s="1"/>
  <c r="U1188"/>
  <c r="T1192"/>
  <c r="V1192" s="1"/>
  <c r="U1192"/>
  <c r="T3487"/>
  <c r="V3487" s="1"/>
  <c r="U3487"/>
  <c r="T3474"/>
  <c r="V3474" s="1"/>
  <c r="U3474"/>
  <c r="T2523"/>
  <c r="V2523" s="1"/>
  <c r="U2523"/>
  <c r="T2527"/>
  <c r="V2527" s="1"/>
  <c r="U2527"/>
  <c r="T1555"/>
  <c r="V1555" s="1"/>
  <c r="U1555"/>
  <c r="T1561"/>
  <c r="V1561" s="1"/>
  <c r="U1561"/>
  <c r="T250"/>
  <c r="V250" s="1"/>
  <c r="U250"/>
  <c r="T208"/>
  <c r="V208" s="1"/>
  <c r="U208"/>
  <c r="T205"/>
  <c r="V205" s="1"/>
  <c r="U205"/>
  <c r="T187"/>
  <c r="V187" s="1"/>
  <c r="U187"/>
  <c r="T2170"/>
  <c r="V2170" s="1"/>
  <c r="U2170"/>
  <c r="T2179"/>
  <c r="V2179" s="1"/>
  <c r="U2179"/>
  <c r="T1706"/>
  <c r="V1706" s="1"/>
  <c r="U1706"/>
  <c r="T1710"/>
  <c r="V1710" s="1"/>
  <c r="U1710"/>
  <c r="T3141"/>
  <c r="V3141" s="1"/>
  <c r="U3141"/>
  <c r="T3137"/>
  <c r="V3137" s="1"/>
  <c r="U3137"/>
  <c r="T1220"/>
  <c r="V1220" s="1"/>
  <c r="U1220"/>
  <c r="T2076"/>
  <c r="V2076" s="1"/>
  <c r="U2076"/>
  <c r="T2069"/>
  <c r="V2069" s="1"/>
  <c r="U2069"/>
  <c r="T2932"/>
  <c r="V2932" s="1"/>
  <c r="U2932"/>
  <c r="T1964"/>
  <c r="V1964" s="1"/>
  <c r="U1964"/>
  <c r="T1963"/>
  <c r="V1963" s="1"/>
  <c r="U1963"/>
  <c r="T1010"/>
  <c r="V1010" s="1"/>
  <c r="U1010"/>
  <c r="T1005"/>
  <c r="V1005" s="1"/>
  <c r="U1005"/>
  <c r="T3753"/>
  <c r="V3753" s="1"/>
  <c r="U3753"/>
  <c r="T3750"/>
  <c r="V3750" s="1"/>
  <c r="U3750"/>
  <c r="T3424"/>
  <c r="V3424" s="1"/>
  <c r="U3424"/>
  <c r="T3426"/>
  <c r="V3426" s="1"/>
  <c r="U3426"/>
  <c r="T2455"/>
  <c r="V2455" s="1"/>
  <c r="U2455"/>
  <c r="T2461"/>
  <c r="V2461" s="1"/>
  <c r="U2461"/>
  <c r="T1497"/>
  <c r="V1497" s="1"/>
  <c r="U1497"/>
  <c r="T2901"/>
  <c r="V2901" s="1"/>
  <c r="U2901"/>
  <c r="T2889"/>
  <c r="V2889" s="1"/>
  <c r="U2889"/>
  <c r="T3899"/>
  <c r="V3899" s="1"/>
  <c r="U3899"/>
  <c r="T3079"/>
  <c r="V3079" s="1"/>
  <c r="U3079"/>
  <c r="T3082"/>
  <c r="V3082" s="1"/>
  <c r="U3082"/>
  <c r="T2112"/>
  <c r="V2112" s="1"/>
  <c r="U2112"/>
  <c r="T2117"/>
  <c r="V2117" s="1"/>
  <c r="U2117"/>
  <c r="T1156"/>
  <c r="V1156" s="1"/>
  <c r="U1156"/>
  <c r="T1149"/>
  <c r="V1149" s="1"/>
  <c r="U1149"/>
  <c r="T3449"/>
  <c r="V3449" s="1"/>
  <c r="U3449"/>
  <c r="T3446"/>
  <c r="V3446" s="1"/>
  <c r="U3446"/>
  <c r="T2491"/>
  <c r="V2491" s="1"/>
  <c r="U2491"/>
  <c r="T2486"/>
  <c r="V2486" s="1"/>
  <c r="U2486"/>
  <c r="T1527"/>
  <c r="V1527" s="1"/>
  <c r="U1527"/>
  <c r="T3706"/>
  <c r="V3706" s="1"/>
  <c r="U3706"/>
  <c r="T3704"/>
  <c r="V3704" s="1"/>
  <c r="U3704"/>
  <c r="T2741"/>
  <c r="V2741" s="1"/>
  <c r="U2741"/>
  <c r="T1784"/>
  <c r="V1784" s="1"/>
  <c r="U1784"/>
  <c r="T1788"/>
  <c r="V1788" s="1"/>
  <c r="U1788"/>
  <c r="T823"/>
  <c r="V823" s="1"/>
  <c r="U823"/>
  <c r="T821"/>
  <c r="V821" s="1"/>
  <c r="U821"/>
  <c r="T3123"/>
  <c r="V3123" s="1"/>
  <c r="U3123"/>
  <c r="T3126"/>
  <c r="V3126" s="1"/>
  <c r="U3126"/>
  <c r="T2163"/>
  <c r="V2163" s="1"/>
  <c r="U2163"/>
  <c r="T2159"/>
  <c r="V2159" s="1"/>
  <c r="U2159"/>
  <c r="T342"/>
  <c r="V342" s="1"/>
  <c r="U342"/>
  <c r="T339"/>
  <c r="V339" s="1"/>
  <c r="U339"/>
  <c r="T514"/>
  <c r="V514" s="1"/>
  <c r="U514"/>
  <c r="T472"/>
  <c r="V472" s="1"/>
  <c r="U472"/>
  <c r="T460"/>
  <c r="V460" s="1"/>
  <c r="U460"/>
  <c r="T103"/>
  <c r="V103" s="1"/>
  <c r="U103"/>
  <c r="T530"/>
  <c r="V530" s="1"/>
  <c r="U530"/>
  <c r="T523"/>
  <c r="V523" s="1"/>
  <c r="U523"/>
  <c r="T295"/>
  <c r="V295" s="1"/>
  <c r="U295"/>
  <c r="T294"/>
  <c r="V294" s="1"/>
  <c r="U294"/>
  <c r="T2659"/>
  <c r="V2659" s="1"/>
  <c r="U2659"/>
  <c r="T2654"/>
  <c r="V2654" s="1"/>
  <c r="U2654"/>
  <c r="T1947"/>
  <c r="V1947" s="1"/>
  <c r="U1947"/>
  <c r="T1951"/>
  <c r="V1951" s="1"/>
  <c r="U1951"/>
  <c r="T3502"/>
  <c r="V3502" s="1"/>
  <c r="U3502"/>
  <c r="T3497"/>
  <c r="V3497" s="1"/>
  <c r="U3497"/>
  <c r="T1339"/>
  <c r="V1339" s="1"/>
  <c r="U1339"/>
  <c r="T2308"/>
  <c r="V2308" s="1"/>
  <c r="U2308"/>
  <c r="T2317"/>
  <c r="V2317" s="1"/>
  <c r="U2317"/>
  <c r="T3043"/>
  <c r="V3043" s="1"/>
  <c r="U3043"/>
  <c r="T2089"/>
  <c r="V2089" s="1"/>
  <c r="U2089"/>
  <c r="T2087"/>
  <c r="V2087" s="1"/>
  <c r="U2087"/>
  <c r="T1130"/>
  <c r="V1130" s="1"/>
  <c r="U1130"/>
  <c r="T1126"/>
  <c r="V1126" s="1"/>
  <c r="U1126"/>
  <c r="T980"/>
  <c r="V980" s="1"/>
  <c r="U980"/>
  <c r="T976"/>
  <c r="V976" s="1"/>
  <c r="U976"/>
  <c r="T3538"/>
  <c r="V3538" s="1"/>
  <c r="U3538"/>
  <c r="T3539"/>
  <c r="V3539" s="1"/>
  <c r="U3539"/>
  <c r="T2579"/>
  <c r="V2579" s="1"/>
  <c r="U2579"/>
  <c r="T2587"/>
  <c r="V2587" s="1"/>
  <c r="U2587"/>
  <c r="T1627"/>
  <c r="V1627" s="1"/>
  <c r="U1627"/>
  <c r="T3620"/>
  <c r="V3620" s="1"/>
  <c r="U3620"/>
  <c r="T3529"/>
  <c r="V3529" s="1"/>
  <c r="U3529"/>
  <c r="T3195"/>
  <c r="V3195" s="1"/>
  <c r="U3195"/>
  <c r="T3190"/>
  <c r="V3190" s="1"/>
  <c r="U3190"/>
  <c r="T2234"/>
  <c r="V2234" s="1"/>
  <c r="U2234"/>
  <c r="T2230"/>
  <c r="V2230" s="1"/>
  <c r="U2230"/>
  <c r="T1269"/>
  <c r="V1269" s="1"/>
  <c r="U1269"/>
  <c r="T1272"/>
  <c r="V1272" s="1"/>
  <c r="U1272"/>
  <c r="T3574"/>
  <c r="V3574" s="1"/>
  <c r="U3574"/>
  <c r="T3577"/>
  <c r="V3577" s="1"/>
  <c r="U3577"/>
  <c r="T2609"/>
  <c r="V2609" s="1"/>
  <c r="U2609"/>
  <c r="T2614"/>
  <c r="V2614" s="1"/>
  <c r="U2614"/>
  <c r="T1647"/>
  <c r="V1647" s="1"/>
  <c r="U1647"/>
  <c r="T3829"/>
  <c r="V3829" s="1"/>
  <c r="U3829"/>
  <c r="T3824"/>
  <c r="V3824" s="1"/>
  <c r="U3824"/>
  <c r="T2860"/>
  <c r="V2860" s="1"/>
  <c r="U2860"/>
  <c r="T1912"/>
  <c r="V1912" s="1"/>
  <c r="U1912"/>
  <c r="T1907"/>
  <c r="V1907" s="1"/>
  <c r="U1907"/>
  <c r="T950"/>
  <c r="V950" s="1"/>
  <c r="U950"/>
  <c r="T946"/>
  <c r="V946" s="1"/>
  <c r="U946"/>
  <c r="T3247"/>
  <c r="V3247" s="1"/>
  <c r="U3247"/>
  <c r="T3241"/>
  <c r="V3241" s="1"/>
  <c r="U3241"/>
  <c r="T2277"/>
  <c r="V2277" s="1"/>
  <c r="U2277"/>
  <c r="T2284"/>
  <c r="V2284" s="1"/>
  <c r="U2284"/>
  <c r="T579"/>
  <c r="V579" s="1"/>
  <c r="U579"/>
  <c r="T591"/>
  <c r="V591" s="1"/>
  <c r="U591"/>
  <c r="T380"/>
  <c r="V380" s="1"/>
  <c r="U380"/>
  <c r="T642"/>
  <c r="V642" s="1"/>
  <c r="U642"/>
  <c r="T645"/>
  <c r="V645" s="1"/>
  <c r="U645"/>
  <c r="T3011"/>
  <c r="V3011" s="1"/>
  <c r="U3011"/>
  <c r="T2192"/>
  <c r="V2192" s="1"/>
  <c r="U2192"/>
  <c r="T2197"/>
  <c r="V2197" s="1"/>
  <c r="U2197"/>
  <c r="T3852"/>
  <c r="V3852" s="1"/>
  <c r="U3852"/>
  <c r="T3849"/>
  <c r="V3849" s="1"/>
  <c r="U3849"/>
  <c r="T1459"/>
  <c r="V1459" s="1"/>
  <c r="U1459"/>
  <c r="T1456"/>
  <c r="V1456" s="1"/>
  <c r="U1456"/>
  <c r="T2671"/>
  <c r="V2671" s="1"/>
  <c r="U2671"/>
  <c r="T2676"/>
  <c r="V2676" s="1"/>
  <c r="U2676"/>
  <c r="T3169"/>
  <c r="V3169" s="1"/>
  <c r="U3169"/>
  <c r="T3172"/>
  <c r="V3172" s="1"/>
  <c r="U3172"/>
  <c r="T2211"/>
  <c r="V2211" s="1"/>
  <c r="U2211"/>
  <c r="T2206"/>
  <c r="V2206" s="1"/>
  <c r="U2206"/>
  <c r="T1249"/>
  <c r="V1249" s="1"/>
  <c r="U1249"/>
  <c r="T1245"/>
  <c r="V1245" s="1"/>
  <c r="U1245"/>
  <c r="T1813"/>
  <c r="V1813" s="1"/>
  <c r="U1813"/>
  <c r="T3666"/>
  <c r="V3666" s="1"/>
  <c r="U3666"/>
  <c r="T3657"/>
  <c r="V3657" s="1"/>
  <c r="U3657"/>
  <c r="T2706"/>
  <c r="V2706" s="1"/>
  <c r="U2706"/>
  <c r="T2698"/>
  <c r="V2698" s="1"/>
  <c r="U2698"/>
  <c r="T1743"/>
  <c r="V1743" s="1"/>
  <c r="U1743"/>
  <c r="T1734"/>
  <c r="V1734" s="1"/>
  <c r="U1734"/>
  <c r="T787"/>
  <c r="V787" s="1"/>
  <c r="U787"/>
  <c r="T782"/>
  <c r="V782" s="1"/>
  <c r="U782"/>
  <c r="T1596"/>
  <c r="V1596" s="1"/>
  <c r="U1596"/>
  <c r="T1597"/>
  <c r="V1597" s="1"/>
  <c r="U1597"/>
  <c r="T3310"/>
  <c r="V3310" s="1"/>
  <c r="U3310"/>
  <c r="T2350"/>
  <c r="V2350" s="1"/>
  <c r="U2350"/>
  <c r="T2355"/>
  <c r="V2355" s="1"/>
  <c r="U2355"/>
  <c r="T1393"/>
  <c r="V1393" s="1"/>
  <c r="U1393"/>
  <c r="T3695"/>
  <c r="V3695" s="1"/>
  <c r="U3695"/>
  <c r="T3684"/>
  <c r="V3684" s="1"/>
  <c r="U3684"/>
  <c r="T2737"/>
  <c r="V2737" s="1"/>
  <c r="U2737"/>
  <c r="T2731"/>
  <c r="V2731" s="1"/>
  <c r="U2731"/>
  <c r="T1776"/>
  <c r="V1776" s="1"/>
  <c r="U1776"/>
  <c r="T1775"/>
  <c r="V1775" s="1"/>
  <c r="U1775"/>
  <c r="T811"/>
  <c r="V811" s="1"/>
  <c r="U811"/>
  <c r="T817"/>
  <c r="V817" s="1"/>
  <c r="U817"/>
  <c r="T2992"/>
  <c r="V2992" s="1"/>
  <c r="U2992"/>
  <c r="T2980"/>
  <c r="V2980" s="1"/>
  <c r="U2980"/>
  <c r="T2029"/>
  <c r="V2029" s="1"/>
  <c r="U2029"/>
  <c r="T1072"/>
  <c r="V1072" s="1"/>
  <c r="U1072"/>
  <c r="T1060"/>
  <c r="V1060" s="1"/>
  <c r="U1060"/>
  <c r="T3356"/>
  <c r="V3356" s="1"/>
  <c r="U3356"/>
  <c r="T2401"/>
  <c r="V2401" s="1"/>
  <c r="U2401"/>
  <c r="T2407"/>
  <c r="V2407" s="1"/>
  <c r="U2407"/>
  <c r="T1442"/>
  <c r="V1442" s="1"/>
  <c r="U1442"/>
  <c r="T1444"/>
  <c r="V1444" s="1"/>
  <c r="U1444"/>
  <c r="T52"/>
  <c r="V52" s="1"/>
  <c r="U52"/>
  <c r="T42"/>
  <c r="V42" s="1"/>
  <c r="U42"/>
  <c r="T628"/>
  <c r="V628" s="1"/>
  <c r="U628"/>
  <c r="T630"/>
  <c r="V630" s="1"/>
  <c r="U630"/>
  <c r="T284"/>
  <c r="V284" s="1"/>
  <c r="U284"/>
  <c r="T286"/>
  <c r="V286" s="1"/>
  <c r="U286"/>
  <c r="T553"/>
  <c r="V553" s="1"/>
  <c r="U553"/>
  <c r="T239"/>
  <c r="V239" s="1"/>
  <c r="U239"/>
  <c r="T237"/>
  <c r="V237" s="1"/>
  <c r="U237"/>
  <c r="T328"/>
  <c r="V328" s="1"/>
  <c r="U328"/>
  <c r="T450"/>
  <c r="V450" s="1"/>
  <c r="U450"/>
  <c r="T456"/>
  <c r="V456" s="1"/>
  <c r="U456"/>
  <c r="T3376"/>
  <c r="V3376" s="1"/>
  <c r="U3376"/>
  <c r="T3382"/>
  <c r="V3382" s="1"/>
  <c r="U3382"/>
  <c r="T2425"/>
  <c r="V2425" s="1"/>
  <c r="U2425"/>
  <c r="T2431"/>
  <c r="V2431" s="1"/>
  <c r="U2431"/>
  <c r="T748"/>
  <c r="V748" s="1"/>
  <c r="U748"/>
  <c r="T750"/>
  <c r="V750" s="1"/>
  <c r="U750"/>
  <c r="T1702"/>
  <c r="V1702" s="1"/>
  <c r="U1702"/>
  <c r="T1696"/>
  <c r="V1696" s="1"/>
  <c r="U1696"/>
  <c r="T3026"/>
  <c r="V3026" s="1"/>
  <c r="U3026"/>
  <c r="T3027"/>
  <c r="V3027" s="1"/>
  <c r="U3027"/>
  <c r="T3287"/>
  <c r="V3287" s="1"/>
  <c r="U3287"/>
  <c r="T3280"/>
  <c r="V3280" s="1"/>
  <c r="U3280"/>
  <c r="T2323"/>
  <c r="V2323" s="1"/>
  <c r="U2323"/>
  <c r="T1360"/>
  <c r="V1360" s="1"/>
  <c r="U1360"/>
  <c r="T1364"/>
  <c r="V1364" s="1"/>
  <c r="U1364"/>
  <c r="T2421"/>
  <c r="V2421" s="1"/>
  <c r="U2421"/>
  <c r="T2420"/>
  <c r="V2420" s="1"/>
  <c r="U2420"/>
  <c r="T3774"/>
  <c r="V3774" s="1"/>
  <c r="U3774"/>
  <c r="T3785"/>
  <c r="V3785" s="1"/>
  <c r="U3785"/>
  <c r="T2816"/>
  <c r="V2816" s="1"/>
  <c r="U2816"/>
  <c r="T2818"/>
  <c r="V2818" s="1"/>
  <c r="U2818"/>
  <c r="T1856"/>
  <c r="V1856" s="1"/>
  <c r="U1856"/>
  <c r="T1854"/>
  <c r="V1854" s="1"/>
  <c r="U1854"/>
  <c r="T898"/>
  <c r="V898" s="1"/>
  <c r="U898"/>
  <c r="T2552"/>
  <c r="V2552" s="1"/>
  <c r="U2552"/>
  <c r="T2554"/>
  <c r="V2554" s="1"/>
  <c r="U2554"/>
  <c r="T3442"/>
  <c r="V3442" s="1"/>
  <c r="U3442"/>
  <c r="T2481"/>
  <c r="V2481" s="1"/>
  <c r="U2481"/>
  <c r="T2473"/>
  <c r="V2473" s="1"/>
  <c r="U2473"/>
  <c r="T1510"/>
  <c r="V1510" s="1"/>
  <c r="U1510"/>
  <c r="T1509"/>
  <c r="V1509" s="1"/>
  <c r="U1509"/>
  <c r="T3807"/>
  <c r="V3807" s="1"/>
  <c r="U3807"/>
  <c r="T3811"/>
  <c r="V3811" s="1"/>
  <c r="U3811"/>
  <c r="T2856"/>
  <c r="V2856" s="1"/>
  <c r="U2856"/>
  <c r="T2853"/>
  <c r="V2853" s="1"/>
  <c r="U2853"/>
  <c r="T1885"/>
  <c r="V1885" s="1"/>
  <c r="U1885"/>
  <c r="T1886"/>
  <c r="V1886" s="1"/>
  <c r="U1886"/>
  <c r="T926"/>
  <c r="V926" s="1"/>
  <c r="U926"/>
  <c r="T3100"/>
  <c r="V3100" s="1"/>
  <c r="U3100"/>
  <c r="T3104"/>
  <c r="V3104" s="1"/>
  <c r="U3104"/>
  <c r="T2142"/>
  <c r="V2142" s="1"/>
  <c r="U2142"/>
  <c r="T1179"/>
  <c r="V1179" s="1"/>
  <c r="U1179"/>
  <c r="T1191"/>
  <c r="V1191" s="1"/>
  <c r="U1191"/>
  <c r="T3475"/>
  <c r="V3475" s="1"/>
  <c r="U3475"/>
  <c r="T3486"/>
  <c r="V3486" s="1"/>
  <c r="U3486"/>
  <c r="T2522"/>
  <c r="V2522" s="1"/>
  <c r="U2522"/>
  <c r="T2517"/>
  <c r="V2517" s="1"/>
  <c r="U2517"/>
  <c r="T1554"/>
  <c r="V1554" s="1"/>
  <c r="U1554"/>
  <c r="T1560"/>
  <c r="V1560" s="1"/>
  <c r="U1560"/>
  <c r="T261"/>
  <c r="V261" s="1"/>
  <c r="U261"/>
  <c r="T254"/>
  <c r="V254" s="1"/>
  <c r="U254"/>
  <c r="T207"/>
  <c r="V207" s="1"/>
  <c r="U207"/>
  <c r="T178"/>
  <c r="V178" s="1"/>
  <c r="U178"/>
  <c r="T491"/>
  <c r="V491" s="1"/>
  <c r="U491"/>
  <c r="T3741"/>
  <c r="V3741" s="1"/>
  <c r="U3741"/>
  <c r="T3739"/>
  <c r="V3739" s="1"/>
  <c r="U3739"/>
  <c r="T2905"/>
  <c r="V2905" s="1"/>
  <c r="U2905"/>
  <c r="T2915"/>
  <c r="V2915" s="1"/>
  <c r="U2915"/>
  <c r="T877"/>
  <c r="V877" s="1"/>
  <c r="U877"/>
  <c r="T876"/>
  <c r="V876" s="1"/>
  <c r="U876"/>
  <c r="T1942"/>
  <c r="V1942" s="1"/>
  <c r="U1942"/>
  <c r="T1930"/>
  <c r="V1930" s="1"/>
  <c r="U1930"/>
  <c r="T3153"/>
  <c r="V3153" s="1"/>
  <c r="U3153"/>
  <c r="T3146"/>
  <c r="V3146" s="1"/>
  <c r="U3146"/>
  <c r="T3402"/>
  <c r="V3402" s="1"/>
  <c r="U3402"/>
  <c r="T2439"/>
  <c r="V2439" s="1"/>
  <c r="U2439"/>
  <c r="T1490"/>
  <c r="V1490" s="1"/>
  <c r="U1490"/>
  <c r="T3255"/>
  <c r="V3255" s="1"/>
  <c r="U3255"/>
  <c r="T3251"/>
  <c r="V3251" s="1"/>
  <c r="U3251"/>
  <c r="T3769"/>
  <c r="V3769" s="1"/>
  <c r="U3769"/>
  <c r="T3770"/>
  <c r="V3770" s="1"/>
  <c r="U3770"/>
  <c r="T2938"/>
  <c r="V2938" s="1"/>
  <c r="U2938"/>
  <c r="T2935"/>
  <c r="V2935" s="1"/>
  <c r="U2935"/>
  <c r="T1978"/>
  <c r="V1978" s="1"/>
  <c r="U1978"/>
  <c r="T1974"/>
  <c r="V1974" s="1"/>
  <c r="U1974"/>
  <c r="T1025"/>
  <c r="V1025" s="1"/>
  <c r="U1025"/>
  <c r="T1021"/>
  <c r="V1021" s="1"/>
  <c r="U1021"/>
  <c r="T3277"/>
  <c r="V3277" s="1"/>
  <c r="U3277"/>
  <c r="T2180"/>
  <c r="V2180" s="1"/>
  <c r="U2180"/>
  <c r="T2178"/>
  <c r="V2178" s="1"/>
  <c r="U2178"/>
  <c r="T1716"/>
  <c r="V1716" s="1"/>
  <c r="U1716"/>
  <c r="T1717"/>
  <c r="V1717" s="1"/>
  <c r="U1717"/>
  <c r="T3131"/>
  <c r="V3131" s="1"/>
  <c r="U3131"/>
  <c r="T3138"/>
  <c r="V3138" s="1"/>
  <c r="U3138"/>
  <c r="T1218"/>
  <c r="V1218" s="1"/>
  <c r="U1218"/>
  <c r="T1213"/>
  <c r="V1213" s="1"/>
  <c r="U1213"/>
  <c r="T2077"/>
  <c r="V2077" s="1"/>
  <c r="U2077"/>
  <c r="T2926"/>
  <c r="V2926" s="1"/>
  <c r="U2926"/>
  <c r="T2927"/>
  <c r="V2927" s="1"/>
  <c r="U2927"/>
  <c r="T1972"/>
  <c r="V1972" s="1"/>
  <c r="U1972"/>
  <c r="T1000"/>
  <c r="V1000" s="1"/>
  <c r="U1000"/>
  <c r="T999"/>
  <c r="V999" s="1"/>
  <c r="U999"/>
  <c r="T3751"/>
  <c r="V3751" s="1"/>
  <c r="U3751"/>
  <c r="T3749"/>
  <c r="V3749" s="1"/>
  <c r="U3749"/>
  <c r="T3418"/>
  <c r="V3418" s="1"/>
  <c r="U3418"/>
  <c r="T3427"/>
  <c r="V3427" s="1"/>
  <c r="U3427"/>
  <c r="T2457"/>
  <c r="V2457" s="1"/>
  <c r="U2457"/>
  <c r="T2460"/>
  <c r="V2460" s="1"/>
  <c r="U2460"/>
  <c r="T1506"/>
  <c r="V1506" s="1"/>
  <c r="U1506"/>
  <c r="T1502"/>
  <c r="V1502" s="1"/>
  <c r="U1502"/>
  <c r="T2890"/>
  <c r="V2890" s="1"/>
  <c r="U2890"/>
  <c r="T3900"/>
  <c r="V3900" s="1"/>
  <c r="U3900"/>
  <c r="T3896"/>
  <c r="V3896" s="1"/>
  <c r="U3896"/>
  <c r="T3081"/>
  <c r="V3081" s="1"/>
  <c r="U3081"/>
  <c r="T2120"/>
  <c r="V2120" s="1"/>
  <c r="U2120"/>
  <c r="T2116"/>
  <c r="V2116" s="1"/>
  <c r="U2116"/>
  <c r="T1155"/>
  <c r="V1155" s="1"/>
  <c r="U1155"/>
  <c r="T1158"/>
  <c r="V1158" s="1"/>
  <c r="U1158"/>
  <c r="T3447"/>
  <c r="V3447" s="1"/>
  <c r="U3447"/>
  <c r="T3445"/>
  <c r="V3445" s="1"/>
  <c r="U3445"/>
  <c r="T2497"/>
  <c r="V2497" s="1"/>
  <c r="U2497"/>
  <c r="T2495"/>
  <c r="V2495" s="1"/>
  <c r="U2495"/>
  <c r="T1526"/>
  <c r="V1526" s="1"/>
  <c r="U1526"/>
  <c r="T1534"/>
  <c r="V1534" s="1"/>
  <c r="U1534"/>
  <c r="T3712"/>
  <c r="V3712" s="1"/>
  <c r="U3712"/>
  <c r="T2739"/>
  <c r="V2739" s="1"/>
  <c r="U2739"/>
  <c r="T2746"/>
  <c r="V2746" s="1"/>
  <c r="U2746"/>
  <c r="T1787"/>
  <c r="V1787" s="1"/>
  <c r="U1787"/>
  <c r="T828"/>
  <c r="V828" s="1"/>
  <c r="U828"/>
  <c r="T832"/>
  <c r="V832" s="1"/>
  <c r="U832"/>
  <c r="T3119"/>
  <c r="V3119" s="1"/>
  <c r="U3119"/>
  <c r="T3125"/>
  <c r="V3125" s="1"/>
  <c r="U3125"/>
  <c r="T2162"/>
  <c r="V2162" s="1"/>
  <c r="U2162"/>
  <c r="T2158"/>
  <c r="V2158" s="1"/>
  <c r="U2158"/>
  <c r="T352"/>
  <c r="V352" s="1"/>
  <c r="U352"/>
  <c r="T350"/>
  <c r="V350" s="1"/>
  <c r="U350"/>
  <c r="T510"/>
  <c r="V510" s="1"/>
  <c r="U510"/>
  <c r="T511"/>
  <c r="V511" s="1"/>
  <c r="U511"/>
  <c r="T469"/>
  <c r="V469" s="1"/>
  <c r="U469"/>
  <c r="T102"/>
  <c r="V102" s="1"/>
  <c r="U102"/>
  <c r="T101"/>
  <c r="V101" s="1"/>
  <c r="U101"/>
  <c r="T524"/>
  <c r="V524" s="1"/>
  <c r="U524"/>
  <c r="T307"/>
  <c r="V307" s="1"/>
  <c r="U307"/>
  <c r="T304"/>
  <c r="V304" s="1"/>
  <c r="U304"/>
  <c r="T2658"/>
  <c r="V2658" s="1"/>
  <c r="U2658"/>
  <c r="T2653"/>
  <c r="V2653" s="1"/>
  <c r="U2653"/>
  <c r="T1956"/>
  <c r="V1956" s="1"/>
  <c r="U1956"/>
  <c r="T1957"/>
  <c r="V1957" s="1"/>
  <c r="U1957"/>
  <c r="T3492"/>
  <c r="V3492" s="1"/>
  <c r="U3492"/>
  <c r="T3490"/>
  <c r="V3490" s="1"/>
  <c r="U3490"/>
  <c r="T1340"/>
  <c r="V1340" s="1"/>
  <c r="U1340"/>
  <c r="T1335"/>
  <c r="V1335" s="1"/>
  <c r="U1335"/>
  <c r="T2304"/>
  <c r="V2304" s="1"/>
  <c r="U2304"/>
  <c r="T3039"/>
  <c r="V3039" s="1"/>
  <c r="U3039"/>
  <c r="T3040"/>
  <c r="V3040" s="1"/>
  <c r="U3040"/>
  <c r="T2083"/>
  <c r="V2083" s="1"/>
  <c r="U2083"/>
  <c r="T1132"/>
  <c r="V1132" s="1"/>
  <c r="U1132"/>
  <c r="T1121"/>
  <c r="V1121" s="1"/>
  <c r="U1121"/>
  <c r="T977"/>
  <c r="V977" s="1"/>
  <c r="U977"/>
  <c r="T975"/>
  <c r="V975" s="1"/>
  <c r="U975"/>
  <c r="T3542"/>
  <c r="V3542" s="1"/>
  <c r="U3542"/>
  <c r="T3540"/>
  <c r="V3540" s="1"/>
  <c r="U3540"/>
  <c r="T2577"/>
  <c r="V2577" s="1"/>
  <c r="U2577"/>
  <c r="T2574"/>
  <c r="V2574" s="1"/>
  <c r="U2574"/>
  <c r="T1626"/>
  <c r="V1626" s="1"/>
  <c r="U1626"/>
  <c r="T1621"/>
  <c r="V1621" s="1"/>
  <c r="U1621"/>
  <c r="T3610"/>
  <c r="V3610" s="1"/>
  <c r="U3610"/>
  <c r="T3613"/>
  <c r="V3613" s="1"/>
  <c r="U3613"/>
  <c r="T3528"/>
  <c r="V3528" s="1"/>
  <c r="U3528"/>
  <c r="T3520"/>
  <c r="V3520" s="1"/>
  <c r="U3520"/>
  <c r="T3200"/>
  <c r="V3200" s="1"/>
  <c r="U3200"/>
  <c r="T2242"/>
  <c r="V2242" s="1"/>
  <c r="U2242"/>
  <c r="T2229"/>
  <c r="V2229" s="1"/>
  <c r="U2229"/>
  <c r="T1280"/>
  <c r="V1280" s="1"/>
  <c r="U1280"/>
  <c r="T1281"/>
  <c r="V1281" s="1"/>
  <c r="U1281"/>
  <c r="T3567"/>
  <c r="V3567" s="1"/>
  <c r="U3567"/>
  <c r="T3573"/>
  <c r="V3573" s="1"/>
  <c r="U3573"/>
  <c r="T2611"/>
  <c r="V2611" s="1"/>
  <c r="U2611"/>
  <c r="T2613"/>
  <c r="V2613" s="1"/>
  <c r="U2613"/>
  <c r="T1646"/>
  <c r="V1646" s="1"/>
  <c r="U1646"/>
  <c r="T1645"/>
  <c r="V1645" s="1"/>
  <c r="U1645"/>
  <c r="T3832"/>
  <c r="V3832" s="1"/>
  <c r="U3832"/>
  <c r="T2864"/>
  <c r="V2864" s="1"/>
  <c r="U2864"/>
  <c r="T2867"/>
  <c r="V2867" s="1"/>
  <c r="U2867"/>
  <c r="T1906"/>
  <c r="V1906" s="1"/>
  <c r="U1906"/>
  <c r="T949"/>
  <c r="V949" s="1"/>
  <c r="U949"/>
  <c r="T945"/>
  <c r="V945" s="1"/>
  <c r="U945"/>
  <c r="T3235"/>
  <c r="V3235" s="1"/>
  <c r="U3235"/>
  <c r="T3238"/>
  <c r="V3238" s="1"/>
  <c r="U3238"/>
  <c r="T2286"/>
  <c r="V2286" s="1"/>
  <c r="U2286"/>
  <c r="T2274"/>
  <c r="V2274" s="1"/>
  <c r="U2274"/>
  <c r="T589"/>
  <c r="V589" s="1"/>
  <c r="U589"/>
  <c r="T582"/>
  <c r="V582" s="1"/>
  <c r="U582"/>
  <c r="T381"/>
  <c r="V381" s="1"/>
  <c r="U381"/>
  <c r="T382"/>
  <c r="V382" s="1"/>
  <c r="U382"/>
  <c r="T644"/>
  <c r="V644" s="1"/>
  <c r="U644"/>
  <c r="T3015"/>
  <c r="V3015" s="1"/>
  <c r="U3015"/>
  <c r="T3016"/>
  <c r="V3016" s="1"/>
  <c r="U3016"/>
  <c r="T2193"/>
  <c r="V2193" s="1"/>
  <c r="U2193"/>
  <c r="T3860"/>
  <c r="V3860" s="1"/>
  <c r="U3860"/>
  <c r="T3857"/>
  <c r="V3857" s="1"/>
  <c r="U3857"/>
  <c r="T1460"/>
  <c r="V1460" s="1"/>
  <c r="U1460"/>
  <c r="T1455"/>
  <c r="V1455" s="1"/>
  <c r="U1455"/>
  <c r="T2668"/>
  <c r="V2668" s="1"/>
  <c r="U2668"/>
  <c r="T2666"/>
  <c r="V2666" s="1"/>
  <c r="U2666"/>
  <c r="T3171"/>
  <c r="V3171" s="1"/>
  <c r="U3171"/>
  <c r="T3166"/>
  <c r="V3166" s="1"/>
  <c r="U3166"/>
  <c r="T2203"/>
  <c r="V2203" s="1"/>
  <c r="U2203"/>
  <c r="T2199"/>
  <c r="V2199" s="1"/>
  <c r="U2199"/>
  <c r="T1251"/>
  <c r="V1251" s="1"/>
  <c r="U1251"/>
  <c r="T1810"/>
  <c r="V1810" s="1"/>
  <c r="U1810"/>
  <c r="T1809"/>
  <c r="V1809" s="1"/>
  <c r="U1809"/>
  <c r="T3659"/>
  <c r="V3659" s="1"/>
  <c r="U3659"/>
  <c r="T2700"/>
  <c r="V2700" s="1"/>
  <c r="U2700"/>
  <c r="T2695"/>
  <c r="V2695" s="1"/>
  <c r="U2695"/>
  <c r="T1739"/>
  <c r="V1739" s="1"/>
  <c r="U1739"/>
  <c r="T1736"/>
  <c r="V1736" s="1"/>
  <c r="U1736"/>
  <c r="T785"/>
  <c r="V785" s="1"/>
  <c r="U785"/>
  <c r="T781"/>
  <c r="V781" s="1"/>
  <c r="U781"/>
  <c r="T1587"/>
  <c r="V1587" s="1"/>
  <c r="U1587"/>
  <c r="T1591"/>
  <c r="V1591" s="1"/>
  <c r="U1591"/>
  <c r="T3311"/>
  <c r="V3311" s="1"/>
  <c r="U3311"/>
  <c r="T3316"/>
  <c r="V3316" s="1"/>
  <c r="U3316"/>
  <c r="T2352"/>
  <c r="V2352" s="1"/>
  <c r="U2352"/>
  <c r="T1392"/>
  <c r="V1392" s="1"/>
  <c r="U1392"/>
  <c r="T1394"/>
  <c r="V1394" s="1"/>
  <c r="U1394"/>
  <c r="T3697"/>
  <c r="V3697" s="1"/>
  <c r="U3697"/>
  <c r="T2729"/>
  <c r="V2729" s="1"/>
  <c r="U2729"/>
  <c r="T2727"/>
  <c r="V2727" s="1"/>
  <c r="U2727"/>
  <c r="T1769"/>
  <c r="V1769" s="1"/>
  <c r="U1769"/>
  <c r="T1772"/>
  <c r="V1772" s="1"/>
  <c r="U1772"/>
  <c r="T812"/>
  <c r="V812" s="1"/>
  <c r="U812"/>
  <c r="T805"/>
  <c r="V805" s="1"/>
  <c r="U805"/>
  <c r="T2991"/>
  <c r="V2991" s="1"/>
  <c r="U2991"/>
  <c r="T2990"/>
  <c r="V2990" s="1"/>
  <c r="U2990"/>
  <c r="T2028"/>
  <c r="V2028" s="1"/>
  <c r="U2028"/>
  <c r="T2022"/>
  <c r="V2022" s="1"/>
  <c r="U2022"/>
  <c r="T1069"/>
  <c r="V1069" s="1"/>
  <c r="U1069"/>
  <c r="T3354"/>
  <c r="V3354" s="1"/>
  <c r="U3354"/>
  <c r="T3360"/>
  <c r="V3360" s="1"/>
  <c r="U3360"/>
  <c r="T2397"/>
  <c r="V2397" s="1"/>
  <c r="U2397"/>
  <c r="T1435"/>
  <c r="V1435" s="1"/>
  <c r="U1435"/>
  <c r="T1443"/>
  <c r="V1443" s="1"/>
  <c r="U1443"/>
  <c r="T40"/>
  <c r="V40" s="1"/>
  <c r="U40"/>
  <c r="T39"/>
  <c r="V39" s="1"/>
  <c r="U39"/>
  <c r="T633"/>
  <c r="V633" s="1"/>
  <c r="U633"/>
  <c r="T637"/>
  <c r="V637" s="1"/>
  <c r="U637"/>
  <c r="T281"/>
  <c r="V281" s="1"/>
  <c r="U281"/>
  <c r="T279"/>
  <c r="V279" s="1"/>
  <c r="U279"/>
  <c r="T552"/>
  <c r="V552" s="1"/>
  <c r="U552"/>
  <c r="T556"/>
  <c r="V556" s="1"/>
  <c r="U556"/>
  <c r="T234"/>
  <c r="V234" s="1"/>
  <c r="U234"/>
  <c r="T337"/>
  <c r="V337" s="1"/>
  <c r="U337"/>
  <c r="T325"/>
  <c r="V325" s="1"/>
  <c r="U325"/>
  <c r="T455"/>
  <c r="V455" s="1"/>
  <c r="U455"/>
  <c r="T3375"/>
  <c r="V3375" s="1"/>
  <c r="U3375"/>
  <c r="T3371"/>
  <c r="V3371" s="1"/>
  <c r="U3371"/>
  <c r="T2434"/>
  <c r="V2434" s="1"/>
  <c r="U2434"/>
  <c r="T2430"/>
  <c r="V2430" s="1"/>
  <c r="U2430"/>
  <c r="T752"/>
  <c r="V752" s="1"/>
  <c r="U752"/>
  <c r="T746"/>
  <c r="V746" s="1"/>
  <c r="U746"/>
  <c r="T1701"/>
  <c r="V1701" s="1"/>
  <c r="U1701"/>
  <c r="T1695"/>
  <c r="V1695" s="1"/>
  <c r="U1695"/>
  <c r="T3031"/>
  <c r="V3031" s="1"/>
  <c r="U3031"/>
  <c r="T3029"/>
  <c r="V3029" s="1"/>
  <c r="U3029"/>
  <c r="T3283"/>
  <c r="V3283" s="1"/>
  <c r="U3283"/>
  <c r="T2332"/>
  <c r="V2332" s="1"/>
  <c r="U2332"/>
  <c r="T1361"/>
  <c r="V1361" s="1"/>
  <c r="U1361"/>
  <c r="T2417"/>
  <c r="V2417" s="1"/>
  <c r="U2417"/>
  <c r="T2419"/>
  <c r="V2419" s="1"/>
  <c r="U2419"/>
  <c r="T3783"/>
  <c r="V3783" s="1"/>
  <c r="U3783"/>
  <c r="T3778"/>
  <c r="V3778" s="1"/>
  <c r="U3778"/>
  <c r="T2825"/>
  <c r="V2825" s="1"/>
  <c r="U2825"/>
  <c r="T2815"/>
  <c r="V2815" s="1"/>
  <c r="U2815"/>
  <c r="T1857"/>
  <c r="V1857" s="1"/>
  <c r="U1857"/>
  <c r="T1863"/>
  <c r="V1863" s="1"/>
  <c r="U1863"/>
  <c r="T906"/>
  <c r="V906" s="1"/>
  <c r="U906"/>
  <c r="T901"/>
  <c r="V901" s="1"/>
  <c r="U901"/>
  <c r="T2556"/>
  <c r="V2556" s="1"/>
  <c r="U2556"/>
  <c r="T3430"/>
  <c r="V3430" s="1"/>
  <c r="U3430"/>
  <c r="T3432"/>
  <c r="V3432" s="1"/>
  <c r="U3432"/>
  <c r="T2482"/>
  <c r="V2482" s="1"/>
  <c r="U2482"/>
  <c r="T1522"/>
  <c r="V1522" s="1"/>
  <c r="U1522"/>
  <c r="T1520"/>
  <c r="V1520" s="1"/>
  <c r="U1520"/>
  <c r="T3816"/>
  <c r="V3816" s="1"/>
  <c r="U3816"/>
  <c r="T3810"/>
  <c r="V3810" s="1"/>
  <c r="U3810"/>
  <c r="T2854"/>
  <c r="V2854" s="1"/>
  <c r="U2854"/>
  <c r="T2852"/>
  <c r="V2852" s="1"/>
  <c r="U2852"/>
  <c r="T1888"/>
  <c r="V1888" s="1"/>
  <c r="U1888"/>
  <c r="T1884"/>
  <c r="V1884" s="1"/>
  <c r="U1884"/>
  <c r="T925"/>
  <c r="V925" s="1"/>
  <c r="U925"/>
  <c r="T929"/>
  <c r="V929" s="1"/>
  <c r="U929"/>
  <c r="T3107"/>
  <c r="V3107" s="1"/>
  <c r="U3107"/>
  <c r="T2141"/>
  <c r="V2141" s="1"/>
  <c r="U2141"/>
  <c r="T2145"/>
  <c r="V2145" s="1"/>
  <c r="U2145"/>
  <c r="T1187"/>
  <c r="V1187" s="1"/>
  <c r="U1187"/>
  <c r="T3483"/>
  <c r="V3483" s="1"/>
  <c r="U3483"/>
  <c r="T3485"/>
  <c r="V3485" s="1"/>
  <c r="U3485"/>
  <c r="T2520"/>
  <c r="V2520" s="1"/>
  <c r="U2520"/>
  <c r="T2526"/>
  <c r="V2526" s="1"/>
  <c r="U2526"/>
  <c r="T1563"/>
  <c r="V1563" s="1"/>
  <c r="U1563"/>
  <c r="T1559"/>
  <c r="V1559" s="1"/>
  <c r="U1559"/>
  <c r="T258"/>
  <c r="V258" s="1"/>
  <c r="U258"/>
  <c r="T256"/>
  <c r="V256" s="1"/>
  <c r="U256"/>
  <c r="T206"/>
  <c r="V206" s="1"/>
  <c r="U206"/>
  <c r="T214"/>
  <c r="V214" s="1"/>
  <c r="U214"/>
  <c r="T186"/>
  <c r="V186" s="1"/>
  <c r="U186"/>
  <c r="T176"/>
  <c r="V176" s="1"/>
  <c r="U176"/>
  <c r="T492"/>
  <c r="V492" s="1"/>
  <c r="U492"/>
  <c r="T493"/>
  <c r="V493" s="1"/>
  <c r="U493"/>
  <c r="T3738"/>
  <c r="V3738" s="1"/>
  <c r="U3738"/>
  <c r="T2911"/>
  <c r="V2911" s="1"/>
  <c r="U2911"/>
  <c r="T2909"/>
  <c r="V2909" s="1"/>
  <c r="U2909"/>
  <c r="T865"/>
  <c r="V865" s="1"/>
  <c r="U865"/>
  <c r="T864"/>
  <c r="V864" s="1"/>
  <c r="U864"/>
  <c r="T1931"/>
  <c r="V1931" s="1"/>
  <c r="U1931"/>
  <c r="T1940"/>
  <c r="V1940" s="1"/>
  <c r="U1940"/>
  <c r="T3151"/>
  <c r="V3151" s="1"/>
  <c r="U3151"/>
  <c r="T3155"/>
  <c r="V3155" s="1"/>
  <c r="U3155"/>
  <c r="T3403"/>
  <c r="V3403" s="1"/>
  <c r="U3403"/>
  <c r="T3404"/>
  <c r="V3404" s="1"/>
  <c r="U3404"/>
  <c r="T2448"/>
  <c r="V2448" s="1"/>
  <c r="U2448"/>
  <c r="T2451"/>
  <c r="V2451" s="1"/>
  <c r="U2451"/>
  <c r="T2177"/>
  <c r="V2177" s="1"/>
  <c r="U2177"/>
  <c r="T2176"/>
  <c r="V2176" s="1"/>
  <c r="U2176"/>
  <c r="T1713"/>
  <c r="V1713" s="1"/>
  <c r="U1713"/>
  <c r="T1709"/>
  <c r="V1709" s="1"/>
  <c r="U1709"/>
  <c r="T3140"/>
  <c r="V3140" s="1"/>
  <c r="U3140"/>
  <c r="T3136"/>
  <c r="V3136" s="1"/>
  <c r="U3136"/>
  <c r="T1209"/>
  <c r="V1209" s="1"/>
  <c r="U1209"/>
  <c r="T1222"/>
  <c r="V1222" s="1"/>
  <c r="U1222"/>
  <c r="T2067"/>
  <c r="V2067" s="1"/>
  <c r="U2067"/>
  <c r="T2070"/>
  <c r="V2070" s="1"/>
  <c r="U2070"/>
  <c r="T2928"/>
  <c r="V2928" s="1"/>
  <c r="U2928"/>
  <c r="T1967"/>
  <c r="V1967" s="1"/>
  <c r="U1967"/>
  <c r="T1965"/>
  <c r="V1965" s="1"/>
  <c r="U1965"/>
  <c r="T1003"/>
  <c r="V1003" s="1"/>
  <c r="U1003"/>
  <c r="T3752"/>
  <c r="V3752" s="1"/>
  <c r="U3752"/>
  <c r="T3748"/>
  <c r="V3748" s="1"/>
  <c r="U3748"/>
  <c r="T3419"/>
  <c r="V3419" s="1"/>
  <c r="U3419"/>
  <c r="T3414"/>
  <c r="V3414" s="1"/>
  <c r="U3414"/>
  <c r="T2462"/>
  <c r="V2462" s="1"/>
  <c r="U2462"/>
  <c r="T2459"/>
  <c r="V2459" s="1"/>
  <c r="U2459"/>
  <c r="T1499"/>
  <c r="V1499" s="1"/>
  <c r="U1499"/>
  <c r="T1501"/>
  <c r="V1501" s="1"/>
  <c r="U1501"/>
  <c r="T2900"/>
  <c r="V2900" s="1"/>
  <c r="U2900"/>
  <c r="T2894"/>
  <c r="V2894" s="1"/>
  <c r="U2894"/>
  <c r="T3907"/>
  <c r="V3907" s="1"/>
  <c r="U3907"/>
  <c r="T3080"/>
  <c r="V3080" s="1"/>
  <c r="U3080"/>
  <c r="T3072"/>
  <c r="V3072" s="1"/>
  <c r="U3072"/>
  <c r="T2111"/>
  <c r="V2111" s="1"/>
  <c r="U2111"/>
  <c r="T1153"/>
  <c r="V1153" s="1"/>
  <c r="U1153"/>
  <c r="T1152"/>
  <c r="V1152" s="1"/>
  <c r="U1152"/>
  <c r="T3455"/>
  <c r="V3455" s="1"/>
  <c r="U3455"/>
  <c r="T3444"/>
  <c r="V3444" s="1"/>
  <c r="U3444"/>
  <c r="T2489"/>
  <c r="V2489" s="1"/>
  <c r="U2489"/>
  <c r="T2494"/>
  <c r="V2494" s="1"/>
  <c r="U2494"/>
  <c r="T1525"/>
  <c r="V1525" s="1"/>
  <c r="U1525"/>
  <c r="T1533"/>
  <c r="V1533" s="1"/>
  <c r="U1533"/>
  <c r="T3699"/>
  <c r="V3699" s="1"/>
  <c r="U3699"/>
  <c r="T3702"/>
  <c r="V3702" s="1"/>
  <c r="U3702"/>
  <c r="T2751"/>
  <c r="V2751" s="1"/>
  <c r="U2751"/>
  <c r="T1782"/>
  <c r="V1782" s="1"/>
  <c r="U1782"/>
  <c r="T1785"/>
  <c r="V1785" s="1"/>
  <c r="U1785"/>
  <c r="T819"/>
  <c r="V819" s="1"/>
  <c r="U819"/>
  <c r="T3127"/>
  <c r="V3127" s="1"/>
  <c r="U3127"/>
  <c r="T3124"/>
  <c r="V3124" s="1"/>
  <c r="U3124"/>
  <c r="T2161"/>
  <c r="V2161" s="1"/>
  <c r="U2161"/>
  <c r="T2167"/>
  <c r="V2167" s="1"/>
  <c r="U2167"/>
  <c r="T351"/>
  <c r="V351" s="1"/>
  <c r="U351"/>
  <c r="T348"/>
  <c r="V348" s="1"/>
  <c r="U348"/>
  <c r="T507"/>
  <c r="V507" s="1"/>
  <c r="U507"/>
  <c r="T505"/>
  <c r="V505" s="1"/>
  <c r="U505"/>
  <c r="T468"/>
  <c r="V468" s="1"/>
  <c r="U468"/>
  <c r="T463"/>
  <c r="V463" s="1"/>
  <c r="U463"/>
  <c r="T112"/>
  <c r="V112" s="1"/>
  <c r="U112"/>
  <c r="T531"/>
  <c r="V531" s="1"/>
  <c r="U531"/>
  <c r="T525"/>
  <c r="V525" s="1"/>
  <c r="U525"/>
  <c r="T303"/>
  <c r="V303" s="1"/>
  <c r="U303"/>
  <c r="T2657"/>
  <c r="V2657" s="1"/>
  <c r="U2657"/>
  <c r="T2652"/>
  <c r="V2652" s="1"/>
  <c r="U2652"/>
  <c r="T1954"/>
  <c r="V1954" s="1"/>
  <c r="U1954"/>
  <c r="T1945"/>
  <c r="V1945" s="1"/>
  <c r="U1945"/>
  <c r="T3501"/>
  <c r="V3501" s="1"/>
  <c r="U3501"/>
  <c r="T3499"/>
  <c r="V3499" s="1"/>
  <c r="U3499"/>
  <c r="T1330"/>
  <c r="V1330" s="1"/>
  <c r="U1330"/>
  <c r="T1334"/>
  <c r="V1334" s="1"/>
  <c r="U1334"/>
  <c r="T2313"/>
  <c r="V2313" s="1"/>
  <c r="U2313"/>
  <c r="T2315"/>
  <c r="V2315" s="1"/>
  <c r="U2315"/>
  <c r="T3042"/>
  <c r="V3042" s="1"/>
  <c r="U3042"/>
  <c r="T2079"/>
  <c r="V2079" s="1"/>
  <c r="U2079"/>
  <c r="T1123"/>
  <c r="V1123" s="1"/>
  <c r="U1123"/>
  <c r="T978"/>
  <c r="V978" s="1"/>
  <c r="U978"/>
  <c r="T974"/>
  <c r="V974" s="1"/>
  <c r="U974"/>
  <c r="T3543"/>
  <c r="V3543" s="1"/>
  <c r="U3543"/>
  <c r="T3547"/>
  <c r="V3547" s="1"/>
  <c r="U3547"/>
  <c r="T2580"/>
  <c r="V2580" s="1"/>
  <c r="U2580"/>
  <c r="T2586"/>
  <c r="V2586" s="1"/>
  <c r="U2586"/>
  <c r="T1616"/>
  <c r="V1616" s="1"/>
  <c r="U1616"/>
  <c r="T1614"/>
  <c r="V1614" s="1"/>
  <c r="U1614"/>
  <c r="T3619"/>
  <c r="V3619" s="1"/>
  <c r="U3619"/>
  <c r="T3621"/>
  <c r="V3621" s="1"/>
  <c r="U3621"/>
  <c r="T3519"/>
  <c r="V3519" s="1"/>
  <c r="U3519"/>
  <c r="T3198"/>
  <c r="V3198" s="1"/>
  <c r="U3198"/>
  <c r="T3192"/>
  <c r="V3192" s="1"/>
  <c r="U3192"/>
  <c r="T2239"/>
  <c r="V2239" s="1"/>
  <c r="U2239"/>
  <c r="T1279"/>
  <c r="V1279" s="1"/>
  <c r="U1279"/>
  <c r="T1278"/>
  <c r="V1278" s="1"/>
  <c r="U1278"/>
  <c r="T3575"/>
  <c r="V3575" s="1"/>
  <c r="U3575"/>
  <c r="T3572"/>
  <c r="V3572" s="1"/>
  <c r="U3572"/>
  <c r="T2616"/>
  <c r="V2616" s="1"/>
  <c r="U2616"/>
  <c r="T2610"/>
  <c r="V2610" s="1"/>
  <c r="U2610"/>
  <c r="T1648"/>
  <c r="V1648" s="1"/>
  <c r="U1648"/>
  <c r="T1644"/>
  <c r="V1644" s="1"/>
  <c r="U1644"/>
  <c r="T3823"/>
  <c r="V3823" s="1"/>
  <c r="U3823"/>
  <c r="T3828"/>
  <c r="V3828" s="1"/>
  <c r="U3828"/>
  <c r="T2859"/>
  <c r="V2859" s="1"/>
  <c r="U2859"/>
  <c r="T1903"/>
  <c r="V1903" s="1"/>
  <c r="U1903"/>
  <c r="T1905"/>
  <c r="V1905" s="1"/>
  <c r="U1905"/>
  <c r="T944"/>
  <c r="V944" s="1"/>
  <c r="U944"/>
  <c r="T3243"/>
  <c r="V3243" s="1"/>
  <c r="U3243"/>
  <c r="T3237"/>
  <c r="V3237" s="1"/>
  <c r="U3237"/>
  <c r="T2276"/>
  <c r="V2276" s="1"/>
  <c r="U2276"/>
  <c r="T2283"/>
  <c r="V2283" s="1"/>
  <c r="U2283"/>
  <c r="T588"/>
  <c r="V588" s="1"/>
  <c r="U588"/>
  <c r="T590"/>
  <c r="V590" s="1"/>
  <c r="U590"/>
  <c r="T371"/>
  <c r="V371" s="1"/>
  <c r="U371"/>
  <c r="T376"/>
  <c r="V376" s="1"/>
  <c r="U376"/>
  <c r="T649"/>
  <c r="V649" s="1"/>
  <c r="U649"/>
  <c r="T648"/>
  <c r="V648" s="1"/>
  <c r="U648"/>
  <c r="T3020"/>
  <c r="V3020" s="1"/>
  <c r="U3020"/>
  <c r="T2185"/>
  <c r="V2185" s="1"/>
  <c r="U2185"/>
  <c r="T3856"/>
  <c r="V3856" s="1"/>
  <c r="U3856"/>
  <c r="T1450"/>
  <c r="V1450" s="1"/>
  <c r="U1450"/>
  <c r="T1454"/>
  <c r="V1454" s="1"/>
  <c r="U1454"/>
  <c r="T2672"/>
  <c r="V2672" s="1"/>
  <c r="U2672"/>
  <c r="T2664"/>
  <c r="V2664" s="1"/>
  <c r="U2664"/>
  <c r="T3159"/>
  <c r="V3159" s="1"/>
  <c r="U3159"/>
  <c r="T3165"/>
  <c r="V3165" s="1"/>
  <c r="U3165"/>
  <c r="T2212"/>
  <c r="V2212" s="1"/>
  <c r="U2212"/>
  <c r="T2207"/>
  <c r="V2207" s="1"/>
  <c r="U2207"/>
  <c r="T1239"/>
  <c r="V1239" s="1"/>
  <c r="U1239"/>
  <c r="T1247"/>
  <c r="V1247" s="1"/>
  <c r="U1247"/>
  <c r="T1822"/>
  <c r="V1822" s="1"/>
  <c r="U1822"/>
  <c r="T3660"/>
  <c r="V3660" s="1"/>
  <c r="U3660"/>
  <c r="T3656"/>
  <c r="V3656" s="1"/>
  <c r="U3656"/>
  <c r="T2704"/>
  <c r="V2704" s="1"/>
  <c r="U2704"/>
  <c r="T1747"/>
  <c r="V1747" s="1"/>
  <c r="U1747"/>
  <c r="T1744"/>
  <c r="V1744" s="1"/>
  <c r="U1744"/>
  <c r="T778"/>
  <c r="V778" s="1"/>
  <c r="U778"/>
  <c r="T776"/>
  <c r="V776" s="1"/>
  <c r="U776"/>
  <c r="T1586"/>
  <c r="V1586" s="1"/>
  <c r="U1586"/>
  <c r="T1590"/>
  <c r="V1590" s="1"/>
  <c r="U1590"/>
  <c r="T3321"/>
  <c r="V3321" s="1"/>
  <c r="U3321"/>
  <c r="T3309"/>
  <c r="V3309" s="1"/>
  <c r="U3309"/>
  <c r="T2360"/>
  <c r="V2360" s="1"/>
  <c r="U2360"/>
  <c r="T2349"/>
  <c r="V2349" s="1"/>
  <c r="U2349"/>
  <c r="T1391"/>
  <c r="V1391" s="1"/>
  <c r="U1391"/>
  <c r="T3694"/>
  <c r="V3694" s="1"/>
  <c r="U3694"/>
  <c r="T3688"/>
  <c r="V3688" s="1"/>
  <c r="U3688"/>
  <c r="T2726"/>
  <c r="V2726" s="1"/>
  <c r="U2726"/>
  <c r="T1777"/>
  <c r="V1777" s="1"/>
  <c r="U1777"/>
  <c r="T1771"/>
  <c r="V1771" s="1"/>
  <c r="U1771"/>
  <c r="T809"/>
  <c r="V809" s="1"/>
  <c r="U809"/>
  <c r="T816"/>
  <c r="V816" s="1"/>
  <c r="U816"/>
  <c r="T2989"/>
  <c r="V2989" s="1"/>
  <c r="U2989"/>
  <c r="T2987"/>
  <c r="V2987" s="1"/>
  <c r="U2987"/>
  <c r="T2027"/>
  <c r="V2027" s="1"/>
  <c r="U2027"/>
  <c r="T2023"/>
  <c r="V2023" s="1"/>
  <c r="U2023"/>
  <c r="T1068"/>
  <c r="V1068" s="1"/>
  <c r="U1068"/>
  <c r="T1063"/>
  <c r="V1063" s="1"/>
  <c r="U1063"/>
  <c r="T3366"/>
  <c r="V3366" s="1"/>
  <c r="U3366"/>
  <c r="T2406"/>
  <c r="V2406" s="1"/>
  <c r="U2406"/>
  <c r="T1441"/>
  <c r="V1441" s="1"/>
  <c r="U1441"/>
  <c r="T48"/>
  <c r="V48" s="1"/>
  <c r="U48"/>
  <c r="T49"/>
  <c r="V49" s="1"/>
  <c r="U49"/>
  <c r="T634"/>
  <c r="V634" s="1"/>
  <c r="U634"/>
  <c r="T624"/>
  <c r="V624" s="1"/>
  <c r="U624"/>
  <c r="T292"/>
  <c r="V292" s="1"/>
  <c r="U292"/>
  <c r="T288"/>
  <c r="V288" s="1"/>
  <c r="U288"/>
  <c r="T551"/>
  <c r="V551" s="1"/>
  <c r="U551"/>
  <c r="T555"/>
  <c r="V555" s="1"/>
  <c r="U555"/>
  <c r="T242"/>
  <c r="V242" s="1"/>
  <c r="U242"/>
  <c r="T238"/>
  <c r="V238" s="1"/>
  <c r="U238"/>
  <c r="T336"/>
  <c r="V336" s="1"/>
  <c r="U336"/>
  <c r="T448"/>
  <c r="V448" s="1"/>
  <c r="U448"/>
  <c r="T445"/>
  <c r="V445" s="1"/>
  <c r="U445"/>
  <c r="T3380"/>
  <c r="V3380" s="1"/>
  <c r="U3380"/>
  <c r="T2427"/>
  <c r="V2427" s="1"/>
  <c r="U2427"/>
  <c r="T2429"/>
  <c r="V2429" s="1"/>
  <c r="U2429"/>
  <c r="T753"/>
  <c r="V753" s="1"/>
  <c r="U753"/>
  <c r="T754"/>
  <c r="V754" s="1"/>
  <c r="U754"/>
  <c r="T1689"/>
  <c r="V1689" s="1"/>
  <c r="U1689"/>
  <c r="T1700"/>
  <c r="V1700" s="1"/>
  <c r="U1700"/>
  <c r="T3035"/>
  <c r="V3035" s="1"/>
  <c r="U3035"/>
  <c r="T3028"/>
  <c r="V3028" s="1"/>
  <c r="U3028"/>
  <c r="T3284"/>
  <c r="V3284" s="1"/>
  <c r="U3284"/>
  <c r="T3290"/>
  <c r="V3290" s="1"/>
  <c r="U3290"/>
  <c r="T2328"/>
  <c r="V2328" s="1"/>
  <c r="U2328"/>
  <c r="T2326"/>
  <c r="V2326" s="1"/>
  <c r="U2326"/>
  <c r="T1363"/>
  <c r="V1363" s="1"/>
  <c r="U1363"/>
  <c r="T1365"/>
  <c r="V1365" s="1"/>
  <c r="U1365"/>
  <c r="T2418"/>
  <c r="V2418" s="1"/>
  <c r="U2418"/>
  <c r="T3784"/>
  <c r="V3784" s="1"/>
  <c r="U3784"/>
  <c r="T3786"/>
  <c r="V3786" s="1"/>
  <c r="U3786"/>
  <c r="T2817"/>
  <c r="V2817" s="1"/>
  <c r="U2817"/>
  <c r="T2827"/>
  <c r="V2827" s="1"/>
  <c r="U2827"/>
  <c r="T1867"/>
  <c r="V1867" s="1"/>
  <c r="U1867"/>
  <c r="T1862"/>
  <c r="V1862" s="1"/>
  <c r="U1862"/>
  <c r="T899"/>
  <c r="V899" s="1"/>
  <c r="U899"/>
  <c r="T896"/>
  <c r="V896" s="1"/>
  <c r="U896"/>
  <c r="T2544"/>
  <c r="V2544" s="1"/>
  <c r="U2544"/>
  <c r="T2555"/>
  <c r="V2555" s="1"/>
  <c r="U2555"/>
  <c r="T3431"/>
  <c r="V3431" s="1"/>
  <c r="U3431"/>
  <c r="T2477"/>
  <c r="V2477" s="1"/>
  <c r="U2477"/>
  <c r="T2478"/>
  <c r="V2478" s="1"/>
  <c r="U2478"/>
  <c r="T1519"/>
  <c r="V1519" s="1"/>
  <c r="U1519"/>
  <c r="T3815"/>
  <c r="V3815" s="1"/>
  <c r="U3815"/>
  <c r="T3809"/>
  <c r="V3809" s="1"/>
  <c r="U3809"/>
  <c r="T2848"/>
  <c r="V2848" s="1"/>
  <c r="U2848"/>
  <c r="T2851"/>
  <c r="V2851" s="1"/>
  <c r="U2851"/>
  <c r="T1889"/>
  <c r="V1889" s="1"/>
  <c r="U1889"/>
  <c r="T1895"/>
  <c r="V1895" s="1"/>
  <c r="U1895"/>
  <c r="T937"/>
  <c r="V937" s="1"/>
  <c r="U937"/>
  <c r="T928"/>
  <c r="V928" s="1"/>
  <c r="U928"/>
  <c r="T3105"/>
  <c r="V3105" s="1"/>
  <c r="U3105"/>
  <c r="T501"/>
  <c r="V501" s="1"/>
  <c r="U501"/>
  <c r="T498"/>
  <c r="V498" s="1"/>
  <c r="U498"/>
  <c r="T3732"/>
  <c r="V3732" s="1"/>
  <c r="U3732"/>
  <c r="T3730"/>
  <c r="V3730" s="1"/>
  <c r="U3730"/>
  <c r="T2913"/>
  <c r="V2913" s="1"/>
  <c r="U2913"/>
  <c r="T2917"/>
  <c r="V2917" s="1"/>
  <c r="U2917"/>
  <c r="T875"/>
  <c r="V875" s="1"/>
  <c r="U875"/>
  <c r="T873"/>
  <c r="V873" s="1"/>
  <c r="U873"/>
  <c r="T1932"/>
  <c r="V1932" s="1"/>
  <c r="U1932"/>
  <c r="T1935"/>
  <c r="V1935" s="1"/>
  <c r="U1935"/>
  <c r="T3154"/>
  <c r="V3154" s="1"/>
  <c r="U3154"/>
  <c r="T3408"/>
  <c r="V3408" s="1"/>
  <c r="U3408"/>
  <c r="T3400"/>
  <c r="V3400" s="1"/>
  <c r="U3400"/>
  <c r="T2443"/>
  <c r="V2443" s="1"/>
  <c r="U2443"/>
  <c r="T1492"/>
  <c r="V1492" s="1"/>
  <c r="U1492"/>
  <c r="T1481"/>
  <c r="V1481" s="1"/>
  <c r="U1481"/>
  <c r="T3256"/>
  <c r="V3256" s="1"/>
  <c r="U3256"/>
  <c r="T3262"/>
  <c r="V3262" s="1"/>
  <c r="U3262"/>
  <c r="T3761"/>
  <c r="V3761" s="1"/>
  <c r="U3761"/>
  <c r="T3772"/>
  <c r="V3772" s="1"/>
  <c r="U3772"/>
  <c r="T2939"/>
  <c r="V2939" s="1"/>
  <c r="U2939"/>
  <c r="T2947"/>
  <c r="V2947" s="1"/>
  <c r="U2947"/>
  <c r="T1984"/>
  <c r="V1984" s="1"/>
  <c r="U1984"/>
  <c r="T1982"/>
  <c r="V1982" s="1"/>
  <c r="U1982"/>
  <c r="T1027"/>
  <c r="V1027" s="1"/>
  <c r="U1027"/>
  <c r="T3267"/>
  <c r="V3267" s="1"/>
  <c r="U3267"/>
  <c r="T3264"/>
  <c r="V3264" s="1"/>
  <c r="U3264"/>
  <c r="T3560"/>
  <c r="V3560" s="1"/>
  <c r="U3560"/>
  <c r="T2602"/>
  <c r="V2602" s="1"/>
  <c r="U2602"/>
  <c r="T2592"/>
  <c r="V2592" s="1"/>
  <c r="U2592"/>
  <c r="T1642"/>
  <c r="V1642" s="1"/>
  <c r="U1642"/>
  <c r="T1638"/>
  <c r="V1638" s="1"/>
  <c r="U1638"/>
  <c r="T686"/>
  <c r="V686" s="1"/>
  <c r="U686"/>
  <c r="T694"/>
  <c r="V694" s="1"/>
  <c r="U694"/>
  <c r="T2964"/>
  <c r="V2964" s="1"/>
  <c r="U2964"/>
  <c r="T2975"/>
  <c r="V2975" s="1"/>
  <c r="U2975"/>
  <c r="T2013"/>
  <c r="V2013" s="1"/>
  <c r="U2013"/>
  <c r="T2012"/>
  <c r="V2012" s="1"/>
  <c r="U2012"/>
  <c r="T1056"/>
  <c r="V1056" s="1"/>
  <c r="U1056"/>
  <c r="T3229"/>
  <c r="V3229" s="1"/>
  <c r="U3229"/>
  <c r="T3224"/>
  <c r="V3224" s="1"/>
  <c r="U3224"/>
  <c r="T2259"/>
  <c r="V2259" s="1"/>
  <c r="U2259"/>
  <c r="T1306"/>
  <c r="V1306" s="1"/>
  <c r="U1306"/>
  <c r="T1305"/>
  <c r="V1305" s="1"/>
  <c r="U1305"/>
  <c r="T3607"/>
  <c r="V3607" s="1"/>
  <c r="U3607"/>
  <c r="T3601"/>
  <c r="V3601" s="1"/>
  <c r="U3601"/>
  <c r="T2638"/>
  <c r="V2638" s="1"/>
  <c r="U2638"/>
  <c r="T2645"/>
  <c r="V2645" s="1"/>
  <c r="U2645"/>
  <c r="T1678"/>
  <c r="V1678" s="1"/>
  <c r="U1678"/>
  <c r="T1686"/>
  <c r="V1686" s="1"/>
  <c r="U1686"/>
  <c r="T667"/>
  <c r="V667" s="1"/>
  <c r="U667"/>
  <c r="T664"/>
  <c r="V664" s="1"/>
  <c r="U664"/>
  <c r="T3516"/>
  <c r="V3516" s="1"/>
  <c r="U3516"/>
  <c r="T987"/>
  <c r="V987" s="1"/>
  <c r="U987"/>
  <c r="T989"/>
  <c r="V989" s="1"/>
  <c r="U989"/>
  <c r="T2291"/>
  <c r="V2291" s="1"/>
  <c r="U2291"/>
  <c r="T3392"/>
  <c r="V3392" s="1"/>
  <c r="U3392"/>
  <c r="T3389"/>
  <c r="V3389" s="1"/>
  <c r="U3389"/>
  <c r="T3647"/>
  <c r="V3647" s="1"/>
  <c r="U3647"/>
  <c r="T3645"/>
  <c r="V3645" s="1"/>
  <c r="U3645"/>
  <c r="T2561"/>
  <c r="V2561" s="1"/>
  <c r="U2561"/>
  <c r="T2559"/>
  <c r="V2559" s="1"/>
  <c r="U2559"/>
  <c r="T1603"/>
  <c r="V1603" s="1"/>
  <c r="U1603"/>
  <c r="T1610"/>
  <c r="V1610" s="1"/>
  <c r="U1610"/>
  <c r="T679"/>
  <c r="V679" s="1"/>
  <c r="U679"/>
  <c r="T676"/>
  <c r="V676" s="1"/>
  <c r="U676"/>
  <c r="T3882"/>
  <c r="V3882" s="1"/>
  <c r="U3882"/>
  <c r="T3055"/>
  <c r="V3055" s="1"/>
  <c r="U3055"/>
  <c r="T3056"/>
  <c r="V3056" s="1"/>
  <c r="U3056"/>
  <c r="T2098"/>
  <c r="V2098" s="1"/>
  <c r="U2098"/>
  <c r="T1146"/>
  <c r="V1146" s="1"/>
  <c r="U1146"/>
  <c r="T1135"/>
  <c r="V1135" s="1"/>
  <c r="U1135"/>
  <c r="T3869"/>
  <c r="V3869" s="1"/>
  <c r="U3869"/>
  <c r="T3876"/>
  <c r="V3876" s="1"/>
  <c r="U3876"/>
  <c r="T3681"/>
  <c r="V3681" s="1"/>
  <c r="U3681"/>
  <c r="T3669"/>
  <c r="V3669" s="1"/>
  <c r="U3669"/>
  <c r="T2714"/>
  <c r="V2714" s="1"/>
  <c r="U2714"/>
  <c r="T2720"/>
  <c r="V2720" s="1"/>
  <c r="U2720"/>
  <c r="T1760"/>
  <c r="V1760" s="1"/>
  <c r="U1760"/>
  <c r="T1759"/>
  <c r="V1759" s="1"/>
  <c r="U1759"/>
  <c r="T791"/>
  <c r="V791" s="1"/>
  <c r="U791"/>
  <c r="T789"/>
  <c r="V789" s="1"/>
  <c r="U789"/>
  <c r="T3092"/>
  <c r="V3092" s="1"/>
  <c r="U3092"/>
  <c r="T3088"/>
  <c r="V3088" s="1"/>
  <c r="U3088"/>
  <c r="T2131"/>
  <c r="V2131" s="1"/>
  <c r="U2131"/>
  <c r="T1172"/>
  <c r="V1172" s="1"/>
  <c r="U1172"/>
  <c r="T1175"/>
  <c r="V1175" s="1"/>
  <c r="U1175"/>
  <c r="T3343"/>
  <c r="V3343" s="1"/>
  <c r="U3343"/>
  <c r="T3342"/>
  <c r="V3342" s="1"/>
  <c r="U3342"/>
  <c r="T2391"/>
  <c r="V2391" s="1"/>
  <c r="U2391"/>
  <c r="T2390"/>
  <c r="V2390" s="1"/>
  <c r="U2390"/>
  <c r="T1422"/>
  <c r="V1422" s="1"/>
  <c r="U1422"/>
  <c r="T1420"/>
  <c r="V1420" s="1"/>
  <c r="U1420"/>
  <c r="T3721"/>
  <c r="V3721" s="1"/>
  <c r="U3721"/>
  <c r="T3717"/>
  <c r="V3717" s="1"/>
  <c r="U3717"/>
  <c r="T2756"/>
  <c r="V2756" s="1"/>
  <c r="U2756"/>
  <c r="T2754"/>
  <c r="V2754" s="1"/>
  <c r="U2754"/>
  <c r="T1798"/>
  <c r="V1798" s="1"/>
  <c r="U1798"/>
  <c r="T843"/>
  <c r="V843" s="1"/>
  <c r="U843"/>
  <c r="T125"/>
  <c r="V125" s="1"/>
  <c r="U125"/>
  <c r="T121"/>
  <c r="V121" s="1"/>
  <c r="U121"/>
  <c r="T1097"/>
  <c r="V1097" s="1"/>
  <c r="U1097"/>
  <c r="T1101"/>
  <c r="V1101" s="1"/>
  <c r="U1101"/>
  <c r="T1110"/>
  <c r="V1110" s="1"/>
  <c r="U1110"/>
  <c r="T1113"/>
  <c r="V1113" s="1"/>
  <c r="U1113"/>
  <c r="T2531"/>
  <c r="V2531" s="1"/>
  <c r="U2531"/>
  <c r="T2539"/>
  <c r="V2539" s="1"/>
  <c r="U2539"/>
  <c r="T3627"/>
  <c r="V3627" s="1"/>
  <c r="U3627"/>
  <c r="T3630"/>
  <c r="V3630" s="1"/>
  <c r="U3630"/>
  <c r="T1353"/>
  <c r="V1353" s="1"/>
  <c r="U1353"/>
  <c r="T2682"/>
  <c r="V2682" s="1"/>
  <c r="U2682"/>
  <c r="T1729"/>
  <c r="V1729" s="1"/>
  <c r="U1729"/>
  <c r="T763"/>
  <c r="V763" s="1"/>
  <c r="U763"/>
  <c r="T760"/>
  <c r="V760" s="1"/>
  <c r="U760"/>
  <c r="T1234"/>
  <c r="V1234" s="1"/>
  <c r="U1234"/>
  <c r="T1231"/>
  <c r="V1231" s="1"/>
  <c r="U1231"/>
  <c r="T3185"/>
  <c r="V3185" s="1"/>
  <c r="U3185"/>
  <c r="T3175"/>
  <c r="V3175" s="1"/>
  <c r="U3175"/>
  <c r="T2221"/>
  <c r="V2221" s="1"/>
  <c r="U2221"/>
  <c r="T2219"/>
  <c r="V2219" s="1"/>
  <c r="U2219"/>
  <c r="T1257"/>
  <c r="V1257" s="1"/>
  <c r="U1257"/>
  <c r="T1261"/>
  <c r="V1261" s="1"/>
  <c r="U1261"/>
  <c r="T859"/>
  <c r="V859" s="1"/>
  <c r="U859"/>
  <c r="T3802"/>
  <c r="V3802" s="1"/>
  <c r="U3802"/>
  <c r="T3792"/>
  <c r="V3792" s="1"/>
  <c r="U3792"/>
  <c r="T2834"/>
  <c r="V2834" s="1"/>
  <c r="U2834"/>
  <c r="T1873"/>
  <c r="V1873" s="1"/>
  <c r="U1873"/>
  <c r="T1876"/>
  <c r="V1876" s="1"/>
  <c r="U1876"/>
  <c r="T914"/>
  <c r="V914" s="1"/>
  <c r="U914"/>
  <c r="T910"/>
  <c r="V910" s="1"/>
  <c r="U910"/>
  <c r="T3216"/>
  <c r="V3216" s="1"/>
  <c r="U3216"/>
  <c r="T3212"/>
  <c r="V3212" s="1"/>
  <c r="U3212"/>
  <c r="T2249"/>
  <c r="V2249" s="1"/>
  <c r="U2249"/>
  <c r="T2252"/>
  <c r="V2252" s="1"/>
  <c r="U2252"/>
  <c r="T1296"/>
  <c r="V1296" s="1"/>
  <c r="U1296"/>
  <c r="T1294"/>
  <c r="V1294" s="1"/>
  <c r="U1294"/>
  <c r="T3459"/>
  <c r="V3459" s="1"/>
  <c r="U3459"/>
  <c r="T2500"/>
  <c r="V2500" s="1"/>
  <c r="U2500"/>
  <c r="T2505"/>
  <c r="V2505" s="1"/>
  <c r="U2505"/>
  <c r="T1544"/>
  <c r="V1544" s="1"/>
  <c r="U1544"/>
  <c r="T3835"/>
  <c r="V3835" s="1"/>
  <c r="U3835"/>
  <c r="T3834"/>
  <c r="V3834" s="1"/>
  <c r="U3834"/>
  <c r="T2876"/>
  <c r="V2876" s="1"/>
  <c r="U2876"/>
  <c r="T2874"/>
  <c r="V2874" s="1"/>
  <c r="U2874"/>
  <c r="T1923"/>
  <c r="V1923" s="1"/>
  <c r="U1923"/>
  <c r="T1919"/>
  <c r="V1919" s="1"/>
  <c r="U1919"/>
  <c r="T954"/>
  <c r="V954" s="1"/>
  <c r="U954"/>
  <c r="T958"/>
  <c r="V958" s="1"/>
  <c r="U958"/>
  <c r="T97"/>
  <c r="V97" s="1"/>
  <c r="U97"/>
  <c r="T89"/>
  <c r="V89" s="1"/>
  <c r="U89"/>
  <c r="T145"/>
  <c r="V145" s="1"/>
  <c r="U145"/>
  <c r="T417"/>
  <c r="V417" s="1"/>
  <c r="U417"/>
  <c r="T420"/>
  <c r="V420" s="1"/>
  <c r="U420"/>
  <c r="T569"/>
  <c r="V569" s="1"/>
  <c r="U569"/>
  <c r="T604"/>
  <c r="V604" s="1"/>
  <c r="U604"/>
  <c r="T607"/>
  <c r="V607" s="1"/>
  <c r="U607"/>
  <c r="T1194"/>
  <c r="V1194" s="1"/>
  <c r="U1194"/>
  <c r="T1203"/>
  <c r="V1203" s="1"/>
  <c r="U1203"/>
  <c r="T34"/>
  <c r="V34" s="1"/>
  <c r="U34"/>
  <c r="T37"/>
  <c r="V37" s="1"/>
  <c r="U37"/>
  <c r="T1319"/>
  <c r="V1319" s="1"/>
  <c r="U1319"/>
  <c r="T1321"/>
  <c r="V1321" s="1"/>
  <c r="U1321"/>
  <c r="T402"/>
  <c r="V402" s="1"/>
  <c r="U402"/>
  <c r="T406"/>
  <c r="V406" s="1"/>
  <c r="U406"/>
  <c r="T356"/>
  <c r="V356" s="1"/>
  <c r="U356"/>
  <c r="T478"/>
  <c r="V478" s="1"/>
  <c r="U478"/>
  <c r="T477"/>
  <c r="V477" s="1"/>
  <c r="U477"/>
  <c r="T1573"/>
  <c r="V1573" s="1"/>
  <c r="U1573"/>
  <c r="T1476"/>
  <c r="V1476" s="1"/>
  <c r="U1476"/>
  <c r="T1466"/>
  <c r="V1466" s="1"/>
  <c r="U1466"/>
  <c r="T2782"/>
  <c r="V2782" s="1"/>
  <c r="U2782"/>
  <c r="T2781"/>
  <c r="V2781" s="1"/>
  <c r="U2781"/>
  <c r="T737"/>
  <c r="V737" s="1"/>
  <c r="U737"/>
  <c r="T735"/>
  <c r="V735" s="1"/>
  <c r="U735"/>
  <c r="T1833"/>
  <c r="V1833" s="1"/>
  <c r="U1833"/>
  <c r="T1830"/>
  <c r="V1830" s="1"/>
  <c r="U1830"/>
  <c r="T2811"/>
  <c r="V2811" s="1"/>
  <c r="U2811"/>
  <c r="T2810"/>
  <c r="V2810" s="1"/>
  <c r="U2810"/>
  <c r="T1844"/>
  <c r="V1844" s="1"/>
  <c r="U1844"/>
  <c r="T884"/>
  <c r="V884" s="1"/>
  <c r="U884"/>
  <c r="T885"/>
  <c r="V885" s="1"/>
  <c r="U885"/>
  <c r="T2787"/>
  <c r="V2787" s="1"/>
  <c r="U2787"/>
  <c r="T3307"/>
  <c r="V3307" s="1"/>
  <c r="U3307"/>
  <c r="T3294"/>
  <c r="V3294" s="1"/>
  <c r="U3294"/>
  <c r="T2334"/>
  <c r="V2334" s="1"/>
  <c r="U2334"/>
  <c r="T2347"/>
  <c r="V2347" s="1"/>
  <c r="U2347"/>
  <c r="T1379"/>
  <c r="V1379" s="1"/>
  <c r="U1379"/>
  <c r="T1375"/>
  <c r="V1375" s="1"/>
  <c r="U1375"/>
  <c r="T2058"/>
  <c r="V2058" s="1"/>
  <c r="U2058"/>
  <c r="T2059"/>
  <c r="V2059" s="1"/>
  <c r="U2059"/>
  <c r="T3911"/>
  <c r="V3911" s="1"/>
  <c r="U3911"/>
  <c r="T3916"/>
  <c r="V3916" s="1"/>
  <c r="U3916"/>
  <c r="T2962"/>
  <c r="V2962" s="1"/>
  <c r="U2962"/>
  <c r="T1997"/>
  <c r="V1997" s="1"/>
  <c r="U1997"/>
  <c r="T1995"/>
  <c r="V1995" s="1"/>
  <c r="U1995"/>
  <c r="T1032"/>
  <c r="V1032" s="1"/>
  <c r="U1032"/>
  <c r="T3335"/>
  <c r="V3335" s="1"/>
  <c r="U3335"/>
  <c r="T3330"/>
  <c r="V3330" s="1"/>
  <c r="U3330"/>
  <c r="T2376"/>
  <c r="V2376" s="1"/>
  <c r="U2376"/>
  <c r="T2374"/>
  <c r="V2374" s="1"/>
  <c r="U2374"/>
  <c r="T1411"/>
  <c r="V1411" s="1"/>
  <c r="U1411"/>
  <c r="T1417"/>
  <c r="V1417" s="1"/>
  <c r="U1417"/>
  <c r="T3591"/>
  <c r="V3591" s="1"/>
  <c r="U3591"/>
  <c r="T3589"/>
  <c r="V3589" s="1"/>
  <c r="U3589"/>
  <c r="T2624"/>
  <c r="V2624" s="1"/>
  <c r="U2624"/>
  <c r="T2628"/>
  <c r="V2628" s="1"/>
  <c r="U2628"/>
  <c r="T1666"/>
  <c r="V1666" s="1"/>
  <c r="U1666"/>
  <c r="T706"/>
  <c r="V706" s="1"/>
  <c r="U706"/>
  <c r="T700"/>
  <c r="V700" s="1"/>
  <c r="U700"/>
  <c r="T2995"/>
  <c r="V2995" s="1"/>
  <c r="U2995"/>
  <c r="T2045"/>
  <c r="V2045" s="1"/>
  <c r="U2045"/>
  <c r="T2042"/>
  <c r="V2042" s="1"/>
  <c r="U2042"/>
  <c r="T1074"/>
  <c r="V1074" s="1"/>
  <c r="U1074"/>
  <c r="T1086"/>
  <c r="V1086" s="1"/>
  <c r="U1086"/>
  <c r="T71"/>
  <c r="V71" s="1"/>
  <c r="U71"/>
  <c r="T78"/>
  <c r="V78" s="1"/>
  <c r="U78"/>
  <c r="T273"/>
  <c r="V273" s="1"/>
  <c r="U273"/>
  <c r="T274"/>
  <c r="V274" s="1"/>
  <c r="U274"/>
  <c r="T541"/>
  <c r="V541" s="1"/>
  <c r="U541"/>
  <c r="T536"/>
  <c r="V536" s="1"/>
  <c r="U536"/>
  <c r="T200"/>
  <c r="V200" s="1"/>
  <c r="U200"/>
  <c r="T226"/>
  <c r="V226" s="1"/>
  <c r="U226"/>
  <c r="T221"/>
  <c r="V221" s="1"/>
  <c r="U221"/>
  <c r="T619"/>
  <c r="V619" s="1"/>
  <c r="U619"/>
  <c r="T387"/>
  <c r="V387" s="1"/>
  <c r="U387"/>
  <c r="T393"/>
  <c r="V393" s="1"/>
  <c r="U393"/>
  <c r="T314"/>
  <c r="V314" s="1"/>
  <c r="U314"/>
  <c r="T318"/>
  <c r="V318" s="1"/>
  <c r="U318"/>
  <c r="T63"/>
  <c r="V63" s="1"/>
  <c r="U63"/>
  <c r="T67"/>
  <c r="V67" s="1"/>
  <c r="U67"/>
  <c r="T171"/>
  <c r="V171" s="1"/>
  <c r="U171"/>
  <c r="T167"/>
  <c r="V167" s="1"/>
  <c r="U167"/>
  <c r="T441"/>
  <c r="V441" s="1"/>
  <c r="U441"/>
  <c r="T440"/>
  <c r="V440" s="1"/>
  <c r="U440"/>
  <c r="T132"/>
  <c r="V132" s="1"/>
  <c r="U132"/>
  <c r="T717"/>
  <c r="V717" s="1"/>
  <c r="U717"/>
  <c r="T716"/>
  <c r="V716" s="1"/>
  <c r="U716"/>
  <c r="T3553"/>
  <c r="V3553" s="1"/>
  <c r="U3553"/>
  <c r="T3552"/>
  <c r="V3552" s="1"/>
  <c r="U3552"/>
  <c r="T2589"/>
  <c r="V2589" s="1"/>
  <c r="U2589"/>
  <c r="T1632"/>
  <c r="V1632" s="1"/>
  <c r="U1632"/>
  <c r="T1637"/>
  <c r="V1637" s="1"/>
  <c r="U1637"/>
  <c r="T692"/>
  <c r="V692" s="1"/>
  <c r="U692"/>
  <c r="T697"/>
  <c r="V697" s="1"/>
  <c r="U697"/>
  <c r="T2968"/>
  <c r="V2968" s="1"/>
  <c r="U2968"/>
  <c r="T2974"/>
  <c r="V2974" s="1"/>
  <c r="U2974"/>
  <c r="T2009"/>
  <c r="V2009" s="1"/>
  <c r="U2009"/>
  <c r="T2011"/>
  <c r="V2011" s="1"/>
  <c r="U2011"/>
  <c r="T1055"/>
  <c r="V1055" s="1"/>
  <c r="U1055"/>
  <c r="T1054"/>
  <c r="V1054" s="1"/>
  <c r="U1054"/>
  <c r="T3219"/>
  <c r="V3219" s="1"/>
  <c r="U3219"/>
  <c r="T2270"/>
  <c r="V2270" s="1"/>
  <c r="U2270"/>
  <c r="T2265"/>
  <c r="V2265" s="1"/>
  <c r="U2265"/>
  <c r="T1304"/>
  <c r="V1304" s="1"/>
  <c r="U1304"/>
  <c r="T3603"/>
  <c r="V3603" s="1"/>
  <c r="U3603"/>
  <c r="T3598"/>
  <c r="V3598" s="1"/>
  <c r="U3598"/>
  <c r="T2637"/>
  <c r="V2637" s="1"/>
  <c r="U2637"/>
  <c r="T2635"/>
  <c r="V2635" s="1"/>
  <c r="U2635"/>
  <c r="T1675"/>
  <c r="V1675" s="1"/>
  <c r="U1675"/>
  <c r="T1676"/>
  <c r="V1676" s="1"/>
  <c r="U1676"/>
  <c r="T657"/>
  <c r="V657" s="1"/>
  <c r="U657"/>
  <c r="T663"/>
  <c r="V663" s="1"/>
  <c r="U663"/>
  <c r="T3514"/>
  <c r="V3514" s="1"/>
  <c r="U3514"/>
  <c r="T3506"/>
  <c r="V3506" s="1"/>
  <c r="U3506"/>
  <c r="T988"/>
  <c r="V988" s="1"/>
  <c r="U988"/>
  <c r="T2301"/>
  <c r="V2301" s="1"/>
  <c r="U2301"/>
  <c r="T2289"/>
  <c r="V2289" s="1"/>
  <c r="U2289"/>
  <c r="T3388"/>
  <c r="V3388" s="1"/>
  <c r="U3388"/>
  <c r="T3648"/>
  <c r="V3648" s="1"/>
  <c r="U3648"/>
  <c r="T3649"/>
  <c r="V3649" s="1"/>
  <c r="U3649"/>
  <c r="T2568"/>
  <c r="V2568" s="1"/>
  <c r="U2568"/>
  <c r="T2571"/>
  <c r="V2571" s="1"/>
  <c r="U2571"/>
  <c r="T1607"/>
  <c r="V1607" s="1"/>
  <c r="U1607"/>
  <c r="T1600"/>
  <c r="V1600" s="1"/>
  <c r="U1600"/>
  <c r="T678"/>
  <c r="V678" s="1"/>
  <c r="U678"/>
  <c r="T675"/>
  <c r="V675" s="1"/>
  <c r="U675"/>
  <c r="T3889"/>
  <c r="V3889" s="1"/>
  <c r="U3889"/>
  <c r="T3892"/>
  <c r="V3892" s="1"/>
  <c r="U3892"/>
  <c r="T3058"/>
  <c r="V3058" s="1"/>
  <c r="U3058"/>
  <c r="T2097"/>
  <c r="V2097" s="1"/>
  <c r="U2097"/>
  <c r="T2100"/>
  <c r="V2100" s="1"/>
  <c r="U2100"/>
  <c r="T1137"/>
  <c r="V1137" s="1"/>
  <c r="U1137"/>
  <c r="T3872"/>
  <c r="V3872" s="1"/>
  <c r="U3872"/>
  <c r="T3866"/>
  <c r="V3866" s="1"/>
  <c r="U3866"/>
  <c r="T3674"/>
  <c r="V3674" s="1"/>
  <c r="U3674"/>
  <c r="T3680"/>
  <c r="V3680" s="1"/>
  <c r="U3680"/>
  <c r="T2715"/>
  <c r="V2715" s="1"/>
  <c r="U2715"/>
  <c r="T2710"/>
  <c r="V2710" s="1"/>
  <c r="U2710"/>
  <c r="T1753"/>
  <c r="V1753" s="1"/>
  <c r="U1753"/>
  <c r="T1758"/>
  <c r="V1758" s="1"/>
  <c r="U1758"/>
  <c r="T801"/>
  <c r="V801" s="1"/>
  <c r="U801"/>
  <c r="T797"/>
  <c r="V797" s="1"/>
  <c r="U797"/>
  <c r="T3090"/>
  <c r="V3090" s="1"/>
  <c r="U3090"/>
  <c r="T2127"/>
  <c r="V2127" s="1"/>
  <c r="U2127"/>
  <c r="T2130"/>
  <c r="V2130" s="1"/>
  <c r="U2130"/>
  <c r="T1174"/>
  <c r="V1174" s="1"/>
  <c r="U1174"/>
  <c r="T3351"/>
  <c r="V3351" s="1"/>
  <c r="U3351"/>
  <c r="T3341"/>
  <c r="V3341" s="1"/>
  <c r="U3341"/>
  <c r="T2384"/>
  <c r="V2384" s="1"/>
  <c r="U2384"/>
  <c r="T2389"/>
  <c r="V2389" s="1"/>
  <c r="U2389"/>
  <c r="T1432"/>
  <c r="V1432" s="1"/>
  <c r="U1432"/>
  <c r="T1430"/>
  <c r="V1430" s="1"/>
  <c r="U1430"/>
  <c r="T3719"/>
  <c r="V3719" s="1"/>
  <c r="U3719"/>
  <c r="T3718"/>
  <c r="V3718" s="1"/>
  <c r="U3718"/>
  <c r="T2765"/>
  <c r="V2765" s="1"/>
  <c r="U2765"/>
  <c r="T2762"/>
  <c r="V2762" s="1"/>
  <c r="U2762"/>
  <c r="T1797"/>
  <c r="V1797" s="1"/>
  <c r="U1797"/>
  <c r="T1795"/>
  <c r="V1795" s="1"/>
  <c r="U1795"/>
  <c r="T841"/>
  <c r="V841" s="1"/>
  <c r="U841"/>
  <c r="T836"/>
  <c r="V836" s="1"/>
  <c r="U836"/>
  <c r="T120"/>
  <c r="V120" s="1"/>
  <c r="U120"/>
  <c r="T1099"/>
  <c r="V1099" s="1"/>
  <c r="U1099"/>
  <c r="T1094"/>
  <c r="V1094" s="1"/>
  <c r="U1094"/>
  <c r="T1105"/>
  <c r="V1105" s="1"/>
  <c r="U1105"/>
  <c r="T1115"/>
  <c r="V1115" s="1"/>
  <c r="U1115"/>
  <c r="T2541"/>
  <c r="V2541" s="1"/>
  <c r="U2541"/>
  <c r="T2538"/>
  <c r="V2538" s="1"/>
  <c r="U2538"/>
  <c r="T3637"/>
  <c r="V3637" s="1"/>
  <c r="U3637"/>
  <c r="T3625"/>
  <c r="V3625" s="1"/>
  <c r="U3625"/>
  <c r="T1355"/>
  <c r="V1355" s="1"/>
  <c r="U1355"/>
  <c r="T1357"/>
  <c r="V1357" s="1"/>
  <c r="U1357"/>
  <c r="T2688"/>
  <c r="V2688" s="1"/>
  <c r="U2688"/>
  <c r="T2687"/>
  <c r="V2687" s="1"/>
  <c r="U2687"/>
  <c r="T1730"/>
  <c r="V1730" s="1"/>
  <c r="U1730"/>
  <c r="T1725"/>
  <c r="V1725" s="1"/>
  <c r="U1725"/>
  <c r="T761"/>
  <c r="V761" s="1"/>
  <c r="U761"/>
  <c r="T1224"/>
  <c r="V1224" s="1"/>
  <c r="U1224"/>
  <c r="T1232"/>
  <c r="V1232" s="1"/>
  <c r="U1232"/>
  <c r="T3187"/>
  <c r="V3187" s="1"/>
  <c r="U3187"/>
  <c r="T3184"/>
  <c r="V3184" s="1"/>
  <c r="U3184"/>
  <c r="T2226"/>
  <c r="V2226" s="1"/>
  <c r="U2226"/>
  <c r="T2220"/>
  <c r="V2220" s="1"/>
  <c r="U2220"/>
  <c r="T1259"/>
  <c r="V1259" s="1"/>
  <c r="U1259"/>
  <c r="T1254"/>
  <c r="V1254" s="1"/>
  <c r="U1254"/>
  <c r="T849"/>
  <c r="V849" s="1"/>
  <c r="U849"/>
  <c r="T855"/>
  <c r="V855" s="1"/>
  <c r="U855"/>
  <c r="T3795"/>
  <c r="V3795" s="1"/>
  <c r="U3795"/>
  <c r="T2832"/>
  <c r="V2832" s="1"/>
  <c r="U2832"/>
  <c r="T2837"/>
  <c r="V2837" s="1"/>
  <c r="U2837"/>
  <c r="T1870"/>
  <c r="V1870" s="1"/>
  <c r="U1870"/>
  <c r="T913"/>
  <c r="V913" s="1"/>
  <c r="U913"/>
  <c r="T922"/>
  <c r="V922" s="1"/>
  <c r="U922"/>
  <c r="T3207"/>
  <c r="V3207" s="1"/>
  <c r="U3207"/>
  <c r="T3211"/>
  <c r="V3211" s="1"/>
  <c r="U3211"/>
  <c r="T2257"/>
  <c r="V2257" s="1"/>
  <c r="U2257"/>
  <c r="T2247"/>
  <c r="V2247" s="1"/>
  <c r="U2247"/>
  <c r="T1295"/>
  <c r="V1295" s="1"/>
  <c r="U1295"/>
  <c r="T1293"/>
  <c r="V1293" s="1"/>
  <c r="U1293"/>
  <c r="T3467"/>
  <c r="V3467" s="1"/>
  <c r="U3467"/>
  <c r="T3462"/>
  <c r="V3462" s="1"/>
  <c r="U3462"/>
  <c r="T2511"/>
  <c r="V2511" s="1"/>
  <c r="U2511"/>
  <c r="T1543"/>
  <c r="V1543" s="1"/>
  <c r="U1543"/>
  <c r="T3846"/>
  <c r="V3846" s="1"/>
  <c r="U3846"/>
  <c r="T2886"/>
  <c r="V2886" s="1"/>
  <c r="U2886"/>
  <c r="T2883"/>
  <c r="V2883" s="1"/>
  <c r="U2883"/>
  <c r="T1922"/>
  <c r="V1922" s="1"/>
  <c r="U1922"/>
  <c r="T1917"/>
  <c r="V1917" s="1"/>
  <c r="U1917"/>
  <c r="T955"/>
  <c r="V955" s="1"/>
  <c r="U955"/>
  <c r="T961"/>
  <c r="V961" s="1"/>
  <c r="U961"/>
  <c r="T96"/>
  <c r="V96" s="1"/>
  <c r="U96"/>
  <c r="T88"/>
  <c r="V88" s="1"/>
  <c r="U88"/>
  <c r="T153"/>
  <c r="V153" s="1"/>
  <c r="U153"/>
  <c r="T151"/>
  <c r="V151" s="1"/>
  <c r="U151"/>
  <c r="T416"/>
  <c r="V416" s="1"/>
  <c r="U416"/>
  <c r="T568"/>
  <c r="V568" s="1"/>
  <c r="U568"/>
  <c r="T564"/>
  <c r="V564" s="1"/>
  <c r="U564"/>
  <c r="T606"/>
  <c r="V606" s="1"/>
  <c r="U606"/>
  <c r="T1204"/>
  <c r="V1204" s="1"/>
  <c r="U1204"/>
  <c r="T1202"/>
  <c r="V1202" s="1"/>
  <c r="U1202"/>
  <c r="T25"/>
  <c r="V25" s="1"/>
  <c r="U25"/>
  <c r="T24"/>
  <c r="V24" s="1"/>
  <c r="U24"/>
  <c r="T1314"/>
  <c r="V1314" s="1"/>
  <c r="U1314"/>
  <c r="T1318"/>
  <c r="V1318" s="1"/>
  <c r="U1318"/>
  <c r="T409"/>
  <c r="V409" s="1"/>
  <c r="U409"/>
  <c r="T399"/>
  <c r="V399" s="1"/>
  <c r="U399"/>
  <c r="T364"/>
  <c r="V364" s="1"/>
  <c r="U364"/>
  <c r="T363"/>
  <c r="V363" s="1"/>
  <c r="U363"/>
  <c r="T482"/>
  <c r="V482" s="1"/>
  <c r="U482"/>
  <c r="T1569"/>
  <c r="V1569" s="1"/>
  <c r="U1569"/>
  <c r="T1572"/>
  <c r="V1572" s="1"/>
  <c r="U1572"/>
  <c r="T1465"/>
  <c r="V1465" s="1"/>
  <c r="U1465"/>
  <c r="T2777"/>
  <c r="V2777" s="1"/>
  <c r="U2777"/>
  <c r="T2779"/>
  <c r="V2779" s="1"/>
  <c r="U2779"/>
  <c r="T740"/>
  <c r="V740" s="1"/>
  <c r="U740"/>
  <c r="T734"/>
  <c r="V734" s="1"/>
  <c r="U734"/>
  <c r="T1836"/>
  <c r="V1836" s="1"/>
  <c r="U1836"/>
  <c r="T1827"/>
  <c r="V1827" s="1"/>
  <c r="U1827"/>
  <c r="T2803"/>
  <c r="V2803" s="1"/>
  <c r="U2803"/>
  <c r="T2807"/>
  <c r="V2807" s="1"/>
  <c r="U2807"/>
  <c r="T1848"/>
  <c r="V1848" s="1"/>
  <c r="U1848"/>
  <c r="T1846"/>
  <c r="V1846" s="1"/>
  <c r="U1846"/>
  <c r="T889"/>
  <c r="V889" s="1"/>
  <c r="U889"/>
  <c r="T2786"/>
  <c r="V2786" s="1"/>
  <c r="U2786"/>
  <c r="T2791"/>
  <c r="V2791" s="1"/>
  <c r="U2791"/>
  <c r="T3295"/>
  <c r="V3295" s="1"/>
  <c r="U3295"/>
  <c r="T2338"/>
  <c r="V2338" s="1"/>
  <c r="U2338"/>
  <c r="T2339"/>
  <c r="V2339" s="1"/>
  <c r="U2339"/>
  <c r="T1385"/>
  <c r="V1385" s="1"/>
  <c r="U1385"/>
  <c r="T1383"/>
  <c r="V1383" s="1"/>
  <c r="U1383"/>
  <c r="T2056"/>
  <c r="V2056" s="1"/>
  <c r="U2056"/>
  <c r="T2054"/>
  <c r="V2054" s="1"/>
  <c r="U2054"/>
  <c r="T3919"/>
  <c r="V3919" s="1"/>
  <c r="U3919"/>
  <c r="T3909"/>
  <c r="V3909" s="1"/>
  <c r="U3909"/>
  <c r="T2960"/>
  <c r="V2960" s="1"/>
  <c r="U2960"/>
  <c r="T2957"/>
  <c r="V2957" s="1"/>
  <c r="U2957"/>
  <c r="T1993"/>
  <c r="V1993" s="1"/>
  <c r="U1993"/>
  <c r="T1031"/>
  <c r="V1031" s="1"/>
  <c r="U1031"/>
  <c r="T1034"/>
  <c r="V1034" s="1"/>
  <c r="U1034"/>
  <c r="T3329"/>
  <c r="V3329" s="1"/>
  <c r="U3329"/>
  <c r="T2369"/>
  <c r="V2369" s="1"/>
  <c r="U2369"/>
  <c r="T2373"/>
  <c r="V2373" s="1"/>
  <c r="U2373"/>
  <c r="T1410"/>
  <c r="V1410" s="1"/>
  <c r="U1410"/>
  <c r="T1406"/>
  <c r="V1406" s="1"/>
  <c r="U1406"/>
  <c r="T3587"/>
  <c r="V3587" s="1"/>
  <c r="U3587"/>
  <c r="T3588"/>
  <c r="V3588" s="1"/>
  <c r="U3588"/>
  <c r="T2620"/>
  <c r="V2620" s="1"/>
  <c r="U2620"/>
  <c r="T2629"/>
  <c r="V2629" s="1"/>
  <c r="U2629"/>
  <c r="T1663"/>
  <c r="V1663" s="1"/>
  <c r="U1663"/>
  <c r="T1668"/>
  <c r="V1668" s="1"/>
  <c r="U1668"/>
  <c r="T705"/>
  <c r="V705" s="1"/>
  <c r="U705"/>
  <c r="T3004"/>
  <c r="V3004" s="1"/>
  <c r="U3004"/>
  <c r="T2040"/>
  <c r="V2040" s="1"/>
  <c r="U2040"/>
  <c r="T1082"/>
  <c r="V1082" s="1"/>
  <c r="U1082"/>
  <c r="T1085"/>
  <c r="V1085" s="1"/>
  <c r="U1085"/>
  <c r="T80"/>
  <c r="V80" s="1"/>
  <c r="U80"/>
  <c r="T76"/>
  <c r="V76" s="1"/>
  <c r="U76"/>
  <c r="T272"/>
  <c r="V272" s="1"/>
  <c r="U272"/>
  <c r="T267"/>
  <c r="V267" s="1"/>
  <c r="U267"/>
  <c r="T539"/>
  <c r="V539" s="1"/>
  <c r="U539"/>
  <c r="T547"/>
  <c r="V547" s="1"/>
  <c r="U547"/>
  <c r="T199"/>
  <c r="V199" s="1"/>
  <c r="U199"/>
  <c r="T193"/>
  <c r="V193" s="1"/>
  <c r="U193"/>
  <c r="T225"/>
  <c r="V225" s="1"/>
  <c r="U225"/>
  <c r="T609"/>
  <c r="V609" s="1"/>
  <c r="U609"/>
  <c r="T613"/>
  <c r="V613" s="1"/>
  <c r="U613"/>
  <c r="T394"/>
  <c r="V394" s="1"/>
  <c r="U394"/>
  <c r="T317"/>
  <c r="V317" s="1"/>
  <c r="U317"/>
  <c r="T313"/>
  <c r="V313" s="1"/>
  <c r="U313"/>
  <c r="T54"/>
  <c r="V54" s="1"/>
  <c r="U54"/>
  <c r="T58"/>
  <c r="V58" s="1"/>
  <c r="U58"/>
  <c r="T161"/>
  <c r="V161" s="1"/>
  <c r="U161"/>
  <c r="T166"/>
  <c r="V166" s="1"/>
  <c r="U166"/>
  <c r="T438"/>
  <c r="V438" s="1"/>
  <c r="U438"/>
  <c r="T431"/>
  <c r="V431" s="1"/>
  <c r="U431"/>
  <c r="T130"/>
  <c r="V130" s="1"/>
  <c r="U130"/>
  <c r="T136"/>
  <c r="V136" s="1"/>
  <c r="U136"/>
  <c r="T727"/>
  <c r="V727" s="1"/>
  <c r="U727"/>
  <c r="T1483"/>
  <c r="V1483" s="1"/>
  <c r="U1483"/>
  <c r="T1485"/>
  <c r="V1485" s="1"/>
  <c r="U1485"/>
  <c r="T3260"/>
  <c r="V3260" s="1"/>
  <c r="U3260"/>
  <c r="T3762"/>
  <c r="V3762" s="1"/>
  <c r="U3762"/>
  <c r="T3763"/>
  <c r="V3763" s="1"/>
  <c r="U3763"/>
  <c r="T2945"/>
  <c r="V2945" s="1"/>
  <c r="U2945"/>
  <c r="T2946"/>
  <c r="V2946" s="1"/>
  <c r="U2946"/>
  <c r="T1979"/>
  <c r="V1979" s="1"/>
  <c r="U1979"/>
  <c r="T1983"/>
  <c r="V1983" s="1"/>
  <c r="U1983"/>
  <c r="T1026"/>
  <c r="V1026" s="1"/>
  <c r="U1026"/>
  <c r="T1015"/>
  <c r="V1015" s="1"/>
  <c r="U1015"/>
  <c r="T3266"/>
  <c r="V3266" s="1"/>
  <c r="U3266"/>
  <c r="T3270"/>
  <c r="V3270" s="1"/>
  <c r="U3270"/>
  <c r="T3561"/>
  <c r="V3561" s="1"/>
  <c r="U3561"/>
  <c r="T2591"/>
  <c r="V2591" s="1"/>
  <c r="U2591"/>
  <c r="T2595"/>
  <c r="V2595" s="1"/>
  <c r="U2595"/>
  <c r="T1636"/>
  <c r="V1636" s="1"/>
  <c r="U1636"/>
  <c r="T690"/>
  <c r="V690" s="1"/>
  <c r="U690"/>
  <c r="T696"/>
  <c r="V696" s="1"/>
  <c r="U696"/>
  <c r="T2969"/>
  <c r="V2969" s="1"/>
  <c r="U2969"/>
  <c r="T2972"/>
  <c r="V2972" s="1"/>
  <c r="U2972"/>
  <c r="T2008"/>
  <c r="V2008" s="1"/>
  <c r="U2008"/>
  <c r="T2007"/>
  <c r="V2007" s="1"/>
  <c r="U2007"/>
  <c r="T1051"/>
  <c r="V1051" s="1"/>
  <c r="U1051"/>
  <c r="T1053"/>
  <c r="V1053" s="1"/>
  <c r="U1053"/>
  <c r="T3225"/>
  <c r="V3225" s="1"/>
  <c r="U3225"/>
  <c r="T3230"/>
  <c r="V3230" s="1"/>
  <c r="U3230"/>
  <c r="T2269"/>
  <c r="V2269" s="1"/>
  <c r="U2269"/>
  <c r="T1301"/>
  <c r="V1301" s="1"/>
  <c r="U1301"/>
  <c r="T1300"/>
  <c r="V1300" s="1"/>
  <c r="U1300"/>
  <c r="T3597"/>
  <c r="V3597" s="1"/>
  <c r="U3597"/>
  <c r="T2646"/>
  <c r="V2646" s="1"/>
  <c r="U2646"/>
  <c r="T2644"/>
  <c r="V2644" s="1"/>
  <c r="U2644"/>
  <c r="T1674"/>
  <c r="V1674" s="1"/>
  <c r="U1674"/>
  <c r="T1685"/>
  <c r="V1685" s="1"/>
  <c r="U1685"/>
  <c r="T658"/>
  <c r="V658" s="1"/>
  <c r="U658"/>
  <c r="T654"/>
  <c r="V654" s="1"/>
  <c r="U654"/>
  <c r="T3513"/>
  <c r="V3513" s="1"/>
  <c r="U3513"/>
  <c r="T3515"/>
  <c r="V3515" s="1"/>
  <c r="U3515"/>
  <c r="T985"/>
  <c r="V985" s="1"/>
  <c r="U985"/>
  <c r="T991"/>
  <c r="V991" s="1"/>
  <c r="U991"/>
  <c r="T2290"/>
  <c r="V2290" s="1"/>
  <c r="U2290"/>
  <c r="T3387"/>
  <c r="V3387" s="1"/>
  <c r="U3387"/>
  <c r="T3384"/>
  <c r="V3384" s="1"/>
  <c r="U3384"/>
  <c r="T3651"/>
  <c r="V3651" s="1"/>
  <c r="U3651"/>
  <c r="T2560"/>
  <c r="V2560" s="1"/>
  <c r="U2560"/>
  <c r="T2570"/>
  <c r="V2570" s="1"/>
  <c r="U2570"/>
  <c r="T1602"/>
  <c r="V1602" s="1"/>
  <c r="U1602"/>
  <c r="T1608"/>
  <c r="V1608" s="1"/>
  <c r="U1608"/>
  <c r="T677"/>
  <c r="V677" s="1"/>
  <c r="U677"/>
  <c r="T671"/>
  <c r="V671" s="1"/>
  <c r="U671"/>
  <c r="T3890"/>
  <c r="V3890" s="1"/>
  <c r="U3890"/>
  <c r="T3885"/>
  <c r="V3885" s="1"/>
  <c r="U3885"/>
  <c r="T3067"/>
  <c r="V3067" s="1"/>
  <c r="U3067"/>
  <c r="T3061"/>
  <c r="V3061" s="1"/>
  <c r="U3061"/>
  <c r="T2106"/>
  <c r="V2106" s="1"/>
  <c r="U2106"/>
  <c r="T1139"/>
  <c r="V1139" s="1"/>
  <c r="U1139"/>
  <c r="T1140"/>
  <c r="V1140" s="1"/>
  <c r="U1140"/>
  <c r="T3875"/>
  <c r="V3875" s="1"/>
  <c r="U3875"/>
  <c r="T3682"/>
  <c r="V3682" s="1"/>
  <c r="U3682"/>
  <c r="T3670"/>
  <c r="V3670" s="1"/>
  <c r="U3670"/>
  <c r="T2711"/>
  <c r="V2711" s="1"/>
  <c r="U2711"/>
  <c r="T2712"/>
  <c r="V2712" s="1"/>
  <c r="U2712"/>
  <c r="T1754"/>
  <c r="V1754" s="1"/>
  <c r="U1754"/>
  <c r="T1757"/>
  <c r="V1757" s="1"/>
  <c r="U1757"/>
  <c r="T790"/>
  <c r="V790" s="1"/>
  <c r="U790"/>
  <c r="T796"/>
  <c r="V796" s="1"/>
  <c r="U796"/>
  <c r="T3089"/>
  <c r="V3089" s="1"/>
  <c r="U3089"/>
  <c r="T3091"/>
  <c r="V3091" s="1"/>
  <c r="U3091"/>
  <c r="T2126"/>
  <c r="V2126" s="1"/>
  <c r="U2126"/>
  <c r="T1173"/>
  <c r="V1173" s="1"/>
  <c r="U1173"/>
  <c r="T1164"/>
  <c r="V1164" s="1"/>
  <c r="U1164"/>
  <c r="T3340"/>
  <c r="V3340" s="1"/>
  <c r="U3340"/>
  <c r="T2392"/>
  <c r="V2392" s="1"/>
  <c r="U2392"/>
  <c r="T2388"/>
  <c r="V2388" s="1"/>
  <c r="U2388"/>
  <c r="T1421"/>
  <c r="V1421" s="1"/>
  <c r="U1421"/>
  <c r="T1419"/>
  <c r="V1419" s="1"/>
  <c r="U1419"/>
  <c r="T3727"/>
  <c r="V3727" s="1"/>
  <c r="U3727"/>
  <c r="T3716"/>
  <c r="V3716" s="1"/>
  <c r="U3716"/>
  <c r="T2755"/>
  <c r="V2755" s="1"/>
  <c r="U2755"/>
  <c r="T2760"/>
  <c r="V2760" s="1"/>
  <c r="U2760"/>
  <c r="T1807"/>
  <c r="V1807" s="1"/>
  <c r="U1807"/>
  <c r="T1803"/>
  <c r="V1803" s="1"/>
  <c r="U1803"/>
  <c r="T840"/>
  <c r="V840" s="1"/>
  <c r="U840"/>
  <c r="T116"/>
  <c r="V116" s="1"/>
  <c r="U116"/>
  <c r="T117"/>
  <c r="V117" s="1"/>
  <c r="U117"/>
  <c r="T1093"/>
  <c r="V1093" s="1"/>
  <c r="U1093"/>
  <c r="T1107"/>
  <c r="V1107" s="1"/>
  <c r="U1107"/>
  <c r="T1104"/>
  <c r="V1104" s="1"/>
  <c r="U1104"/>
  <c r="T2540"/>
  <c r="V2540" s="1"/>
  <c r="U2540"/>
  <c r="T2536"/>
  <c r="V2536" s="1"/>
  <c r="U2536"/>
  <c r="T3626"/>
  <c r="V3626" s="1"/>
  <c r="U3626"/>
  <c r="T3635"/>
  <c r="V3635" s="1"/>
  <c r="U3635"/>
  <c r="T1344"/>
  <c r="V1344" s="1"/>
  <c r="U1344"/>
  <c r="T1351"/>
  <c r="V1351" s="1"/>
  <c r="U1351"/>
  <c r="T2680"/>
  <c r="V2680" s="1"/>
  <c r="U2680"/>
  <c r="T2692"/>
  <c r="V2692" s="1"/>
  <c r="U2692"/>
  <c r="T1719"/>
  <c r="V1719" s="1"/>
  <c r="U1719"/>
  <c r="T771"/>
  <c r="V771" s="1"/>
  <c r="U771"/>
  <c r="T765"/>
  <c r="V765" s="1"/>
  <c r="U765"/>
  <c r="T1225"/>
  <c r="V1225" s="1"/>
  <c r="U1225"/>
  <c r="T3174"/>
  <c r="V3174" s="1"/>
  <c r="U3174"/>
  <c r="T3183"/>
  <c r="V3183" s="1"/>
  <c r="U3183"/>
  <c r="T2218"/>
  <c r="V2218" s="1"/>
  <c r="U2218"/>
  <c r="T2224"/>
  <c r="V2224" s="1"/>
  <c r="U2224"/>
  <c r="T1255"/>
  <c r="V1255" s="1"/>
  <c r="U1255"/>
  <c r="T1263"/>
  <c r="V1263" s="1"/>
  <c r="U1263"/>
  <c r="T852"/>
  <c r="V852" s="1"/>
  <c r="U852"/>
  <c r="T862"/>
  <c r="V862" s="1"/>
  <c r="U862"/>
  <c r="T3798"/>
  <c r="V3798" s="1"/>
  <c r="U3798"/>
  <c r="T3797"/>
  <c r="V3797" s="1"/>
  <c r="U3797"/>
  <c r="T2842"/>
  <c r="V2842" s="1"/>
  <c r="U2842"/>
  <c r="T1869"/>
  <c r="V1869" s="1"/>
  <c r="U1869"/>
  <c r="T1875"/>
  <c r="V1875" s="1"/>
  <c r="U1875"/>
  <c r="T909"/>
  <c r="V909" s="1"/>
  <c r="U909"/>
  <c r="T3215"/>
  <c r="V3215" s="1"/>
  <c r="U3215"/>
  <c r="T3210"/>
  <c r="V3210" s="1"/>
  <c r="U3210"/>
  <c r="T2248"/>
  <c r="V2248" s="1"/>
  <c r="U2248"/>
  <c r="T2246"/>
  <c r="V2246" s="1"/>
  <c r="U2246"/>
  <c r="T1290"/>
  <c r="V1290" s="1"/>
  <c r="U1290"/>
  <c r="T1291"/>
  <c r="V1291" s="1"/>
  <c r="U1291"/>
  <c r="T3463"/>
  <c r="V3463" s="1"/>
  <c r="U3463"/>
  <c r="T3460"/>
  <c r="V3460" s="1"/>
  <c r="U3460"/>
  <c r="T2499"/>
  <c r="V2499" s="1"/>
  <c r="U2499"/>
  <c r="T2502"/>
  <c r="V2502" s="1"/>
  <c r="U2502"/>
  <c r="T1540"/>
  <c r="V1540" s="1"/>
  <c r="U1540"/>
  <c r="T1542"/>
  <c r="V1542" s="1"/>
  <c r="U1542"/>
  <c r="T3845"/>
  <c r="V3845" s="1"/>
  <c r="U3845"/>
  <c r="T3840"/>
  <c r="V3840" s="1"/>
  <c r="U3840"/>
  <c r="T2882"/>
  <c r="V2882" s="1"/>
  <c r="U2882"/>
  <c r="T1921"/>
  <c r="V1921" s="1"/>
  <c r="U1921"/>
  <c r="T1927"/>
  <c r="V1927" s="1"/>
  <c r="U1927"/>
  <c r="T962"/>
  <c r="V962" s="1"/>
  <c r="U962"/>
  <c r="T960"/>
  <c r="V960" s="1"/>
  <c r="U960"/>
  <c r="T93"/>
  <c r="V93" s="1"/>
  <c r="U93"/>
  <c r="T87"/>
  <c r="V87" s="1"/>
  <c r="U87"/>
  <c r="T148"/>
  <c r="V148" s="1"/>
  <c r="U148"/>
  <c r="T144"/>
  <c r="V144" s="1"/>
  <c r="U144"/>
  <c r="T415"/>
  <c r="V415" s="1"/>
  <c r="U415"/>
  <c r="T414"/>
  <c r="V414" s="1"/>
  <c r="U414"/>
  <c r="T567"/>
  <c r="V567" s="1"/>
  <c r="U567"/>
  <c r="T605"/>
  <c r="V605" s="1"/>
  <c r="U605"/>
  <c r="T596"/>
  <c r="V596" s="1"/>
  <c r="U596"/>
  <c r="T1201"/>
  <c r="V1201" s="1"/>
  <c r="U1201"/>
  <c r="T29"/>
  <c r="V29" s="1"/>
  <c r="U29"/>
  <c r="T28"/>
  <c r="V28" s="1"/>
  <c r="U28"/>
  <c r="T1315"/>
  <c r="V1315" s="1"/>
  <c r="U1315"/>
  <c r="T1317"/>
  <c r="V1317" s="1"/>
  <c r="U1317"/>
  <c r="T410"/>
  <c r="V410" s="1"/>
  <c r="U410"/>
  <c r="T408"/>
  <c r="V408" s="1"/>
  <c r="U408"/>
  <c r="T365"/>
  <c r="V365" s="1"/>
  <c r="U365"/>
  <c r="T361"/>
  <c r="V361" s="1"/>
  <c r="U361"/>
  <c r="T476"/>
  <c r="V476" s="1"/>
  <c r="U476"/>
  <c r="T486"/>
  <c r="V486" s="1"/>
  <c r="U486"/>
  <c r="T1577"/>
  <c r="V1577" s="1"/>
  <c r="U1577"/>
  <c r="T1474"/>
  <c r="V1474" s="1"/>
  <c r="U1474"/>
  <c r="T1468"/>
  <c r="V1468" s="1"/>
  <c r="U1468"/>
  <c r="T2778"/>
  <c r="V2778" s="1"/>
  <c r="U2778"/>
  <c r="T730"/>
  <c r="V730" s="1"/>
  <c r="U730"/>
  <c r="T738"/>
  <c r="V738" s="1"/>
  <c r="U738"/>
  <c r="T1826"/>
  <c r="V1826" s="1"/>
  <c r="U1826"/>
  <c r="T1837"/>
  <c r="V1837" s="1"/>
  <c r="U1837"/>
  <c r="T2804"/>
  <c r="V2804" s="1"/>
  <c r="U2804"/>
  <c r="T2806"/>
  <c r="V2806" s="1"/>
  <c r="U2806"/>
  <c r="T1849"/>
  <c r="V1849" s="1"/>
  <c r="U1849"/>
  <c r="T1842"/>
  <c r="V1842" s="1"/>
  <c r="U1842"/>
  <c r="T892"/>
  <c r="V892" s="1"/>
  <c r="U892"/>
  <c r="T879"/>
  <c r="V879" s="1"/>
  <c r="U879"/>
  <c r="T2785"/>
  <c r="V2785" s="1"/>
  <c r="U2785"/>
  <c r="T3305"/>
  <c r="V3305" s="1"/>
  <c r="U3305"/>
  <c r="T3296"/>
  <c r="V3296" s="1"/>
  <c r="U3296"/>
  <c r="T2340"/>
  <c r="V2340" s="1"/>
  <c r="U2340"/>
  <c r="T1387"/>
  <c r="V1387" s="1"/>
  <c r="U1387"/>
  <c r="T1376"/>
  <c r="V1376" s="1"/>
  <c r="U1376"/>
  <c r="T2055"/>
  <c r="V2055" s="1"/>
  <c r="U2055"/>
  <c r="T2053"/>
  <c r="V2053" s="1"/>
  <c r="U2053"/>
  <c r="T3915"/>
  <c r="V3915" s="1"/>
  <c r="U3915"/>
  <c r="T3917"/>
  <c r="V3917" s="1"/>
  <c r="U3917"/>
  <c r="T2950"/>
  <c r="V2950" s="1"/>
  <c r="U2950"/>
  <c r="T2961"/>
  <c r="V2961" s="1"/>
  <c r="U2961"/>
  <c r="T1992"/>
  <c r="V1992" s="1"/>
  <c r="U1992"/>
  <c r="T1998"/>
  <c r="V1998" s="1"/>
  <c r="U1998"/>
  <c r="T1030"/>
  <c r="V1030" s="1"/>
  <c r="U1030"/>
  <c r="T3326"/>
  <c r="V3326" s="1"/>
  <c r="U3326"/>
  <c r="T3328"/>
  <c r="V3328" s="1"/>
  <c r="U3328"/>
  <c r="T2372"/>
  <c r="V2372" s="1"/>
  <c r="U2372"/>
  <c r="T1409"/>
  <c r="V1409" s="1"/>
  <c r="U1409"/>
  <c r="T1405"/>
  <c r="V1405" s="1"/>
  <c r="U1405"/>
  <c r="T3592"/>
  <c r="V3592" s="1"/>
  <c r="U3592"/>
  <c r="T3586"/>
  <c r="V3586" s="1"/>
  <c r="U3586"/>
  <c r="T2631"/>
  <c r="V2631" s="1"/>
  <c r="U2631"/>
  <c r="T2619"/>
  <c r="V2619" s="1"/>
  <c r="U2619"/>
  <c r="T1662"/>
  <c r="V1662" s="1"/>
  <c r="U1662"/>
  <c r="T1667"/>
  <c r="V1667" s="1"/>
  <c r="U1667"/>
  <c r="T702"/>
  <c r="V702" s="1"/>
  <c r="U702"/>
  <c r="T704"/>
  <c r="V704" s="1"/>
  <c r="U704"/>
  <c r="T2994"/>
  <c r="V2994" s="1"/>
  <c r="U2994"/>
  <c r="T2998"/>
  <c r="V2998" s="1"/>
  <c r="U2998"/>
  <c r="T2039"/>
  <c r="V2039" s="1"/>
  <c r="U2039"/>
  <c r="T1080"/>
  <c r="V1080" s="1"/>
  <c r="U1080"/>
  <c r="T77"/>
  <c r="V77" s="1"/>
  <c r="U77"/>
  <c r="T75"/>
  <c r="V75" s="1"/>
  <c r="U75"/>
  <c r="T277"/>
  <c r="V277" s="1"/>
  <c r="U277"/>
  <c r="T275"/>
  <c r="V275" s="1"/>
  <c r="U275"/>
  <c r="T537"/>
  <c r="V537" s="1"/>
  <c r="U537"/>
  <c r="T535"/>
  <c r="V535" s="1"/>
  <c r="U535"/>
  <c r="T191"/>
  <c r="V191" s="1"/>
  <c r="U191"/>
  <c r="T192"/>
  <c r="V192" s="1"/>
  <c r="U192"/>
  <c r="T222"/>
  <c r="V222" s="1"/>
  <c r="U222"/>
  <c r="T224"/>
  <c r="V224" s="1"/>
  <c r="U224"/>
  <c r="T610"/>
  <c r="V610" s="1"/>
  <c r="U610"/>
  <c r="T390"/>
  <c r="V390" s="1"/>
  <c r="U390"/>
  <c r="T389"/>
  <c r="V389" s="1"/>
  <c r="U389"/>
  <c r="T312"/>
  <c r="V312" s="1"/>
  <c r="U312"/>
  <c r="T62"/>
  <c r="V62" s="1"/>
  <c r="U62"/>
  <c r="T66"/>
  <c r="V66" s="1"/>
  <c r="U66"/>
  <c r="T169"/>
  <c r="V169" s="1"/>
  <c r="U169"/>
  <c r="T159"/>
  <c r="V159" s="1"/>
  <c r="U159"/>
  <c r="T437"/>
  <c r="V437" s="1"/>
  <c r="U437"/>
  <c r="T439"/>
  <c r="V439" s="1"/>
  <c r="U439"/>
  <c r="T140"/>
  <c r="V140" s="1"/>
  <c r="U140"/>
  <c r="T135"/>
  <c r="V135" s="1"/>
  <c r="U135"/>
  <c r="T726"/>
  <c r="V726" s="1"/>
  <c r="U726"/>
  <c r="T725"/>
  <c r="V725" s="1"/>
  <c r="U725"/>
  <c r="T3102"/>
  <c r="V3102" s="1"/>
  <c r="U3102"/>
  <c r="T2140"/>
  <c r="V2140" s="1"/>
  <c r="U2140"/>
  <c r="T1186"/>
  <c r="V1186" s="1"/>
  <c r="U1186"/>
  <c r="T1180"/>
  <c r="V1180" s="1"/>
  <c r="U1180"/>
  <c r="T3484"/>
  <c r="V3484" s="1"/>
  <c r="U3484"/>
  <c r="T2519"/>
  <c r="V2519" s="1"/>
  <c r="U2519"/>
  <c r="T2516"/>
  <c r="V2516" s="1"/>
  <c r="U2516"/>
  <c r="T1564"/>
  <c r="V1564" s="1"/>
  <c r="U1564"/>
  <c r="T1558"/>
  <c r="V1558" s="1"/>
  <c r="U1558"/>
  <c r="T251"/>
  <c r="V251" s="1"/>
  <c r="U251"/>
  <c r="T255"/>
  <c r="V255" s="1"/>
  <c r="U255"/>
  <c r="T204"/>
  <c r="V204" s="1"/>
  <c r="U204"/>
  <c r="T211"/>
  <c r="V211" s="1"/>
  <c r="U211"/>
  <c r="T177"/>
  <c r="V177" s="1"/>
  <c r="U177"/>
  <c r="T184"/>
  <c r="V184" s="1"/>
  <c r="U184"/>
  <c r="T494"/>
  <c r="V494" s="1"/>
  <c r="U494"/>
  <c r="T3736"/>
  <c r="V3736" s="1"/>
  <c r="U3736"/>
  <c r="T2910"/>
  <c r="V2910" s="1"/>
  <c r="U2910"/>
  <c r="T868"/>
  <c r="V868" s="1"/>
  <c r="U868"/>
  <c r="T872"/>
  <c r="V872" s="1"/>
  <c r="U872"/>
  <c r="T1941"/>
  <c r="V1941" s="1"/>
  <c r="U1941"/>
  <c r="T1939"/>
  <c r="V1939" s="1"/>
  <c r="U1939"/>
  <c r="T3150"/>
  <c r="V3150" s="1"/>
  <c r="U3150"/>
  <c r="T3148"/>
  <c r="V3148" s="1"/>
  <c r="U3148"/>
  <c r="T3410"/>
  <c r="V3410" s="1"/>
  <c r="U3410"/>
  <c r="T3412"/>
  <c r="V3412" s="1"/>
  <c r="U3412"/>
  <c r="T2440"/>
  <c r="V2440" s="1"/>
  <c r="U2440"/>
  <c r="T2452"/>
  <c r="V2452" s="1"/>
  <c r="U2452"/>
  <c r="T1480"/>
  <c r="V1480" s="1"/>
  <c r="U1480"/>
  <c r="T3250"/>
  <c r="V3250" s="1"/>
  <c r="U3250"/>
  <c r="T3771"/>
  <c r="V3771" s="1"/>
  <c r="U3771"/>
  <c r="T2937"/>
  <c r="V2937" s="1"/>
  <c r="U2937"/>
  <c r="T2934"/>
  <c r="V2934" s="1"/>
  <c r="U2934"/>
  <c r="T1986"/>
  <c r="V1986" s="1"/>
  <c r="U1986"/>
  <c r="T1981"/>
  <c r="V1981" s="1"/>
  <c r="U1981"/>
  <c r="T1014"/>
  <c r="V1014" s="1"/>
  <c r="U1014"/>
  <c r="T1023"/>
  <c r="V1023" s="1"/>
  <c r="U1023"/>
  <c r="T3276"/>
  <c r="V3276" s="1"/>
  <c r="U3276"/>
  <c r="T3274"/>
  <c r="V3274" s="1"/>
  <c r="U3274"/>
  <c r="T3550"/>
  <c r="V3550" s="1"/>
  <c r="U3550"/>
  <c r="T3557"/>
  <c r="V3557" s="1"/>
  <c r="U3557"/>
  <c r="T2594"/>
  <c r="V2594" s="1"/>
  <c r="U2594"/>
  <c r="T1631"/>
  <c r="V1631" s="1"/>
  <c r="U1631"/>
  <c r="T1635"/>
  <c r="V1635" s="1"/>
  <c r="U1635"/>
  <c r="T693"/>
  <c r="V693" s="1"/>
  <c r="U693"/>
  <c r="T2973"/>
  <c r="V2973" s="1"/>
  <c r="U2973"/>
  <c r="T2967"/>
  <c r="V2967" s="1"/>
  <c r="U2967"/>
  <c r="T2017"/>
  <c r="V2017" s="1"/>
  <c r="U2017"/>
  <c r="T2006"/>
  <c r="V2006" s="1"/>
  <c r="U2006"/>
  <c r="T1049"/>
  <c r="V1049" s="1"/>
  <c r="U1049"/>
  <c r="T1048"/>
  <c r="V1048" s="1"/>
  <c r="U1048"/>
  <c r="T3227"/>
  <c r="V3227" s="1"/>
  <c r="U3227"/>
  <c r="T3228"/>
  <c r="V3228" s="1"/>
  <c r="U3228"/>
  <c r="T2268"/>
  <c r="V2268" s="1"/>
  <c r="U2268"/>
  <c r="T2261"/>
  <c r="V2261" s="1"/>
  <c r="U2261"/>
  <c r="T1299"/>
  <c r="V1299" s="1"/>
  <c r="U1299"/>
  <c r="T3596"/>
  <c r="V3596" s="1"/>
  <c r="U3596"/>
  <c r="T3600"/>
  <c r="V3600" s="1"/>
  <c r="U3600"/>
  <c r="T2634"/>
  <c r="V2634" s="1"/>
  <c r="U2634"/>
  <c r="T1687"/>
  <c r="V1687" s="1"/>
  <c r="U1687"/>
  <c r="T1684"/>
  <c r="V1684" s="1"/>
  <c r="U1684"/>
  <c r="T665"/>
  <c r="V665" s="1"/>
  <c r="U665"/>
  <c r="T662"/>
  <c r="V662" s="1"/>
  <c r="U662"/>
  <c r="T3511"/>
  <c r="V3511" s="1"/>
  <c r="U3511"/>
  <c r="T3509"/>
  <c r="V3509" s="1"/>
  <c r="U3509"/>
  <c r="T986"/>
  <c r="V986" s="1"/>
  <c r="U986"/>
  <c r="T993"/>
  <c r="V993" s="1"/>
  <c r="U993"/>
  <c r="T2300"/>
  <c r="V2300" s="1"/>
  <c r="U2300"/>
  <c r="T2298"/>
  <c r="V2298" s="1"/>
  <c r="U2298"/>
  <c r="T3397"/>
  <c r="V3397" s="1"/>
  <c r="U3397"/>
  <c r="T3642"/>
  <c r="V3642" s="1"/>
  <c r="U3642"/>
  <c r="T3640"/>
  <c r="V3640" s="1"/>
  <c r="U3640"/>
  <c r="T2567"/>
  <c r="V2567" s="1"/>
  <c r="U2567"/>
  <c r="T1611"/>
  <c r="V1611" s="1"/>
  <c r="U1611"/>
  <c r="T1601"/>
  <c r="V1601" s="1"/>
  <c r="U1601"/>
  <c r="T673"/>
  <c r="V673" s="1"/>
  <c r="U673"/>
  <c r="T682"/>
  <c r="V682" s="1"/>
  <c r="U682"/>
  <c r="T3886"/>
  <c r="V3886" s="1"/>
  <c r="U3886"/>
  <c r="T3884"/>
  <c r="V3884" s="1"/>
  <c r="U3884"/>
  <c r="T3063"/>
  <c r="V3063" s="1"/>
  <c r="U3063"/>
  <c r="T3060"/>
  <c r="V3060" s="1"/>
  <c r="U3060"/>
  <c r="T2105"/>
  <c r="V2105" s="1"/>
  <c r="U2105"/>
  <c r="T2103"/>
  <c r="V2103" s="1"/>
  <c r="U2103"/>
  <c r="T1145"/>
  <c r="V1145" s="1"/>
  <c r="U1145"/>
  <c r="T3865"/>
  <c r="V3865" s="1"/>
  <c r="U3865"/>
  <c r="T3864"/>
  <c r="V3864" s="1"/>
  <c r="U3864"/>
  <c r="T3671"/>
  <c r="V3671" s="1"/>
  <c r="U3671"/>
  <c r="T2716"/>
  <c r="V2716" s="1"/>
  <c r="U2716"/>
  <c r="T2709"/>
  <c r="V2709" s="1"/>
  <c r="U2709"/>
  <c r="T1761"/>
  <c r="V1761" s="1"/>
  <c r="U1761"/>
  <c r="T1756"/>
  <c r="V1756" s="1"/>
  <c r="U1756"/>
  <c r="T800"/>
  <c r="V800" s="1"/>
  <c r="U800"/>
  <c r="T795"/>
  <c r="V795" s="1"/>
  <c r="U795"/>
  <c r="T3086"/>
  <c r="V3086" s="1"/>
  <c r="U3086"/>
  <c r="T3085"/>
  <c r="V3085" s="1"/>
  <c r="U3085"/>
  <c r="T2125"/>
  <c r="V2125" s="1"/>
  <c r="U2125"/>
  <c r="T2124"/>
  <c r="V2124" s="1"/>
  <c r="U2124"/>
  <c r="T1171"/>
  <c r="V1171" s="1"/>
  <c r="U1171"/>
  <c r="T3349"/>
  <c r="V3349" s="1"/>
  <c r="U3349"/>
  <c r="T3344"/>
  <c r="V3344" s="1"/>
  <c r="U3344"/>
  <c r="T2386"/>
  <c r="V2386" s="1"/>
  <c r="U2386"/>
  <c r="T1431"/>
  <c r="V1431" s="1"/>
  <c r="U1431"/>
  <c r="T1429"/>
  <c r="V1429" s="1"/>
  <c r="U1429"/>
  <c r="T3715"/>
  <c r="V3715" s="1"/>
  <c r="U3715"/>
  <c r="T3714"/>
  <c r="V3714" s="1"/>
  <c r="U3714"/>
  <c r="T2764"/>
  <c r="V2764" s="1"/>
  <c r="U2764"/>
  <c r="T2759"/>
  <c r="V2759" s="1"/>
  <c r="U2759"/>
  <c r="T1796"/>
  <c r="V1796" s="1"/>
  <c r="U1796"/>
  <c r="T1794"/>
  <c r="V1794" s="1"/>
  <c r="U1794"/>
  <c r="T839"/>
  <c r="V839" s="1"/>
  <c r="U839"/>
  <c r="T837"/>
  <c r="V837" s="1"/>
  <c r="U837"/>
  <c r="T114"/>
  <c r="V114" s="1"/>
  <c r="U114"/>
  <c r="T1090"/>
  <c r="V1090" s="1"/>
  <c r="U1090"/>
  <c r="T1092"/>
  <c r="V1092" s="1"/>
  <c r="U1092"/>
  <c r="T1112"/>
  <c r="V1112" s="1"/>
  <c r="U1112"/>
  <c r="T2537"/>
  <c r="V2537" s="1"/>
  <c r="U2537"/>
  <c r="T2535"/>
  <c r="V2535" s="1"/>
  <c r="U2535"/>
  <c r="T3636"/>
  <c r="V3636" s="1"/>
  <c r="U3636"/>
  <c r="T3634"/>
  <c r="V3634" s="1"/>
  <c r="U3634"/>
  <c r="T1352"/>
  <c r="V1352" s="1"/>
  <c r="U1352"/>
  <c r="T1350"/>
  <c r="V1350" s="1"/>
  <c r="U1350"/>
  <c r="T2679"/>
  <c r="V2679" s="1"/>
  <c r="U2679"/>
  <c r="T2690"/>
  <c r="V2690" s="1"/>
  <c r="U2690"/>
  <c r="T1727"/>
  <c r="V1727" s="1"/>
  <c r="U1727"/>
  <c r="T1726"/>
  <c r="V1726" s="1"/>
  <c r="U1726"/>
  <c r="T764"/>
  <c r="V764" s="1"/>
  <c r="U764"/>
  <c r="T1227"/>
  <c r="V1227" s="1"/>
  <c r="U1227"/>
  <c r="T1228"/>
  <c r="V1228" s="1"/>
  <c r="U1228"/>
  <c r="T3178"/>
  <c r="V3178" s="1"/>
  <c r="U3178"/>
  <c r="T2227"/>
  <c r="V2227" s="1"/>
  <c r="U2227"/>
  <c r="T2214"/>
  <c r="V2214" s="1"/>
  <c r="U2214"/>
  <c r="T1265"/>
  <c r="V1265" s="1"/>
  <c r="U1265"/>
  <c r="T1262"/>
  <c r="V1262" s="1"/>
  <c r="U1262"/>
  <c r="T861"/>
  <c r="V861" s="1"/>
  <c r="U861"/>
  <c r="T856"/>
  <c r="V856" s="1"/>
  <c r="U856"/>
  <c r="T3790"/>
  <c r="V3790" s="1"/>
  <c r="U3790"/>
  <c r="T3796"/>
  <c r="V3796" s="1"/>
  <c r="U3796"/>
  <c r="T2841"/>
  <c r="V2841" s="1"/>
  <c r="U2841"/>
  <c r="T2839"/>
  <c r="V2839" s="1"/>
  <c r="U2839"/>
  <c r="T1880"/>
  <c r="V1880" s="1"/>
  <c r="U1880"/>
  <c r="T921"/>
  <c r="V921" s="1"/>
  <c r="U921"/>
  <c r="T3209"/>
  <c r="V3209" s="1"/>
  <c r="U3209"/>
  <c r="T2256"/>
  <c r="V2256" s="1"/>
  <c r="U2256"/>
  <c r="T2245"/>
  <c r="V2245" s="1"/>
  <c r="U2245"/>
  <c r="T1289"/>
  <c r="V1289" s="1"/>
  <c r="U1289"/>
  <c r="T1288"/>
  <c r="V1288" s="1"/>
  <c r="U1288"/>
  <c r="T3465"/>
  <c r="V3465" s="1"/>
  <c r="U3465"/>
  <c r="T3470"/>
  <c r="V3470" s="1"/>
  <c r="U3470"/>
  <c r="T2510"/>
  <c r="V2510" s="1"/>
  <c r="U2510"/>
  <c r="T2508"/>
  <c r="V2508" s="1"/>
  <c r="U2508"/>
  <c r="T1552"/>
  <c r="V1552" s="1"/>
  <c r="U1552"/>
  <c r="T1550"/>
  <c r="V1550" s="1"/>
  <c r="U1550"/>
  <c r="T3844"/>
  <c r="V3844" s="1"/>
  <c r="U3844"/>
  <c r="T2881"/>
  <c r="V2881" s="1"/>
  <c r="U2881"/>
  <c r="T1916"/>
  <c r="V1916" s="1"/>
  <c r="U1916"/>
  <c r="T964"/>
  <c r="V964" s="1"/>
  <c r="U964"/>
  <c r="T957"/>
  <c r="V957" s="1"/>
  <c r="U957"/>
  <c r="T84"/>
  <c r="V84" s="1"/>
  <c r="U84"/>
  <c r="T86"/>
  <c r="V86" s="1"/>
  <c r="U86"/>
  <c r="T146"/>
  <c r="V146" s="1"/>
  <c r="U146"/>
  <c r="T157"/>
  <c r="V157" s="1"/>
  <c r="U157"/>
  <c r="T427"/>
  <c r="V427" s="1"/>
  <c r="U427"/>
  <c r="T424"/>
  <c r="V424" s="1"/>
  <c r="U424"/>
  <c r="T566"/>
  <c r="V566" s="1"/>
  <c r="U566"/>
  <c r="T565"/>
  <c r="V565" s="1"/>
  <c r="U565"/>
  <c r="T603"/>
  <c r="V603" s="1"/>
  <c r="U603"/>
  <c r="T1198"/>
  <c r="V1198" s="1"/>
  <c r="U1198"/>
  <c r="T1196"/>
  <c r="V1196" s="1"/>
  <c r="U1196"/>
  <c r="T32"/>
  <c r="V32" s="1"/>
  <c r="U32"/>
  <c r="T1324"/>
  <c r="V1324" s="1"/>
  <c r="U1324"/>
  <c r="T1327"/>
  <c r="V1327" s="1"/>
  <c r="U1327"/>
  <c r="T404"/>
  <c r="V404" s="1"/>
  <c r="U404"/>
  <c r="T407"/>
  <c r="V407" s="1"/>
  <c r="U407"/>
  <c r="T355"/>
  <c r="V355" s="1"/>
  <c r="U355"/>
  <c r="T367"/>
  <c r="V367" s="1"/>
  <c r="U367"/>
  <c r="T475"/>
  <c r="V475" s="1"/>
  <c r="U475"/>
  <c r="T483"/>
  <c r="V483" s="1"/>
  <c r="U483"/>
  <c r="T1571"/>
  <c r="V1571" s="1"/>
  <c r="U1571"/>
  <c r="T1576"/>
  <c r="V1576" s="1"/>
  <c r="U1576"/>
  <c r="T1467"/>
  <c r="V1467" s="1"/>
  <c r="U1467"/>
  <c r="T2776"/>
  <c r="V2776" s="1"/>
  <c r="U2776"/>
  <c r="T2769"/>
  <c r="V2769" s="1"/>
  <c r="U2769"/>
  <c r="T731"/>
  <c r="V731" s="1"/>
  <c r="U731"/>
  <c r="T1834"/>
  <c r="V1834" s="1"/>
  <c r="U1834"/>
  <c r="T1824"/>
  <c r="V1824" s="1"/>
  <c r="U1824"/>
  <c r="T2809"/>
  <c r="V2809" s="1"/>
  <c r="U2809"/>
  <c r="T2802"/>
  <c r="V2802" s="1"/>
  <c r="U2802"/>
  <c r="T1852"/>
  <c r="V1852" s="1"/>
  <c r="U1852"/>
  <c r="T1850"/>
  <c r="V1850" s="1"/>
  <c r="U1850"/>
  <c r="T880"/>
  <c r="V880" s="1"/>
  <c r="U880"/>
  <c r="T888"/>
  <c r="V888" s="1"/>
  <c r="U888"/>
  <c r="T2789"/>
  <c r="V2789" s="1"/>
  <c r="U2789"/>
  <c r="T2795"/>
  <c r="V2795" s="1"/>
  <c r="U2795"/>
  <c r="T3302"/>
  <c r="V3302" s="1"/>
  <c r="U3302"/>
  <c r="T2344"/>
  <c r="V2344" s="1"/>
  <c r="U2344"/>
  <c r="T1374"/>
  <c r="V1374" s="1"/>
  <c r="U1374"/>
  <c r="T2057"/>
  <c r="V2057" s="1"/>
  <c r="U2057"/>
  <c r="T2052"/>
  <c r="V2052" s="1"/>
  <c r="U2052"/>
  <c r="T3920"/>
  <c r="V3920" s="1"/>
  <c r="U3920"/>
  <c r="T3913"/>
  <c r="V3913" s="1"/>
  <c r="U3913"/>
  <c r="T2955"/>
  <c r="V2955" s="1"/>
  <c r="U2955"/>
  <c r="T2958"/>
  <c r="V2958" s="1"/>
  <c r="U2958"/>
  <c r="T2001"/>
  <c r="V2001" s="1"/>
  <c r="U2001"/>
  <c r="T1996"/>
  <c r="V1996" s="1"/>
  <c r="U1996"/>
  <c r="T1041"/>
  <c r="V1041" s="1"/>
  <c r="U1041"/>
  <c r="T1035"/>
  <c r="V1035" s="1"/>
  <c r="U1035"/>
  <c r="T3324"/>
  <c r="V3324" s="1"/>
  <c r="U3324"/>
  <c r="T2371"/>
  <c r="V2371" s="1"/>
  <c r="U2371"/>
  <c r="T2370"/>
  <c r="V2370" s="1"/>
  <c r="U2370"/>
  <c r="T1416"/>
  <c r="V1416" s="1"/>
  <c r="U1416"/>
  <c r="T3585"/>
  <c r="V3585" s="1"/>
  <c r="U3585"/>
  <c r="T3582"/>
  <c r="V3582" s="1"/>
  <c r="U3582"/>
  <c r="T2625"/>
  <c r="V2625" s="1"/>
  <c r="U2625"/>
  <c r="T2622"/>
  <c r="V2622" s="1"/>
  <c r="U2622"/>
  <c r="T1661"/>
  <c r="V1661" s="1"/>
  <c r="U1661"/>
  <c r="T1660"/>
  <c r="V1660" s="1"/>
  <c r="U1660"/>
  <c r="T701"/>
  <c r="V701" s="1"/>
  <c r="U701"/>
  <c r="T712"/>
  <c r="V712" s="1"/>
  <c r="U712"/>
  <c r="T3003"/>
  <c r="V3003" s="1"/>
  <c r="U3003"/>
  <c r="T3006"/>
  <c r="V3006" s="1"/>
  <c r="U3006"/>
  <c r="T2038"/>
  <c r="V2038" s="1"/>
  <c r="U2038"/>
  <c r="T2041"/>
  <c r="V2041" s="1"/>
  <c r="U2041"/>
  <c r="T1079"/>
  <c r="V1079" s="1"/>
  <c r="U1079"/>
  <c r="T1076"/>
  <c r="V1076" s="1"/>
  <c r="U1076"/>
  <c r="T74"/>
  <c r="V74" s="1"/>
  <c r="U74"/>
  <c r="T266"/>
  <c r="V266" s="1"/>
  <c r="U266"/>
  <c r="T268"/>
  <c r="V268" s="1"/>
  <c r="U268"/>
  <c r="T546"/>
  <c r="V546" s="1"/>
  <c r="U546"/>
  <c r="T545"/>
  <c r="V545" s="1"/>
  <c r="U545"/>
  <c r="T190"/>
  <c r="V190" s="1"/>
  <c r="U190"/>
  <c r="T201"/>
  <c r="V201" s="1"/>
  <c r="U201"/>
  <c r="T219"/>
  <c r="V219" s="1"/>
  <c r="U219"/>
  <c r="T223"/>
  <c r="V223" s="1"/>
  <c r="U223"/>
  <c r="T612"/>
  <c r="V612" s="1"/>
  <c r="U612"/>
  <c r="T622"/>
  <c r="V622" s="1"/>
  <c r="U622"/>
  <c r="T388"/>
  <c r="V388" s="1"/>
  <c r="U388"/>
  <c r="T311"/>
  <c r="V311" s="1"/>
  <c r="U311"/>
  <c r="T309"/>
  <c r="V309" s="1"/>
  <c r="U309"/>
  <c r="T57"/>
  <c r="V57" s="1"/>
  <c r="U57"/>
  <c r="T164"/>
  <c r="V164" s="1"/>
  <c r="U164"/>
  <c r="T162"/>
  <c r="V162" s="1"/>
  <c r="U162"/>
  <c r="T436"/>
  <c r="V436" s="1"/>
  <c r="U436"/>
  <c r="T434"/>
  <c r="V434" s="1"/>
  <c r="U434"/>
  <c r="T138"/>
  <c r="V138" s="1"/>
  <c r="U138"/>
  <c r="T134"/>
  <c r="V134" s="1"/>
  <c r="U134"/>
  <c r="T715"/>
  <c r="V715" s="1"/>
  <c r="U715"/>
  <c r="T723"/>
  <c r="V723" s="1"/>
  <c r="U723"/>
  <c r="T499"/>
  <c r="V499" s="1"/>
  <c r="U499"/>
  <c r="T496"/>
  <c r="V496" s="1"/>
  <c r="U496"/>
  <c r="T3735"/>
  <c r="V3735" s="1"/>
  <c r="U3735"/>
  <c r="T3729"/>
  <c r="V3729" s="1"/>
  <c r="U3729"/>
  <c r="T2912"/>
  <c r="V2912" s="1"/>
  <c r="U2912"/>
  <c r="T2914"/>
  <c r="V2914" s="1"/>
  <c r="U2914"/>
  <c r="T870"/>
  <c r="V870" s="1"/>
  <c r="U870"/>
  <c r="T1937"/>
  <c r="V1937" s="1"/>
  <c r="U1937"/>
  <c r="T1938"/>
  <c r="V1938" s="1"/>
  <c r="U1938"/>
  <c r="T3149"/>
  <c r="V3149" s="1"/>
  <c r="U3149"/>
  <c r="T3147"/>
  <c r="V3147" s="1"/>
  <c r="U3147"/>
  <c r="T3411"/>
  <c r="V3411" s="1"/>
  <c r="U3411"/>
  <c r="T3406"/>
  <c r="V3406" s="1"/>
  <c r="U3406"/>
  <c r="T2449"/>
  <c r="V2449" s="1"/>
  <c r="U2449"/>
  <c r="T2447"/>
  <c r="V2447" s="1"/>
  <c r="U2447"/>
  <c r="T1489"/>
  <c r="V1489" s="1"/>
  <c r="U1489"/>
  <c r="T1486"/>
  <c r="V1486" s="1"/>
  <c r="U1486"/>
  <c r="T3259"/>
  <c r="V3259" s="1"/>
  <c r="U3259"/>
  <c r="T3253"/>
  <c r="V3253" s="1"/>
  <c r="U3253"/>
  <c r="T3759"/>
  <c r="V3759" s="1"/>
  <c r="U3759"/>
  <c r="T3760"/>
  <c r="V3760" s="1"/>
  <c r="U3760"/>
  <c r="T2944"/>
  <c r="V2944" s="1"/>
  <c r="U2944"/>
  <c r="T1987"/>
  <c r="V1987" s="1"/>
  <c r="U1987"/>
  <c r="T1975"/>
  <c r="V1975" s="1"/>
  <c r="U1975"/>
  <c r="T1022"/>
  <c r="V1022" s="1"/>
  <c r="U1022"/>
  <c r="T1024"/>
  <c r="V1024" s="1"/>
  <c r="U1024"/>
  <c r="T3265"/>
  <c r="V3265" s="1"/>
  <c r="U3265"/>
  <c r="T3273"/>
  <c r="V3273" s="1"/>
  <c r="U3273"/>
  <c r="T3551"/>
  <c r="V3551" s="1"/>
  <c r="U3551"/>
  <c r="T3556"/>
  <c r="V3556" s="1"/>
  <c r="U3556"/>
  <c r="T2601"/>
  <c r="V2601" s="1"/>
  <c r="U2601"/>
  <c r="T2597"/>
  <c r="V2597" s="1"/>
  <c r="U2597"/>
  <c r="T1640"/>
  <c r="V1640" s="1"/>
  <c r="U1640"/>
  <c r="T691"/>
  <c r="V691" s="1"/>
  <c r="U691"/>
  <c r="T684"/>
  <c r="V684" s="1"/>
  <c r="U684"/>
  <c r="T2966"/>
  <c r="V2966" s="1"/>
  <c r="U2966"/>
  <c r="T2016"/>
  <c r="V2016" s="1"/>
  <c r="U2016"/>
  <c r="T2005"/>
  <c r="V2005" s="1"/>
  <c r="U2005"/>
  <c r="T1052"/>
  <c r="V1052" s="1"/>
  <c r="U1052"/>
  <c r="T1047"/>
  <c r="V1047" s="1"/>
  <c r="U1047"/>
  <c r="T3232"/>
  <c r="V3232" s="1"/>
  <c r="U3232"/>
  <c r="T3226"/>
  <c r="V3226" s="1"/>
  <c r="U3226"/>
  <c r="T2267"/>
  <c r="V2267" s="1"/>
  <c r="U2267"/>
  <c r="T2271"/>
  <c r="V2271" s="1"/>
  <c r="U2271"/>
  <c r="T1312"/>
  <c r="V1312" s="1"/>
  <c r="U1312"/>
  <c r="T1303"/>
  <c r="V1303" s="1"/>
  <c r="U1303"/>
  <c r="T3594"/>
  <c r="V3594" s="1"/>
  <c r="U3594"/>
  <c r="T2643"/>
  <c r="V2643" s="1"/>
  <c r="U2643"/>
  <c r="T1683"/>
  <c r="V1683" s="1"/>
  <c r="U1683"/>
  <c r="T666"/>
  <c r="V666" s="1"/>
  <c r="U666"/>
  <c r="T661"/>
  <c r="V661" s="1"/>
  <c r="U661"/>
  <c r="T3510"/>
  <c r="V3510" s="1"/>
  <c r="U3510"/>
  <c r="T3508"/>
  <c r="V3508" s="1"/>
  <c r="U3508"/>
  <c r="T995"/>
  <c r="V995" s="1"/>
  <c r="U995"/>
  <c r="T994"/>
  <c r="V994" s="1"/>
  <c r="U994"/>
  <c r="T2299"/>
  <c r="V2299" s="1"/>
  <c r="U2299"/>
  <c r="T2294"/>
  <c r="V2294" s="1"/>
  <c r="U2294"/>
  <c r="T3386"/>
  <c r="V3386" s="1"/>
  <c r="U3386"/>
  <c r="T3390"/>
  <c r="V3390" s="1"/>
  <c r="U3390"/>
  <c r="T3650"/>
  <c r="V3650" s="1"/>
  <c r="U3650"/>
  <c r="T2566"/>
  <c r="V2566" s="1"/>
  <c r="U2566"/>
  <c r="T1604"/>
  <c r="V1604" s="1"/>
  <c r="U1604"/>
  <c r="T672"/>
  <c r="V672" s="1"/>
  <c r="U672"/>
  <c r="T670"/>
  <c r="V670" s="1"/>
  <c r="U670"/>
  <c r="T3879"/>
  <c r="V3879" s="1"/>
  <c r="U3879"/>
  <c r="T3883"/>
  <c r="V3883" s="1"/>
  <c r="U3883"/>
  <c r="T3057"/>
  <c r="V3057" s="1"/>
  <c r="U3057"/>
  <c r="T3064"/>
  <c r="V3064" s="1"/>
  <c r="U3064"/>
  <c r="T2096"/>
  <c r="V2096" s="1"/>
  <c r="U2096"/>
  <c r="T2102"/>
  <c r="V2102" s="1"/>
  <c r="U2102"/>
  <c r="T1147"/>
  <c r="V1147" s="1"/>
  <c r="U1147"/>
  <c r="T1143"/>
  <c r="V1143" s="1"/>
  <c r="U1143"/>
  <c r="T3874"/>
  <c r="V3874" s="1"/>
  <c r="U3874"/>
  <c r="T3673"/>
  <c r="V3673" s="1"/>
  <c r="U3673"/>
  <c r="T3672"/>
  <c r="V3672" s="1"/>
  <c r="U3672"/>
  <c r="T2722"/>
  <c r="V2722" s="1"/>
  <c r="U2722"/>
  <c r="T1762"/>
  <c r="V1762" s="1"/>
  <c r="U1762"/>
  <c r="T1751"/>
  <c r="V1751" s="1"/>
  <c r="U1751"/>
  <c r="T799"/>
  <c r="V799" s="1"/>
  <c r="U799"/>
  <c r="T794"/>
  <c r="V794" s="1"/>
  <c r="U794"/>
  <c r="T3087"/>
  <c r="V3087" s="1"/>
  <c r="U3087"/>
  <c r="T3084"/>
  <c r="V3084" s="1"/>
  <c r="U3084"/>
  <c r="T2136"/>
  <c r="V2136" s="1"/>
  <c r="U2136"/>
  <c r="T2135"/>
  <c r="V2135" s="1"/>
  <c r="U2135"/>
  <c r="T1166"/>
  <c r="V1166" s="1"/>
  <c r="U1166"/>
  <c r="T1168"/>
  <c r="V1168" s="1"/>
  <c r="U1168"/>
  <c r="T3345"/>
  <c r="V3345" s="1"/>
  <c r="U3345"/>
  <c r="T2383"/>
  <c r="V2383" s="1"/>
  <c r="U2383"/>
  <c r="T2385"/>
  <c r="V2385" s="1"/>
  <c r="U2385"/>
  <c r="T1428"/>
  <c r="V1428" s="1"/>
  <c r="U1428"/>
  <c r="T3723"/>
  <c r="V3723" s="1"/>
  <c r="U3723"/>
  <c r="T3726"/>
  <c r="V3726" s="1"/>
  <c r="U3726"/>
  <c r="T2763"/>
  <c r="V2763" s="1"/>
  <c r="U2763"/>
  <c r="T2758"/>
  <c r="V2758" s="1"/>
  <c r="U2758"/>
  <c r="T1806"/>
  <c r="V1806" s="1"/>
  <c r="U1806"/>
  <c r="T1802"/>
  <c r="V1802" s="1"/>
  <c r="U1802"/>
  <c r="T838"/>
  <c r="V838" s="1"/>
  <c r="U838"/>
  <c r="T847"/>
  <c r="V847" s="1"/>
  <c r="U847"/>
  <c r="T124"/>
  <c r="V124" s="1"/>
  <c r="U124"/>
  <c r="T127"/>
  <c r="V127" s="1"/>
  <c r="U127"/>
  <c r="T1098"/>
  <c r="V1098" s="1"/>
  <c r="U1098"/>
  <c r="T1106"/>
  <c r="V1106" s="1"/>
  <c r="U1106"/>
  <c r="T1109"/>
  <c r="V1109" s="1"/>
  <c r="U1109"/>
  <c r="T2534"/>
  <c r="V2534" s="1"/>
  <c r="U2534"/>
  <c r="T3632"/>
  <c r="V3632" s="1"/>
  <c r="U3632"/>
  <c r="T3633"/>
  <c r="V3633" s="1"/>
  <c r="U3633"/>
  <c r="T1346"/>
  <c r="V1346" s="1"/>
  <c r="U1346"/>
  <c r="T1349"/>
  <c r="V1349" s="1"/>
  <c r="U1349"/>
  <c r="T2689"/>
  <c r="V2689" s="1"/>
  <c r="U2689"/>
  <c r="T2686"/>
  <c r="V2686" s="1"/>
  <c r="U2686"/>
  <c r="T1723"/>
  <c r="V1723" s="1"/>
  <c r="U1723"/>
  <c r="T1728"/>
  <c r="V1728" s="1"/>
  <c r="U1728"/>
  <c r="T769"/>
  <c r="V769" s="1"/>
  <c r="U769"/>
  <c r="T768"/>
  <c r="V768" s="1"/>
  <c r="U768"/>
  <c r="T1233"/>
  <c r="V1233" s="1"/>
  <c r="U1233"/>
  <c r="T3180"/>
  <c r="V3180" s="1"/>
  <c r="U3180"/>
  <c r="T3176"/>
  <c r="V3176" s="1"/>
  <c r="U3176"/>
  <c r="T2215"/>
  <c r="V2215" s="1"/>
  <c r="U2215"/>
  <c r="T1267"/>
  <c r="V1267" s="1"/>
  <c r="U1267"/>
  <c r="T1258"/>
  <c r="V1258" s="1"/>
  <c r="U1258"/>
  <c r="T857"/>
  <c r="V857" s="1"/>
  <c r="U857"/>
  <c r="T854"/>
  <c r="V854" s="1"/>
  <c r="U854"/>
  <c r="T3791"/>
  <c r="V3791" s="1"/>
  <c r="U3791"/>
  <c r="T3789"/>
  <c r="V3789" s="1"/>
  <c r="U3789"/>
  <c r="T2833"/>
  <c r="V2833" s="1"/>
  <c r="U2833"/>
  <c r="T2838"/>
  <c r="V2838" s="1"/>
  <c r="U2838"/>
  <c r="T1881"/>
  <c r="V1881" s="1"/>
  <c r="U1881"/>
  <c r="T1871"/>
  <c r="V1871" s="1"/>
  <c r="U1871"/>
  <c r="T918"/>
  <c r="V918" s="1"/>
  <c r="U918"/>
  <c r="T912"/>
  <c r="V912" s="1"/>
  <c r="U912"/>
  <c r="T3206"/>
  <c r="V3206" s="1"/>
  <c r="U3206"/>
  <c r="T3208"/>
  <c r="V3208" s="1"/>
  <c r="U3208"/>
  <c r="T2244"/>
  <c r="V2244" s="1"/>
  <c r="U2244"/>
  <c r="T1292"/>
  <c r="V1292" s="1"/>
  <c r="U1292"/>
  <c r="T1287"/>
  <c r="V1287" s="1"/>
  <c r="U1287"/>
  <c r="T3471"/>
  <c r="V3471" s="1"/>
  <c r="U3471"/>
  <c r="T3469"/>
  <c r="V3469" s="1"/>
  <c r="U3469"/>
  <c r="T2509"/>
  <c r="V2509" s="1"/>
  <c r="U2509"/>
  <c r="T2507"/>
  <c r="V2507" s="1"/>
  <c r="U2507"/>
  <c r="T1539"/>
  <c r="V1539" s="1"/>
  <c r="U1539"/>
  <c r="T1541"/>
  <c r="V1541" s="1"/>
  <c r="U1541"/>
  <c r="T3842"/>
  <c r="V3842" s="1"/>
  <c r="U3842"/>
  <c r="T3841"/>
  <c r="V3841" s="1"/>
  <c r="U3841"/>
  <c r="T2880"/>
  <c r="V2880" s="1"/>
  <c r="U2880"/>
  <c r="T2877"/>
  <c r="V2877" s="1"/>
  <c r="U2877"/>
  <c r="T1925"/>
  <c r="V1925" s="1"/>
  <c r="U1925"/>
  <c r="T967"/>
  <c r="V967" s="1"/>
  <c r="U967"/>
  <c r="T92"/>
  <c r="V92" s="1"/>
  <c r="U92"/>
  <c r="T95"/>
  <c r="V95" s="1"/>
  <c r="U95"/>
  <c r="T156"/>
  <c r="V156" s="1"/>
  <c r="U156"/>
  <c r="T152"/>
  <c r="V152" s="1"/>
  <c r="U152"/>
  <c r="T426"/>
  <c r="V426" s="1"/>
  <c r="U426"/>
  <c r="T423"/>
  <c r="V423" s="1"/>
  <c r="U423"/>
  <c r="T577"/>
  <c r="V577" s="1"/>
  <c r="U577"/>
  <c r="T575"/>
  <c r="U575"/>
  <c r="T599"/>
  <c r="V599" s="1"/>
  <c r="U599"/>
  <c r="T601"/>
  <c r="V601" s="1"/>
  <c r="U601"/>
  <c r="T1197"/>
  <c r="V1197" s="1"/>
  <c r="U1197"/>
  <c r="T36"/>
  <c r="V36" s="1"/>
  <c r="U36"/>
  <c r="T30"/>
  <c r="V30" s="1"/>
  <c r="U30"/>
  <c r="T1326"/>
  <c r="V1326" s="1"/>
  <c r="U1326"/>
  <c r="T412"/>
  <c r="V412" s="1"/>
  <c r="U412"/>
  <c r="T400"/>
  <c r="V400" s="1"/>
  <c r="U400"/>
  <c r="T354"/>
  <c r="V354" s="1"/>
  <c r="U354"/>
  <c r="T366"/>
  <c r="V366" s="1"/>
  <c r="U366"/>
  <c r="T484"/>
  <c r="V484" s="1"/>
  <c r="U484"/>
  <c r="T487"/>
  <c r="V487" s="1"/>
  <c r="U487"/>
  <c r="T1580"/>
  <c r="V1580" s="1"/>
  <c r="U1580"/>
  <c r="T1575"/>
  <c r="V1575" s="1"/>
  <c r="U1575"/>
  <c r="T1464"/>
  <c r="V1464" s="1"/>
  <c r="U1464"/>
  <c r="T1469"/>
  <c r="V1469" s="1"/>
  <c r="U1469"/>
  <c r="T2775"/>
  <c r="V2775" s="1"/>
  <c r="U2775"/>
  <c r="T741"/>
  <c r="V741" s="1"/>
  <c r="U741"/>
  <c r="T733"/>
  <c r="V733" s="1"/>
  <c r="U733"/>
  <c r="T1825"/>
  <c r="V1825" s="1"/>
  <c r="U1825"/>
  <c r="T2801"/>
  <c r="V2801" s="1"/>
  <c r="U2801"/>
  <c r="T2812"/>
  <c r="V2812" s="1"/>
  <c r="U2812"/>
  <c r="T1839"/>
  <c r="V1839" s="1"/>
  <c r="U1839"/>
  <c r="T1843"/>
  <c r="V1843" s="1"/>
  <c r="U1843"/>
  <c r="T882"/>
  <c r="V882" s="1"/>
  <c r="U882"/>
  <c r="T887"/>
  <c r="V887" s="1"/>
  <c r="U887"/>
  <c r="T2792"/>
  <c r="V2792" s="1"/>
  <c r="U2792"/>
  <c r="T2797"/>
  <c r="V2797" s="1"/>
  <c r="U2797"/>
  <c r="T3303"/>
  <c r="V3303" s="1"/>
  <c r="U3303"/>
  <c r="T3301"/>
  <c r="V3301" s="1"/>
  <c r="U3301"/>
  <c r="T2336"/>
  <c r="V2336" s="1"/>
  <c r="U2336"/>
  <c r="T2343"/>
  <c r="V2343" s="1"/>
  <c r="U2343"/>
  <c r="T1384"/>
  <c r="V1384" s="1"/>
  <c r="U1384"/>
  <c r="T1380"/>
  <c r="V1380" s="1"/>
  <c r="U1380"/>
  <c r="T2062"/>
  <c r="V2062" s="1"/>
  <c r="U2062"/>
  <c r="T3910"/>
  <c r="V3910" s="1"/>
  <c r="U3910"/>
  <c r="T3914"/>
  <c r="V3914" s="1"/>
  <c r="U3914"/>
  <c r="T2959"/>
  <c r="V2959" s="1"/>
  <c r="U2959"/>
  <c r="T2952"/>
  <c r="V2952" s="1"/>
  <c r="U2952"/>
  <c r="T2000"/>
  <c r="V2000" s="1"/>
  <c r="U2000"/>
  <c r="T1991"/>
  <c r="V1991" s="1"/>
  <c r="U1991"/>
  <c r="T1029"/>
  <c r="V1029" s="1"/>
  <c r="U1029"/>
  <c r="T1033"/>
  <c r="V1033" s="1"/>
  <c r="U1033"/>
  <c r="T3334"/>
  <c r="V3334" s="1"/>
  <c r="U3334"/>
  <c r="T3325"/>
  <c r="V3325" s="1"/>
  <c r="U3325"/>
  <c r="T2367"/>
  <c r="V2367" s="1"/>
  <c r="U2367"/>
  <c r="T1415"/>
  <c r="V1415" s="1"/>
  <c r="U1415"/>
  <c r="T1404"/>
  <c r="V1404" s="1"/>
  <c r="U1404"/>
  <c r="T3581"/>
  <c r="V3581" s="1"/>
  <c r="U3581"/>
  <c r="T2630"/>
  <c r="V2630" s="1"/>
  <c r="U2630"/>
  <c r="T2623"/>
  <c r="V2623" s="1"/>
  <c r="U2623"/>
  <c r="T1664"/>
  <c r="V1664" s="1"/>
  <c r="U1664"/>
  <c r="T1659"/>
  <c r="V1659" s="1"/>
  <c r="U1659"/>
  <c r="T699"/>
  <c r="V699" s="1"/>
  <c r="U699"/>
  <c r="T703"/>
  <c r="V703" s="1"/>
  <c r="U703"/>
  <c r="T3002"/>
  <c r="V3002" s="1"/>
  <c r="U3002"/>
  <c r="T2997"/>
  <c r="V2997" s="1"/>
  <c r="U2997"/>
  <c r="T2047"/>
  <c r="V2047" s="1"/>
  <c r="U2047"/>
  <c r="T2035"/>
  <c r="V2035" s="1"/>
  <c r="U2035"/>
  <c r="T1078"/>
  <c r="V1078" s="1"/>
  <c r="U1078"/>
  <c r="T73"/>
  <c r="V73" s="1"/>
  <c r="U73"/>
  <c r="T69"/>
  <c r="V69" s="1"/>
  <c r="U69"/>
  <c r="T265"/>
  <c r="V265" s="1"/>
  <c r="U265"/>
  <c r="T538"/>
  <c r="V538" s="1"/>
  <c r="U538"/>
  <c r="T534"/>
  <c r="V534" s="1"/>
  <c r="U534"/>
  <c r="T202"/>
  <c r="V202" s="1"/>
  <c r="U202"/>
  <c r="T198"/>
  <c r="V198" s="1"/>
  <c r="U198"/>
  <c r="T220"/>
  <c r="V220" s="1"/>
  <c r="U220"/>
  <c r="T232"/>
  <c r="V232" s="1"/>
  <c r="U232"/>
  <c r="T617"/>
  <c r="V617" s="1"/>
  <c r="U617"/>
  <c r="T616"/>
  <c r="V616" s="1"/>
  <c r="U616"/>
  <c r="T397"/>
  <c r="V397" s="1"/>
  <c r="U397"/>
  <c r="T391"/>
  <c r="V391" s="1"/>
  <c r="U391"/>
  <c r="T310"/>
  <c r="V310" s="1"/>
  <c r="U310"/>
  <c r="T65"/>
  <c r="V65" s="1"/>
  <c r="U65"/>
  <c r="T172"/>
  <c r="V172" s="1"/>
  <c r="U172"/>
  <c r="T435"/>
  <c r="V435" s="1"/>
  <c r="U435"/>
  <c r="T433"/>
  <c r="V433" s="1"/>
  <c r="U433"/>
  <c r="T131"/>
  <c r="V131" s="1"/>
  <c r="U131"/>
  <c r="T142"/>
  <c r="V142" s="1"/>
  <c r="U142"/>
  <c r="T724"/>
  <c r="V724" s="1"/>
  <c r="U724"/>
  <c r="T721"/>
  <c r="V721" s="1"/>
  <c r="U721"/>
  <c r="T2943"/>
  <c r="V2943" s="1"/>
  <c r="U2943"/>
  <c r="T1977"/>
  <c r="V1977" s="1"/>
  <c r="U1977"/>
  <c r="T1016"/>
  <c r="V1016" s="1"/>
  <c r="U1016"/>
  <c r="T1019"/>
  <c r="V1019" s="1"/>
  <c r="U1019"/>
  <c r="T3275"/>
  <c r="V3275" s="1"/>
  <c r="U3275"/>
  <c r="T3271"/>
  <c r="V3271" s="1"/>
  <c r="U3271"/>
  <c r="T3554"/>
  <c r="V3554" s="1"/>
  <c r="U3554"/>
  <c r="T3549"/>
  <c r="V3549" s="1"/>
  <c r="U3549"/>
  <c r="T2599"/>
  <c r="V2599" s="1"/>
  <c r="U2599"/>
  <c r="T2596"/>
  <c r="V2596" s="1"/>
  <c r="U2596"/>
  <c r="T1633"/>
  <c r="V1633" s="1"/>
  <c r="U1633"/>
  <c r="T1630"/>
  <c r="V1630" s="1"/>
  <c r="U1630"/>
  <c r="T689"/>
  <c r="V689" s="1"/>
  <c r="U689"/>
  <c r="T2976"/>
  <c r="V2976" s="1"/>
  <c r="U2976"/>
  <c r="T2971"/>
  <c r="V2971" s="1"/>
  <c r="U2971"/>
  <c r="T2004"/>
  <c r="V2004" s="1"/>
  <c r="U2004"/>
  <c r="T1050"/>
  <c r="V1050" s="1"/>
  <c r="U1050"/>
  <c r="T1046"/>
  <c r="V1046" s="1"/>
  <c r="U1046"/>
  <c r="T3223"/>
  <c r="V3223" s="1"/>
  <c r="U3223"/>
  <c r="T3222"/>
  <c r="V3222" s="1"/>
  <c r="U3222"/>
  <c r="T2266"/>
  <c r="V2266" s="1"/>
  <c r="U2266"/>
  <c r="T2263"/>
  <c r="V2263" s="1"/>
  <c r="U2263"/>
  <c r="T1309"/>
  <c r="V1309" s="1"/>
  <c r="U1309"/>
  <c r="T1311"/>
  <c r="V1311" s="1"/>
  <c r="U1311"/>
  <c r="T3606"/>
  <c r="V3606" s="1"/>
  <c r="U3606"/>
  <c r="T3604"/>
  <c r="V3604" s="1"/>
  <c r="U3604"/>
  <c r="T2642"/>
  <c r="V2642" s="1"/>
  <c r="U2642"/>
  <c r="T2639"/>
  <c r="V2639" s="1"/>
  <c r="U2639"/>
  <c r="T1682"/>
  <c r="V1682" s="1"/>
  <c r="U1682"/>
  <c r="T1680"/>
  <c r="V1680" s="1"/>
  <c r="U1680"/>
  <c r="T656"/>
  <c r="V656" s="1"/>
  <c r="U656"/>
  <c r="T3512"/>
  <c r="V3512" s="1"/>
  <c r="U3512"/>
  <c r="T3507"/>
  <c r="V3507" s="1"/>
  <c r="U3507"/>
  <c r="T996"/>
  <c r="V996" s="1"/>
  <c r="U996"/>
  <c r="T990"/>
  <c r="V990" s="1"/>
  <c r="U990"/>
  <c r="T2296"/>
  <c r="V2296" s="1"/>
  <c r="U2296"/>
  <c r="T2293"/>
  <c r="V2293" s="1"/>
  <c r="U2293"/>
  <c r="T3396"/>
  <c r="V3396" s="1"/>
  <c r="U3396"/>
  <c r="T3394"/>
  <c r="V3394" s="1"/>
  <c r="U3394"/>
  <c r="T3639"/>
  <c r="V3639" s="1"/>
  <c r="U3639"/>
  <c r="T3644"/>
  <c r="V3644" s="1"/>
  <c r="U3644"/>
  <c r="T2565"/>
  <c r="V2565" s="1"/>
  <c r="U2565"/>
  <c r="T2562"/>
  <c r="V2562" s="1"/>
  <c r="U2562"/>
  <c r="T1609"/>
  <c r="V1609" s="1"/>
  <c r="U1609"/>
  <c r="T1605"/>
  <c r="V1605" s="1"/>
  <c r="U1605"/>
  <c r="T681"/>
  <c r="V681" s="1"/>
  <c r="U681"/>
  <c r="T3887"/>
  <c r="V3887" s="1"/>
  <c r="U3887"/>
  <c r="T3891"/>
  <c r="V3891" s="1"/>
  <c r="U3891"/>
  <c r="T3066"/>
  <c r="V3066" s="1"/>
  <c r="U3066"/>
  <c r="T3054"/>
  <c r="V3054" s="1"/>
  <c r="U3054"/>
  <c r="T2104"/>
  <c r="V2104" s="1"/>
  <c r="U2104"/>
  <c r="T2101"/>
  <c r="V2101" s="1"/>
  <c r="U2101"/>
  <c r="T1136"/>
  <c r="V1136" s="1"/>
  <c r="U1136"/>
  <c r="T1141"/>
  <c r="V1141" s="1"/>
  <c r="U1141"/>
  <c r="T3873"/>
  <c r="V3873" s="1"/>
  <c r="U3873"/>
  <c r="T3868"/>
  <c r="V3868" s="1"/>
  <c r="U3868"/>
  <c r="T3675"/>
  <c r="V3675" s="1"/>
  <c r="U3675"/>
  <c r="T2721"/>
  <c r="V2721" s="1"/>
  <c r="U2721"/>
  <c r="T2717"/>
  <c r="V2717" s="1"/>
  <c r="U2717"/>
  <c r="T1750"/>
  <c r="V1750" s="1"/>
  <c r="U1750"/>
  <c r="T798"/>
  <c r="V798" s="1"/>
  <c r="U798"/>
  <c r="T793"/>
  <c r="V793" s="1"/>
  <c r="U793"/>
  <c r="T3095"/>
  <c r="V3095" s="1"/>
  <c r="U3095"/>
  <c r="T3097"/>
  <c r="V3097" s="1"/>
  <c r="U3097"/>
  <c r="T2129"/>
  <c r="V2129" s="1"/>
  <c r="U2129"/>
  <c r="T2134"/>
  <c r="V2134" s="1"/>
  <c r="U2134"/>
  <c r="T1165"/>
  <c r="V1165" s="1"/>
  <c r="U1165"/>
  <c r="T1167"/>
  <c r="V1167" s="1"/>
  <c r="U1167"/>
  <c r="T3339"/>
  <c r="V3339" s="1"/>
  <c r="U3339"/>
  <c r="T3350"/>
  <c r="V3350" s="1"/>
  <c r="U3350"/>
  <c r="T2382"/>
  <c r="V2382" s="1"/>
  <c r="U2382"/>
  <c r="T1427"/>
  <c r="V1427" s="1"/>
  <c r="U1427"/>
  <c r="T3725"/>
  <c r="V3725" s="1"/>
  <c r="U3725"/>
  <c r="T2761"/>
  <c r="V2761" s="1"/>
  <c r="U2761"/>
  <c r="T2767"/>
  <c r="V2767" s="1"/>
  <c r="U2767"/>
  <c r="T1805"/>
  <c r="V1805" s="1"/>
  <c r="U1805"/>
  <c r="T1801"/>
  <c r="V1801" s="1"/>
  <c r="U1801"/>
  <c r="T834"/>
  <c r="V834" s="1"/>
  <c r="U834"/>
  <c r="T835"/>
  <c r="V835" s="1"/>
  <c r="U835"/>
  <c r="T122"/>
  <c r="V122" s="1"/>
  <c r="U122"/>
  <c r="T126"/>
  <c r="V126" s="1"/>
  <c r="U126"/>
  <c r="T1100"/>
  <c r="V1100" s="1"/>
  <c r="U1100"/>
  <c r="T1096"/>
  <c r="V1096" s="1"/>
  <c r="U1096"/>
  <c r="T1114"/>
  <c r="V1114" s="1"/>
  <c r="U1114"/>
  <c r="T2533"/>
  <c r="V2533" s="1"/>
  <c r="U2533"/>
  <c r="T2529"/>
  <c r="V2529" s="1"/>
  <c r="U2529"/>
  <c r="T3631"/>
  <c r="V3631" s="1"/>
  <c r="U3631"/>
  <c r="T1354"/>
  <c r="V1354" s="1"/>
  <c r="U1354"/>
  <c r="T1345"/>
  <c r="V1345" s="1"/>
  <c r="U1345"/>
  <c r="T2691"/>
  <c r="V2691" s="1"/>
  <c r="U2691"/>
  <c r="T2685"/>
  <c r="V2685" s="1"/>
  <c r="U2685"/>
  <c r="T1731"/>
  <c r="V1731" s="1"/>
  <c r="U1731"/>
  <c r="T1721"/>
  <c r="V1721" s="1"/>
  <c r="U1721"/>
  <c r="T772"/>
  <c r="V772" s="1"/>
  <c r="U772"/>
  <c r="T767"/>
  <c r="V767" s="1"/>
  <c r="U767"/>
  <c r="T1235"/>
  <c r="V1235" s="1"/>
  <c r="U1235"/>
  <c r="T1230"/>
  <c r="V1230" s="1"/>
  <c r="U1230"/>
  <c r="T3186"/>
  <c r="V3186" s="1"/>
  <c r="U3186"/>
  <c r="T2216"/>
  <c r="V2216" s="1"/>
  <c r="U2216"/>
  <c r="T2223"/>
  <c r="V2223" s="1"/>
  <c r="U2223"/>
  <c r="T1266"/>
  <c r="V1266" s="1"/>
  <c r="U1266"/>
  <c r="T860"/>
  <c r="V860" s="1"/>
  <c r="U860"/>
  <c r="T850"/>
  <c r="V850" s="1"/>
  <c r="U850"/>
  <c r="T3799"/>
  <c r="V3799" s="1"/>
  <c r="U3799"/>
  <c r="T3793"/>
  <c r="V3793" s="1"/>
  <c r="U3793"/>
  <c r="T2835"/>
  <c r="V2835" s="1"/>
  <c r="U2835"/>
  <c r="T2829"/>
  <c r="V2829" s="1"/>
  <c r="U2829"/>
  <c r="T1874"/>
  <c r="V1874" s="1"/>
  <c r="U1874"/>
  <c r="T1879"/>
  <c r="V1879" s="1"/>
  <c r="U1879"/>
  <c r="T917"/>
  <c r="V917" s="1"/>
  <c r="U917"/>
  <c r="T920"/>
  <c r="V920" s="1"/>
  <c r="U920"/>
  <c r="T3204"/>
  <c r="V3204" s="1"/>
  <c r="U3204"/>
  <c r="T2255"/>
  <c r="V2255" s="1"/>
  <c r="U2255"/>
  <c r="T2250"/>
  <c r="V2250" s="1"/>
  <c r="U2250"/>
  <c r="T1286"/>
  <c r="V1286" s="1"/>
  <c r="U1286"/>
  <c r="T3472"/>
  <c r="V3472" s="1"/>
  <c r="U3472"/>
  <c r="T3468"/>
  <c r="V3468" s="1"/>
  <c r="U3468"/>
  <c r="T2512"/>
  <c r="V2512" s="1"/>
  <c r="U2512"/>
  <c r="T2506"/>
  <c r="V2506" s="1"/>
  <c r="U2506"/>
  <c r="T1551"/>
  <c r="V1551" s="1"/>
  <c r="U1551"/>
  <c r="T1549"/>
  <c r="V1549" s="1"/>
  <c r="U1549"/>
  <c r="T3843"/>
  <c r="V3843" s="1"/>
  <c r="U3843"/>
  <c r="T3838"/>
  <c r="V3838" s="1"/>
  <c r="U3838"/>
  <c r="T2879"/>
  <c r="V2879" s="1"/>
  <c r="U2879"/>
  <c r="T2885"/>
  <c r="V2885" s="1"/>
  <c r="U2885"/>
  <c r="T1915"/>
  <c r="V1915" s="1"/>
  <c r="U1915"/>
  <c r="T1918"/>
  <c r="V1918" s="1"/>
  <c r="U1918"/>
  <c r="T966"/>
  <c r="V966" s="1"/>
  <c r="U966"/>
  <c r="T956"/>
  <c r="V956" s="1"/>
  <c r="U956"/>
  <c r="T94"/>
  <c r="V94" s="1"/>
  <c r="U94"/>
  <c r="T154"/>
  <c r="V154" s="1"/>
  <c r="U154"/>
  <c r="T147"/>
  <c r="V147" s="1"/>
  <c r="U147"/>
  <c r="T425"/>
  <c r="V425" s="1"/>
  <c r="U425"/>
  <c r="T422"/>
  <c r="V422" s="1"/>
  <c r="U422"/>
  <c r="T576"/>
  <c r="V576" s="1"/>
  <c r="U576"/>
  <c r="T574"/>
  <c r="V574" s="1"/>
  <c r="U574"/>
  <c r="T598"/>
  <c r="V598" s="1"/>
  <c r="U598"/>
  <c r="T600"/>
  <c r="V600" s="1"/>
  <c r="U600"/>
  <c r="T1195"/>
  <c r="V1195" s="1"/>
  <c r="U1195"/>
  <c r="T1200"/>
  <c r="V1200" s="1"/>
  <c r="U1200"/>
  <c r="T27"/>
  <c r="V27" s="1"/>
  <c r="U27"/>
  <c r="T1325"/>
  <c r="V1325" s="1"/>
  <c r="U1325"/>
  <c r="T1316"/>
  <c r="V1316" s="1"/>
  <c r="U1316"/>
  <c r="T403"/>
  <c r="V403" s="1"/>
  <c r="U403"/>
  <c r="T362"/>
  <c r="V362" s="1"/>
  <c r="U362"/>
  <c r="T360"/>
  <c r="V360" s="1"/>
  <c r="U360"/>
  <c r="T485"/>
  <c r="V485" s="1"/>
  <c r="U485"/>
  <c r="T481"/>
  <c r="V481" s="1"/>
  <c r="U481"/>
  <c r="T1570"/>
  <c r="V1570" s="1"/>
  <c r="U1570"/>
  <c r="T1582"/>
  <c r="V1582" s="1"/>
  <c r="U1582"/>
  <c r="T1473"/>
  <c r="V1473" s="1"/>
  <c r="U1473"/>
  <c r="T1477"/>
  <c r="V1477" s="1"/>
  <c r="U1477"/>
  <c r="T2774"/>
  <c r="V2774" s="1"/>
  <c r="U2774"/>
  <c r="T2771"/>
  <c r="V2771" s="1"/>
  <c r="U2771"/>
  <c r="T729"/>
  <c r="V729" s="1"/>
  <c r="U729"/>
  <c r="T1835"/>
  <c r="V1835" s="1"/>
  <c r="U1835"/>
  <c r="T1829"/>
  <c r="V1829" s="1"/>
  <c r="U1829"/>
  <c r="T2808"/>
  <c r="V2808" s="1"/>
  <c r="U2808"/>
  <c r="T1847"/>
  <c r="V1847" s="1"/>
  <c r="U1847"/>
  <c r="T1840"/>
  <c r="V1840" s="1"/>
  <c r="U1840"/>
  <c r="T890"/>
  <c r="V890" s="1"/>
  <c r="U890"/>
  <c r="T886"/>
  <c r="V886" s="1"/>
  <c r="U886"/>
  <c r="T2784"/>
  <c r="V2784" s="1"/>
  <c r="U2784"/>
  <c r="T2796"/>
  <c r="V2796" s="1"/>
  <c r="U2796"/>
  <c r="T3299"/>
  <c r="V3299" s="1"/>
  <c r="U3299"/>
  <c r="T3298"/>
  <c r="V3298" s="1"/>
  <c r="U3298"/>
  <c r="T2345"/>
  <c r="V2345" s="1"/>
  <c r="U2345"/>
  <c r="T2342"/>
  <c r="V2342" s="1"/>
  <c r="U2342"/>
  <c r="T1378"/>
  <c r="V1378" s="1"/>
  <c r="U1378"/>
  <c r="T2051"/>
  <c r="V2051" s="1"/>
  <c r="U2051"/>
  <c r="T2049"/>
  <c r="V2049" s="1"/>
  <c r="U2049"/>
  <c r="T3918"/>
  <c r="V3918" s="1"/>
  <c r="U3918"/>
  <c r="T2949"/>
  <c r="V2949" s="1"/>
  <c r="U2949"/>
  <c r="T2954"/>
  <c r="V2954" s="1"/>
  <c r="U2954"/>
  <c r="T1994"/>
  <c r="V1994" s="1"/>
  <c r="U1994"/>
  <c r="T1990"/>
  <c r="V1990" s="1"/>
  <c r="U1990"/>
  <c r="T1040"/>
  <c r="V1040" s="1"/>
  <c r="U1040"/>
  <c r="T1042"/>
  <c r="V1042" s="1"/>
  <c r="U1042"/>
  <c r="T3333"/>
  <c r="V3333" s="1"/>
  <c r="U3333"/>
  <c r="T3337"/>
  <c r="V3337" s="1"/>
  <c r="U3337"/>
  <c r="T2366"/>
  <c r="V2366" s="1"/>
  <c r="U2366"/>
  <c r="T2364"/>
  <c r="V2364" s="1"/>
  <c r="U2364"/>
  <c r="T1414"/>
  <c r="V1414" s="1"/>
  <c r="U1414"/>
  <c r="T3580"/>
  <c r="V3580" s="1"/>
  <c r="U3580"/>
  <c r="T3584"/>
  <c r="V3584" s="1"/>
  <c r="U3584"/>
  <c r="T2626"/>
  <c r="V2626" s="1"/>
  <c r="U2626"/>
  <c r="T1672"/>
  <c r="V1672" s="1"/>
  <c r="U1672"/>
  <c r="T1671"/>
  <c r="V1671" s="1"/>
  <c r="U1671"/>
  <c r="T710"/>
  <c r="V710" s="1"/>
  <c r="U710"/>
  <c r="T711"/>
  <c r="V711" s="1"/>
  <c r="U711"/>
  <c r="T3001"/>
  <c r="V3001" s="1"/>
  <c r="U3001"/>
  <c r="T3007"/>
  <c r="V3007" s="1"/>
  <c r="U3007"/>
  <c r="T2037"/>
  <c r="V2037" s="1"/>
  <c r="U2037"/>
  <c r="T2044"/>
  <c r="V2044" s="1"/>
  <c r="U2044"/>
  <c r="T1077"/>
  <c r="V1077" s="1"/>
  <c r="U1077"/>
  <c r="T1083"/>
  <c r="V1083" s="1"/>
  <c r="U1083"/>
  <c r="T82"/>
  <c r="V82" s="1"/>
  <c r="U82"/>
  <c r="T276"/>
  <c r="V276" s="1"/>
  <c r="U276"/>
  <c r="T269"/>
  <c r="V269" s="1"/>
  <c r="U269"/>
  <c r="T544"/>
  <c r="V544" s="1"/>
  <c r="U544"/>
  <c r="T197"/>
  <c r="V197" s="1"/>
  <c r="U197"/>
  <c r="T196"/>
  <c r="V196" s="1"/>
  <c r="U196"/>
  <c r="T229"/>
  <c r="V229" s="1"/>
  <c r="U229"/>
  <c r="T231"/>
  <c r="V231" s="1"/>
  <c r="U231"/>
  <c r="T618"/>
  <c r="V618" s="1"/>
  <c r="U618"/>
  <c r="T615"/>
  <c r="V615" s="1"/>
  <c r="U615"/>
  <c r="T396"/>
  <c r="V396" s="1"/>
  <c r="U396"/>
  <c r="T395"/>
  <c r="V395" s="1"/>
  <c r="U395"/>
  <c r="T322"/>
  <c r="V322" s="1"/>
  <c r="U322"/>
  <c r="T316"/>
  <c r="V316" s="1"/>
  <c r="U316"/>
  <c r="T56"/>
  <c r="V56" s="1"/>
  <c r="U56"/>
  <c r="T61"/>
  <c r="V61" s="1"/>
  <c r="U61"/>
  <c r="T170"/>
  <c r="V170" s="1"/>
  <c r="U170"/>
  <c r="T165"/>
  <c r="V165" s="1"/>
  <c r="U165"/>
  <c r="T430"/>
  <c r="V430" s="1"/>
  <c r="U430"/>
  <c r="T141"/>
  <c r="V141" s="1"/>
  <c r="U141"/>
  <c r="T139"/>
  <c r="V139" s="1"/>
  <c r="U139"/>
  <c r="T714"/>
  <c r="V714" s="1"/>
  <c r="U714"/>
  <c r="T720"/>
  <c r="V720" s="1"/>
  <c r="U720"/>
  <c r="T932"/>
  <c r="V932" s="1"/>
  <c r="U932"/>
  <c r="T933"/>
  <c r="V933" s="1"/>
  <c r="U933"/>
  <c r="T3112"/>
  <c r="V3112" s="1"/>
  <c r="U3112"/>
  <c r="T3108"/>
  <c r="V3108" s="1"/>
  <c r="U3108"/>
  <c r="T2150"/>
  <c r="V2150" s="1"/>
  <c r="U2150"/>
  <c r="T2148"/>
  <c r="V2148" s="1"/>
  <c r="U2148"/>
  <c r="T1183"/>
  <c r="V1183" s="1"/>
  <c r="U1183"/>
  <c r="T1190"/>
  <c r="V1190" s="1"/>
  <c r="U1190"/>
  <c r="T3478"/>
  <c r="V3478" s="1"/>
  <c r="U3478"/>
  <c r="T3477"/>
  <c r="V3477" s="1"/>
  <c r="U3477"/>
  <c r="T2524"/>
  <c r="V2524" s="1"/>
  <c r="U2524"/>
  <c r="T2521"/>
  <c r="V2521" s="1"/>
  <c r="U2521"/>
  <c r="T1566"/>
  <c r="V1566" s="1"/>
  <c r="U1566"/>
  <c r="T1556"/>
  <c r="V1556" s="1"/>
  <c r="U1556"/>
  <c r="T260"/>
  <c r="V260" s="1"/>
  <c r="U260"/>
  <c r="T213"/>
  <c r="V213" s="1"/>
  <c r="U213"/>
  <c r="T215"/>
  <c r="V215" s="1"/>
  <c r="U215"/>
  <c r="T181"/>
  <c r="V181" s="1"/>
  <c r="U181"/>
  <c r="T180"/>
  <c r="V180" s="1"/>
  <c r="U180"/>
  <c r="T489"/>
  <c r="V489" s="1"/>
  <c r="U489"/>
  <c r="T502"/>
  <c r="V502" s="1"/>
  <c r="U502"/>
  <c r="T3733"/>
  <c r="V3733" s="1"/>
  <c r="U3733"/>
  <c r="T3731"/>
  <c r="V3731" s="1"/>
  <c r="U3731"/>
  <c r="T2904"/>
  <c r="V2904" s="1"/>
  <c r="U2904"/>
  <c r="T2908"/>
  <c r="V2908" s="1"/>
  <c r="U2908"/>
  <c r="T874"/>
  <c r="V874" s="1"/>
  <c r="U874"/>
  <c r="T1934"/>
  <c r="V1934" s="1"/>
  <c r="U1934"/>
  <c r="T1929"/>
  <c r="V1929" s="1"/>
  <c r="U1929"/>
  <c r="T3145"/>
  <c r="V3145" s="1"/>
  <c r="U3145"/>
  <c r="T3407"/>
  <c r="V3407" s="1"/>
  <c r="U3407"/>
  <c r="T3401"/>
  <c r="V3401" s="1"/>
  <c r="U3401"/>
  <c r="T2450"/>
  <c r="V2450" s="1"/>
  <c r="U2450"/>
  <c r="T2445"/>
  <c r="V2445" s="1"/>
  <c r="U2445"/>
  <c r="T1488"/>
  <c r="V1488" s="1"/>
  <c r="U1488"/>
  <c r="T1487"/>
  <c r="V1487" s="1"/>
  <c r="U1487"/>
  <c r="T3258"/>
  <c r="V3258" s="1"/>
  <c r="U3258"/>
  <c r="T3254"/>
  <c r="V3254" s="1"/>
  <c r="U3254"/>
  <c r="T3766"/>
  <c r="V3766" s="1"/>
  <c r="U3766"/>
  <c r="T3765"/>
  <c r="V3765" s="1"/>
  <c r="U3765"/>
  <c r="T2941"/>
  <c r="V2941" s="1"/>
  <c r="U2941"/>
  <c r="T2942"/>
  <c r="V2942" s="1"/>
  <c r="U2942"/>
  <c r="T1976"/>
  <c r="V1976" s="1"/>
  <c r="U1976"/>
  <c r="T1980"/>
  <c r="V1980" s="1"/>
  <c r="U1980"/>
  <c r="T1017"/>
  <c r="V1017" s="1"/>
  <c r="U1017"/>
  <c r="T3272"/>
  <c r="V3272" s="1"/>
  <c r="U3272"/>
  <c r="T3269"/>
  <c r="V3269" s="1"/>
  <c r="U3269"/>
  <c r="T3558"/>
  <c r="V3558" s="1"/>
  <c r="U3558"/>
  <c r="T3562"/>
  <c r="V3562" s="1"/>
  <c r="U3562"/>
  <c r="T2593"/>
  <c r="V2593" s="1"/>
  <c r="U2593"/>
  <c r="T2598"/>
  <c r="V2598" s="1"/>
  <c r="U2598"/>
  <c r="T1641"/>
  <c r="V1641" s="1"/>
  <c r="U1641"/>
  <c r="T1629"/>
  <c r="V1629" s="1"/>
  <c r="U1629"/>
  <c r="T688"/>
  <c r="V688" s="1"/>
  <c r="U688"/>
  <c r="T685"/>
  <c r="V685" s="1"/>
  <c r="U685"/>
  <c r="T2970"/>
  <c r="V2970" s="1"/>
  <c r="U2970"/>
  <c r="T2015"/>
  <c r="V2015" s="1"/>
  <c r="U2015"/>
  <c r="T2010"/>
  <c r="V2010" s="1"/>
  <c r="U2010"/>
  <c r="T1045"/>
  <c r="V1045" s="1"/>
  <c r="U1045"/>
  <c r="T3231"/>
  <c r="V3231" s="1"/>
  <c r="U3231"/>
  <c r="T3221"/>
  <c r="V3221" s="1"/>
  <c r="U3221"/>
  <c r="T2272"/>
  <c r="V2272" s="1"/>
  <c r="U2272"/>
  <c r="T2262"/>
  <c r="V2262" s="1"/>
  <c r="U2262"/>
  <c r="T1308"/>
  <c r="V1308" s="1"/>
  <c r="U1308"/>
  <c r="T1302"/>
  <c r="V1302" s="1"/>
  <c r="U1302"/>
  <c r="T3599"/>
  <c r="V3599" s="1"/>
  <c r="U3599"/>
  <c r="T3605"/>
  <c r="V3605" s="1"/>
  <c r="U3605"/>
  <c r="T2641"/>
  <c r="V2641" s="1"/>
  <c r="U2641"/>
  <c r="T2647"/>
  <c r="V2647" s="1"/>
  <c r="U2647"/>
  <c r="T1681"/>
  <c r="V1681" s="1"/>
  <c r="U1681"/>
  <c r="T655"/>
  <c r="V655" s="1"/>
  <c r="U655"/>
  <c r="T660"/>
  <c r="V660" s="1"/>
  <c r="U660"/>
  <c r="T3517"/>
  <c r="V3517" s="1"/>
  <c r="U3517"/>
  <c r="T997"/>
  <c r="V997" s="1"/>
  <c r="U997"/>
  <c r="T984"/>
  <c r="V984" s="1"/>
  <c r="U984"/>
  <c r="T2295"/>
  <c r="V2295" s="1"/>
  <c r="U2295"/>
  <c r="T2292"/>
  <c r="V2292" s="1"/>
  <c r="U2292"/>
  <c r="T3385"/>
  <c r="V3385" s="1"/>
  <c r="U3385"/>
  <c r="T3393"/>
  <c r="V3393" s="1"/>
  <c r="U3393"/>
  <c r="T3641"/>
  <c r="V3641" s="1"/>
  <c r="U3641"/>
  <c r="T3652"/>
  <c r="V3652" s="1"/>
  <c r="U3652"/>
  <c r="T2564"/>
  <c r="V2564" s="1"/>
  <c r="U2564"/>
  <c r="T2572"/>
  <c r="V2572" s="1"/>
  <c r="U2572"/>
  <c r="T1612"/>
  <c r="V1612" s="1"/>
  <c r="U1612"/>
  <c r="T669"/>
  <c r="V669" s="1"/>
  <c r="U669"/>
  <c r="T674"/>
  <c r="V674" s="1"/>
  <c r="U674"/>
  <c r="T3888"/>
  <c r="V3888" s="1"/>
  <c r="U3888"/>
  <c r="T3065"/>
  <c r="V3065" s="1"/>
  <c r="U3065"/>
  <c r="T3059"/>
  <c r="V3059" s="1"/>
  <c r="U3059"/>
  <c r="T2099"/>
  <c r="V2099" s="1"/>
  <c r="U2099"/>
  <c r="T2095"/>
  <c r="V2095" s="1"/>
  <c r="U2095"/>
  <c r="T1144"/>
  <c r="V1144" s="1"/>
  <c r="U1144"/>
  <c r="T1134"/>
  <c r="V1134" s="1"/>
  <c r="U1134"/>
  <c r="T3871"/>
  <c r="V3871" s="1"/>
  <c r="U3871"/>
  <c r="T3877"/>
  <c r="V3877" s="1"/>
  <c r="U3877"/>
  <c r="T3678"/>
  <c r="V3678" s="1"/>
  <c r="U3678"/>
  <c r="T3676"/>
  <c r="V3676" s="1"/>
  <c r="U3676"/>
  <c r="T2719"/>
  <c r="V2719" s="1"/>
  <c r="U2719"/>
  <c r="T1749"/>
  <c r="V1749" s="1"/>
  <c r="U1749"/>
  <c r="T1755"/>
  <c r="V1755" s="1"/>
  <c r="U1755"/>
  <c r="T792"/>
  <c r="V792" s="1"/>
  <c r="U792"/>
  <c r="T3096"/>
  <c r="V3096" s="1"/>
  <c r="U3096"/>
  <c r="T3094"/>
  <c r="V3094" s="1"/>
  <c r="U3094"/>
  <c r="T2137"/>
  <c r="V2137" s="1"/>
  <c r="U2137"/>
  <c r="T2133"/>
  <c r="V2133" s="1"/>
  <c r="U2133"/>
  <c r="T1170"/>
  <c r="V1170" s="1"/>
  <c r="U1170"/>
  <c r="T1177"/>
  <c r="V1177" s="1"/>
  <c r="U1177"/>
  <c r="T3352"/>
  <c r="V3352" s="1"/>
  <c r="U3352"/>
  <c r="T3348"/>
  <c r="V3348" s="1"/>
  <c r="U3348"/>
  <c r="T2381"/>
  <c r="V2381" s="1"/>
  <c r="U2381"/>
  <c r="T2387"/>
  <c r="V2387" s="1"/>
  <c r="U2387"/>
  <c r="T1424"/>
  <c r="V1424" s="1"/>
  <c r="U1424"/>
  <c r="T1426"/>
  <c r="V1426" s="1"/>
  <c r="U1426"/>
  <c r="T3724"/>
  <c r="V3724" s="1"/>
  <c r="U3724"/>
  <c r="T3720"/>
  <c r="V3720" s="1"/>
  <c r="U3720"/>
  <c r="T2757"/>
  <c r="V2757" s="1"/>
  <c r="U2757"/>
  <c r="T1804"/>
  <c r="V1804" s="1"/>
  <c r="U1804"/>
  <c r="T1800"/>
  <c r="V1800" s="1"/>
  <c r="U1800"/>
  <c r="T842"/>
  <c r="V842" s="1"/>
  <c r="U842"/>
  <c r="T846"/>
  <c r="V846" s="1"/>
  <c r="U846"/>
  <c r="T115"/>
  <c r="V115" s="1"/>
  <c r="U115"/>
  <c r="T119"/>
  <c r="V119" s="1"/>
  <c r="U119"/>
  <c r="T1089"/>
  <c r="V1089" s="1"/>
  <c r="U1089"/>
  <c r="T1095"/>
  <c r="V1095" s="1"/>
  <c r="U1095"/>
  <c r="T1108"/>
  <c r="V1108" s="1"/>
  <c r="U1108"/>
  <c r="T1117"/>
  <c r="V1117" s="1"/>
  <c r="U1117"/>
  <c r="T2532"/>
  <c r="V2532" s="1"/>
  <c r="U2532"/>
  <c r="T3629"/>
  <c r="V3629" s="1"/>
  <c r="U3629"/>
  <c r="T3624"/>
  <c r="V3624" s="1"/>
  <c r="U3624"/>
  <c r="T1347"/>
  <c r="V1347" s="1"/>
  <c r="U1347"/>
  <c r="T2681"/>
  <c r="V2681" s="1"/>
  <c r="U2681"/>
  <c r="T2684"/>
  <c r="V2684" s="1"/>
  <c r="U2684"/>
  <c r="T1720"/>
  <c r="V1720" s="1"/>
  <c r="U1720"/>
  <c r="T1722"/>
  <c r="V1722" s="1"/>
  <c r="U1722"/>
  <c r="T762"/>
  <c r="V762" s="1"/>
  <c r="U762"/>
  <c r="T766"/>
  <c r="V766" s="1"/>
  <c r="U766"/>
  <c r="T1236"/>
  <c r="V1236" s="1"/>
  <c r="U1236"/>
  <c r="T1229"/>
  <c r="V1229" s="1"/>
  <c r="U1229"/>
  <c r="T3177"/>
  <c r="V3177" s="1"/>
  <c r="U3177"/>
  <c r="T3181"/>
  <c r="V3181" s="1"/>
  <c r="U3181"/>
  <c r="T2225"/>
  <c r="V2225" s="1"/>
  <c r="U2225"/>
  <c r="T1256"/>
  <c r="V1256" s="1"/>
  <c r="U1256"/>
  <c r="T1260"/>
  <c r="V1260" s="1"/>
  <c r="U1260"/>
  <c r="T858"/>
  <c r="V858" s="1"/>
  <c r="U858"/>
  <c r="T3800"/>
  <c r="V3800" s="1"/>
  <c r="U3800"/>
  <c r="T3801"/>
  <c r="V3801" s="1"/>
  <c r="U3801"/>
  <c r="T2836"/>
  <c r="V2836" s="1"/>
  <c r="U2836"/>
  <c r="T2840"/>
  <c r="V2840" s="1"/>
  <c r="U2840"/>
  <c r="T1882"/>
  <c r="V1882" s="1"/>
  <c r="U1882"/>
  <c r="T1878"/>
  <c r="V1878" s="1"/>
  <c r="U1878"/>
  <c r="T916"/>
  <c r="V916" s="1"/>
  <c r="U916"/>
  <c r="T911"/>
  <c r="V911" s="1"/>
  <c r="U911"/>
  <c r="T3214"/>
  <c r="V3214" s="1"/>
  <c r="U3214"/>
  <c r="T3205"/>
  <c r="V3205" s="1"/>
  <c r="U3205"/>
  <c r="T2254"/>
  <c r="V2254" s="1"/>
  <c r="U2254"/>
  <c r="T1285"/>
  <c r="V1285" s="1"/>
  <c r="U1285"/>
  <c r="T1284"/>
  <c r="V1284" s="1"/>
  <c r="U1284"/>
  <c r="T3466"/>
  <c r="V3466" s="1"/>
  <c r="U3466"/>
  <c r="T2504"/>
  <c r="V2504" s="1"/>
  <c r="U2504"/>
  <c r="T2503"/>
  <c r="V2503" s="1"/>
  <c r="U2503"/>
  <c r="T1548"/>
  <c r="V1548" s="1"/>
  <c r="U1548"/>
  <c r="T1546"/>
  <c r="V1546" s="1"/>
  <c r="U1546"/>
  <c r="T3839"/>
  <c r="V3839" s="1"/>
  <c r="U3839"/>
  <c r="T3837"/>
  <c r="V3837" s="1"/>
  <c r="U3837"/>
  <c r="T2878"/>
  <c r="V2878" s="1"/>
  <c r="U2878"/>
  <c r="T2875"/>
  <c r="V2875" s="1"/>
  <c r="U2875"/>
  <c r="T1924"/>
  <c r="V1924" s="1"/>
  <c r="U1924"/>
  <c r="T1926"/>
  <c r="V1926" s="1"/>
  <c r="U1926"/>
  <c r="T965"/>
  <c r="V965" s="1"/>
  <c r="U965"/>
  <c r="T91"/>
  <c r="V91" s="1"/>
  <c r="U91"/>
  <c r="T85"/>
  <c r="V85" s="1"/>
  <c r="U85"/>
  <c r="T150"/>
  <c r="V150" s="1"/>
  <c r="U150"/>
  <c r="T418"/>
  <c r="V418" s="1"/>
  <c r="U418"/>
  <c r="T421"/>
  <c r="V421" s="1"/>
  <c r="U421"/>
  <c r="T570"/>
  <c r="V570" s="1"/>
  <c r="U570"/>
  <c r="T573"/>
  <c r="V573" s="1"/>
  <c r="U573"/>
  <c r="T594"/>
  <c r="V594" s="1"/>
  <c r="U594"/>
  <c r="T597"/>
  <c r="V597" s="1"/>
  <c r="U597"/>
  <c r="T1207"/>
  <c r="V1207" s="1"/>
  <c r="U1207"/>
  <c r="T1199"/>
  <c r="V1199" s="1"/>
  <c r="U1199"/>
  <c r="T35"/>
  <c r="V35" s="1"/>
  <c r="U35"/>
  <c r="T31"/>
  <c r="V31" s="1"/>
  <c r="U31"/>
  <c r="T1323"/>
  <c r="V1323" s="1"/>
  <c r="U1323"/>
  <c r="T411"/>
  <c r="V411" s="1"/>
  <c r="U411"/>
  <c r="T405"/>
  <c r="V405" s="1"/>
  <c r="U405"/>
  <c r="T359"/>
  <c r="V359" s="1"/>
  <c r="U359"/>
  <c r="T474"/>
  <c r="V474" s="1"/>
  <c r="U474"/>
  <c r="T480"/>
  <c r="V480" s="1"/>
  <c r="U480"/>
  <c r="T1579"/>
  <c r="V1579" s="1"/>
  <c r="U1579"/>
  <c r="T1581"/>
  <c r="V1581" s="1"/>
  <c r="U1581"/>
  <c r="T1475"/>
  <c r="V1475" s="1"/>
  <c r="U1475"/>
  <c r="T1471"/>
  <c r="V1471" s="1"/>
  <c r="U1471"/>
  <c r="T2773"/>
  <c r="V2773" s="1"/>
  <c r="U2773"/>
  <c r="T2780"/>
  <c r="V2780" s="1"/>
  <c r="U2780"/>
  <c r="T739"/>
  <c r="V739" s="1"/>
  <c r="U739"/>
  <c r="T742"/>
  <c r="V742" s="1"/>
  <c r="U742"/>
  <c r="T1828"/>
  <c r="V1828" s="1"/>
  <c r="U1828"/>
  <c r="T2799"/>
  <c r="V2799" s="1"/>
  <c r="U2799"/>
  <c r="T2805"/>
  <c r="V2805" s="1"/>
  <c r="U2805"/>
  <c r="T1841"/>
  <c r="V1841" s="1"/>
  <c r="U1841"/>
  <c r="T883"/>
  <c r="V883" s="1"/>
  <c r="U883"/>
  <c r="T891"/>
  <c r="V891" s="1"/>
  <c r="U891"/>
  <c r="T2793"/>
  <c r="V2793" s="1"/>
  <c r="U2793"/>
  <c r="T2794"/>
  <c r="V2794" s="1"/>
  <c r="U2794"/>
  <c r="T3300"/>
  <c r="V3300" s="1"/>
  <c r="U3300"/>
  <c r="T3306"/>
  <c r="V3306" s="1"/>
  <c r="U3306"/>
  <c r="T2337"/>
  <c r="V2337" s="1"/>
  <c r="U2337"/>
  <c r="T2341"/>
  <c r="V2341" s="1"/>
  <c r="U2341"/>
  <c r="T1386"/>
  <c r="V1386" s="1"/>
  <c r="U1386"/>
  <c r="T1382"/>
  <c r="V1382" s="1"/>
  <c r="U1382"/>
  <c r="T2061"/>
  <c r="V2061" s="1"/>
  <c r="U2061"/>
  <c r="T3921"/>
  <c r="V3921" s="1"/>
  <c r="U3921"/>
  <c r="T3912"/>
  <c r="V3912" s="1"/>
  <c r="U3912"/>
  <c r="T2953"/>
  <c r="V2953" s="1"/>
  <c r="U2953"/>
  <c r="T2002"/>
  <c r="V2002" s="1"/>
  <c r="U2002"/>
  <c r="T1989"/>
  <c r="V1989" s="1"/>
  <c r="U1989"/>
  <c r="T1039"/>
  <c r="V1039" s="1"/>
  <c r="U1039"/>
  <c r="T1037"/>
  <c r="V1037" s="1"/>
  <c r="U1037"/>
  <c r="T3327"/>
  <c r="V3327" s="1"/>
  <c r="U3327"/>
  <c r="T3332"/>
  <c r="V3332" s="1"/>
  <c r="U3332"/>
  <c r="T2377"/>
  <c r="V2377" s="1"/>
  <c r="U2377"/>
  <c r="T2375"/>
  <c r="V2375" s="1"/>
  <c r="U2375"/>
  <c r="T1413"/>
  <c r="V1413" s="1"/>
  <c r="U1413"/>
  <c r="T1408"/>
  <c r="V1408" s="1"/>
  <c r="U1408"/>
  <c r="T3583"/>
  <c r="V3583" s="1"/>
  <c r="U3583"/>
  <c r="T2632"/>
  <c r="V2632" s="1"/>
  <c r="U2632"/>
  <c r="T2627"/>
  <c r="V2627" s="1"/>
  <c r="U2627"/>
  <c r="T1670"/>
  <c r="V1670" s="1"/>
  <c r="U1670"/>
  <c r="T709"/>
  <c r="V709" s="1"/>
  <c r="U709"/>
  <c r="T708"/>
  <c r="V708" s="1"/>
  <c r="U708"/>
  <c r="T3000"/>
  <c r="V3000" s="1"/>
  <c r="U3000"/>
  <c r="T2996"/>
  <c r="V2996" s="1"/>
  <c r="U2996"/>
  <c r="T2046"/>
  <c r="V2046" s="1"/>
  <c r="U2046"/>
  <c r="T2034"/>
  <c r="V2034" s="1"/>
  <c r="U2034"/>
  <c r="T1084"/>
  <c r="V1084" s="1"/>
  <c r="U1084"/>
  <c r="T1081"/>
  <c r="V1081" s="1"/>
  <c r="U1081"/>
  <c r="T72"/>
  <c r="V72" s="1"/>
  <c r="U72"/>
  <c r="T70"/>
  <c r="V70" s="1"/>
  <c r="U70"/>
  <c r="T270"/>
  <c r="V270" s="1"/>
  <c r="U270"/>
  <c r="T543"/>
  <c r="V543" s="1"/>
  <c r="U543"/>
  <c r="T540"/>
  <c r="V540" s="1"/>
  <c r="U540"/>
  <c r="T195"/>
  <c r="V195" s="1"/>
  <c r="U195"/>
  <c r="T228"/>
  <c r="V228" s="1"/>
  <c r="U228"/>
  <c r="T230"/>
  <c r="V230" s="1"/>
  <c r="U230"/>
  <c r="T620"/>
  <c r="V620" s="1"/>
  <c r="U620"/>
  <c r="T621"/>
  <c r="V621" s="1"/>
  <c r="U621"/>
  <c r="T384"/>
  <c r="V384" s="1"/>
  <c r="U384"/>
  <c r="T385"/>
  <c r="V385" s="1"/>
  <c r="U385"/>
  <c r="T321"/>
  <c r="V321" s="1"/>
  <c r="U321"/>
  <c r="T315"/>
  <c r="V315" s="1"/>
  <c r="U315"/>
  <c r="T64"/>
  <c r="V64" s="1"/>
  <c r="U64"/>
  <c r="T60"/>
  <c r="V60" s="1"/>
  <c r="U60"/>
  <c r="T160"/>
  <c r="V160" s="1"/>
  <c r="U160"/>
  <c r="T442"/>
  <c r="V442" s="1"/>
  <c r="U442"/>
  <c r="T129"/>
  <c r="V129" s="1"/>
  <c r="U129"/>
  <c r="T722"/>
  <c r="V722" s="1"/>
  <c r="U722"/>
  <c r="T719"/>
  <c r="V719" s="1"/>
  <c r="U719"/>
  <c r="T1018"/>
  <c r="V1018" s="1"/>
  <c r="U1018"/>
  <c r="T1020"/>
  <c r="V1020" s="1"/>
  <c r="U1020"/>
  <c r="T3268"/>
  <c r="V3268" s="1"/>
  <c r="U3268"/>
  <c r="T3559"/>
  <c r="V3559" s="1"/>
  <c r="U3559"/>
  <c r="T3555"/>
  <c r="V3555" s="1"/>
  <c r="U3555"/>
  <c r="T2590"/>
  <c r="V2590" s="1"/>
  <c r="U2590"/>
  <c r="T2600"/>
  <c r="V2600" s="1"/>
  <c r="U2600"/>
  <c r="T1634"/>
  <c r="V1634" s="1"/>
  <c r="U1634"/>
  <c r="T1639"/>
  <c r="V1639" s="1"/>
  <c r="U1639"/>
  <c r="T687"/>
  <c r="V687" s="1"/>
  <c r="U687"/>
  <c r="T695"/>
  <c r="V695" s="1"/>
  <c r="U695"/>
  <c r="T2977"/>
  <c r="V2977" s="1"/>
  <c r="U2977"/>
  <c r="T2965"/>
  <c r="V2965" s="1"/>
  <c r="U2965"/>
  <c r="T2014"/>
  <c r="V2014" s="1"/>
  <c r="U2014"/>
  <c r="T1057"/>
  <c r="V1057" s="1"/>
  <c r="U1057"/>
  <c r="T1044"/>
  <c r="V1044" s="1"/>
  <c r="U1044"/>
  <c r="T3220"/>
  <c r="V3220" s="1"/>
  <c r="U3220"/>
  <c r="T2264"/>
  <c r="V2264" s="1"/>
  <c r="U2264"/>
  <c r="T2260"/>
  <c r="V2260" s="1"/>
  <c r="U2260"/>
  <c r="T1307"/>
  <c r="V1307" s="1"/>
  <c r="U1307"/>
  <c r="T1310"/>
  <c r="V1310" s="1"/>
  <c r="U1310"/>
  <c r="T3595"/>
  <c r="V3595" s="1"/>
  <c r="U3595"/>
  <c r="T3602"/>
  <c r="V3602" s="1"/>
  <c r="U3602"/>
  <c r="T2640"/>
  <c r="V2640" s="1"/>
  <c r="U2640"/>
  <c r="T2636"/>
  <c r="V2636" s="1"/>
  <c r="U2636"/>
  <c r="T1679"/>
  <c r="V1679" s="1"/>
  <c r="U1679"/>
  <c r="T1677"/>
  <c r="V1677" s="1"/>
  <c r="U1677"/>
  <c r="T659"/>
  <c r="V659" s="1"/>
  <c r="U659"/>
  <c r="T3505"/>
  <c r="V3505" s="1"/>
  <c r="U3505"/>
  <c r="T3504"/>
  <c r="V3504" s="1"/>
  <c r="U3504"/>
  <c r="T992"/>
  <c r="V992" s="1"/>
  <c r="U992"/>
  <c r="T2297"/>
  <c r="V2297" s="1"/>
  <c r="U2297"/>
  <c r="T2302"/>
  <c r="V2302" s="1"/>
  <c r="U2302"/>
  <c r="T3395"/>
  <c r="V3395" s="1"/>
  <c r="U3395"/>
  <c r="T3391"/>
  <c r="V3391" s="1"/>
  <c r="U3391"/>
  <c r="T3643"/>
  <c r="V3643" s="1"/>
  <c r="U3643"/>
  <c r="T3646"/>
  <c r="V3646" s="1"/>
  <c r="U3646"/>
  <c r="T2569"/>
  <c r="V2569" s="1"/>
  <c r="U2569"/>
  <c r="T2563"/>
  <c r="V2563" s="1"/>
  <c r="U2563"/>
  <c r="T1599"/>
  <c r="V1599" s="1"/>
  <c r="U1599"/>
  <c r="T1606"/>
  <c r="V1606" s="1"/>
  <c r="U1606"/>
  <c r="T680"/>
  <c r="V680" s="1"/>
  <c r="U680"/>
  <c r="T3881"/>
  <c r="V3881" s="1"/>
  <c r="U3881"/>
  <c r="T3880"/>
  <c r="V3880" s="1"/>
  <c r="U3880"/>
  <c r="T3062"/>
  <c r="V3062" s="1"/>
  <c r="U3062"/>
  <c r="T2107"/>
  <c r="V2107" s="1"/>
  <c r="U2107"/>
  <c r="T2094"/>
  <c r="V2094" s="1"/>
  <c r="U2094"/>
  <c r="T1138"/>
  <c r="V1138" s="1"/>
  <c r="U1138"/>
  <c r="T1142"/>
  <c r="V1142" s="1"/>
  <c r="U1142"/>
  <c r="T3870"/>
  <c r="V3870" s="1"/>
  <c r="U3870"/>
  <c r="T3867"/>
  <c r="V3867" s="1"/>
  <c r="U3867"/>
  <c r="T3679"/>
  <c r="V3679" s="1"/>
  <c r="U3679"/>
  <c r="T3677"/>
  <c r="V3677" s="1"/>
  <c r="U3677"/>
  <c r="T2713"/>
  <c r="V2713" s="1"/>
  <c r="U2713"/>
  <c r="T2718"/>
  <c r="V2718" s="1"/>
  <c r="U2718"/>
  <c r="T1752"/>
  <c r="V1752" s="1"/>
  <c r="U1752"/>
  <c r="T802"/>
  <c r="V802" s="1"/>
  <c r="U802"/>
  <c r="T3093"/>
  <c r="V3093" s="1"/>
  <c r="U3093"/>
  <c r="T2128"/>
  <c r="V2128" s="1"/>
  <c r="U2128"/>
  <c r="T2132"/>
  <c r="V2132" s="1"/>
  <c r="U2132"/>
  <c r="T1169"/>
  <c r="V1169" s="1"/>
  <c r="U1169"/>
  <c r="T1176"/>
  <c r="V1176" s="1"/>
  <c r="U1176"/>
  <c r="T3347"/>
  <c r="V3347" s="1"/>
  <c r="U3347"/>
  <c r="T3346"/>
  <c r="V3346" s="1"/>
  <c r="U3346"/>
  <c r="T2380"/>
  <c r="V2380" s="1"/>
  <c r="U2380"/>
  <c r="T2379"/>
  <c r="V2379" s="1"/>
  <c r="U2379"/>
  <c r="T1423"/>
  <c r="V1423" s="1"/>
  <c r="U1423"/>
  <c r="T1425"/>
  <c r="V1425" s="1"/>
  <c r="U1425"/>
  <c r="T3722"/>
  <c r="V3722" s="1"/>
  <c r="U3722"/>
  <c r="T2766"/>
  <c r="V2766" s="1"/>
  <c r="U2766"/>
  <c r="T1799"/>
  <c r="V1799" s="1"/>
  <c r="U1799"/>
  <c r="T844"/>
  <c r="V844" s="1"/>
  <c r="U844"/>
  <c r="T845"/>
  <c r="V845" s="1"/>
  <c r="U845"/>
  <c r="T123"/>
  <c r="V123" s="1"/>
  <c r="U123"/>
  <c r="T118"/>
  <c r="V118" s="1"/>
  <c r="U118"/>
  <c r="T1091"/>
  <c r="V1091" s="1"/>
  <c r="U1091"/>
  <c r="T1102"/>
  <c r="V1102" s="1"/>
  <c r="U1102"/>
  <c r="T1116"/>
  <c r="V1116" s="1"/>
  <c r="U1116"/>
  <c r="T1111"/>
  <c r="V1111" s="1"/>
  <c r="U1111"/>
  <c r="T2542"/>
  <c r="V2542" s="1"/>
  <c r="U2542"/>
  <c r="T2530"/>
  <c r="V2530" s="1"/>
  <c r="U2530"/>
  <c r="T3628"/>
  <c r="V3628" s="1"/>
  <c r="U3628"/>
  <c r="T1356"/>
  <c r="V1356" s="1"/>
  <c r="U1356"/>
  <c r="T1348"/>
  <c r="V1348" s="1"/>
  <c r="U1348"/>
  <c r="T2683"/>
  <c r="V2683" s="1"/>
  <c r="U2683"/>
  <c r="T1724"/>
  <c r="V1724" s="1"/>
  <c r="U1724"/>
  <c r="T1732"/>
  <c r="V1732" s="1"/>
  <c r="U1732"/>
  <c r="T770"/>
  <c r="V770" s="1"/>
  <c r="U770"/>
  <c r="T759"/>
  <c r="V759" s="1"/>
  <c r="U759"/>
  <c r="T1226"/>
  <c r="V1226" s="1"/>
  <c r="U1226"/>
  <c r="T1237"/>
  <c r="V1237" s="1"/>
  <c r="U1237"/>
  <c r="T3179"/>
  <c r="V3179" s="1"/>
  <c r="U3179"/>
  <c r="T3182"/>
  <c r="V3182" s="1"/>
  <c r="U3182"/>
  <c r="T2217"/>
  <c r="V2217" s="1"/>
  <c r="U2217"/>
  <c r="T2222"/>
  <c r="V2222" s="1"/>
  <c r="U2222"/>
  <c r="T1264"/>
  <c r="V1264" s="1"/>
  <c r="U1264"/>
  <c r="T851"/>
  <c r="V851" s="1"/>
  <c r="U851"/>
  <c r="T853"/>
  <c r="V853" s="1"/>
  <c r="U853"/>
  <c r="T3794"/>
  <c r="V3794" s="1"/>
  <c r="U3794"/>
  <c r="T2831"/>
  <c r="V2831" s="1"/>
  <c r="U2831"/>
  <c r="T2830"/>
  <c r="V2830" s="1"/>
  <c r="U2830"/>
  <c r="T1872"/>
  <c r="V1872" s="1"/>
  <c r="U1872"/>
  <c r="T1877"/>
  <c r="V1877" s="1"/>
  <c r="U1877"/>
  <c r="T915"/>
  <c r="V915" s="1"/>
  <c r="U915"/>
  <c r="T919"/>
  <c r="V919" s="1"/>
  <c r="U919"/>
  <c r="T3213"/>
  <c r="V3213" s="1"/>
  <c r="U3213"/>
  <c r="T3217"/>
  <c r="V3217" s="1"/>
  <c r="U3217"/>
  <c r="T2253"/>
  <c r="V2253" s="1"/>
  <c r="U2253"/>
  <c r="T2251"/>
  <c r="V2251" s="1"/>
  <c r="U2251"/>
  <c r="T1297"/>
  <c r="V1297" s="1"/>
  <c r="U1297"/>
  <c r="T3461"/>
  <c r="V3461" s="1"/>
  <c r="U3461"/>
  <c r="T3464"/>
  <c r="V3464" s="1"/>
  <c r="U3464"/>
  <c r="T2501"/>
  <c r="V2501" s="1"/>
  <c r="U2501"/>
  <c r="T1547"/>
  <c r="V1547" s="1"/>
  <c r="U1547"/>
  <c r="T1545"/>
  <c r="V1545" s="1"/>
  <c r="U1545"/>
  <c r="T3847"/>
  <c r="V3847" s="1"/>
  <c r="U3847"/>
  <c r="T3836"/>
  <c r="V3836" s="1"/>
  <c r="U3836"/>
  <c r="T2887"/>
  <c r="V2887" s="1"/>
  <c r="U2887"/>
  <c r="T2884"/>
  <c r="V2884" s="1"/>
  <c r="U2884"/>
  <c r="T1914"/>
  <c r="V1914" s="1"/>
  <c r="U1914"/>
  <c r="T1920"/>
  <c r="V1920" s="1"/>
  <c r="U1920"/>
  <c r="T963"/>
  <c r="V963" s="1"/>
  <c r="U963"/>
  <c r="T959"/>
  <c r="V959" s="1"/>
  <c r="U959"/>
  <c r="T90"/>
  <c r="V90" s="1"/>
  <c r="U90"/>
  <c r="T155"/>
  <c r="V155" s="1"/>
  <c r="U155"/>
  <c r="T149"/>
  <c r="V149" s="1"/>
  <c r="U149"/>
  <c r="T419"/>
  <c r="V419" s="1"/>
  <c r="U419"/>
  <c r="T572"/>
  <c r="V572" s="1"/>
  <c r="U572"/>
  <c r="T571"/>
  <c r="V571" s="1"/>
  <c r="U571"/>
  <c r="T602"/>
  <c r="V602" s="1"/>
  <c r="U602"/>
  <c r="T595"/>
  <c r="V595" s="1"/>
  <c r="U595"/>
  <c r="T1206"/>
  <c r="V1206" s="1"/>
  <c r="U1206"/>
  <c r="T1205"/>
  <c r="V1205" s="1"/>
  <c r="U1205"/>
  <c r="T26"/>
  <c r="V26" s="1"/>
  <c r="U26"/>
  <c r="T33"/>
  <c r="V33" s="1"/>
  <c r="U33"/>
  <c r="T1320"/>
  <c r="V1320" s="1"/>
  <c r="U1320"/>
  <c r="T1322"/>
  <c r="V1322" s="1"/>
  <c r="U1322"/>
  <c r="T401"/>
  <c r="V401" s="1"/>
  <c r="U401"/>
  <c r="T358"/>
  <c r="V358" s="1"/>
  <c r="U358"/>
  <c r="T357"/>
  <c r="V357" s="1"/>
  <c r="U357"/>
  <c r="T479"/>
  <c r="V479" s="1"/>
  <c r="U479"/>
  <c r="T1578"/>
  <c r="V1578" s="1"/>
  <c r="U1578"/>
  <c r="T1574"/>
  <c r="V1574" s="1"/>
  <c r="U1574"/>
  <c r="T1472"/>
  <c r="V1472" s="1"/>
  <c r="U1472"/>
  <c r="T1470"/>
  <c r="V1470" s="1"/>
  <c r="U1470"/>
  <c r="T2772"/>
  <c r="V2772" s="1"/>
  <c r="U2772"/>
  <c r="T2770"/>
  <c r="V2770" s="1"/>
  <c r="U2770"/>
  <c r="T732"/>
  <c r="V732" s="1"/>
  <c r="U732"/>
  <c r="T736"/>
  <c r="V736" s="1"/>
  <c r="U736"/>
  <c r="T1832"/>
  <c r="V1832" s="1"/>
  <c r="U1832"/>
  <c r="T1831"/>
  <c r="V1831" s="1"/>
  <c r="U1831"/>
  <c r="T2800"/>
  <c r="V2800" s="1"/>
  <c r="U2800"/>
  <c r="T1851"/>
  <c r="V1851" s="1"/>
  <c r="U1851"/>
  <c r="T1845"/>
  <c r="V1845" s="1"/>
  <c r="U1845"/>
  <c r="T881"/>
  <c r="V881" s="1"/>
  <c r="U881"/>
  <c r="T2790"/>
  <c r="V2790" s="1"/>
  <c r="U2790"/>
  <c r="T2788"/>
  <c r="V2788" s="1"/>
  <c r="U2788"/>
  <c r="T3304"/>
  <c r="V3304" s="1"/>
  <c r="U3304"/>
  <c r="T3297"/>
  <c r="V3297" s="1"/>
  <c r="U3297"/>
  <c r="T2346"/>
  <c r="V2346" s="1"/>
  <c r="U2346"/>
  <c r="T2335"/>
  <c r="V2335" s="1"/>
  <c r="U2335"/>
  <c r="T1377"/>
  <c r="V1377" s="1"/>
  <c r="U1377"/>
  <c r="T1381"/>
  <c r="V1381" s="1"/>
  <c r="U1381"/>
  <c r="T2060"/>
  <c r="V2060" s="1"/>
  <c r="U2060"/>
  <c r="T2050"/>
  <c r="V2050" s="1"/>
  <c r="U2050"/>
  <c r="T3922"/>
  <c r="V3922" s="1"/>
  <c r="U3922"/>
  <c r="T2951"/>
  <c r="V2951" s="1"/>
  <c r="U2951"/>
  <c r="T2956"/>
  <c r="V2956" s="1"/>
  <c r="U2956"/>
  <c r="T1999"/>
  <c r="V1999" s="1"/>
  <c r="U1999"/>
  <c r="T1038"/>
  <c r="V1038" s="1"/>
  <c r="U1038"/>
  <c r="T1036"/>
  <c r="V1036" s="1"/>
  <c r="U1036"/>
  <c r="T3336"/>
  <c r="V3336" s="1"/>
  <c r="U3336"/>
  <c r="T3331"/>
  <c r="V3331" s="1"/>
  <c r="U3331"/>
  <c r="T2368"/>
  <c r="V2368" s="1"/>
  <c r="U2368"/>
  <c r="T2365"/>
  <c r="V2365" s="1"/>
  <c r="U2365"/>
  <c r="T1412"/>
  <c r="V1412" s="1"/>
  <c r="U1412"/>
  <c r="T1407"/>
  <c r="V1407" s="1"/>
  <c r="U1407"/>
  <c r="T3579"/>
  <c r="V3579" s="1"/>
  <c r="U3579"/>
  <c r="T3590"/>
  <c r="V3590" s="1"/>
  <c r="U3590"/>
  <c r="T2621"/>
  <c r="V2621" s="1"/>
  <c r="U2621"/>
  <c r="T1669"/>
  <c r="V1669" s="1"/>
  <c r="U1669"/>
  <c r="T1665"/>
  <c r="V1665" s="1"/>
  <c r="U1665"/>
  <c r="T707"/>
  <c r="V707" s="1"/>
  <c r="U707"/>
  <c r="T2999"/>
  <c r="V2999" s="1"/>
  <c r="U2999"/>
  <c r="T3005"/>
  <c r="V3005" s="1"/>
  <c r="U3005"/>
  <c r="T2036"/>
  <c r="V2036" s="1"/>
  <c r="U2036"/>
  <c r="T2043"/>
  <c r="V2043" s="1"/>
  <c r="U2043"/>
  <c r="T1075"/>
  <c r="V1075" s="1"/>
  <c r="U1075"/>
  <c r="T1087"/>
  <c r="V1087" s="1"/>
  <c r="U1087"/>
  <c r="T81"/>
  <c r="V81" s="1"/>
  <c r="U81"/>
  <c r="T79"/>
  <c r="V79" s="1"/>
  <c r="U79"/>
  <c r="T264"/>
  <c r="V264" s="1"/>
  <c r="U264"/>
  <c r="T271"/>
  <c r="V271" s="1"/>
  <c r="U271"/>
  <c r="T542"/>
  <c r="V542" s="1"/>
  <c r="U542"/>
  <c r="T194"/>
  <c r="V194" s="1"/>
  <c r="U194"/>
  <c r="T189"/>
  <c r="V189" s="1"/>
  <c r="U189"/>
  <c r="T227"/>
  <c r="V227" s="1"/>
  <c r="U227"/>
  <c r="T614"/>
  <c r="V614" s="1"/>
  <c r="U614"/>
  <c r="T611"/>
  <c r="V611" s="1"/>
  <c r="U611"/>
  <c r="T392"/>
  <c r="V392" s="1"/>
  <c r="U392"/>
  <c r="T386"/>
  <c r="V386" s="1"/>
  <c r="U386"/>
  <c r="T320"/>
  <c r="V320" s="1"/>
  <c r="U320"/>
  <c r="T319"/>
  <c r="V319" s="1"/>
  <c r="U319"/>
  <c r="T55"/>
  <c r="V55" s="1"/>
  <c r="U55"/>
  <c r="T59"/>
  <c r="V59" s="1"/>
  <c r="U59"/>
  <c r="T163"/>
  <c r="V163" s="1"/>
  <c r="U163"/>
  <c r="T168"/>
  <c r="V168" s="1"/>
  <c r="U168"/>
  <c r="T429"/>
  <c r="V429" s="1"/>
  <c r="U429"/>
  <c r="T432"/>
  <c r="V432" s="1"/>
  <c r="U432"/>
  <c r="T137"/>
  <c r="V137" s="1"/>
  <c r="U137"/>
  <c r="T133"/>
  <c r="V133" s="1"/>
  <c r="U133"/>
  <c r="T718"/>
  <c r="V718" s="1"/>
  <c r="U718"/>
  <c r="V575" l="1"/>
  <c r="V1479"/>
  <c r="V3405"/>
  <c r="V1936"/>
  <c r="V3737"/>
  <c r="V183"/>
  <c r="V249"/>
  <c r="V3481"/>
  <c r="V2139"/>
  <c r="V930"/>
  <c r="P27" i="6"/>
  <c r="P30"/>
  <c r="P31"/>
  <c r="I27"/>
  <c r="P19"/>
  <c r="P28"/>
  <c r="I30"/>
  <c r="I31"/>
  <c r="P29"/>
  <c r="I29"/>
  <c r="R27"/>
  <c r="I28"/>
  <c r="P20"/>
  <c r="N29"/>
  <c r="R29"/>
  <c r="Q30"/>
  <c r="K30"/>
  <c r="L30"/>
  <c r="J29"/>
  <c r="L31"/>
  <c r="L29"/>
  <c r="J31"/>
  <c r="R30"/>
  <c r="L28"/>
  <c r="Q27"/>
  <c r="O28"/>
  <c r="R28"/>
  <c r="O31"/>
  <c r="N31"/>
  <c r="L27"/>
  <c r="O29"/>
  <c r="J28"/>
  <c r="Q28"/>
  <c r="N27"/>
  <c r="O30"/>
  <c r="K27"/>
  <c r="K28"/>
  <c r="R31"/>
  <c r="M28"/>
  <c r="N28"/>
  <c r="M29"/>
  <c r="M31"/>
  <c r="M30"/>
  <c r="K29"/>
  <c r="J27"/>
  <c r="N30"/>
  <c r="J30"/>
  <c r="K31"/>
  <c r="Q29"/>
  <c r="O27"/>
  <c r="Q31"/>
  <c r="M27"/>
  <c r="E57"/>
  <c r="D57" s="1"/>
  <c r="H16"/>
  <c r="G16" s="1"/>
  <c r="E47"/>
  <c r="D47" s="1"/>
  <c r="H7"/>
  <c r="G7" s="1"/>
  <c r="E14"/>
  <c r="D14" s="1"/>
  <c r="E7"/>
  <c r="D7" s="1"/>
  <c r="H15"/>
  <c r="G15" s="1"/>
  <c r="H6"/>
  <c r="E55"/>
  <c r="D55" s="1"/>
  <c r="E9"/>
  <c r="D9" s="1"/>
  <c r="E50"/>
  <c r="D50" s="1"/>
  <c r="E17"/>
  <c r="D17" s="1"/>
  <c r="E18"/>
  <c r="D18" s="1"/>
  <c r="E39"/>
  <c r="D39" s="1"/>
  <c r="E52"/>
  <c r="D52" s="1"/>
  <c r="E34"/>
  <c r="D34" s="1"/>
  <c r="E16"/>
  <c r="D16" s="1"/>
  <c r="H13"/>
  <c r="G13" s="1"/>
  <c r="H12"/>
  <c r="G12" s="1"/>
  <c r="E8"/>
  <c r="D8" s="1"/>
  <c r="E28"/>
  <c r="D28" s="1"/>
  <c r="E15"/>
  <c r="D15" s="1"/>
  <c r="E36"/>
  <c r="D36" s="1"/>
  <c r="E27"/>
  <c r="D27" s="1"/>
  <c r="E41"/>
  <c r="D41" s="1"/>
  <c r="E42"/>
  <c r="D42" s="1"/>
  <c r="H9"/>
  <c r="G9" s="1"/>
  <c r="H14"/>
  <c r="G14" s="1"/>
  <c r="E10"/>
  <c r="D10" s="1"/>
  <c r="E20"/>
  <c r="D20" s="1"/>
  <c r="E58"/>
  <c r="D58" s="1"/>
  <c r="E31"/>
  <c r="D31" s="1"/>
  <c r="E44"/>
  <c r="D44" s="1"/>
  <c r="H17"/>
  <c r="G17" s="1"/>
  <c r="H8"/>
  <c r="G8" s="1"/>
  <c r="E19"/>
  <c r="D19" s="1"/>
  <c r="E29"/>
  <c r="D29" s="1"/>
  <c r="E35"/>
  <c r="D35" s="1"/>
  <c r="E33"/>
  <c r="D33" s="1"/>
  <c r="E26"/>
  <c r="D26" s="1"/>
  <c r="E25"/>
  <c r="D25" s="1"/>
  <c r="E46"/>
  <c r="D46" s="1"/>
  <c r="E49"/>
  <c r="D49" s="1"/>
  <c r="H10"/>
  <c r="G10" s="1"/>
  <c r="E54"/>
  <c r="D54" s="1"/>
  <c r="E13"/>
  <c r="D13" s="1"/>
  <c r="E30"/>
  <c r="D30" s="1"/>
  <c r="E22"/>
  <c r="D22" s="1"/>
  <c r="E11"/>
  <c r="D11" s="1"/>
  <c r="E43"/>
  <c r="D43" s="1"/>
  <c r="E51"/>
  <c r="D51" s="1"/>
  <c r="H11"/>
  <c r="G11" s="1"/>
  <c r="E56"/>
  <c r="D56" s="1"/>
  <c r="E53"/>
  <c r="D53" s="1"/>
  <c r="E21"/>
  <c r="D21" s="1"/>
  <c r="E38"/>
  <c r="D38" s="1"/>
  <c r="E37"/>
  <c r="D37" s="1"/>
  <c r="E32"/>
  <c r="D32" s="1"/>
  <c r="E45"/>
  <c r="D45" s="1"/>
  <c r="E6"/>
  <c r="D6" s="1"/>
  <c r="E12"/>
  <c r="D12" s="1"/>
  <c r="E40"/>
  <c r="D40" s="1"/>
  <c r="E48"/>
  <c r="D48" s="1"/>
  <c r="E24"/>
  <c r="D24" s="1"/>
  <c r="E23"/>
  <c r="D23" s="1"/>
  <c r="H18" l="1"/>
  <c r="G25" s="1"/>
  <c r="R32"/>
  <c r="Q32" s="1"/>
  <c r="G6"/>
  <c r="F26" l="1"/>
  <c r="G26"/>
  <c r="G18"/>
</calcChain>
</file>

<file path=xl/sharedStrings.xml><?xml version="1.0" encoding="utf-8"?>
<sst xmlns="http://schemas.openxmlformats.org/spreadsheetml/2006/main" count="177" uniqueCount="150">
  <si>
    <t>Nom et Prénom de l'agent</t>
  </si>
  <si>
    <t>lieu du poste</t>
  </si>
  <si>
    <t>Heure départ midi</t>
  </si>
  <si>
    <t>Heure départ après midi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</si>
  <si>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</si>
  <si>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</si>
  <si>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</si>
  <si>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</si>
  <si>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</si>
  <si>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</si>
  <si>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</si>
  <si>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</si>
  <si>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NOMS</t>
  </si>
  <si>
    <t>Prénoms</t>
  </si>
  <si>
    <t>Identité</t>
  </si>
  <si>
    <t>Dupont</t>
  </si>
  <si>
    <t>Durand</t>
  </si>
  <si>
    <t>Wist</t>
  </si>
  <si>
    <t>Tarot</t>
  </si>
  <si>
    <t>Belote</t>
  </si>
  <si>
    <t>Herbert</t>
  </si>
  <si>
    <t>Lulu</t>
  </si>
  <si>
    <t>Jules</t>
  </si>
  <si>
    <t>Honoré</t>
  </si>
  <si>
    <t>Joseph</t>
  </si>
  <si>
    <t>AGENTS</t>
  </si>
  <si>
    <t>Lieux de POSTE</t>
  </si>
  <si>
    <t>Brignac</t>
  </si>
  <si>
    <t>Canet</t>
  </si>
  <si>
    <t>Ceyras</t>
  </si>
  <si>
    <t>Clermont</t>
  </si>
  <si>
    <t>Fontès</t>
  </si>
  <si>
    <t>Nébian</t>
  </si>
  <si>
    <t>Début Période :</t>
  </si>
  <si>
    <t xml:space="preserve">Fin Période : </t>
  </si>
  <si>
    <t>Jours Fériés</t>
  </si>
  <si>
    <t>Déjà déversé:</t>
  </si>
  <si>
    <t>Saisie non considérée</t>
  </si>
  <si>
    <t>semaine</t>
  </si>
  <si>
    <t>Total H</t>
  </si>
  <si>
    <t>Conversion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</si>
  <si>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</si>
  <si>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</si>
  <si>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</si>
  <si>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</si>
  <si>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</si>
  <si>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</si>
  <si>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</si>
  <si>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</si>
  <si>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</si>
  <si>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</si>
  <si>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</si>
  <si>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</si>
  <si>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</si>
  <si>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Lieu du poste</t>
  </si>
  <si>
    <t>AGENT :</t>
  </si>
  <si>
    <t>Sont controlés :</t>
  </si>
  <si>
    <t xml:space="preserve">La validité des dates </t>
  </si>
  <si>
    <t>La conformité des Heures</t>
  </si>
  <si>
    <t>L'existence du NOM de l'Agent</t>
  </si>
  <si>
    <t>L'existence du poste tenu</t>
  </si>
  <si>
    <t>Seule la REMARQUE peut ne pas exister.</t>
  </si>
  <si>
    <t>La feuille "PLANNING PERIODE" sert à collecter les données Temps de chaque AGENT pour une période donnée</t>
  </si>
  <si>
    <t>Leur existance pour la même année</t>
  </si>
  <si>
    <t>Chaque heure doit être toujours plus grande que la précedente</t>
  </si>
  <si>
    <t>La Colonne (N) signale les lignes déjà déversée par un OUI</t>
  </si>
  <si>
    <t>Contrôle chevauchement périodes</t>
  </si>
  <si>
    <t>Premier jour ouvré</t>
  </si>
  <si>
    <t>Dernier jour Ouvré</t>
  </si>
  <si>
    <t>Rang premier jour ouvré (contrôle)</t>
  </si>
  <si>
    <t>Rang dernier jour ouvré (contrôle)</t>
  </si>
  <si>
    <t>Rang premier jour ouvré Recap J)</t>
  </si>
  <si>
    <t>Rang dernier jour ouvré (Recap J)</t>
  </si>
  <si>
    <t>Si il y a une erreur vous avez NC en colonne P</t>
  </si>
  <si>
    <t>Contrôle DE Recouvrement</t>
  </si>
  <si>
    <t>Si la période de la ligne CHEVAUCHE une ligne précédente pour le même agent Vous avez la colonne P en ROUGE</t>
  </si>
  <si>
    <t>Pour cela une colonne (P) signale les lignes qui ne sont pas considérées et ne sont donc PAS DEVERSEES (NC ou couleur ROUGE)</t>
  </si>
  <si>
    <t>Planning</t>
  </si>
  <si>
    <t>La colonne P ne doit pas être touchée</t>
  </si>
  <si>
    <t>Date</t>
  </si>
  <si>
    <t>Semaine</t>
  </si>
  <si>
    <t>Début</t>
  </si>
  <si>
    <t>Fin</t>
  </si>
  <si>
    <t>La colonne N ne doit pas être touchée</t>
  </si>
  <si>
    <t>Mettre les dates de début et fin de la période générale ( mettre un an entier permet de garder en mémoire l'ensemble des données annuelles</t>
  </si>
  <si>
    <t>Lorsque cette période est définie vous ne pourrez plus la modifier, sauf avec le bouton "RéInitialiser"</t>
  </si>
  <si>
    <t>Lorsque vous avez saisi des lignes propres à des agents vous pouvez les déverser vers les "Récap."</t>
  </si>
  <si>
    <t>Mais attention pas de retour en arrière possible et pas de possibilité de modification des données versées dans les RECAP</t>
  </si>
  <si>
    <t>Même si vous enlevez le OUI en bout de ligne la machine ne déversera pas les données</t>
  </si>
  <si>
    <t>H</t>
  </si>
  <si>
    <t>Total Heures</t>
  </si>
  <si>
    <t>conversion décimale</t>
  </si>
  <si>
    <t>lundi</t>
  </si>
  <si>
    <t>mardi</t>
  </si>
  <si>
    <t>mercredi</t>
  </si>
  <si>
    <t>jeudi</t>
  </si>
  <si>
    <t>vendredi</t>
  </si>
  <si>
    <t>Lieu du Poste</t>
  </si>
  <si>
    <t>Heure Arrivée la matin</t>
  </si>
  <si>
    <t>heure arrivée Midi</t>
  </si>
  <si>
    <t>Heure Départ Midi</t>
  </si>
  <si>
    <t>Heure Arrivée Après-Midi</t>
  </si>
  <si>
    <t>Heure Départ après-Midi</t>
  </si>
  <si>
    <t>Semaine:</t>
  </si>
  <si>
    <t>Maxi:</t>
  </si>
  <si>
    <t>Mini :</t>
  </si>
  <si>
    <t>N° Jour</t>
  </si>
  <si>
    <t>Si vraiment il y a un problème vous pouvez modifier des données sur la feuille "Récap par jour" mais évitez le!</t>
  </si>
  <si>
    <t>(car les autres "Récap" s'appuient sur cele là)</t>
  </si>
  <si>
    <t>(Donc toute ligne déversée ne peut plus être modifiée, même si elle est modifiée sur le "PLANNING" elle ne sera pas redéversée et donc les données resteront inchangées)</t>
  </si>
  <si>
    <t>Le BOUTON "Déverser vers récap" envoi les données vers la page "Récap par jour", vous voyez les "OUI" apparaitre en colonne N</t>
  </si>
  <si>
    <t>Vous devez cliquer sur ce bouton après avoir bien contrôlé les nouvelles lignes saisies</t>
  </si>
  <si>
    <t>Le temps du déversement est proportionnel au nombre d'informations nouvelles</t>
  </si>
  <si>
    <t>La feuille "Recap par Jour" est la base de données, il faut la regarder mais pas y toucher</t>
  </si>
  <si>
    <t>La feuille "Recap par Agent" Vous donne la possibilité de voir des données</t>
  </si>
  <si>
    <t>Propre à un agent (choix dans la cellule F22)</t>
  </si>
  <si>
    <t>Propre à une semaine(pour cet Agent) (choix cellule P17)</t>
  </si>
  <si>
    <t>La feuille "Agents Postes" contient la liste des Agents et des Postes</t>
  </si>
  <si>
    <t>Elle peut être complétée à volonté</t>
  </si>
  <si>
    <t>Lorsque vous reinitialisez vous devez venir sur cette feuille pour:</t>
  </si>
  <si>
    <t>Remettre la bonne liste des Agents</t>
  </si>
  <si>
    <t>Remettre la bonne liste des Postes</t>
  </si>
  <si>
    <t>Remettre la bonne liste des jours Fériés de la période</t>
  </si>
  <si>
    <t>Le Bouton "REINITIALIZATION" permet :</t>
  </si>
  <si>
    <t>De remettre tout à Zéro</t>
  </si>
  <si>
    <t xml:space="preserve">Veuillez bien enregistrer avant de le cliquer </t>
  </si>
  <si>
    <t>changez les dates de début et fin avant toute chose</t>
  </si>
  <si>
    <t>Cliquez puis:</t>
  </si>
  <si>
    <t>dés que vous avez mis les nouvelles dates DEBUT et FIN enregistrer le fichier sous un autre nom</t>
  </si>
  <si>
    <t>C'est parti!</t>
  </si>
  <si>
    <t>Tant que vous n'avez pas REINITIALISE il faut rajouter à la suite et laisser les anciens</t>
  </si>
  <si>
    <t>Lorsque vous réinitialisez le fichier venez sur cette feuille pour :</t>
  </si>
  <si>
    <t>Mettre la nouvelle liste d'Agents</t>
  </si>
  <si>
    <t>Mettre la nouvelle liste de Postes</t>
  </si>
  <si>
    <t>Mettre les jours fériés de la période</t>
  </si>
  <si>
    <t>Après plusieurs saisies de données en page "Planning Période" :</t>
  </si>
  <si>
    <t>Pour de nouveaux noms ou postes rajoutez les à la suite</t>
  </si>
  <si>
    <t>Ne saisir que les cellules Jaunes</t>
  </si>
  <si>
    <t>NOM DE LA SOCIETE</t>
  </si>
  <si>
    <t>(Le code demandé est "Planning")</t>
  </si>
  <si>
    <t>Format des dates : 01/03/2020</t>
  </si>
  <si>
    <t>Format des heures : 09:35</t>
  </si>
  <si>
    <t>Saisie :</t>
  </si>
  <si>
    <t>(Ne pas toucher aux colonnes N et P)</t>
  </si>
  <si>
    <t xml:space="preserve">du: </t>
  </si>
  <si>
    <t>au:</t>
  </si>
  <si>
    <t>Remplir colonnes B a L</t>
  </si>
  <si>
    <t>Nb. Heures Annuelles</t>
  </si>
  <si>
    <t>Heures à ce jour:</t>
  </si>
  <si>
    <t>Herbert Dupont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</si>
</sst>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[$-F800]dddd\,\ mmmm\ dd\,\ yyyy"/>
    <numFmt numFmtId="166" formatCode="[$-40C]d\ mmmm\ yyyy;@"/>
    <numFmt numFmtId="167" formatCode="dddd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3.2"/>
      <color rgb="FF555555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3999450666829432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0">
    <xf numFmtId="0" fontId="0" fillId="0" borderId="0" xfId="0"/>
    <xf numFmtId="20" fontId="0" fillId="0" borderId="1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20" fontId="0" fillId="5" borderId="1" xfId="0" applyNumberFormat="1" applyFill="1" applyBorder="1" applyAlignment="1" applyProtection="1">
      <alignment horizontal="center" vertical="center"/>
      <protection locked="0"/>
    </xf>
    <xf numFmtId="20" fontId="0" fillId="6" borderId="1" xfId="0" applyNumberFormat="1" applyFill="1" applyBorder="1" applyAlignment="1" applyProtection="1">
      <alignment horizontal="center" vertical="center"/>
      <protection locked="0"/>
    </xf>
    <xf numFmtId="20" fontId="0" fillId="7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1" fillId="9" borderId="6" xfId="0" applyFont="1" applyFill="1" applyBorder="1"/>
    <xf numFmtId="0" fontId="4" fillId="10" borderId="2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/>
    </xf>
    <xf numFmtId="164" fontId="7" fillId="8" borderId="0" xfId="0" applyNumberFormat="1" applyFont="1" applyFill="1" applyBorder="1" applyAlignment="1">
      <alignment horizontal="center" vertical="center"/>
    </xf>
    <xf numFmtId="20" fontId="7" fillId="8" borderId="0" xfId="0" applyNumberFormat="1" applyFont="1" applyFill="1" applyBorder="1" applyAlignment="1">
      <alignment horizontal="center" vertical="center"/>
    </xf>
    <xf numFmtId="2" fontId="7" fillId="8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5" fillId="3" borderId="12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/>
    <xf numFmtId="0" fontId="8" fillId="8" borderId="0" xfId="0" applyFont="1" applyFill="1" applyBorder="1" applyAlignment="1">
      <alignment horizontal="center" vertical="center"/>
    </xf>
    <xf numFmtId="0" fontId="0" fillId="0" borderId="0" xfId="0" applyBorder="1" applyAlignment="1"/>
    <xf numFmtId="166" fontId="11" fillId="10" borderId="13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8" borderId="3" xfId="0" applyFont="1" applyFill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0" xfId="0" applyFont="1"/>
    <xf numFmtId="0" fontId="1" fillId="8" borderId="1" xfId="0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  <protection locked="0"/>
    </xf>
    <xf numFmtId="14" fontId="1" fillId="9" borderId="10" xfId="0" applyNumberFormat="1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9" borderId="10" xfId="0" applyNumberFormat="1" applyFont="1" applyFill="1" applyBorder="1" applyAlignment="1">
      <alignment horizontal="center" vertical="center"/>
    </xf>
    <xf numFmtId="0" fontId="1" fillId="9" borderId="1" xfId="0" applyFont="1" applyFill="1" applyBorder="1"/>
    <xf numFmtId="14" fontId="1" fillId="9" borderId="1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1" fillId="10" borderId="11" xfId="0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0" borderId="26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9" borderId="5" xfId="0" applyFont="1" applyFill="1" applyBorder="1" applyAlignment="1">
      <alignment horizontal="center"/>
    </xf>
    <xf numFmtId="0" fontId="12" fillId="9" borderId="1" xfId="0" applyFont="1" applyFill="1" applyBorder="1" applyAlignment="1">
      <alignment horizontal="center"/>
    </xf>
    <xf numFmtId="0" fontId="12" fillId="9" borderId="25" xfId="0" applyFont="1" applyFill="1" applyBorder="1" applyAlignment="1">
      <alignment horizontal="center"/>
    </xf>
    <xf numFmtId="0" fontId="12" fillId="9" borderId="29" xfId="0" applyFont="1" applyFill="1" applyBorder="1" applyAlignment="1">
      <alignment horizontal="center"/>
    </xf>
    <xf numFmtId="0" fontId="5" fillId="11" borderId="13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left"/>
    </xf>
    <xf numFmtId="0" fontId="1" fillId="12" borderId="5" xfId="0" applyFont="1" applyFill="1" applyBorder="1" applyAlignment="1">
      <alignment horizontal="left"/>
    </xf>
    <xf numFmtId="0" fontId="1" fillId="12" borderId="8" xfId="0" applyFont="1" applyFill="1" applyBorder="1" applyAlignment="1">
      <alignment horizontal="left"/>
    </xf>
    <xf numFmtId="0" fontId="1" fillId="12" borderId="7" xfId="0" applyFont="1" applyFill="1" applyBorder="1" applyAlignment="1">
      <alignment horizontal="left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Fill="1" applyBorder="1" applyAlignment="1">
      <alignment wrapText="1"/>
    </xf>
    <xf numFmtId="166" fontId="1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2" fillId="0" borderId="0" xfId="0" applyFont="1"/>
    <xf numFmtId="166" fontId="9" fillId="12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2" fontId="0" fillId="0" borderId="0" xfId="0" applyNumberFormat="1"/>
    <xf numFmtId="0" fontId="0" fillId="0" borderId="39" xfId="0" applyBorder="1"/>
    <xf numFmtId="0" fontId="0" fillId="0" borderId="25" xfId="0" applyBorder="1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1" fontId="0" fillId="0" borderId="41" xfId="0" applyNumberForma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0" fontId="2" fillId="0" borderId="0" xfId="0" applyNumberFormat="1" applyFont="1" applyBorder="1" applyAlignment="1">
      <alignment horizontal="center" vertical="center"/>
    </xf>
    <xf numFmtId="20" fontId="7" fillId="0" borderId="0" xfId="0" applyNumberFormat="1" applyFont="1" applyBorder="1"/>
    <xf numFmtId="20" fontId="0" fillId="0" borderId="0" xfId="0" applyNumberFormat="1"/>
    <xf numFmtId="20" fontId="7" fillId="0" borderId="0" xfId="0" applyNumberFormat="1" applyFont="1" applyBorder="1" applyAlignment="1"/>
    <xf numFmtId="20" fontId="11" fillId="10" borderId="21" xfId="0" applyNumberFormat="1" applyFont="1" applyFill="1" applyBorder="1" applyAlignment="1">
      <alignment horizontal="right" vertical="center" wrapText="1"/>
    </xf>
    <xf numFmtId="20" fontId="11" fillId="10" borderId="13" xfId="0" applyNumberFormat="1" applyFont="1" applyFill="1" applyBorder="1" applyAlignment="1">
      <alignment horizontal="center" vertical="center" wrapText="1"/>
    </xf>
    <xf numFmtId="20" fontId="10" fillId="0" borderId="0" xfId="0" applyNumberFormat="1" applyFont="1" applyAlignment="1">
      <alignment horizontal="left" indent="1"/>
    </xf>
    <xf numFmtId="20" fontId="8" fillId="8" borderId="0" xfId="0" applyNumberFormat="1" applyFont="1" applyFill="1" applyBorder="1" applyAlignment="1">
      <alignment horizontal="center" vertical="center"/>
    </xf>
    <xf numFmtId="20" fontId="0" fillId="0" borderId="0" xfId="0" applyNumberFormat="1" applyBorder="1" applyAlignment="1"/>
    <xf numFmtId="20" fontId="1" fillId="5" borderId="12" xfId="0" applyNumberFormat="1" applyFont="1" applyFill="1" applyBorder="1" applyAlignment="1">
      <alignment horizontal="center" vertical="center" wrapText="1"/>
    </xf>
    <xf numFmtId="20" fontId="1" fillId="6" borderId="12" xfId="0" applyNumberFormat="1" applyFont="1" applyFill="1" applyBorder="1" applyAlignment="1">
      <alignment horizontal="center" vertical="center" wrapText="1"/>
    </xf>
    <xf numFmtId="20" fontId="1" fillId="7" borderId="12" xfId="0" applyNumberFormat="1" applyFont="1" applyFill="1" applyBorder="1" applyAlignment="1">
      <alignment horizontal="center" vertical="center" wrapText="1"/>
    </xf>
    <xf numFmtId="20" fontId="0" fillId="5" borderId="3" xfId="0" applyNumberFormat="1" applyFill="1" applyBorder="1" applyAlignment="1" applyProtection="1">
      <alignment horizontal="center" vertical="center"/>
      <protection locked="0"/>
    </xf>
    <xf numFmtId="20" fontId="0" fillId="6" borderId="3" xfId="0" applyNumberFormat="1" applyFill="1" applyBorder="1" applyAlignment="1" applyProtection="1">
      <alignment horizontal="center" vertical="center"/>
      <protection locked="0"/>
    </xf>
    <xf numFmtId="20" fontId="0" fillId="7" borderId="3" xfId="0" applyNumberFormat="1" applyFill="1" applyBorder="1" applyAlignment="1" applyProtection="1">
      <alignment horizontal="center" vertical="center"/>
      <protection locked="0"/>
    </xf>
    <xf numFmtId="20" fontId="0" fillId="5" borderId="8" xfId="0" applyNumberFormat="1" applyFill="1" applyBorder="1" applyAlignment="1" applyProtection="1">
      <alignment horizontal="center" vertical="center"/>
      <protection locked="0"/>
    </xf>
    <xf numFmtId="20" fontId="0" fillId="6" borderId="8" xfId="0" applyNumberFormat="1" applyFill="1" applyBorder="1" applyAlignment="1" applyProtection="1">
      <alignment horizontal="center" vertical="center"/>
      <protection locked="0"/>
    </xf>
    <xf numFmtId="20" fontId="0" fillId="7" borderId="8" xfId="0" applyNumberForma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9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0" xfId="0" applyBorder="1"/>
    <xf numFmtId="0" fontId="13" fillId="0" borderId="0" xfId="0" applyFont="1"/>
    <xf numFmtId="1" fontId="1" fillId="0" borderId="16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20" fontId="0" fillId="0" borderId="23" xfId="0" applyNumberFormat="1" applyBorder="1" applyAlignment="1">
      <alignment horizontal="center" vertical="center"/>
    </xf>
    <xf numFmtId="164" fontId="0" fillId="0" borderId="0" xfId="0" applyNumberFormat="1"/>
    <xf numFmtId="164" fontId="5" fillId="0" borderId="0" xfId="0" applyNumberFormat="1" applyFont="1" applyAlignment="1">
      <alignment horizontal="center"/>
    </xf>
    <xf numFmtId="164" fontId="0" fillId="0" borderId="0" xfId="0" applyNumberFormat="1" applyBorder="1"/>
    <xf numFmtId="2" fontId="12" fillId="0" borderId="4" xfId="0" applyNumberFormat="1" applyFont="1" applyBorder="1" applyAlignment="1">
      <alignment horizontal="center"/>
    </xf>
    <xf numFmtId="2" fontId="12" fillId="9" borderId="6" xfId="0" applyNumberFormat="1" applyFont="1" applyFill="1" applyBorder="1" applyAlignment="1">
      <alignment horizontal="center"/>
    </xf>
    <xf numFmtId="2" fontId="12" fillId="0" borderId="6" xfId="0" applyNumberFormat="1" applyFont="1" applyBorder="1" applyAlignment="1">
      <alignment horizontal="center"/>
    </xf>
    <xf numFmtId="2" fontId="12" fillId="9" borderId="9" xfId="0" applyNumberFormat="1" applyFont="1" applyFill="1" applyBorder="1" applyAlignment="1">
      <alignment horizontal="center"/>
    </xf>
    <xf numFmtId="49" fontId="12" fillId="0" borderId="3" xfId="0" applyNumberFormat="1" applyFont="1" applyBorder="1" applyAlignment="1">
      <alignment horizontal="center"/>
    </xf>
    <xf numFmtId="49" fontId="12" fillId="9" borderId="1" xfId="0" applyNumberFormat="1" applyFont="1" applyFill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49" fontId="12" fillId="9" borderId="8" xfId="0" applyNumberFormat="1" applyFont="1" applyFill="1" applyBorder="1" applyAlignment="1">
      <alignment horizontal="center"/>
    </xf>
    <xf numFmtId="2" fontId="11" fillId="10" borderId="21" xfId="0" applyNumberFormat="1" applyFont="1" applyFill="1" applyBorder="1" applyAlignment="1">
      <alignment horizontal="right" vertical="center" wrapText="1"/>
    </xf>
    <xf numFmtId="2" fontId="11" fillId="0" borderId="0" xfId="0" applyNumberFormat="1" applyFont="1" applyFill="1" applyBorder="1" applyAlignment="1">
      <alignment horizontal="right" vertical="center" wrapText="1"/>
    </xf>
    <xf numFmtId="2" fontId="5" fillId="0" borderId="0" xfId="0" applyNumberFormat="1" applyFont="1" applyAlignment="1">
      <alignment horizontal="center"/>
    </xf>
    <xf numFmtId="2" fontId="12" fillId="0" borderId="9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20" fontId="1" fillId="9" borderId="1" xfId="0" applyNumberFormat="1" applyFont="1" applyFill="1" applyBorder="1" applyAlignment="1">
      <alignment horizontal="center" vertical="center"/>
    </xf>
    <xf numFmtId="20" fontId="1" fillId="9" borderId="10" xfId="0" applyNumberFormat="1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1" fillId="9" borderId="15" xfId="0" applyFont="1" applyFill="1" applyBorder="1" applyAlignment="1" applyProtection="1">
      <alignment horizontal="center" vertical="center" wrapText="1"/>
      <protection locked="0"/>
    </xf>
    <xf numFmtId="0" fontId="12" fillId="9" borderId="15" xfId="0" applyFont="1" applyFill="1" applyBorder="1" applyAlignment="1">
      <alignment horizontal="center" vertical="center" wrapText="1"/>
    </xf>
    <xf numFmtId="0" fontId="5" fillId="9" borderId="22" xfId="0" applyFont="1" applyFill="1" applyBorder="1" applyAlignment="1">
      <alignment horizontal="right" vertical="center" wrapText="1"/>
    </xf>
    <xf numFmtId="167" fontId="5" fillId="9" borderId="13" xfId="0" applyNumberFormat="1" applyFont="1" applyFill="1" applyBorder="1" applyAlignment="1">
      <alignment horizontal="center" vertical="center"/>
    </xf>
    <xf numFmtId="49" fontId="16" fillId="10" borderId="8" xfId="0" applyNumberFormat="1" applyFont="1" applyFill="1" applyBorder="1" applyAlignment="1">
      <alignment horizontal="center"/>
    </xf>
    <xf numFmtId="2" fontId="16" fillId="10" borderId="13" xfId="0" applyNumberFormat="1" applyFont="1" applyFill="1" applyBorder="1" applyAlignment="1">
      <alignment horizontal="center"/>
    </xf>
    <xf numFmtId="0" fontId="12" fillId="0" borderId="28" xfId="0" applyFont="1" applyBorder="1" applyAlignment="1">
      <alignment horizontal="right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 wrapText="1"/>
    </xf>
    <xf numFmtId="14" fontId="17" fillId="8" borderId="0" xfId="0" applyNumberFormat="1" applyFont="1" applyFill="1" applyBorder="1" applyAlignment="1">
      <alignment horizontal="center" vertical="center"/>
    </xf>
    <xf numFmtId="0" fontId="19" fillId="0" borderId="0" xfId="0" applyFont="1"/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2" fillId="0" borderId="0" xfId="0" applyFont="1" applyAlignment="1">
      <alignment horizontal="center"/>
    </xf>
    <xf numFmtId="164" fontId="1" fillId="13" borderId="3" xfId="0" applyNumberFormat="1" applyFont="1" applyFill="1" applyBorder="1" applyAlignment="1">
      <alignment horizontal="center" vertical="center"/>
    </xf>
    <xf numFmtId="164" fontId="1" fillId="6" borderId="3" xfId="0" applyNumberFormat="1" applyFont="1" applyFill="1" applyBorder="1" applyAlignment="1">
      <alignment horizontal="center" vertical="center"/>
    </xf>
    <xf numFmtId="164" fontId="1" fillId="14" borderId="3" xfId="0" applyNumberFormat="1" applyFont="1" applyFill="1" applyBorder="1" applyAlignment="1">
      <alignment horizontal="center" vertical="center"/>
    </xf>
    <xf numFmtId="164" fontId="1" fillId="13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 vertical="center"/>
    </xf>
    <xf numFmtId="164" fontId="1" fillId="13" borderId="8" xfId="0" applyNumberFormat="1" applyFont="1" applyFill="1" applyBorder="1" applyAlignment="1">
      <alignment horizontal="center" vertical="center"/>
    </xf>
    <xf numFmtId="164" fontId="1" fillId="6" borderId="8" xfId="0" applyNumberFormat="1" applyFont="1" applyFill="1" applyBorder="1" applyAlignment="1">
      <alignment horizontal="center" vertical="center"/>
    </xf>
    <xf numFmtId="164" fontId="1" fillId="14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1" fillId="0" borderId="3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49" fontId="0" fillId="0" borderId="0" xfId="0" applyNumberFormat="1"/>
    <xf numFmtId="0" fontId="21" fillId="0" borderId="0" xfId="0" applyFont="1"/>
    <xf numFmtId="0" fontId="22" fillId="0" borderId="0" xfId="0" applyFont="1"/>
    <xf numFmtId="0" fontId="0" fillId="12" borderId="18" xfId="0" applyFill="1" applyBorder="1"/>
    <xf numFmtId="0" fontId="0" fillId="12" borderId="19" xfId="0" applyFill="1" applyBorder="1"/>
    <xf numFmtId="0" fontId="0" fillId="12" borderId="20" xfId="0" applyFill="1" applyBorder="1"/>
    <xf numFmtId="15" fontId="0" fillId="12" borderId="18" xfId="0" applyNumberFormat="1" applyFill="1" applyBorder="1" applyAlignment="1">
      <alignment horizontal="center"/>
    </xf>
    <xf numFmtId="15" fontId="0" fillId="12" borderId="19" xfId="0" applyNumberFormat="1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14" fontId="0" fillId="0" borderId="0" xfId="0" applyNumberFormat="1"/>
    <xf numFmtId="165" fontId="1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2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28" xfId="0" applyFont="1" applyFill="1" applyBorder="1" applyAlignment="1">
      <alignment horizontal="left" vertical="center"/>
    </xf>
    <xf numFmtId="0" fontId="12" fillId="0" borderId="43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2" fillId="12" borderId="47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2" fillId="13" borderId="43" xfId="0" applyFont="1" applyFill="1" applyBorder="1" applyAlignment="1">
      <alignment horizontal="center" vertical="center" wrapText="1"/>
    </xf>
    <xf numFmtId="0" fontId="12" fillId="13" borderId="46" xfId="0" applyFont="1" applyFill="1" applyBorder="1" applyAlignment="1">
      <alignment horizontal="center" vertical="center" wrapText="1"/>
    </xf>
    <xf numFmtId="0" fontId="12" fillId="13" borderId="45" xfId="0" applyFont="1" applyFill="1" applyBorder="1" applyAlignment="1">
      <alignment horizontal="center" vertical="center" wrapText="1"/>
    </xf>
    <xf numFmtId="0" fontId="12" fillId="6" borderId="43" xfId="0" applyFont="1" applyFill="1" applyBorder="1" applyAlignment="1">
      <alignment horizontal="center" vertical="center" wrapText="1"/>
    </xf>
    <xf numFmtId="0" fontId="12" fillId="6" borderId="46" xfId="0" applyFont="1" applyFill="1" applyBorder="1" applyAlignment="1">
      <alignment horizontal="center" vertical="center" wrapText="1"/>
    </xf>
    <xf numFmtId="0" fontId="12" fillId="6" borderId="45" xfId="0" applyFont="1" applyFill="1" applyBorder="1" applyAlignment="1">
      <alignment horizontal="center" vertical="center" wrapText="1"/>
    </xf>
    <xf numFmtId="0" fontId="20" fillId="14" borderId="43" xfId="0" applyFont="1" applyFill="1" applyBorder="1" applyAlignment="1">
      <alignment horizontal="center" vertical="center" wrapText="1"/>
    </xf>
    <xf numFmtId="0" fontId="20" fillId="14" borderId="46" xfId="0" applyFont="1" applyFill="1" applyBorder="1" applyAlignment="1">
      <alignment horizontal="center" vertical="center" wrapText="1"/>
    </xf>
    <xf numFmtId="0" fontId="20" fillId="14" borderId="45" xfId="0" applyFont="1" applyFill="1" applyBorder="1" applyAlignment="1">
      <alignment horizontal="center" vertical="center" wrapText="1"/>
    </xf>
    <xf numFmtId="0" fontId="11" fillId="10" borderId="0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5" fillId="12" borderId="2" xfId="0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 vertical="center"/>
    </xf>
    <xf numFmtId="0" fontId="15" fillId="12" borderId="7" xfId="0" applyFont="1" applyFill="1" applyBorder="1" applyAlignment="1">
      <alignment horizontal="center" vertical="center"/>
    </xf>
    <xf numFmtId="0" fontId="15" fillId="12" borderId="8" xfId="0" applyFont="1" applyFill="1" applyBorder="1" applyAlignment="1">
      <alignment horizontal="center" vertical="center"/>
    </xf>
    <xf numFmtId="0" fontId="15" fillId="12" borderId="9" xfId="0" applyFont="1" applyFill="1" applyBorder="1" applyAlignment="1">
      <alignment horizontal="center" vertical="center"/>
    </xf>
    <xf numFmtId="0" fontId="12" fillId="11" borderId="26" xfId="0" applyFont="1" applyFill="1" applyBorder="1" applyAlignment="1">
      <alignment horizontal="center" vertical="center" wrapText="1"/>
    </xf>
    <xf numFmtId="165" fontId="15" fillId="2" borderId="2" xfId="0" applyNumberFormat="1" applyFont="1" applyFill="1" applyBorder="1" applyAlignment="1">
      <alignment horizontal="center" vertical="center"/>
    </xf>
    <xf numFmtId="165" fontId="15" fillId="2" borderId="5" xfId="0" applyNumberFormat="1" applyFont="1" applyFill="1" applyBorder="1" applyAlignment="1">
      <alignment horizontal="center" vertical="center"/>
    </xf>
    <xf numFmtId="165" fontId="15" fillId="2" borderId="7" xfId="0" applyNumberFormat="1" applyFont="1" applyFill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right" vertical="center" wrapText="1"/>
    </xf>
    <xf numFmtId="0" fontId="9" fillId="9" borderId="31" xfId="0" applyFont="1" applyFill="1" applyBorder="1" applyAlignment="1">
      <alignment horizontal="right" vertical="center" wrapText="1"/>
    </xf>
    <xf numFmtId="0" fontId="9" fillId="9" borderId="32" xfId="0" applyFont="1" applyFill="1" applyBorder="1" applyAlignment="1">
      <alignment horizontal="right" vertical="center" wrapText="1"/>
    </xf>
    <xf numFmtId="166" fontId="9" fillId="12" borderId="34" xfId="0" applyNumberFormat="1" applyFont="1" applyFill="1" applyBorder="1" applyAlignment="1" applyProtection="1">
      <alignment horizontal="center" vertical="center" wrapText="1"/>
      <protection locked="0"/>
    </xf>
    <xf numFmtId="166" fontId="9" fillId="12" borderId="33" xfId="0" applyNumberFormat="1" applyFont="1" applyFill="1" applyBorder="1" applyAlignment="1" applyProtection="1">
      <alignment horizontal="center" vertical="center" wrapText="1"/>
      <protection locked="0"/>
    </xf>
    <xf numFmtId="166" fontId="9" fillId="12" borderId="35" xfId="0" applyNumberFormat="1" applyFont="1" applyFill="1" applyBorder="1" applyAlignment="1" applyProtection="1">
      <alignment horizontal="center" vertical="center" wrapText="1"/>
      <protection locked="0"/>
    </xf>
    <xf numFmtId="167" fontId="5" fillId="9" borderId="36" xfId="0" applyNumberFormat="1" applyFont="1" applyFill="1" applyBorder="1" applyAlignment="1">
      <alignment horizontal="center" vertical="center"/>
    </xf>
    <xf numFmtId="167" fontId="5" fillId="9" borderId="37" xfId="0" applyNumberFormat="1" applyFont="1" applyFill="1" applyBorder="1" applyAlignment="1">
      <alignment horizontal="center" vertical="center"/>
    </xf>
    <xf numFmtId="167" fontId="5" fillId="9" borderId="38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12" fillId="12" borderId="5" xfId="0" applyNumberFormat="1" applyFont="1" applyFill="1" applyBorder="1" applyAlignment="1">
      <alignment horizontal="center"/>
    </xf>
    <xf numFmtId="1" fontId="12" fillId="12" borderId="7" xfId="0" applyNumberFormat="1" applyFont="1" applyFill="1" applyBorder="1" applyAlignment="1">
      <alignment horizontal="center"/>
    </xf>
    <xf numFmtId="1" fontId="4" fillId="10" borderId="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" fontId="16" fillId="10" borderId="4" xfId="0" applyNumberFormat="1" applyFont="1" applyFill="1" applyBorder="1" applyAlignment="1">
      <alignment horizontal="center"/>
    </xf>
    <xf numFmtId="1" fontId="0" fillId="0" borderId="1" xfId="0" applyNumberFormat="1" applyBorder="1"/>
    <xf numFmtId="2" fontId="16" fillId="10" borderId="9" xfId="0" applyNumberFormat="1" applyFont="1" applyFill="1" applyBorder="1" applyAlignment="1">
      <alignment horizontal="center"/>
    </xf>
    <xf numFmtId="0" fontId="12" fillId="11" borderId="50" xfId="0" applyFont="1" applyFill="1" applyBorder="1" applyAlignment="1">
      <alignment horizontal="center" vertical="center" wrapText="1"/>
    </xf>
    <xf numFmtId="0" fontId="12" fillId="11" borderId="51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52" xfId="0" applyFont="1" applyFill="1" applyBorder="1" applyAlignment="1">
      <alignment horizontal="center" vertical="center"/>
    </xf>
    <xf numFmtId="0" fontId="0" fillId="0" borderId="53" xfId="0" applyBorder="1"/>
    <xf numFmtId="0" fontId="12" fillId="0" borderId="49" xfId="0" applyFont="1" applyBorder="1" applyAlignment="1">
      <alignment horizontal="right"/>
    </xf>
    <xf numFmtId="0" fontId="12" fillId="0" borderId="49" xfId="0" applyFont="1" applyFill="1" applyBorder="1" applyAlignment="1">
      <alignment horizontal="right"/>
    </xf>
    <xf numFmtId="0" fontId="0" fillId="0" borderId="49" xfId="0" applyBorder="1"/>
    <xf numFmtId="164" fontId="2" fillId="0" borderId="0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0" fillId="0" borderId="54" xfId="0" applyBorder="1"/>
    <xf numFmtId="164" fontId="0" fillId="0" borderId="27" xfId="0" applyNumberFormat="1" applyBorder="1"/>
    <xf numFmtId="0" fontId="0" fillId="0" borderId="55" xfId="0" applyBorder="1"/>
    <xf numFmtId="0" fontId="12" fillId="0" borderId="49" xfId="0" applyFont="1" applyBorder="1" applyAlignment="1">
      <alignment horizontal="center"/>
    </xf>
    <xf numFmtId="0" fontId="12" fillId="0" borderId="38" xfId="0" applyFont="1" applyBorder="1" applyAlignment="1">
      <alignment horizontal="center" vertical="center"/>
    </xf>
    <xf numFmtId="0" fontId="0" fillId="0" borderId="56" xfId="0" applyBorder="1"/>
    <xf numFmtId="1" fontId="0" fillId="0" borderId="27" xfId="0" applyNumberFormat="1" applyBorder="1"/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Agents Postes'!A1"/><Relationship Id="rId2" Type="http://schemas.openxmlformats.org/officeDocument/2006/relationships/hyperlink" Target="#'Recap par Jour'!A1"/><Relationship Id="rId1" Type="http://schemas.openxmlformats.org/officeDocument/2006/relationships/hyperlink" Target="#'planning p&#233;riod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Recap par Agent'!A1"/><Relationship Id="rId1" Type="http://schemas.openxmlformats.org/officeDocument/2006/relationships/hyperlink" Target="#'planning p&#233;riode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Recap par Jour'!A1"/><Relationship Id="rId2" Type="http://schemas.openxmlformats.org/officeDocument/2006/relationships/hyperlink" Target="#'Agents Postes'!A1"/><Relationship Id="rId1" Type="http://schemas.openxmlformats.org/officeDocument/2006/relationships/hyperlink" Target="#'Recap par Agen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planning p&#233;rio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466725</xdr:colOff>
      <xdr:row>1</xdr:row>
      <xdr:rowOff>76200</xdr:rowOff>
    </xdr:from>
    <xdr:to>
      <xdr:col>18</xdr:col>
      <xdr:colOff>733426</xdr:colOff>
      <xdr:row>2</xdr:row>
      <xdr:rowOff>228600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944600" y="266700"/>
          <a:ext cx="2552701" cy="3524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Planning Période</a:t>
          </a:r>
        </a:p>
      </xdr:txBody>
    </xdr:sp>
    <xdr:clientData/>
  </xdr:twoCellAnchor>
  <xdr:twoCellAnchor>
    <xdr:from>
      <xdr:col>8</xdr:col>
      <xdr:colOff>285750</xdr:colOff>
      <xdr:row>1</xdr:row>
      <xdr:rowOff>66675</xdr:rowOff>
    </xdr:from>
    <xdr:to>
      <xdr:col>11</xdr:col>
      <xdr:colOff>552451</xdr:colOff>
      <xdr:row>2</xdr:row>
      <xdr:rowOff>219075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8429625" y="257175"/>
          <a:ext cx="2552701" cy="3524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Recap. par Jour</a:t>
          </a:r>
        </a:p>
      </xdr:txBody>
    </xdr:sp>
    <xdr:clientData/>
  </xdr:twoCellAnchor>
  <xdr:twoCellAnchor>
    <xdr:from>
      <xdr:col>12</xdr:col>
      <xdr:colOff>28575</xdr:colOff>
      <xdr:row>1</xdr:row>
      <xdr:rowOff>66676</xdr:rowOff>
    </xdr:from>
    <xdr:to>
      <xdr:col>15</xdr:col>
      <xdr:colOff>257175</xdr:colOff>
      <xdr:row>2</xdr:row>
      <xdr:rowOff>228601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11220450" y="257176"/>
          <a:ext cx="2514600" cy="3619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Listes</a:t>
          </a:r>
          <a:r>
            <a:rPr lang="fr-FR" sz="2000" b="1" baseline="0">
              <a:solidFill>
                <a:sysClr val="windowText" lastClr="000000"/>
              </a:solidFill>
            </a:rPr>
            <a:t> Agents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1609725</xdr:colOff>
      <xdr:row>1</xdr:row>
      <xdr:rowOff>95250</xdr:rowOff>
    </xdr:from>
    <xdr:to>
      <xdr:col>13</xdr:col>
      <xdr:colOff>1</xdr:colOff>
      <xdr:row>5</xdr:row>
      <xdr:rowOff>28575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677650" y="180975"/>
          <a:ext cx="2076451" cy="5905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Planning Période</a:t>
          </a:r>
        </a:p>
      </xdr:txBody>
    </xdr:sp>
    <xdr:clientData/>
  </xdr:twoCellAnchor>
  <xdr:twoCellAnchor>
    <xdr:from>
      <xdr:col>8</xdr:col>
      <xdr:colOff>533400</xdr:colOff>
      <xdr:row>1</xdr:row>
      <xdr:rowOff>85725</xdr:rowOff>
    </xdr:from>
    <xdr:to>
      <xdr:col>10</xdr:col>
      <xdr:colOff>1476375</xdr:colOff>
      <xdr:row>5</xdr:row>
      <xdr:rowOff>19050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9267825" y="171450"/>
          <a:ext cx="2276475" cy="5905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Recap. par Agent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361948</xdr:colOff>
      <xdr:row>16</xdr:row>
      <xdr:rowOff>171450</xdr:rowOff>
    </xdr:from>
    <xdr:to>
      <xdr:col>19</xdr:col>
      <xdr:colOff>581024</xdr:colOff>
      <xdr:row>20</xdr:row>
      <xdr:rowOff>85725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763623" y="4010025"/>
          <a:ext cx="2514601" cy="676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Voir Récap. par Agent</a:t>
          </a:r>
        </a:p>
      </xdr:txBody>
    </xdr:sp>
    <xdr:clientData/>
  </xdr:twoCellAnchor>
  <xdr:twoCellAnchor>
    <xdr:from>
      <xdr:col>17</xdr:col>
      <xdr:colOff>352425</xdr:colOff>
      <xdr:row>21</xdr:row>
      <xdr:rowOff>95250</xdr:rowOff>
    </xdr:from>
    <xdr:to>
      <xdr:col>19</xdr:col>
      <xdr:colOff>571500</xdr:colOff>
      <xdr:row>25</xdr:row>
      <xdr:rowOff>9525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13754100" y="4886325"/>
          <a:ext cx="2514600" cy="676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Listes</a:t>
          </a:r>
          <a:r>
            <a:rPr lang="fr-FR" sz="2000" b="1" baseline="0">
              <a:solidFill>
                <a:sysClr val="windowText" lastClr="000000"/>
              </a:solidFill>
            </a:rPr>
            <a:t> Agents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</xdr:col>
      <xdr:colOff>142875</xdr:colOff>
      <xdr:row>26</xdr:row>
      <xdr:rowOff>85725</xdr:rowOff>
    </xdr:from>
    <xdr:to>
      <xdr:col>18</xdr:col>
      <xdr:colOff>1543050</xdr:colOff>
      <xdr:row>30</xdr:row>
      <xdr:rowOff>123825</xdr:rowOff>
    </xdr:to>
    <xdr:sp macro="[0]!ReInitialiser" textlink="">
      <xdr:nvSpPr>
        <xdr:cNvPr id="5" name="Rectangle 4"/>
        <xdr:cNvSpPr/>
      </xdr:nvSpPr>
      <xdr:spPr>
        <a:xfrm>
          <a:off x="14287500" y="5829300"/>
          <a:ext cx="1400175" cy="800100"/>
        </a:xfrm>
        <a:prstGeom prst="rect">
          <a:avLst/>
        </a:prstGeom>
        <a:solidFill>
          <a:srgbClr val="FF66CC"/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RéInitialiser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Le</a:t>
          </a:r>
          <a:r>
            <a:rPr lang="fr-FR" sz="1400" b="1" baseline="0">
              <a:solidFill>
                <a:sysClr val="windowText" lastClr="000000"/>
              </a:solidFill>
            </a:rPr>
            <a:t> Logiciel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323850</xdr:colOff>
      <xdr:row>7</xdr:row>
      <xdr:rowOff>28575</xdr:rowOff>
    </xdr:from>
    <xdr:to>
      <xdr:col>19</xdr:col>
      <xdr:colOff>542926</xdr:colOff>
      <xdr:row>10</xdr:row>
      <xdr:rowOff>133350</xdr:rowOff>
    </xdr:to>
    <xdr:sp macro="[0]!Deverser" textlink="">
      <xdr:nvSpPr>
        <xdr:cNvPr id="6" name="Rectangle 5"/>
        <xdr:cNvSpPr/>
      </xdr:nvSpPr>
      <xdr:spPr>
        <a:xfrm>
          <a:off x="13725525" y="2152650"/>
          <a:ext cx="2514601" cy="676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Déverser  vers Récap.</a:t>
          </a:r>
        </a:p>
      </xdr:txBody>
    </xdr:sp>
    <xdr:clientData/>
  </xdr:twoCellAnchor>
  <xdr:twoCellAnchor>
    <xdr:from>
      <xdr:col>17</xdr:col>
      <xdr:colOff>352425</xdr:colOff>
      <xdr:row>11</xdr:row>
      <xdr:rowOff>180975</xdr:rowOff>
    </xdr:from>
    <xdr:to>
      <xdr:col>19</xdr:col>
      <xdr:colOff>571501</xdr:colOff>
      <xdr:row>15</xdr:row>
      <xdr:rowOff>95250</xdr:rowOff>
    </xdr:to>
    <xdr:sp macro="" textlink="">
      <xdr:nvSpPr>
        <xdr:cNvPr id="7" name="Rectangle 6">
          <a:hlinkClick xmlns:r="http://schemas.openxmlformats.org/officeDocument/2006/relationships" r:id="rId3"/>
        </xdr:cNvPr>
        <xdr:cNvSpPr/>
      </xdr:nvSpPr>
      <xdr:spPr>
        <a:xfrm>
          <a:off x="13754100" y="3067050"/>
          <a:ext cx="2514601" cy="676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Voir Récap. par jour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400050</xdr:colOff>
      <xdr:row>0</xdr:row>
      <xdr:rowOff>228600</xdr:rowOff>
    </xdr:from>
    <xdr:to>
      <xdr:col>15</xdr:col>
      <xdr:colOff>666751</xdr:colOff>
      <xdr:row>4</xdr:row>
      <xdr:rowOff>76200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897100" y="228600"/>
          <a:ext cx="2552701" cy="676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79400" dist="165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Planning Période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2:R46"/>
  <sheetViews>
    <sheetView showGridLines="0" workbookViewId="0">
      <selection activeCell="B32" sqref="B32"/>
    </sheetView>
  </sheetViews>
  <sheetFormatPr baseColWidth="10" defaultRowHeight="15"/>
  <sheetData>
    <row r="2" spans="2:18" ht="15.75">
      <c r="B2" s="94" t="s">
        <v>62</v>
      </c>
    </row>
    <row r="3" spans="2:18">
      <c r="B3" s="52" t="s">
        <v>84</v>
      </c>
    </row>
    <row r="4" spans="2:18">
      <c r="B4" s="52" t="s">
        <v>85</v>
      </c>
    </row>
    <row r="5" spans="2:18" ht="15.75">
      <c r="B5" s="94" t="s">
        <v>86</v>
      </c>
    </row>
    <row r="6" spans="2:18">
      <c r="B6" s="52"/>
      <c r="C6" s="52" t="s">
        <v>87</v>
      </c>
    </row>
    <row r="7" spans="2:18">
      <c r="B7" s="52" t="s">
        <v>88</v>
      </c>
    </row>
    <row r="8" spans="2:18">
      <c r="B8" s="52" t="s">
        <v>107</v>
      </c>
    </row>
    <row r="9" spans="2:18" ht="15.75">
      <c r="B9" s="52"/>
      <c r="C9" s="52" t="s">
        <v>108</v>
      </c>
      <c r="N9" s="94" t="s">
        <v>123</v>
      </c>
      <c r="R9" t="s">
        <v>139</v>
      </c>
    </row>
    <row r="10" spans="2:18" ht="15.75">
      <c r="B10" s="94" t="s">
        <v>56</v>
      </c>
      <c r="N10" t="s">
        <v>124</v>
      </c>
    </row>
    <row r="11" spans="2:18">
      <c r="B11" s="52" t="s">
        <v>57</v>
      </c>
      <c r="O11" t="s">
        <v>125</v>
      </c>
    </row>
    <row r="12" spans="2:18">
      <c r="B12" s="52" t="s">
        <v>63</v>
      </c>
      <c r="O12" t="s">
        <v>127</v>
      </c>
    </row>
    <row r="13" spans="2:18" ht="18.75">
      <c r="B13" s="52" t="s">
        <v>58</v>
      </c>
      <c r="O13" s="190" t="s">
        <v>126</v>
      </c>
    </row>
    <row r="14" spans="2:18">
      <c r="B14" s="52"/>
      <c r="C14" t="s">
        <v>64</v>
      </c>
      <c r="O14" s="52" t="s">
        <v>120</v>
      </c>
    </row>
    <row r="15" spans="2:18">
      <c r="B15" s="52" t="s">
        <v>59</v>
      </c>
      <c r="O15" s="52" t="s">
        <v>121</v>
      </c>
    </row>
    <row r="16" spans="2:18">
      <c r="B16" s="52" t="s">
        <v>60</v>
      </c>
      <c r="O16" s="52" t="s">
        <v>122</v>
      </c>
    </row>
    <row r="17" spans="2:15">
      <c r="B17" s="52" t="s">
        <v>61</v>
      </c>
      <c r="O17" t="s">
        <v>128</v>
      </c>
    </row>
    <row r="18" spans="2:15">
      <c r="B18" s="52" t="s">
        <v>73</v>
      </c>
      <c r="O18" t="s">
        <v>129</v>
      </c>
    </row>
    <row r="19" spans="2:15">
      <c r="B19" s="96" t="s">
        <v>75</v>
      </c>
    </row>
    <row r="20" spans="2:15" ht="15.75">
      <c r="B20" s="94" t="s">
        <v>76</v>
      </c>
    </row>
    <row r="21" spans="2:15" ht="15.75">
      <c r="B21" s="94" t="s">
        <v>78</v>
      </c>
    </row>
    <row r="22" spans="2:15" ht="15.75">
      <c r="B22" s="94" t="s">
        <v>65</v>
      </c>
    </row>
    <row r="23" spans="2:15" ht="15.75">
      <c r="B23" s="94" t="s">
        <v>83</v>
      </c>
    </row>
    <row r="25" spans="2:15">
      <c r="B25" s="189" t="s">
        <v>109</v>
      </c>
    </row>
    <row r="28" spans="2:15">
      <c r="B28" s="52" t="s">
        <v>110</v>
      </c>
    </row>
    <row r="29" spans="2:15">
      <c r="B29" s="52" t="s">
        <v>111</v>
      </c>
    </row>
    <row r="30" spans="2:15">
      <c r="C30" s="52" t="s">
        <v>112</v>
      </c>
    </row>
    <row r="33" spans="2:4" ht="15.75">
      <c r="B33" s="94" t="s">
        <v>113</v>
      </c>
    </row>
    <row r="34" spans="2:4" ht="15.75">
      <c r="B34" s="94"/>
    </row>
    <row r="35" spans="2:4" ht="15.75">
      <c r="B35" s="94" t="s">
        <v>114</v>
      </c>
    </row>
    <row r="36" spans="2:4">
      <c r="C36" s="52" t="s">
        <v>115</v>
      </c>
    </row>
    <row r="37" spans="2:4">
      <c r="D37" s="52" t="s">
        <v>116</v>
      </c>
    </row>
    <row r="40" spans="2:4" ht="15.75">
      <c r="B40" s="94" t="s">
        <v>117</v>
      </c>
    </row>
    <row r="41" spans="2:4">
      <c r="C41" s="52" t="s">
        <v>118</v>
      </c>
    </row>
    <row r="42" spans="2:4">
      <c r="C42" s="52" t="s">
        <v>130</v>
      </c>
    </row>
    <row r="43" spans="2:4">
      <c r="C43" s="52" t="s">
        <v>119</v>
      </c>
    </row>
    <row r="44" spans="2:4">
      <c r="C44" s="52" t="s">
        <v>120</v>
      </c>
    </row>
    <row r="45" spans="2:4">
      <c r="C45" s="52" t="s">
        <v>121</v>
      </c>
    </row>
    <row r="46" spans="2:4">
      <c r="C46" s="52" t="s">
        <v>122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C2:W58"/>
  <sheetViews>
    <sheetView showGridLines="0" workbookViewId="0">
      <pane ySplit="5" topLeftCell="A6" activePane="bottomLeft" state="frozen"/>
      <selection pane="bottomLeft" activeCell="H24" sqref="H24:H31"/>
    </sheetView>
  </sheetViews>
  <sheetFormatPr baseColWidth="10" defaultRowHeight="15"/>
  <cols>
    <col min="1" max="1" width="3.85546875" customWidth="1"/>
    <col min="2" max="2" width="3.5703125" customWidth="1"/>
    <col min="3" max="3" width="12" customWidth="1"/>
    <col min="4" max="4" width="23.28515625" customWidth="1"/>
    <col min="5" max="5" width="15.85546875" style="99" customWidth="1"/>
    <col min="6" max="6" width="23.28515625" customWidth="1"/>
    <col min="7" max="7" width="11.42578125" style="139"/>
    <col min="8" max="8" width="14.5703125" customWidth="1"/>
    <col min="9" max="9" width="23.85546875" customWidth="1"/>
    <col min="10" max="15" width="10" customWidth="1"/>
    <col min="16" max="16" width="32" customWidth="1"/>
    <col min="19" max="19" width="8.7109375" customWidth="1"/>
    <col min="23" max="23" width="0" hidden="1" customWidth="1"/>
  </cols>
  <sheetData>
    <row r="2" spans="3:16" ht="15.75" thickBot="1">
      <c r="C2" s="228" t="s">
        <v>33</v>
      </c>
    </row>
    <row r="3" spans="3:16" ht="18.75" customHeight="1" thickBot="1">
      <c r="C3" s="229"/>
      <c r="D3" s="44">
        <f>'planning période'!S1</f>
        <v>43831</v>
      </c>
      <c r="E3" s="150" t="s">
        <v>34</v>
      </c>
      <c r="F3" s="44">
        <f>'planning période'!S3</f>
        <v>44196</v>
      </c>
    </row>
    <row r="4" spans="3:16" ht="8.25" customHeight="1" thickBot="1">
      <c r="C4" s="90"/>
      <c r="D4" s="91"/>
      <c r="E4" s="151"/>
      <c r="F4" s="91"/>
    </row>
    <row r="5" spans="3:16" ht="19.5" thickBot="1">
      <c r="C5" s="68" t="s">
        <v>38</v>
      </c>
      <c r="D5" s="67" t="s">
        <v>39</v>
      </c>
      <c r="E5" s="152" t="s">
        <v>40</v>
      </c>
      <c r="F5" s="67" t="s">
        <v>53</v>
      </c>
      <c r="G5" s="140" t="s">
        <v>39</v>
      </c>
      <c r="H5" s="67" t="s">
        <v>40</v>
      </c>
    </row>
    <row r="6" spans="3:16" ht="15.75">
      <c r="C6" s="71">
        <v>1</v>
      </c>
      <c r="D6" s="74" t="str">
        <f>INT(E6)&amp;":"&amp;IF(ROUND((E6-INT(E6))*60,0)&lt;10,"0"&amp;ROUND((E6-INT(E6))*60,0),ROUND((E6-INT(E6))*60,0))</f>
        <v>0:00</v>
      </c>
      <c r="E6" s="142">
        <f>SUMIFS('Recap par Jour'!M$8:M$3922,'Recap par Jour'!T$8:T$3922,C6,'Recap par Jour'!C$8:C$3922,F$22)</f>
        <v>0</v>
      </c>
      <c r="F6" s="69" t="s">
        <v>41</v>
      </c>
      <c r="G6" s="146" t="str">
        <f>INT(H6)&amp;":"&amp;IF(ROUND((H6-INT(H6))*60,0)&lt;10,"0"&amp;ROUND((H6-INT(H6))*60,0),ROUND((H6-INT(H6))*60,0))</f>
        <v>0:00</v>
      </c>
      <c r="H6" s="142">
        <f>SUMIFS('Recap par Jour'!M$8:M$3922,'Recap par Jour'!U$8:U$3922,1,'Recap par Jour'!C$8:C$3922,F$22)</f>
        <v>0</v>
      </c>
    </row>
    <row r="7" spans="3:16" ht="15.75">
      <c r="C7" s="77">
        <v>2</v>
      </c>
      <c r="D7" s="78" t="str">
        <f>INT(E7)&amp;":"&amp;IF(ROUND((E7-INT(E7))*60,0)&lt;10,"0"&amp;ROUND((E7-INT(E7))*60,0),ROUND((E7-INT(E7))*60,0))</f>
        <v>0:00</v>
      </c>
      <c r="E7" s="143">
        <f>SUMIFS('Recap par Jour'!M$8:M$3922,'Recap par Jour'!T$8:T$3922,C7,'Recap par Jour'!C$8:C$3922,F$22)</f>
        <v>0</v>
      </c>
      <c r="F7" s="79" t="s">
        <v>42</v>
      </c>
      <c r="G7" s="147" t="str">
        <f>INT(H7)&amp;":"&amp;IF(ROUND((H7-INT(H7))*60,0)&lt;10,"0"&amp;ROUND((H7-INT(H7))*60,0),ROUND((H7-INT(H7))*60,0))</f>
        <v>0:00</v>
      </c>
      <c r="H7" s="143">
        <f>SUMIFS('Recap par Jour'!M$8:M$3922,'Recap par Jour'!U$8:U$3922,2,'Recap par Jour'!C$8:C$3922,F$22)</f>
        <v>0</v>
      </c>
    </row>
    <row r="8" spans="3:16" ht="15.75">
      <c r="C8" s="72">
        <v>3</v>
      </c>
      <c r="D8" s="75" t="str">
        <f t="shared" ref="D8:D58" si="0">INT(E8)&amp;":"&amp;IF(ROUND((E8-INT(E8))*60,0)&lt;10,"0"&amp;ROUND((E8-INT(E8))*60,0),ROUND((E8-INT(E8))*60,0))</f>
        <v>0:00</v>
      </c>
      <c r="E8" s="144">
        <f>SUMIFS('Recap par Jour'!M$8:M$3922,'Recap par Jour'!T$8:T$3922,C8,'Recap par Jour'!C$8:C$3922,F$22)</f>
        <v>0</v>
      </c>
      <c r="F8" s="70" t="s">
        <v>43</v>
      </c>
      <c r="G8" s="148" t="str">
        <f t="shared" ref="G8:G18" si="1">INT(H8)&amp;":"&amp;IF(ROUND((H8-INT(H8))*60,0)&lt;10,"0"&amp;ROUND((H8-INT(H8))*60,0),ROUND((H8-INT(H8))*60,0))</f>
        <v>0:00</v>
      </c>
      <c r="H8" s="144">
        <f>SUMIFS('Recap par Jour'!M$8:M$3922,'Recap par Jour'!U$8:U$3922,3,'Recap par Jour'!C$8:C$3922,F$22)</f>
        <v>0</v>
      </c>
    </row>
    <row r="9" spans="3:16" ht="15.75">
      <c r="C9" s="77">
        <v>4</v>
      </c>
      <c r="D9" s="78" t="str">
        <f t="shared" si="0"/>
        <v>0:00</v>
      </c>
      <c r="E9" s="143">
        <f>SUMIFS('Recap par Jour'!M$8:M$3922,'Recap par Jour'!T$8:T$3922,C9,'Recap par Jour'!C$8:C$3922,F$22)</f>
        <v>0</v>
      </c>
      <c r="F9" s="79" t="s">
        <v>44</v>
      </c>
      <c r="G9" s="147" t="str">
        <f t="shared" si="1"/>
        <v>0:00</v>
      </c>
      <c r="H9" s="143">
        <f>SUMIFS('Recap par Jour'!M$8:M$3922,'Recap par Jour'!U$8:U$3922,4,'Recap par Jour'!C$8:C$3922,F$22)</f>
        <v>0</v>
      </c>
    </row>
    <row r="10" spans="3:16" ht="15.75">
      <c r="C10" s="72">
        <v>5</v>
      </c>
      <c r="D10" s="75" t="str">
        <f t="shared" si="0"/>
        <v>0:00</v>
      </c>
      <c r="E10" s="144">
        <f>SUMIFS('Recap par Jour'!M$8:M$3922,'Recap par Jour'!T$8:T$3922,C10,'Recap par Jour'!C$8:C$3922,F$22)</f>
        <v>0</v>
      </c>
      <c r="F10" s="70" t="s">
        <v>45</v>
      </c>
      <c r="G10" s="148" t="str">
        <f t="shared" si="1"/>
        <v>0:00</v>
      </c>
      <c r="H10" s="144">
        <f>SUMIFS('Recap par Jour'!M$8:M$3922,'Recap par Jour'!U$8:U$3922,5,'Recap par Jour'!C$8:C$3922,F$22)</f>
        <v>0</v>
      </c>
    </row>
    <row r="11" spans="3:16" ht="15.75">
      <c r="C11" s="77">
        <v>6</v>
      </c>
      <c r="D11" s="78" t="str">
        <f t="shared" si="0"/>
        <v>0:00</v>
      </c>
      <c r="E11" s="143">
        <f>SUMIFS('Recap par Jour'!M$8:M$3922,'Recap par Jour'!T$8:T$3922,C11,'Recap par Jour'!C$8:C$3922,F$22)</f>
        <v>0</v>
      </c>
      <c r="F11" s="79" t="s">
        <v>46</v>
      </c>
      <c r="G11" s="147" t="str">
        <f t="shared" si="1"/>
        <v>0:00</v>
      </c>
      <c r="H11" s="143">
        <f>SUMIFS('Recap par Jour'!M$8:M$3922,'Recap par Jour'!U$8:U$3922,6,'Recap par Jour'!C$8:C$3922,F$22)</f>
        <v>0</v>
      </c>
    </row>
    <row r="12" spans="3:16" ht="15.75">
      <c r="C12" s="72">
        <v>7</v>
      </c>
      <c r="D12" s="75" t="str">
        <f t="shared" si="0"/>
        <v>0:00</v>
      </c>
      <c r="E12" s="144">
        <f>SUMIFS('Recap par Jour'!M$8:M$3922,'Recap par Jour'!T$8:T$3922,C12,'Recap par Jour'!C$8:C$3922,F$22)</f>
        <v>0</v>
      </c>
      <c r="F12" s="70" t="s">
        <v>47</v>
      </c>
      <c r="G12" s="148" t="str">
        <f t="shared" si="1"/>
        <v>0:00</v>
      </c>
      <c r="H12" s="144">
        <f>SUMIFS('Recap par Jour'!M$8:M$3922,'Recap par Jour'!U$8:U$3922,7,'Recap par Jour'!C$8:C$3922,F$22)</f>
        <v>0</v>
      </c>
    </row>
    <row r="13" spans="3:16" ht="15.75">
      <c r="C13" s="77">
        <v>8</v>
      </c>
      <c r="D13" s="78" t="str">
        <f t="shared" si="0"/>
        <v>0:00</v>
      </c>
      <c r="E13" s="143">
        <f>SUMIFS('Recap par Jour'!M$8:M$3922,'Recap par Jour'!T$8:T$3922,C13,'Recap par Jour'!C$8:C$3922,F$22)</f>
        <v>0</v>
      </c>
      <c r="F13" s="79" t="s">
        <v>48</v>
      </c>
      <c r="G13" s="147" t="str">
        <f t="shared" si="1"/>
        <v>0:00</v>
      </c>
      <c r="H13" s="143">
        <f>SUMIFS('Recap par Jour'!M$8:M$3922,'Recap par Jour'!U$8:U$3922,8,'Recap par Jour'!C$8:C$3922,F$22)</f>
        <v>0</v>
      </c>
    </row>
    <row r="14" spans="3:16" ht="15.75">
      <c r="C14" s="72">
        <v>9</v>
      </c>
      <c r="D14" s="75" t="str">
        <f t="shared" si="0"/>
        <v>0:00</v>
      </c>
      <c r="E14" s="144">
        <f>SUMIFS('Recap par Jour'!M$8:M$3922,'Recap par Jour'!T$8:T$3922,C14,'Recap par Jour'!C$8:C$3922,F$22)</f>
        <v>0</v>
      </c>
      <c r="F14" s="70" t="s">
        <v>49</v>
      </c>
      <c r="G14" s="148" t="str">
        <f t="shared" si="1"/>
        <v>0:00</v>
      </c>
      <c r="H14" s="144">
        <f>SUMIFS('Recap par Jour'!M$8:M$3922,'Recap par Jour'!U$8:U$3922,9,'Recap par Jour'!C$8:C$3922,F$22)</f>
        <v>0</v>
      </c>
    </row>
    <row r="15" spans="3:16" ht="15.75">
      <c r="C15" s="77">
        <v>10</v>
      </c>
      <c r="D15" s="78" t="str">
        <f t="shared" si="0"/>
        <v>0:00</v>
      </c>
      <c r="E15" s="143">
        <f>SUMIFS('Recap par Jour'!M$8:M$3922,'Recap par Jour'!T$8:T$3922,C15,'Recap par Jour'!C$8:C$3922,F$22)</f>
        <v>0</v>
      </c>
      <c r="F15" s="79" t="s">
        <v>50</v>
      </c>
      <c r="G15" s="147" t="str">
        <f t="shared" si="1"/>
        <v>0:00</v>
      </c>
      <c r="H15" s="143">
        <f>SUMIFS('Recap par Jour'!M$8:M$3922,'Recap par Jour'!U$8:U$3922,10,'Recap par Jour'!C$8:C$3922,F$22)</f>
        <v>0</v>
      </c>
    </row>
    <row r="16" spans="3:16" ht="19.5" thickBot="1">
      <c r="C16" s="72">
        <v>11</v>
      </c>
      <c r="D16" s="75" t="str">
        <f t="shared" si="0"/>
        <v>0:00</v>
      </c>
      <c r="E16" s="144">
        <f>SUMIFS('Recap par Jour'!M$8:M$3922,'Recap par Jour'!T$8:T$3922,C16,'Recap par Jour'!C$8:C$3922,F$22)</f>
        <v>0</v>
      </c>
      <c r="F16" s="70" t="s">
        <v>51</v>
      </c>
      <c r="G16" s="148" t="str">
        <f t="shared" si="1"/>
        <v>0:00</v>
      </c>
      <c r="H16" s="144">
        <f>SUMIFS('Recap par Jour'!M$8:M$3922,'Recap par Jour'!U$8:U$3922,11,'Recap par Jour'!C$8:C$3922,F$22)</f>
        <v>0</v>
      </c>
      <c r="P16" s="67" t="s">
        <v>103</v>
      </c>
    </row>
    <row r="17" spans="3:23" ht="16.5" thickBot="1">
      <c r="C17" s="77">
        <v>12</v>
      </c>
      <c r="D17" s="78" t="str">
        <f t="shared" si="0"/>
        <v>0:00</v>
      </c>
      <c r="E17" s="143">
        <f>SUMIFS('Recap par Jour'!M$8:M$3922,'Recap par Jour'!T$8:T$3922,C17,'Recap par Jour'!C$8:C$3922,F$22)</f>
        <v>0</v>
      </c>
      <c r="F17" s="80" t="s">
        <v>52</v>
      </c>
      <c r="G17" s="149" t="str">
        <f t="shared" si="1"/>
        <v>0:00</v>
      </c>
      <c r="H17" s="145">
        <f>SUMIFS('Recap par Jour'!M$8:M$3922,'Recap par Jour'!U$8:U$3922,12,'Recap par Jour'!C$8:C$3922,F$22)</f>
        <v>0</v>
      </c>
      <c r="O17" s="175" t="s">
        <v>105</v>
      </c>
      <c r="P17" s="216">
        <v>5</v>
      </c>
      <c r="Q17" s="175" t="s">
        <v>104</v>
      </c>
    </row>
    <row r="18" spans="3:23" ht="16.5" thickBot="1">
      <c r="C18" s="72">
        <v>13</v>
      </c>
      <c r="D18" s="75" t="str">
        <f t="shared" si="0"/>
        <v>0:00</v>
      </c>
      <c r="E18" s="144">
        <f>SUMIFS('Recap par Jour'!M$8:M$3922,'Recap par Jour'!T$8:T$3922,C18,'Recap par Jour'!C$8:C$3922,F$22)</f>
        <v>0</v>
      </c>
      <c r="F18" s="165" t="s">
        <v>89</v>
      </c>
      <c r="G18" s="163" t="str">
        <f t="shared" si="1"/>
        <v>0:00</v>
      </c>
      <c r="H18" s="164">
        <f>SUM(H6:H17)</f>
        <v>0</v>
      </c>
      <c r="O18" s="175">
        <f>WEEKNUM(D3,2)</f>
        <v>1</v>
      </c>
      <c r="P18" s="217"/>
      <c r="Q18" s="175">
        <f>WEEKNUM(F3,2)</f>
        <v>53</v>
      </c>
    </row>
    <row r="19" spans="3:23" ht="15.75">
      <c r="C19" s="77">
        <v>14</v>
      </c>
      <c r="D19" s="78" t="str">
        <f t="shared" si="0"/>
        <v>0:00</v>
      </c>
      <c r="E19" s="143">
        <f>SUMIFS('Recap par Jour'!M$8:M$3922,'Recap par Jour'!T$8:T$3922,C19,'Recap par Jour'!C$8:C$3922,F$22)</f>
        <v>0</v>
      </c>
      <c r="F19" s="276"/>
      <c r="G19" s="141"/>
      <c r="H19" s="267"/>
      <c r="O19" s="200" t="s">
        <v>144</v>
      </c>
      <c r="P19" s="199">
        <f>IF(ISERROR(VLOOKUP('Recap par Agent'!W27,'Recap par Jour'!V$8:Y$3922,4,FALSE)),"",VLOOKUP('Recap par Agent'!W27,'Recap par Jour'!V$8:Y$3922,4,FALSE))</f>
        <v>43857</v>
      </c>
    </row>
    <row r="20" spans="3:23" ht="15.75">
      <c r="C20" s="72">
        <v>15</v>
      </c>
      <c r="D20" s="75" t="str">
        <f t="shared" si="0"/>
        <v>0:00</v>
      </c>
      <c r="E20" s="144">
        <f>SUMIFS('Recap par Jour'!M$8:M$3922,'Recap par Jour'!T$8:T$3922,C20,'Recap par Jour'!C$8:C$3922,F$22)</f>
        <v>0</v>
      </c>
      <c r="F20" s="276"/>
      <c r="G20" s="141"/>
      <c r="H20" s="267"/>
      <c r="O20" s="200" t="s">
        <v>145</v>
      </c>
      <c r="P20" s="199">
        <f>IF(ISERROR(VLOOKUP('Recap par Agent'!W31,'Recap par Jour'!V$8:Y$3922,4,FALSE)),"",VLOOKUP('Recap par Agent'!W31,'Recap par Jour'!V$8:Y$3922,4,FALSE))</f>
        <v>43861</v>
      </c>
    </row>
    <row r="21" spans="3:23" ht="16.5" thickBot="1">
      <c r="C21" s="77">
        <v>16</v>
      </c>
      <c r="D21" s="78" t="str">
        <f t="shared" si="0"/>
        <v>0:00</v>
      </c>
      <c r="E21" s="143">
        <f>SUMIFS('Recap par Jour'!M$8:M$3922,'Recap par Jour'!T$8:T$3922,C21,'Recap par Jour'!C$8:C$3922,F$22)</f>
        <v>0</v>
      </c>
      <c r="F21" s="230" t="s">
        <v>55</v>
      </c>
      <c r="G21" s="231"/>
      <c r="H21" s="277"/>
    </row>
    <row r="22" spans="3:23" ht="15.75">
      <c r="C22" s="72">
        <v>17</v>
      </c>
      <c r="D22" s="75" t="str">
        <f t="shared" si="0"/>
        <v>0:00</v>
      </c>
      <c r="E22" s="144">
        <f>SUMIFS('Recap par Jour'!M$8:M$3922,'Recap par Jour'!T$8:T$3922,C22,'Recap par Jour'!C$8:C$3922,F$22)</f>
        <v>0</v>
      </c>
      <c r="F22" s="232" t="s">
        <v>149</v>
      </c>
      <c r="G22" s="233"/>
      <c r="H22" s="234"/>
    </row>
    <row r="23" spans="3:23" ht="16.5" thickBot="1">
      <c r="C23" s="77">
        <v>18</v>
      </c>
      <c r="D23" s="78" t="str">
        <f t="shared" si="0"/>
        <v>0:00</v>
      </c>
      <c r="E23" s="143">
        <f>SUMIFS('Recap par Jour'!M$8:M$3922,'Recap par Jour'!T$8:T$3922,C23,'Recap par Jour'!C$8:C$3922,F$22)</f>
        <v>0</v>
      </c>
      <c r="F23" s="235"/>
      <c r="G23" s="236"/>
      <c r="H23" s="237"/>
      <c r="J23" s="94" t="str">
        <f>"Tableau pour l'Agent : "&amp;F22&amp;" pour la semaine : "&amp;P17</f>
        <v>Tableau pour l'Agent : Herbert Dupont pour la semaine : 5</v>
      </c>
    </row>
    <row r="24" spans="3:23" ht="15.75">
      <c r="C24" s="72">
        <v>19</v>
      </c>
      <c r="D24" s="75" t="str">
        <f t="shared" si="0"/>
        <v>0:00</v>
      </c>
      <c r="E24" s="144">
        <f>SUMIFS('Recap par Jour'!M$8:M$3922,'Recap par Jour'!T$8:T$3922,C24,'Recap par Jour'!C$8:C$3922,F$22)</f>
        <v>0</v>
      </c>
      <c r="F24" s="257" t="s">
        <v>147</v>
      </c>
      <c r="G24" s="259">
        <f>VLOOKUP(F22,'Agents Postes'!E3:W17,19,FALSE)</f>
        <v>1600</v>
      </c>
      <c r="H24" s="278" t="s">
        <v>89</v>
      </c>
      <c r="I24" s="238" t="s">
        <v>97</v>
      </c>
      <c r="J24" s="219" t="s">
        <v>98</v>
      </c>
      <c r="K24" s="219" t="s">
        <v>7</v>
      </c>
      <c r="L24" s="222" t="s">
        <v>99</v>
      </c>
      <c r="M24" s="222" t="s">
        <v>100</v>
      </c>
      <c r="N24" s="225" t="s">
        <v>101</v>
      </c>
      <c r="O24" s="225" t="s">
        <v>102</v>
      </c>
      <c r="P24" s="210" t="s">
        <v>5</v>
      </c>
      <c r="Q24" s="210" t="s">
        <v>90</v>
      </c>
      <c r="R24" s="213" t="s">
        <v>91</v>
      </c>
    </row>
    <row r="25" spans="3:23" ht="16.5" thickBot="1">
      <c r="C25" s="77">
        <v>20</v>
      </c>
      <c r="D25" s="78" t="str">
        <f t="shared" si="0"/>
        <v>0:00</v>
      </c>
      <c r="E25" s="143">
        <f>SUMIFS('Recap par Jour'!M$8:M$3922,'Recap par Jour'!T$8:T$3922,C25,'Recap par Jour'!C$8:C$3922,F$22)</f>
        <v>0</v>
      </c>
      <c r="F25" s="258" t="s">
        <v>148</v>
      </c>
      <c r="G25" s="261">
        <f>H18</f>
        <v>0</v>
      </c>
      <c r="H25" s="267" t="s">
        <v>89</v>
      </c>
      <c r="I25" s="262"/>
      <c r="J25" s="220"/>
      <c r="K25" s="220"/>
      <c r="L25" s="223"/>
      <c r="M25" s="223"/>
      <c r="N25" s="226"/>
      <c r="O25" s="226"/>
      <c r="P25" s="211"/>
      <c r="Q25" s="211"/>
      <c r="R25" s="214"/>
    </row>
    <row r="26" spans="3:23" ht="15.75" customHeight="1" thickBot="1">
      <c r="C26" s="72">
        <v>21</v>
      </c>
      <c r="D26" s="75" t="str">
        <f t="shared" si="0"/>
        <v>0:00</v>
      </c>
      <c r="E26" s="144">
        <f>SUMIFS('Recap par Jour'!M$8:M$3922,'Recap par Jour'!T$8:T$3922,C26,'Recap par Jour'!C$8:C$3922,F$22)</f>
        <v>0</v>
      </c>
      <c r="F26" s="258" t="str">
        <f>IF(G24&gt;G25,"Manquent : ",IF(G24=G25,"Contrat réalisé","Dépassement : "))</f>
        <v xml:space="preserve">Manquent : </v>
      </c>
      <c r="G26" s="261">
        <f>IF(G24&gt;=G25,G24-G25,G25-G24)</f>
        <v>1600</v>
      </c>
      <c r="H26" s="267" t="s">
        <v>89</v>
      </c>
      <c r="I26" s="263"/>
      <c r="J26" s="221"/>
      <c r="K26" s="221"/>
      <c r="L26" s="224"/>
      <c r="M26" s="224"/>
      <c r="N26" s="227"/>
      <c r="O26" s="227"/>
      <c r="P26" s="212"/>
      <c r="Q26" s="212"/>
      <c r="R26" s="215"/>
    </row>
    <row r="27" spans="3:23" ht="15.75" customHeight="1">
      <c r="C27" s="77">
        <v>22</v>
      </c>
      <c r="D27" s="78" t="str">
        <f t="shared" si="0"/>
        <v>0:00</v>
      </c>
      <c r="E27" s="143">
        <f>SUMIFS('Recap par Jour'!M$8:M$3922,'Recap par Jour'!T$8:T$3922,C27,'Recap par Jour'!C$8:C$3922,F$22)</f>
        <v>0</v>
      </c>
      <c r="F27" s="268"/>
      <c r="G27" s="141"/>
      <c r="H27" s="267"/>
      <c r="I27" s="264">
        <f>IF(ISERROR(VLOOKUP('Recap par Agent'!W27,'Recap par Jour'!V$8:W$3922,2,FALSE)),"",VLOOKUP('Recap par Agent'!W27,'Recap par Jour'!V$8:W$3922,2,FALSE))</f>
        <v>0</v>
      </c>
      <c r="J27" s="176">
        <f>SUMIFS('Recap par Jour'!E$8:E$3922,'Recap par Jour'!T$8:T$3922,'Recap par Agent'!P$17,'Recap par Jour'!R$8:R$3922,'Recap par Agent'!T27,'Recap par Jour'!C$8:C$3922,'Recap par Agent'!F$22)</f>
        <v>0</v>
      </c>
      <c r="K27" s="176">
        <f>SUMIFS('Recap par Jour'!F$8:F$3922,'Recap par Jour'!T$8:T$3922,'Recap par Agent'!P$17,'Recap par Jour'!R$8:R$3922,'Recap par Agent'!T27,'Recap par Jour'!C$8:C$3922,'Recap par Agent'!F$22)</f>
        <v>0</v>
      </c>
      <c r="L27" s="177">
        <f>SUMIFS('Recap par Jour'!G$8:G$3922,'Recap par Jour'!T$8:T$3922,'Recap par Agent'!P$17,'Recap par Jour'!R$8:R$3922,'Recap par Agent'!T27,'Recap par Jour'!C$8:C$3922,'Recap par Agent'!F$22)</f>
        <v>0</v>
      </c>
      <c r="M27" s="177">
        <f>SUMIFS('Recap par Jour'!H$8:H$3922,'Recap par Jour'!T$8:T$3922,'Recap par Agent'!P$17,'Recap par Jour'!R$8:R$3922,'Recap par Agent'!T27,'Recap par Jour'!C$8:C$3922,'Recap par Agent'!F$22)</f>
        <v>0</v>
      </c>
      <c r="N27" s="178">
        <f>SUMIFS('Recap par Jour'!I$8:I$3922,'Recap par Jour'!T$8:T$3922,'Recap par Agent'!P$17,'Recap par Jour'!R$8:R$3922,'Recap par Agent'!T27,'Recap par Jour'!C$8:C$3922,'Recap par Agent'!F$22)</f>
        <v>0</v>
      </c>
      <c r="O27" s="178">
        <f>SUMIFS('Recap par Jour'!J$8:J$3922,'Recap par Jour'!T$8:T$3922,'Recap par Agent'!P$17,'Recap par Jour'!R$8:R$3922,'Recap par Agent'!T27,'Recap par Jour'!C$8:C$3922,'Recap par Agent'!F$22)</f>
        <v>0</v>
      </c>
      <c r="P27" s="172">
        <f>IF(ISERROR(VLOOKUP('Recap par Agent'!W27,'Recap par Jour'!V$8:X$3922,3,FALSE)),"",VLOOKUP('Recap par Agent'!W27,'Recap par Jour'!V$8:X$3922,3,FALSE))</f>
        <v>0</v>
      </c>
      <c r="Q27" s="186">
        <f>SUMIFS('Recap par Jour'!L$8:L$3922,'Recap par Jour'!T$8:T$3922,'Recap par Agent'!P$17,'Recap par Jour'!R$8:R$3922,'Recap par Agent'!T27,'Recap par Jour'!C$8:C$3922,'Recap par Agent'!F$22)</f>
        <v>0</v>
      </c>
      <c r="R27" s="201">
        <f>SUMIFS('Recap par Jour'!M$8:M$3922,'Recap par Jour'!T$8:T$3922,'Recap par Agent'!P$17,'Recap par Jour'!R$8:R$3922,'Recap par Agent'!T27,'Recap par Jour'!C$8:C$3922,'Recap par Agent'!F$22)</f>
        <v>0</v>
      </c>
      <c r="S27" s="202" t="s">
        <v>92</v>
      </c>
      <c r="T27" s="185">
        <v>1</v>
      </c>
      <c r="W27" t="str">
        <f>P$17&amp;F$22&amp;T27</f>
        <v>5Herbert Dupont1</v>
      </c>
    </row>
    <row r="28" spans="3:23" ht="15.75">
      <c r="C28" s="72">
        <v>23</v>
      </c>
      <c r="D28" s="75" t="str">
        <f t="shared" si="0"/>
        <v>0:00</v>
      </c>
      <c r="E28" s="144">
        <f>SUMIFS('Recap par Jour'!M$8:M$3922,'Recap par Jour'!T$8:T$3922,C28,'Recap par Jour'!C$8:C$3922,F$22)</f>
        <v>0</v>
      </c>
      <c r="F28" s="268"/>
      <c r="G28" s="141"/>
      <c r="H28" s="267"/>
      <c r="I28" s="265">
        <f>IF(ISERROR(VLOOKUP('Recap par Agent'!W28,'Recap par Jour'!V$8:W$3922,2,FALSE)),"",VLOOKUP('Recap par Agent'!W28,'Recap par Jour'!V$8:W$3922,2,FALSE))</f>
        <v>0</v>
      </c>
      <c r="J28" s="179">
        <f>SUMIFS('Recap par Jour'!E$8:E$3922,'Recap par Jour'!T$8:T$3922,'Recap par Agent'!P$17,'Recap par Jour'!R$8:R$3922,'Recap par Agent'!T28,'Recap par Jour'!C$8:C$3922,'Recap par Agent'!F$22)</f>
        <v>0</v>
      </c>
      <c r="K28" s="179">
        <f>SUMIFS('Recap par Jour'!F$8:F$3922,'Recap par Jour'!T$8:T$3922,'Recap par Agent'!P$17,'Recap par Jour'!R$8:R$3922,'Recap par Agent'!T28,'Recap par Jour'!C$8:C$3922,'Recap par Agent'!F$22)</f>
        <v>0</v>
      </c>
      <c r="L28" s="180">
        <f>SUMIFS('Recap par Jour'!G$8:G$3922,'Recap par Jour'!T$8:T$3922,'Recap par Agent'!P$17,'Recap par Jour'!R$8:R$3922,'Recap par Agent'!T28,'Recap par Jour'!C$8:C$3922,'Recap par Agent'!F$22)</f>
        <v>0</v>
      </c>
      <c r="M28" s="180">
        <f>SUMIFS('Recap par Jour'!H$8:H$3922,'Recap par Jour'!T$8:T$3922,'Recap par Agent'!P$17,'Recap par Jour'!R$8:R$3922,'Recap par Agent'!T28,'Recap par Jour'!C$8:C$3922,'Recap par Agent'!F$22)</f>
        <v>0</v>
      </c>
      <c r="N28" s="181">
        <f>SUMIFS('Recap par Jour'!I$8:I$3922,'Recap par Jour'!T$8:T$3922,'Recap par Agent'!P$17,'Recap par Jour'!R$8:R$3922,'Recap par Agent'!T28,'Recap par Jour'!C$8:C$3922,'Recap par Agent'!F$22)</f>
        <v>0</v>
      </c>
      <c r="O28" s="181">
        <f>SUMIFS('Recap par Jour'!J$8:J$3922,'Recap par Jour'!T$8:T$3922,'Recap par Agent'!P$17,'Recap par Jour'!R$8:R$3922,'Recap par Agent'!T28,'Recap par Jour'!C$8:C$3922,'Recap par Agent'!F$22)</f>
        <v>0</v>
      </c>
      <c r="P28" s="173">
        <f>IF(ISERROR(VLOOKUP('Recap par Agent'!W28,'Recap par Jour'!V$8:X$3922,3,FALSE)),"",VLOOKUP('Recap par Agent'!W28,'Recap par Jour'!V$8:X$3922,3,FALSE))</f>
        <v>0</v>
      </c>
      <c r="Q28" s="54">
        <f>SUMIFS('Recap par Jour'!L$8:L$3922,'Recap par Jour'!T$8:T$3922,'Recap par Agent'!P$17,'Recap par Jour'!R$8:R$3922,'Recap par Agent'!T28,'Recap par Jour'!C$8:C$3922,'Recap par Agent'!F$22)</f>
        <v>0</v>
      </c>
      <c r="R28" s="203">
        <f>SUMIFS('Recap par Jour'!M$8:M$3922,'Recap par Jour'!T$8:T$3922,'Recap par Agent'!P$17,'Recap par Jour'!R$8:R$3922,'Recap par Agent'!T28,'Recap par Jour'!C$8:C$3922,'Recap par Agent'!F$22)</f>
        <v>0</v>
      </c>
      <c r="S28" s="204" t="s">
        <v>93</v>
      </c>
      <c r="T28" s="185">
        <v>2</v>
      </c>
      <c r="W28" t="str">
        <f t="shared" ref="W28:W31" si="2">P$17&amp;F$22&amp;T28</f>
        <v>5Herbert Dupont2</v>
      </c>
    </row>
    <row r="29" spans="3:23" ht="15.75">
      <c r="C29" s="77">
        <v>24</v>
      </c>
      <c r="D29" s="78" t="str">
        <f t="shared" si="0"/>
        <v>0:00</v>
      </c>
      <c r="E29" s="143">
        <f>SUMIFS('Recap par Jour'!M$8:M$3922,'Recap par Jour'!T$8:T$3922,C29,'Recap par Jour'!C$8:C$3922,F$22)</f>
        <v>0</v>
      </c>
      <c r="F29" s="268"/>
      <c r="G29" s="141"/>
      <c r="H29" s="267"/>
      <c r="I29" s="265">
        <f>IF(ISERROR(VLOOKUP('Recap par Agent'!W29,'Recap par Jour'!V$8:W$3922,2,FALSE)),"",VLOOKUP('Recap par Agent'!W29,'Recap par Jour'!V$8:W$3922,2,FALSE))</f>
        <v>0</v>
      </c>
      <c r="J29" s="179">
        <f>SUMIFS('Recap par Jour'!E$8:E$3922,'Recap par Jour'!T$8:T$3922,'Recap par Agent'!P$17,'Recap par Jour'!R$8:R$3922,'Recap par Agent'!T29,'Recap par Jour'!C$8:C$3922,'Recap par Agent'!F$22)</f>
        <v>0</v>
      </c>
      <c r="K29" s="179">
        <f>SUMIFS('Recap par Jour'!F$8:F$3922,'Recap par Jour'!T$8:T$3922,'Recap par Agent'!P$17,'Recap par Jour'!R$8:R$3922,'Recap par Agent'!T29,'Recap par Jour'!C$8:C$3922,'Recap par Agent'!F$22)</f>
        <v>0</v>
      </c>
      <c r="L29" s="180">
        <f>SUMIFS('Recap par Jour'!G$8:G$3922,'Recap par Jour'!T$8:T$3922,'Recap par Agent'!P$17,'Recap par Jour'!R$8:R$3922,'Recap par Agent'!T29,'Recap par Jour'!C$8:C$3922,'Recap par Agent'!F$22)</f>
        <v>0</v>
      </c>
      <c r="M29" s="180">
        <f>SUMIFS('Recap par Jour'!H$8:H$3922,'Recap par Jour'!T$8:T$3922,'Recap par Agent'!P$17,'Recap par Jour'!R$8:R$3922,'Recap par Agent'!T29,'Recap par Jour'!C$8:C$3922,'Recap par Agent'!F$22)</f>
        <v>0</v>
      </c>
      <c r="N29" s="181">
        <f>SUMIFS('Recap par Jour'!I$8:I$3922,'Recap par Jour'!T$8:T$3922,'Recap par Agent'!P$17,'Recap par Jour'!R$8:R$3922,'Recap par Agent'!T29,'Recap par Jour'!C$8:C$3922,'Recap par Agent'!F$22)</f>
        <v>0</v>
      </c>
      <c r="O29" s="181">
        <f>SUMIFS('Recap par Jour'!J$8:J$3922,'Recap par Jour'!T$8:T$3922,'Recap par Agent'!P$17,'Recap par Jour'!R$8:R$3922,'Recap par Agent'!T29,'Recap par Jour'!C$8:C$3922,'Recap par Agent'!F$22)</f>
        <v>0</v>
      </c>
      <c r="P29" s="173">
        <f>IF(ISERROR(VLOOKUP('Recap par Agent'!W29,'Recap par Jour'!V$8:X$3922,3,FALSE)),"",VLOOKUP('Recap par Agent'!W29,'Recap par Jour'!V$8:X$3922,3,FALSE))</f>
        <v>0</v>
      </c>
      <c r="Q29" s="54">
        <f>SUMIFS('Recap par Jour'!L$8:L$3922,'Recap par Jour'!T$8:T$3922,'Recap par Agent'!P$17,'Recap par Jour'!R$8:R$3922,'Recap par Agent'!T29,'Recap par Jour'!C$8:C$3922,'Recap par Agent'!F$22)</f>
        <v>0</v>
      </c>
      <c r="R29" s="203">
        <f>SUMIFS('Recap par Jour'!M$8:M$3922,'Recap par Jour'!T$8:T$3922,'Recap par Agent'!P$17,'Recap par Jour'!R$8:R$3922,'Recap par Agent'!T29,'Recap par Jour'!C$8:C$3922,'Recap par Agent'!F$22)</f>
        <v>0</v>
      </c>
      <c r="S29" s="204" t="s">
        <v>94</v>
      </c>
      <c r="T29" s="185">
        <v>3</v>
      </c>
      <c r="W29" t="str">
        <f t="shared" si="2"/>
        <v>5Herbert Dupont3</v>
      </c>
    </row>
    <row r="30" spans="3:23" ht="15.75">
      <c r="C30" s="72">
        <v>25</v>
      </c>
      <c r="D30" s="75" t="str">
        <f t="shared" si="0"/>
        <v>0:00</v>
      </c>
      <c r="E30" s="144">
        <f>SUMIFS('Recap par Jour'!M$8:M$3922,'Recap par Jour'!T$8:T$3922,C30,'Recap par Jour'!C$8:C$3922,F$22)</f>
        <v>0</v>
      </c>
      <c r="F30" s="269"/>
      <c r="G30" s="141"/>
      <c r="H30" s="267"/>
      <c r="I30" s="265">
        <f>IF(ISERROR(VLOOKUP('Recap par Agent'!W30,'Recap par Jour'!V$8:W$3922,2,FALSE)),"",VLOOKUP('Recap par Agent'!W30,'Recap par Jour'!V$8:W$3922,2,FALSE))</f>
        <v>0</v>
      </c>
      <c r="J30" s="179">
        <f>SUMIFS('Recap par Jour'!E$8:E$3922,'Recap par Jour'!T$8:T$3922,'Recap par Agent'!P$17,'Recap par Jour'!R$8:R$3922,'Recap par Agent'!T30,'Recap par Jour'!C$8:C$3922,'Recap par Agent'!F$22)</f>
        <v>0</v>
      </c>
      <c r="K30" s="179">
        <f>SUMIFS('Recap par Jour'!F$8:F$3922,'Recap par Jour'!T$8:T$3922,'Recap par Agent'!P$17,'Recap par Jour'!R$8:R$3922,'Recap par Agent'!T30,'Recap par Jour'!C$8:C$3922,'Recap par Agent'!F$22)</f>
        <v>0</v>
      </c>
      <c r="L30" s="180">
        <f>SUMIFS('Recap par Jour'!G$8:G$3922,'Recap par Jour'!T$8:T$3922,'Recap par Agent'!P$17,'Recap par Jour'!R$8:R$3922,'Recap par Agent'!T30,'Recap par Jour'!C$8:C$3922,'Recap par Agent'!F$22)</f>
        <v>0</v>
      </c>
      <c r="M30" s="180">
        <f>SUMIFS('Recap par Jour'!H$8:H$3922,'Recap par Jour'!T$8:T$3922,'Recap par Agent'!P$17,'Recap par Jour'!R$8:R$3922,'Recap par Agent'!T30,'Recap par Jour'!C$8:C$3922,'Recap par Agent'!F$22)</f>
        <v>0</v>
      </c>
      <c r="N30" s="181">
        <f>SUMIFS('Recap par Jour'!I$8:I$3922,'Recap par Jour'!T$8:T$3922,'Recap par Agent'!P$17,'Recap par Jour'!R$8:R$3922,'Recap par Agent'!T30,'Recap par Jour'!C$8:C$3922,'Recap par Agent'!F$22)</f>
        <v>0</v>
      </c>
      <c r="O30" s="181">
        <f>SUMIFS('Recap par Jour'!J$8:J$3922,'Recap par Jour'!T$8:T$3922,'Recap par Agent'!P$17,'Recap par Jour'!R$8:R$3922,'Recap par Agent'!T30,'Recap par Jour'!C$8:C$3922,'Recap par Agent'!F$22)</f>
        <v>0</v>
      </c>
      <c r="P30" s="173">
        <f>IF(ISERROR(VLOOKUP('Recap par Agent'!W30,'Recap par Jour'!V$8:X$3922,3,FALSE)),"",VLOOKUP('Recap par Agent'!W30,'Recap par Jour'!V$8:X$3922,3,FALSE))</f>
        <v>0</v>
      </c>
      <c r="Q30" s="54">
        <f>SUMIFS('Recap par Jour'!L$8:L$3922,'Recap par Jour'!T$8:T$3922,'Recap par Agent'!P$17,'Recap par Jour'!R$8:R$3922,'Recap par Agent'!T30,'Recap par Jour'!C$8:C$3922,'Recap par Agent'!F$22)</f>
        <v>0</v>
      </c>
      <c r="R30" s="203">
        <f>SUMIFS('Recap par Jour'!M$8:M$3922,'Recap par Jour'!T$8:T$3922,'Recap par Agent'!P$17,'Recap par Jour'!R$8:R$3922,'Recap par Agent'!T30,'Recap par Jour'!C$8:C$3922,'Recap par Agent'!F$22)</f>
        <v>0</v>
      </c>
      <c r="S30" s="204" t="s">
        <v>95</v>
      </c>
      <c r="T30" s="185">
        <v>4</v>
      </c>
      <c r="W30" t="str">
        <f t="shared" si="2"/>
        <v>5Herbert Dupont4</v>
      </c>
    </row>
    <row r="31" spans="3:23" ht="16.5" thickBot="1">
      <c r="C31" s="77">
        <v>26</v>
      </c>
      <c r="D31" s="78" t="str">
        <f t="shared" si="0"/>
        <v>0:00</v>
      </c>
      <c r="E31" s="143">
        <f>SUMIFS('Recap par Jour'!M$8:M$3922,'Recap par Jour'!T$8:T$3922,C31,'Recap par Jour'!C$8:C$3922,F$22)</f>
        <v>0</v>
      </c>
      <c r="F31" s="269"/>
      <c r="G31" s="141"/>
      <c r="H31" s="267"/>
      <c r="I31" s="266">
        <f>IF(ISERROR(VLOOKUP('Recap par Agent'!W31,'Recap par Jour'!V$8:W$3922,2,FALSE)),"",VLOOKUP('Recap par Agent'!W31,'Recap par Jour'!V$8:W$3922,2,FALSE))</f>
        <v>0</v>
      </c>
      <c r="J31" s="182">
        <f>SUMIFS('Recap par Jour'!E$8:E$3922,'Recap par Jour'!T$8:T$3922,'Recap par Agent'!P$17,'Recap par Jour'!R$8:R$3922,'Recap par Agent'!T31,'Recap par Jour'!C$8:C$3922,'Recap par Agent'!F$22)</f>
        <v>0</v>
      </c>
      <c r="K31" s="182">
        <f>SUMIFS('Recap par Jour'!F$8:F$3922,'Recap par Jour'!T$8:T$3922,'Recap par Agent'!P$17,'Recap par Jour'!R$8:R$3922,'Recap par Agent'!T31,'Recap par Jour'!C$8:C$3922,'Recap par Agent'!F$22)</f>
        <v>0</v>
      </c>
      <c r="L31" s="183">
        <f>SUMIFS('Recap par Jour'!G$8:G$3922,'Recap par Jour'!T$8:T$3922,'Recap par Agent'!P$17,'Recap par Jour'!R$8:R$3922,'Recap par Agent'!T31,'Recap par Jour'!C$8:C$3922,'Recap par Agent'!F$22)</f>
        <v>0</v>
      </c>
      <c r="M31" s="183">
        <f>SUMIFS('Recap par Jour'!H$8:H$3922,'Recap par Jour'!T$8:T$3922,'Recap par Agent'!P$17,'Recap par Jour'!R$8:R$3922,'Recap par Agent'!T31,'Recap par Jour'!C$8:C$3922,'Recap par Agent'!F$22)</f>
        <v>0</v>
      </c>
      <c r="N31" s="184">
        <f>SUMIFS('Recap par Jour'!I$8:I$3922,'Recap par Jour'!T$8:T$3922,'Recap par Agent'!P$17,'Recap par Jour'!R$8:R$3922,'Recap par Agent'!T31,'Recap par Jour'!C$8:C$3922,'Recap par Agent'!F$22)</f>
        <v>0</v>
      </c>
      <c r="O31" s="184">
        <f>SUMIFS('Recap par Jour'!J$8:J$3922,'Recap par Jour'!T$8:T$3922,'Recap par Agent'!P$17,'Recap par Jour'!R$8:R$3922,'Recap par Agent'!T31,'Recap par Jour'!C$8:C$3922,'Recap par Agent'!F$22)</f>
        <v>0</v>
      </c>
      <c r="P31" s="174">
        <f>IF(ISERROR(VLOOKUP('Recap par Agent'!W31,'Recap par Jour'!V$8:X$3922,3,FALSE)),"",VLOOKUP('Recap par Agent'!W31,'Recap par Jour'!V$8:X$3922,3,FALSE))</f>
        <v>0</v>
      </c>
      <c r="Q31" s="187">
        <f>SUMIFS('Recap par Jour'!L$8:L$3922,'Recap par Jour'!T$8:T$3922,'Recap par Agent'!P$17,'Recap par Jour'!R$8:R$3922,'Recap par Agent'!T31,'Recap par Jour'!C$8:C$3922,'Recap par Agent'!F$22)</f>
        <v>0</v>
      </c>
      <c r="R31" s="205">
        <f>SUMIFS('Recap par Jour'!M$8:M$3922,'Recap par Jour'!T$8:T$3922,'Recap par Agent'!P$17,'Recap par Jour'!R$8:R$3922,'Recap par Agent'!T31,'Recap par Jour'!C$8:C$3922,'Recap par Agent'!F$22)</f>
        <v>0</v>
      </c>
      <c r="S31" s="206" t="s">
        <v>96</v>
      </c>
      <c r="T31" s="185">
        <v>5</v>
      </c>
      <c r="W31" t="str">
        <f t="shared" si="2"/>
        <v>5Herbert Dupont5</v>
      </c>
    </row>
    <row r="32" spans="3:23" ht="15.75">
      <c r="C32" s="72">
        <v>27</v>
      </c>
      <c r="D32" s="75" t="str">
        <f t="shared" si="0"/>
        <v>0:00</v>
      </c>
      <c r="E32" s="144">
        <f>SUMIFS('Recap par Jour'!M$8:M$3922,'Recap par Jour'!T$8:T$3922,C32,'Recap par Jour'!C$8:C$3922,F$22)</f>
        <v>0</v>
      </c>
      <c r="F32" s="270"/>
      <c r="G32" s="141"/>
      <c r="H32" s="267"/>
      <c r="Q32" s="208" t="str">
        <f>INT(R32)&amp;":"&amp;IF(ROUND((R32-INT(R32))*60,0)&lt;10,"0"&amp;ROUND((R32-INT(R32))*60,0),ROUND((R32-INT(R32))*60,0))</f>
        <v>0:00</v>
      </c>
      <c r="R32" s="207">
        <f>SUM(R27:R31)</f>
        <v>0</v>
      </c>
      <c r="S32" s="209" t="s">
        <v>89</v>
      </c>
    </row>
    <row r="33" spans="3:8" ht="15.75">
      <c r="C33" s="77">
        <v>28</v>
      </c>
      <c r="D33" s="78" t="str">
        <f t="shared" si="0"/>
        <v>0:00</v>
      </c>
      <c r="E33" s="143">
        <f>SUMIFS('Recap par Jour'!M$8:M$3922,'Recap par Jour'!T$8:T$3922,C33,'Recap par Jour'!C$8:C$3922,F$22)</f>
        <v>0</v>
      </c>
      <c r="F33" s="270"/>
      <c r="G33" s="141"/>
      <c r="H33" s="267"/>
    </row>
    <row r="34" spans="3:8" ht="15.75">
      <c r="C34" s="72">
        <v>29</v>
      </c>
      <c r="D34" s="75" t="str">
        <f t="shared" si="0"/>
        <v>0:00</v>
      </c>
      <c r="E34" s="144">
        <f>SUMIFS('Recap par Jour'!M$8:M$3922,'Recap par Jour'!T$8:T$3922,C34,'Recap par Jour'!C$8:C$3922,F$22)</f>
        <v>0</v>
      </c>
      <c r="F34" s="270"/>
      <c r="G34" s="141"/>
      <c r="H34" s="267"/>
    </row>
    <row r="35" spans="3:8" ht="15.75">
      <c r="C35" s="77">
        <v>30</v>
      </c>
      <c r="D35" s="78" t="str">
        <f t="shared" si="0"/>
        <v>0:00</v>
      </c>
      <c r="E35" s="143">
        <f>SUMIFS('Recap par Jour'!M$8:M$3922,'Recap par Jour'!T$8:T$3922,C35,'Recap par Jour'!C$8:C$3922,F$22)</f>
        <v>0</v>
      </c>
      <c r="F35" s="218" t="s">
        <v>138</v>
      </c>
      <c r="G35" s="271"/>
      <c r="H35" s="272"/>
    </row>
    <row r="36" spans="3:8" ht="15.75">
      <c r="C36" s="72">
        <v>31</v>
      </c>
      <c r="D36" s="75" t="str">
        <f t="shared" si="0"/>
        <v>0:00</v>
      </c>
      <c r="E36" s="144">
        <f>SUMIFS('Recap par Jour'!M$8:M$3922,'Recap par Jour'!T$8:T$3922,C36,'Recap par Jour'!C$8:C$3922,F$22)</f>
        <v>0</v>
      </c>
      <c r="F36" s="218"/>
      <c r="G36" s="271"/>
      <c r="H36" s="272"/>
    </row>
    <row r="37" spans="3:8" ht="15.75">
      <c r="C37" s="77">
        <v>32</v>
      </c>
      <c r="D37" s="78" t="str">
        <f t="shared" si="0"/>
        <v>0:00</v>
      </c>
      <c r="E37" s="143">
        <f>SUMIFS('Recap par Jour'!M$8:M$3922,'Recap par Jour'!T$8:T$3922,C37,'Recap par Jour'!C$8:C$3922,F$22)</f>
        <v>0</v>
      </c>
      <c r="F37" s="218"/>
      <c r="G37" s="271"/>
      <c r="H37" s="272"/>
    </row>
    <row r="38" spans="3:8" ht="15.75">
      <c r="C38" s="72">
        <v>33</v>
      </c>
      <c r="D38" s="75" t="str">
        <f t="shared" si="0"/>
        <v>0:00</v>
      </c>
      <c r="E38" s="144">
        <f>SUMIFS('Recap par Jour'!M$8:M$3922,'Recap par Jour'!T$8:T$3922,C38,'Recap par Jour'!C$8:C$3922,F$22)</f>
        <v>0</v>
      </c>
      <c r="F38" s="218"/>
      <c r="G38" s="271"/>
      <c r="H38" s="272"/>
    </row>
    <row r="39" spans="3:8" ht="15.75">
      <c r="C39" s="77">
        <v>34</v>
      </c>
      <c r="D39" s="78" t="str">
        <f t="shared" si="0"/>
        <v>0:00</v>
      </c>
      <c r="E39" s="143">
        <f>SUMIFS('Recap par Jour'!M$8:M$3922,'Recap par Jour'!T$8:T$3922,C39,'Recap par Jour'!C$8:C$3922,F$22)</f>
        <v>0</v>
      </c>
      <c r="F39" s="270"/>
      <c r="G39" s="141"/>
      <c r="H39" s="267"/>
    </row>
    <row r="40" spans="3:8" ht="15.75">
      <c r="C40" s="72">
        <v>35</v>
      </c>
      <c r="D40" s="75" t="str">
        <f t="shared" si="0"/>
        <v>0:00</v>
      </c>
      <c r="E40" s="144">
        <f>SUMIFS('Recap par Jour'!M$8:M$3922,'Recap par Jour'!T$8:T$3922,C40,'Recap par Jour'!C$8:C$3922,F$22)</f>
        <v>0</v>
      </c>
      <c r="F40" s="270"/>
      <c r="G40" s="141"/>
      <c r="H40" s="267"/>
    </row>
    <row r="41" spans="3:8" ht="15.75">
      <c r="C41" s="77">
        <v>36</v>
      </c>
      <c r="D41" s="78" t="str">
        <f t="shared" si="0"/>
        <v>0:00</v>
      </c>
      <c r="E41" s="143">
        <f>SUMIFS('Recap par Jour'!M$8:M$3922,'Recap par Jour'!T$8:T$3922,C41,'Recap par Jour'!C$8:C$3922,F$22)</f>
        <v>0</v>
      </c>
      <c r="F41" s="270"/>
      <c r="G41" s="141"/>
      <c r="H41" s="267"/>
    </row>
    <row r="42" spans="3:8" ht="15.75">
      <c r="C42" s="72">
        <v>37</v>
      </c>
      <c r="D42" s="75" t="str">
        <f t="shared" si="0"/>
        <v>0:00</v>
      </c>
      <c r="E42" s="144">
        <f>SUMIFS('Recap par Jour'!M$8:M$3922,'Recap par Jour'!T$8:T$3922,C42,'Recap par Jour'!C$8:C$3922,F$22)</f>
        <v>0</v>
      </c>
      <c r="F42" s="270"/>
      <c r="G42" s="141"/>
      <c r="H42" s="267"/>
    </row>
    <row r="43" spans="3:8" ht="15.75">
      <c r="C43" s="77">
        <v>38</v>
      </c>
      <c r="D43" s="78" t="str">
        <f t="shared" si="0"/>
        <v>0:00</v>
      </c>
      <c r="E43" s="143">
        <f>SUMIFS('Recap par Jour'!M$8:M$3922,'Recap par Jour'!T$8:T$3922,C43,'Recap par Jour'!C$8:C$3922,F$22)</f>
        <v>0</v>
      </c>
      <c r="F43" s="270"/>
      <c r="G43" s="141"/>
      <c r="H43" s="267"/>
    </row>
    <row r="44" spans="3:8" ht="15.75">
      <c r="C44" s="72">
        <v>39</v>
      </c>
      <c r="D44" s="75" t="str">
        <f t="shared" si="0"/>
        <v>0:00</v>
      </c>
      <c r="E44" s="144">
        <f>SUMIFS('Recap par Jour'!M$8:M$3922,'Recap par Jour'!T$8:T$3922,C44,'Recap par Jour'!C$8:C$3922,F$22)</f>
        <v>0</v>
      </c>
      <c r="F44" s="270"/>
      <c r="G44" s="141"/>
      <c r="H44" s="267"/>
    </row>
    <row r="45" spans="3:8" ht="15.75">
      <c r="C45" s="77">
        <v>40</v>
      </c>
      <c r="D45" s="78" t="str">
        <f t="shared" si="0"/>
        <v>0:00</v>
      </c>
      <c r="E45" s="143">
        <f>SUMIFS('Recap par Jour'!M$8:M$3922,'Recap par Jour'!T$8:T$3922,C45,'Recap par Jour'!C$8:C$3922,F$22)</f>
        <v>0</v>
      </c>
      <c r="F45" s="270"/>
      <c r="G45" s="141"/>
      <c r="H45" s="267"/>
    </row>
    <row r="46" spans="3:8" ht="15.75">
      <c r="C46" s="72">
        <v>41</v>
      </c>
      <c r="D46" s="75" t="str">
        <f t="shared" si="0"/>
        <v>0:00</v>
      </c>
      <c r="E46" s="144">
        <f>SUMIFS('Recap par Jour'!M$8:M$3922,'Recap par Jour'!T$8:T$3922,C46,'Recap par Jour'!C$8:C$3922,F$22)</f>
        <v>0</v>
      </c>
      <c r="F46" s="270"/>
      <c r="G46" s="141"/>
      <c r="H46" s="267"/>
    </row>
    <row r="47" spans="3:8" ht="15.75">
      <c r="C47" s="77">
        <v>42</v>
      </c>
      <c r="D47" s="78" t="str">
        <f t="shared" si="0"/>
        <v>0:00</v>
      </c>
      <c r="E47" s="143">
        <f>SUMIFS('Recap par Jour'!M$8:M$3922,'Recap par Jour'!T$8:T$3922,C47,'Recap par Jour'!C$8:C$3922,F$22)</f>
        <v>0</v>
      </c>
      <c r="F47" s="270"/>
      <c r="G47" s="141"/>
      <c r="H47" s="267"/>
    </row>
    <row r="48" spans="3:8" ht="15.75">
      <c r="C48" s="72">
        <v>43</v>
      </c>
      <c r="D48" s="75" t="str">
        <f t="shared" si="0"/>
        <v>0:00</v>
      </c>
      <c r="E48" s="144">
        <f>SUMIFS('Recap par Jour'!M$8:M$3922,'Recap par Jour'!T$8:T$3922,C48,'Recap par Jour'!C$8:C$3922,F$22)</f>
        <v>0</v>
      </c>
      <c r="F48" s="270"/>
      <c r="G48" s="141"/>
      <c r="H48" s="267"/>
    </row>
    <row r="49" spans="3:8" ht="15.75">
      <c r="C49" s="77">
        <v>44</v>
      </c>
      <c r="D49" s="78" t="str">
        <f t="shared" si="0"/>
        <v>0:00</v>
      </c>
      <c r="E49" s="143">
        <f>SUMIFS('Recap par Jour'!M$8:M$3922,'Recap par Jour'!T$8:T$3922,C49,'Recap par Jour'!C$8:C$3922,F$22)</f>
        <v>0</v>
      </c>
      <c r="F49" s="270"/>
      <c r="G49" s="141"/>
      <c r="H49" s="267"/>
    </row>
    <row r="50" spans="3:8" ht="15.75">
      <c r="C50" s="72">
        <v>45</v>
      </c>
      <c r="D50" s="75" t="str">
        <f t="shared" si="0"/>
        <v>0:00</v>
      </c>
      <c r="E50" s="144">
        <f>SUMIFS('Recap par Jour'!M$8:M$3922,'Recap par Jour'!T$8:T$3922,C50,'Recap par Jour'!C$8:C$3922,F$22)</f>
        <v>0</v>
      </c>
      <c r="F50" s="270"/>
      <c r="G50" s="141"/>
      <c r="H50" s="267"/>
    </row>
    <row r="51" spans="3:8" ht="15.75">
      <c r="C51" s="77">
        <v>46</v>
      </c>
      <c r="D51" s="78" t="str">
        <f t="shared" si="0"/>
        <v>0:00</v>
      </c>
      <c r="E51" s="143">
        <f>SUMIFS('Recap par Jour'!M$8:M$3922,'Recap par Jour'!T$8:T$3922,C51,'Recap par Jour'!C$8:C$3922,F$22)</f>
        <v>0</v>
      </c>
      <c r="F51" s="270"/>
      <c r="G51" s="141"/>
      <c r="H51" s="267"/>
    </row>
    <row r="52" spans="3:8" ht="15.75">
      <c r="C52" s="72">
        <v>47</v>
      </c>
      <c r="D52" s="75" t="str">
        <f t="shared" si="0"/>
        <v>0:00</v>
      </c>
      <c r="E52" s="144">
        <f>SUMIFS('Recap par Jour'!M$8:M$3922,'Recap par Jour'!T$8:T$3922,C52,'Recap par Jour'!C$8:C$3922,F$22)</f>
        <v>0</v>
      </c>
      <c r="F52" s="270"/>
      <c r="G52" s="141"/>
      <c r="H52" s="267"/>
    </row>
    <row r="53" spans="3:8" ht="15.75">
      <c r="C53" s="77">
        <v>48</v>
      </c>
      <c r="D53" s="78" t="str">
        <f t="shared" si="0"/>
        <v>0:00</v>
      </c>
      <c r="E53" s="143">
        <f>SUMIFS('Recap par Jour'!M$8:M$3922,'Recap par Jour'!T$8:T$3922,C53,'Recap par Jour'!C$8:C$3922,F$22)</f>
        <v>0</v>
      </c>
      <c r="F53" s="270"/>
      <c r="G53" s="141"/>
      <c r="H53" s="267"/>
    </row>
    <row r="54" spans="3:8" ht="15.75">
      <c r="C54" s="72">
        <v>49</v>
      </c>
      <c r="D54" s="75" t="str">
        <f t="shared" si="0"/>
        <v>0:00</v>
      </c>
      <c r="E54" s="144">
        <f>SUMIFS('Recap par Jour'!M$8:M$3922,'Recap par Jour'!T$8:T$3922,C54,'Recap par Jour'!C$8:C$3922,F$22)</f>
        <v>0</v>
      </c>
      <c r="F54" s="270"/>
      <c r="G54" s="141"/>
      <c r="H54" s="267"/>
    </row>
    <row r="55" spans="3:8" ht="15.75">
      <c r="C55" s="77">
        <v>50</v>
      </c>
      <c r="D55" s="78" t="str">
        <f t="shared" si="0"/>
        <v>0:00</v>
      </c>
      <c r="E55" s="143">
        <f>SUMIFS('Recap par Jour'!M$8:M$3922,'Recap par Jour'!T$8:T$3922,C55,'Recap par Jour'!C$8:C$3922,F$22)</f>
        <v>0</v>
      </c>
      <c r="F55" s="270"/>
      <c r="G55" s="141"/>
      <c r="H55" s="267"/>
    </row>
    <row r="56" spans="3:8" ht="15.75">
      <c r="C56" s="72">
        <v>51</v>
      </c>
      <c r="D56" s="75" t="str">
        <f t="shared" si="0"/>
        <v>0:00</v>
      </c>
      <c r="E56" s="144">
        <f>SUMIFS('Recap par Jour'!M$8:M$3922,'Recap par Jour'!T$8:T$3922,C56,'Recap par Jour'!C$8:C$3922,F$22)</f>
        <v>0</v>
      </c>
      <c r="F56" s="270"/>
      <c r="G56" s="141"/>
      <c r="H56" s="267"/>
    </row>
    <row r="57" spans="3:8" ht="15.75">
      <c r="C57" s="77">
        <v>52</v>
      </c>
      <c r="D57" s="78" t="str">
        <f t="shared" si="0"/>
        <v>0:00</v>
      </c>
      <c r="E57" s="143">
        <f>SUMIFS('Recap par Jour'!M$8:M$3922,'Recap par Jour'!T$8:T$3922,C57,'Recap par Jour'!C$8:C$3922,F$22)</f>
        <v>0</v>
      </c>
      <c r="F57" s="270"/>
      <c r="G57" s="141"/>
      <c r="H57" s="267"/>
    </row>
    <row r="58" spans="3:8" ht="16.5" thickBot="1">
      <c r="C58" s="73">
        <v>53</v>
      </c>
      <c r="D58" s="76" t="str">
        <f t="shared" si="0"/>
        <v>0:00</v>
      </c>
      <c r="E58" s="153">
        <f>SUMIFS('Recap par Jour'!M$8:M$3922,'Recap par Jour'!T$8:T$3922,C58,'Recap par Jour'!C$8:C$3922,F$22)</f>
        <v>0</v>
      </c>
      <c r="F58" s="273"/>
      <c r="G58" s="274"/>
      <c r="H58" s="275"/>
    </row>
  </sheetData>
  <mergeCells count="15">
    <mergeCell ref="C2:C3"/>
    <mergeCell ref="F21:H21"/>
    <mergeCell ref="F22:H23"/>
    <mergeCell ref="I24:I26"/>
    <mergeCell ref="J24:J26"/>
    <mergeCell ref="P24:P26"/>
    <mergeCell ref="Q24:Q26"/>
    <mergeCell ref="R24:R26"/>
    <mergeCell ref="P17:P18"/>
    <mergeCell ref="F35:H38"/>
    <mergeCell ref="K24:K26"/>
    <mergeCell ref="L24:L26"/>
    <mergeCell ref="M24:M26"/>
    <mergeCell ref="N24:N26"/>
    <mergeCell ref="O24:O26"/>
  </mergeCells>
  <conditionalFormatting sqref="P17:P18">
    <cfRule type="expression" dxfId="11" priority="1">
      <formula>OR($P$17&lt;$O$18,$P$17&gt;$Q$18)</formula>
    </cfRule>
  </conditionalFormatting>
  <dataValidations count="1">
    <dataValidation type="list" allowBlank="1" showInputMessage="1" showErrorMessage="1" sqref="F22:H23">
      <formula1>Agents</formula1>
    </dataValidation>
  </dataValidations>
  <pageMargins left="0.27559055118110237" right="0.27559055118110237" top="0.27559055118110237" bottom="0.27559055118110237" header="0.31496062992125984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1:Y4352"/>
  <sheetViews>
    <sheetView showGridLines="0" topLeftCell="B1" workbookViewId="0">
      <pane ySplit="7" topLeftCell="A8" activePane="bottomLeft" state="frozen"/>
      <selection activeCell="B1" sqref="B1"/>
      <selection pane="bottomLeft" activeCell="D8" sqref="D8"/>
    </sheetView>
  </sheetViews>
  <sheetFormatPr baseColWidth="10" defaultRowHeight="21"/>
  <cols>
    <col min="1" max="1" width="11.42578125" hidden="1" customWidth="1"/>
    <col min="2" max="2" width="39" style="170" customWidth="1"/>
    <col min="3" max="3" width="27.42578125" customWidth="1"/>
    <col min="4" max="4" width="24.5703125" customWidth="1"/>
    <col min="5" max="10" width="10" style="113" customWidth="1"/>
    <col min="11" max="11" width="35.140625" customWidth="1"/>
    <col min="12" max="12" width="9.7109375" customWidth="1"/>
    <col min="13" max="13" width="10.42578125" customWidth="1"/>
    <col min="18" max="18" width="11.42578125" hidden="1" customWidth="1"/>
    <col min="19" max="19" width="8.42578125" style="33" hidden="1" customWidth="1"/>
    <col min="20" max="21" width="11.42578125" hidden="1" customWidth="1"/>
    <col min="22" max="22" width="27.42578125" hidden="1" customWidth="1"/>
    <col min="23" max="24" width="11.42578125" hidden="1" customWidth="1"/>
    <col min="25" max="25" width="0" hidden="1" customWidth="1"/>
  </cols>
  <sheetData>
    <row r="1" spans="1:25" ht="6.75" customHeight="1">
      <c r="B1" s="166"/>
      <c r="C1" s="40"/>
      <c r="D1" s="40"/>
      <c r="E1" s="111"/>
      <c r="F1" s="111"/>
      <c r="G1" s="112"/>
      <c r="H1" s="112"/>
    </row>
    <row r="2" spans="1:25" ht="8.25" customHeight="1">
      <c r="B2" s="166"/>
      <c r="C2" s="40"/>
      <c r="D2" s="40"/>
      <c r="E2" s="111"/>
      <c r="F2" s="111"/>
      <c r="G2" s="112"/>
      <c r="H2" s="112"/>
    </row>
    <row r="3" spans="1:25" ht="15.75" customHeight="1" thickBot="1">
      <c r="B3" s="167"/>
      <c r="C3" s="28"/>
      <c r="D3" s="28"/>
      <c r="E3" s="242"/>
      <c r="F3" s="242"/>
      <c r="G3" s="112"/>
      <c r="H3" s="114"/>
      <c r="I3" s="114"/>
      <c r="J3" s="114"/>
      <c r="K3" s="41"/>
      <c r="L3" s="41"/>
      <c r="M3" s="41"/>
    </row>
    <row r="4" spans="1:25" ht="57" thickBot="1">
      <c r="B4" s="168"/>
      <c r="C4" s="66" t="s">
        <v>33</v>
      </c>
      <c r="D4" s="44">
        <f>'planning période'!S1</f>
        <v>43831</v>
      </c>
      <c r="E4" s="115" t="s">
        <v>34</v>
      </c>
      <c r="F4" s="116">
        <f>'planning période'!S3</f>
        <v>44196</v>
      </c>
      <c r="G4" s="117"/>
      <c r="H4" s="118"/>
      <c r="I4" s="118"/>
      <c r="J4" s="118"/>
      <c r="K4" s="42"/>
      <c r="L4" s="42"/>
      <c r="M4" s="42"/>
    </row>
    <row r="5" spans="1:25" ht="6" customHeight="1">
      <c r="B5" s="169"/>
      <c r="C5" s="29"/>
      <c r="D5" s="29"/>
      <c r="E5" s="31"/>
      <c r="F5" s="31"/>
      <c r="G5" s="31"/>
      <c r="H5" s="31"/>
      <c r="I5" s="31"/>
      <c r="J5" s="31"/>
      <c r="K5" s="30"/>
      <c r="L5" s="31"/>
      <c r="M5" s="32"/>
    </row>
    <row r="6" spans="1:25" ht="8.25" customHeight="1" thickBot="1">
      <c r="H6" s="119"/>
      <c r="I6" s="119"/>
      <c r="J6" s="119"/>
      <c r="K6" s="43"/>
      <c r="L6" s="43"/>
      <c r="M6" s="43"/>
    </row>
    <row r="7" spans="1:25" ht="51.75" customHeight="1" thickBot="1">
      <c r="B7" s="171"/>
      <c r="C7" s="7" t="s">
        <v>0</v>
      </c>
      <c r="D7" s="8" t="s">
        <v>1</v>
      </c>
      <c r="E7" s="120" t="s">
        <v>8</v>
      </c>
      <c r="F7" s="120" t="s">
        <v>7</v>
      </c>
      <c r="G7" s="121" t="s">
        <v>6</v>
      </c>
      <c r="H7" s="121" t="s">
        <v>2</v>
      </c>
      <c r="I7" s="122" t="s">
        <v>9</v>
      </c>
      <c r="J7" s="122" t="s">
        <v>3</v>
      </c>
      <c r="K7" s="9" t="s">
        <v>5</v>
      </c>
      <c r="L7" s="9" t="s">
        <v>90</v>
      </c>
      <c r="M7" s="10" t="s">
        <v>91</v>
      </c>
      <c r="R7" t="s">
        <v>106</v>
      </c>
      <c r="S7" s="135" t="s">
        <v>79</v>
      </c>
      <c r="T7" s="136" t="s">
        <v>80</v>
      </c>
      <c r="U7" s="137" t="s">
        <v>53</v>
      </c>
    </row>
    <row r="8" spans="1:25" ht="15">
      <c r="A8" s="39">
        <v>0</v>
      </c>
      <c r="B8" s="239">
        <f>WORKDAY(D4,0,Feries)</f>
        <v>43831</v>
      </c>
      <c r="C8" s="11" t="str">
        <f>IF(B8&lt;&gt;"",'Agents Postes'!E$3,"")</f>
        <v>Herbert Dupont</v>
      </c>
      <c r="D8" s="12"/>
      <c r="E8" s="123"/>
      <c r="F8" s="16"/>
      <c r="G8" s="124"/>
      <c r="H8" s="124"/>
      <c r="I8" s="125"/>
      <c r="J8" s="125"/>
      <c r="K8" s="13"/>
      <c r="L8" s="2">
        <f>(F8-E8)+(H8-G8)+(J8-I8)</f>
        <v>0</v>
      </c>
      <c r="M8" s="3">
        <f>L8*24</f>
        <v>0</v>
      </c>
      <c r="R8">
        <f>IF(S8&lt;&gt;"",WEEKDAY(S8,2),"")</f>
        <v>3</v>
      </c>
      <c r="S8" s="33">
        <f>B8</f>
        <v>43831</v>
      </c>
      <c r="T8">
        <f>IF(S8&lt;&gt;"",WEEKNUM(S8,2),"")</f>
        <v>1</v>
      </c>
      <c r="U8">
        <f>IF(S8&lt;&gt;"",MONTH(S8),"")</f>
        <v>1</v>
      </c>
      <c r="V8" t="str">
        <f t="shared" ref="V8:V71" si="0">T8&amp;C8&amp;R8</f>
        <v>1Herbert Dupont3</v>
      </c>
      <c r="W8" s="188">
        <f>D8</f>
        <v>0</v>
      </c>
      <c r="X8" s="188">
        <f>K8</f>
        <v>0</v>
      </c>
      <c r="Y8" s="33">
        <f>S8</f>
        <v>43831</v>
      </c>
    </row>
    <row r="9" spans="1:25" ht="15">
      <c r="A9" s="39"/>
      <c r="B9" s="240"/>
      <c r="C9" s="14" t="str">
        <f>IF(B8&lt;&gt;"",'Agents Postes'!E$4,"")</f>
        <v>Lulu Durand</v>
      </c>
      <c r="D9" s="15"/>
      <c r="E9" s="16"/>
      <c r="F9" s="16"/>
      <c r="G9" s="17"/>
      <c r="H9" s="17"/>
      <c r="I9" s="18"/>
      <c r="J9" s="18"/>
      <c r="K9" s="19"/>
      <c r="L9" s="1">
        <f t="shared" ref="L9:L37" si="1">(F9-E9)+(H9-G9)+(J9-I9)</f>
        <v>0</v>
      </c>
      <c r="M9" s="4">
        <f t="shared" ref="M9:M37" si="2">L9*24</f>
        <v>0</v>
      </c>
      <c r="R9">
        <f t="shared" ref="R9:R72" si="3">IF(S9&lt;&gt;"",WEEKDAY(S9,2),"")</f>
        <v>3</v>
      </c>
      <c r="S9" s="33">
        <f>S8</f>
        <v>43831</v>
      </c>
      <c r="T9">
        <f t="shared" ref="T9:T72" si="4">IF(S9&lt;&gt;"",WEEKNUM(S9,2),"")</f>
        <v>1</v>
      </c>
      <c r="U9">
        <f t="shared" ref="U9:U72" si="5">IF(S9&lt;&gt;"",MONTH(S9),"")</f>
        <v>1</v>
      </c>
      <c r="V9" t="str">
        <f t="shared" si="0"/>
        <v>1Lulu Durand3</v>
      </c>
      <c r="W9" s="188">
        <f t="shared" ref="W9:W72" si="6">D9</f>
        <v>0</v>
      </c>
      <c r="X9" s="188">
        <f t="shared" ref="X9:X72" si="7">K9</f>
        <v>0</v>
      </c>
      <c r="Y9" s="33">
        <f t="shared" ref="Y9:Y72" si="8">S9</f>
        <v>43831</v>
      </c>
    </row>
    <row r="10" spans="1:25" ht="15">
      <c r="A10" s="39"/>
      <c r="B10" s="240"/>
      <c r="C10" s="14" t="str">
        <f>IF(B8&lt;&gt;"",'Agents Postes'!E$5,"")</f>
        <v>Jules Wist</v>
      </c>
      <c r="D10" s="15"/>
      <c r="E10" s="16"/>
      <c r="F10" s="16"/>
      <c r="G10" s="17"/>
      <c r="H10" s="17"/>
      <c r="I10" s="18"/>
      <c r="J10" s="18"/>
      <c r="K10" s="19"/>
      <c r="L10" s="1">
        <f t="shared" si="1"/>
        <v>0</v>
      </c>
      <c r="M10" s="4">
        <f t="shared" si="2"/>
        <v>0</v>
      </c>
      <c r="R10">
        <f t="shared" si="3"/>
        <v>3</v>
      </c>
      <c r="S10" s="33">
        <f>S8</f>
        <v>43831</v>
      </c>
      <c r="T10">
        <f t="shared" si="4"/>
        <v>1</v>
      </c>
      <c r="U10">
        <f t="shared" si="5"/>
        <v>1</v>
      </c>
      <c r="V10" t="str">
        <f t="shared" si="0"/>
        <v>1Jules Wist3</v>
      </c>
      <c r="W10" s="188">
        <f t="shared" si="6"/>
        <v>0</v>
      </c>
      <c r="X10" s="188">
        <f t="shared" si="7"/>
        <v>0</v>
      </c>
      <c r="Y10" s="33">
        <f t="shared" si="8"/>
        <v>43831</v>
      </c>
    </row>
    <row r="11" spans="1:25" ht="15">
      <c r="A11" s="39"/>
      <c r="B11" s="240"/>
      <c r="C11" s="14" t="str">
        <f>IF(B8&lt;&gt;"",'Agents Postes'!E$6,"")</f>
        <v>Honoré Tarot</v>
      </c>
      <c r="D11" s="15"/>
      <c r="E11" s="16"/>
      <c r="F11" s="16"/>
      <c r="G11" s="17"/>
      <c r="H11" s="17"/>
      <c r="I11" s="18"/>
      <c r="J11" s="18"/>
      <c r="K11" s="19"/>
      <c r="L11" s="1">
        <f t="shared" si="1"/>
        <v>0</v>
      </c>
      <c r="M11" s="4">
        <f t="shared" si="2"/>
        <v>0</v>
      </c>
      <c r="R11">
        <f t="shared" si="3"/>
        <v>3</v>
      </c>
      <c r="S11" s="33">
        <f>S8</f>
        <v>43831</v>
      </c>
      <c r="T11">
        <f t="shared" si="4"/>
        <v>1</v>
      </c>
      <c r="U11">
        <f t="shared" si="5"/>
        <v>1</v>
      </c>
      <c r="V11" t="str">
        <f t="shared" si="0"/>
        <v>1Honoré Tarot3</v>
      </c>
      <c r="W11" s="188">
        <f t="shared" si="6"/>
        <v>0</v>
      </c>
      <c r="X11" s="188">
        <f t="shared" si="7"/>
        <v>0</v>
      </c>
      <c r="Y11" s="33">
        <f t="shared" si="8"/>
        <v>43831</v>
      </c>
    </row>
    <row r="12" spans="1:25" ht="15">
      <c r="A12" s="39"/>
      <c r="B12" s="240"/>
      <c r="C12" s="14" t="str">
        <f>IF(B8&lt;&gt;"",'Agents Postes'!E$7,"")</f>
        <v>Joseph Belote</v>
      </c>
      <c r="D12" s="15"/>
      <c r="E12" s="16"/>
      <c r="F12" s="16"/>
      <c r="G12" s="17"/>
      <c r="H12" s="17"/>
      <c r="I12" s="18"/>
      <c r="J12" s="18"/>
      <c r="K12" s="19"/>
      <c r="L12" s="1">
        <f t="shared" si="1"/>
        <v>0</v>
      </c>
      <c r="M12" s="4">
        <f t="shared" si="2"/>
        <v>0</v>
      </c>
      <c r="R12">
        <f t="shared" si="3"/>
        <v>3</v>
      </c>
      <c r="S12" s="33">
        <f>S8</f>
        <v>43831</v>
      </c>
      <c r="T12">
        <f t="shared" si="4"/>
        <v>1</v>
      </c>
      <c r="U12">
        <f t="shared" si="5"/>
        <v>1</v>
      </c>
      <c r="V12" t="str">
        <f t="shared" si="0"/>
        <v>1Joseph Belote3</v>
      </c>
      <c r="W12" s="188">
        <f t="shared" si="6"/>
        <v>0</v>
      </c>
      <c r="X12" s="188">
        <f t="shared" si="7"/>
        <v>0</v>
      </c>
      <c r="Y12" s="33">
        <f t="shared" si="8"/>
        <v>43831</v>
      </c>
    </row>
    <row r="13" spans="1:25" ht="15">
      <c r="A13" s="39"/>
      <c r="B13" s="240"/>
      <c r="C13" s="14" t="str">
        <f>IF(B8&lt;&gt;"",'Agents Postes'!E$8,"")</f>
        <v/>
      </c>
      <c r="D13" s="15"/>
      <c r="E13" s="16"/>
      <c r="F13" s="16"/>
      <c r="G13" s="17"/>
      <c r="H13" s="17"/>
      <c r="I13" s="18"/>
      <c r="J13" s="18"/>
      <c r="K13" s="19"/>
      <c r="L13" s="1">
        <f t="shared" si="1"/>
        <v>0</v>
      </c>
      <c r="M13" s="4">
        <f t="shared" si="2"/>
        <v>0</v>
      </c>
      <c r="R13">
        <f t="shared" si="3"/>
        <v>3</v>
      </c>
      <c r="S13" s="33">
        <f>S8</f>
        <v>43831</v>
      </c>
      <c r="T13">
        <f t="shared" si="4"/>
        <v>1</v>
      </c>
      <c r="U13">
        <f t="shared" si="5"/>
        <v>1</v>
      </c>
      <c r="V13" t="str">
        <f t="shared" si="0"/>
        <v>13</v>
      </c>
      <c r="W13" s="188">
        <f t="shared" si="6"/>
        <v>0</v>
      </c>
      <c r="X13" s="188">
        <f t="shared" si="7"/>
        <v>0</v>
      </c>
      <c r="Y13" s="33">
        <f t="shared" si="8"/>
        <v>43831</v>
      </c>
    </row>
    <row r="14" spans="1:25" ht="15">
      <c r="A14" s="39"/>
      <c r="B14" s="240"/>
      <c r="C14" s="14" t="str">
        <f>IF(B8&lt;&gt;"",'Agents Postes'!E$9,"")</f>
        <v/>
      </c>
      <c r="D14" s="15"/>
      <c r="E14" s="16"/>
      <c r="F14" s="16"/>
      <c r="G14" s="17"/>
      <c r="H14" s="17"/>
      <c r="I14" s="18"/>
      <c r="J14" s="18"/>
      <c r="K14" s="19"/>
      <c r="L14" s="1">
        <f>(F14-E14)+(H14-G14)+(J14-I14)</f>
        <v>0</v>
      </c>
      <c r="M14" s="4">
        <f t="shared" si="2"/>
        <v>0</v>
      </c>
      <c r="R14">
        <f t="shared" si="3"/>
        <v>3</v>
      </c>
      <c r="S14" s="33">
        <f>S8</f>
        <v>43831</v>
      </c>
      <c r="T14">
        <f t="shared" si="4"/>
        <v>1</v>
      </c>
      <c r="U14">
        <f t="shared" si="5"/>
        <v>1</v>
      </c>
      <c r="V14" t="str">
        <f t="shared" si="0"/>
        <v>13</v>
      </c>
      <c r="W14" s="188">
        <f t="shared" si="6"/>
        <v>0</v>
      </c>
      <c r="X14" s="188">
        <f t="shared" si="7"/>
        <v>0</v>
      </c>
      <c r="Y14" s="33">
        <f t="shared" si="8"/>
        <v>43831</v>
      </c>
    </row>
    <row r="15" spans="1:25" ht="15">
      <c r="A15" s="39"/>
      <c r="B15" s="240"/>
      <c r="C15" s="14" t="str">
        <f>IF(B8&lt;&gt;"",'Agents Postes'!E$10,"")</f>
        <v/>
      </c>
      <c r="D15" s="15"/>
      <c r="E15" s="16"/>
      <c r="F15" s="16"/>
      <c r="G15" s="17"/>
      <c r="H15" s="17"/>
      <c r="I15" s="18"/>
      <c r="J15" s="18"/>
      <c r="K15" s="19"/>
      <c r="L15" s="1">
        <f t="shared" ref="L15:L19" si="9">(F15-E15)+(H15-G15)+(J15-I15)</f>
        <v>0</v>
      </c>
      <c r="M15" s="4">
        <f t="shared" si="2"/>
        <v>0</v>
      </c>
      <c r="R15">
        <f t="shared" si="3"/>
        <v>3</v>
      </c>
      <c r="S15" s="33">
        <f>S8</f>
        <v>43831</v>
      </c>
      <c r="T15">
        <f t="shared" si="4"/>
        <v>1</v>
      </c>
      <c r="U15">
        <f t="shared" si="5"/>
        <v>1</v>
      </c>
      <c r="V15" t="str">
        <f t="shared" si="0"/>
        <v>13</v>
      </c>
      <c r="W15" s="188">
        <f t="shared" si="6"/>
        <v>0</v>
      </c>
      <c r="X15" s="188">
        <f t="shared" si="7"/>
        <v>0</v>
      </c>
      <c r="Y15" s="33">
        <f t="shared" si="8"/>
        <v>43831</v>
      </c>
    </row>
    <row r="16" spans="1:25" ht="15">
      <c r="A16" s="39"/>
      <c r="B16" s="240"/>
      <c r="C16" s="14" t="str">
        <f>IF(B8&lt;&gt;"",'Agents Postes'!E$11,"")</f>
        <v/>
      </c>
      <c r="D16" s="15"/>
      <c r="E16" s="16"/>
      <c r="F16" s="16"/>
      <c r="G16" s="17"/>
      <c r="H16" s="17"/>
      <c r="I16" s="18"/>
      <c r="J16" s="18"/>
      <c r="K16" s="19"/>
      <c r="L16" s="1">
        <f t="shared" si="9"/>
        <v>0</v>
      </c>
      <c r="M16" s="4">
        <f t="shared" si="2"/>
        <v>0</v>
      </c>
      <c r="R16">
        <f t="shared" si="3"/>
        <v>3</v>
      </c>
      <c r="S16" s="33">
        <f>S8</f>
        <v>43831</v>
      </c>
      <c r="T16">
        <f t="shared" si="4"/>
        <v>1</v>
      </c>
      <c r="U16">
        <f t="shared" si="5"/>
        <v>1</v>
      </c>
      <c r="V16" t="str">
        <f t="shared" si="0"/>
        <v>13</v>
      </c>
      <c r="W16" s="188">
        <f t="shared" si="6"/>
        <v>0</v>
      </c>
      <c r="X16" s="188">
        <f t="shared" si="7"/>
        <v>0</v>
      </c>
      <c r="Y16" s="33">
        <f t="shared" si="8"/>
        <v>43831</v>
      </c>
    </row>
    <row r="17" spans="1:25" ht="15">
      <c r="A17" s="39"/>
      <c r="B17" s="240"/>
      <c r="C17" s="14" t="str">
        <f>IF(B8&lt;&gt;"",'Agents Postes'!E$12,"")</f>
        <v/>
      </c>
      <c r="D17" s="15"/>
      <c r="E17" s="16"/>
      <c r="F17" s="16"/>
      <c r="G17" s="17"/>
      <c r="H17" s="17"/>
      <c r="I17" s="18"/>
      <c r="J17" s="18"/>
      <c r="K17" s="19"/>
      <c r="L17" s="1">
        <f t="shared" si="9"/>
        <v>0</v>
      </c>
      <c r="M17" s="4">
        <f t="shared" si="2"/>
        <v>0</v>
      </c>
      <c r="R17">
        <f t="shared" si="3"/>
        <v>3</v>
      </c>
      <c r="S17" s="33">
        <f>S8</f>
        <v>43831</v>
      </c>
      <c r="T17">
        <f t="shared" si="4"/>
        <v>1</v>
      </c>
      <c r="U17">
        <f t="shared" si="5"/>
        <v>1</v>
      </c>
      <c r="V17" t="str">
        <f t="shared" si="0"/>
        <v>13</v>
      </c>
      <c r="W17" s="188">
        <f t="shared" si="6"/>
        <v>0</v>
      </c>
      <c r="X17" s="188">
        <f t="shared" si="7"/>
        <v>0</v>
      </c>
      <c r="Y17" s="33">
        <f t="shared" si="8"/>
        <v>43831</v>
      </c>
    </row>
    <row r="18" spans="1:25" ht="15">
      <c r="A18" s="39"/>
      <c r="B18" s="240"/>
      <c r="C18" s="14" t="str">
        <f>IF(B8&lt;&gt;"",'Agents Postes'!E$13,"")</f>
        <v/>
      </c>
      <c r="D18" s="15"/>
      <c r="E18" s="16"/>
      <c r="F18" s="16"/>
      <c r="G18" s="17"/>
      <c r="H18" s="17"/>
      <c r="I18" s="18"/>
      <c r="J18" s="18"/>
      <c r="K18" s="19"/>
      <c r="L18" s="1">
        <f t="shared" si="9"/>
        <v>0</v>
      </c>
      <c r="M18" s="4">
        <f t="shared" si="2"/>
        <v>0</v>
      </c>
      <c r="R18">
        <f t="shared" si="3"/>
        <v>3</v>
      </c>
      <c r="S18" s="33">
        <f>S8</f>
        <v>43831</v>
      </c>
      <c r="T18">
        <f t="shared" si="4"/>
        <v>1</v>
      </c>
      <c r="U18">
        <f t="shared" si="5"/>
        <v>1</v>
      </c>
      <c r="V18" t="str">
        <f t="shared" si="0"/>
        <v>13</v>
      </c>
      <c r="W18" s="188">
        <f t="shared" si="6"/>
        <v>0</v>
      </c>
      <c r="X18" s="188">
        <f t="shared" si="7"/>
        <v>0</v>
      </c>
      <c r="Y18" s="33">
        <f t="shared" si="8"/>
        <v>43831</v>
      </c>
    </row>
    <row r="19" spans="1:25" ht="15">
      <c r="A19" s="39"/>
      <c r="B19" s="240"/>
      <c r="C19" s="14" t="str">
        <f>IF(B8&lt;&gt;"",'Agents Postes'!E$14,"")</f>
        <v/>
      </c>
      <c r="D19" s="15"/>
      <c r="E19" s="16"/>
      <c r="F19" s="16"/>
      <c r="G19" s="17"/>
      <c r="H19" s="17"/>
      <c r="I19" s="18"/>
      <c r="J19" s="18"/>
      <c r="K19" s="19"/>
      <c r="L19" s="1">
        <f t="shared" si="9"/>
        <v>0</v>
      </c>
      <c r="M19" s="4">
        <f t="shared" si="2"/>
        <v>0</v>
      </c>
      <c r="R19">
        <f t="shared" si="3"/>
        <v>3</v>
      </c>
      <c r="S19" s="33">
        <f>S8</f>
        <v>43831</v>
      </c>
      <c r="T19">
        <f t="shared" si="4"/>
        <v>1</v>
      </c>
      <c r="U19">
        <f t="shared" si="5"/>
        <v>1</v>
      </c>
      <c r="V19" t="str">
        <f t="shared" si="0"/>
        <v>13</v>
      </c>
      <c r="W19" s="188">
        <f t="shared" si="6"/>
        <v>0</v>
      </c>
      <c r="X19" s="188">
        <f t="shared" si="7"/>
        <v>0</v>
      </c>
      <c r="Y19" s="33">
        <f t="shared" si="8"/>
        <v>43831</v>
      </c>
    </row>
    <row r="20" spans="1:25" ht="15">
      <c r="A20" s="39"/>
      <c r="B20" s="240"/>
      <c r="C20" s="14" t="str">
        <f>IF(B9&lt;&gt;"",'Agents Postes'!E$14,"")</f>
        <v/>
      </c>
      <c r="D20" s="15"/>
      <c r="E20" s="16"/>
      <c r="F20" s="16"/>
      <c r="G20" s="17"/>
      <c r="H20" s="17"/>
      <c r="I20" s="18"/>
      <c r="J20" s="18"/>
      <c r="K20" s="19"/>
      <c r="L20" s="1">
        <f t="shared" si="1"/>
        <v>0</v>
      </c>
      <c r="M20" s="4">
        <f t="shared" si="2"/>
        <v>0</v>
      </c>
      <c r="R20">
        <f t="shared" si="3"/>
        <v>3</v>
      </c>
      <c r="S20" s="33">
        <f>S8</f>
        <v>43831</v>
      </c>
      <c r="T20">
        <f t="shared" si="4"/>
        <v>1</v>
      </c>
      <c r="U20">
        <f t="shared" si="5"/>
        <v>1</v>
      </c>
      <c r="V20" t="str">
        <f t="shared" si="0"/>
        <v>13</v>
      </c>
      <c r="W20" s="188">
        <f t="shared" si="6"/>
        <v>0</v>
      </c>
      <c r="X20" s="188">
        <f t="shared" si="7"/>
        <v>0</v>
      </c>
      <c r="Y20" s="33">
        <f t="shared" si="8"/>
        <v>43831</v>
      </c>
    </row>
    <row r="21" spans="1:25" ht="15">
      <c r="A21" s="39"/>
      <c r="B21" s="240"/>
      <c r="C21" s="14" t="str">
        <f>IF(B10&lt;&gt;"",'Agents Postes'!E$14,"")</f>
        <v/>
      </c>
      <c r="D21" s="15"/>
      <c r="E21" s="16"/>
      <c r="F21" s="16"/>
      <c r="G21" s="17"/>
      <c r="H21" s="17"/>
      <c r="I21" s="18"/>
      <c r="J21" s="18"/>
      <c r="K21" s="19"/>
      <c r="L21" s="1">
        <f t="shared" si="1"/>
        <v>0</v>
      </c>
      <c r="M21" s="4">
        <f t="shared" si="2"/>
        <v>0</v>
      </c>
      <c r="R21">
        <f t="shared" si="3"/>
        <v>3</v>
      </c>
      <c r="S21" s="33">
        <f>S8</f>
        <v>43831</v>
      </c>
      <c r="T21">
        <f t="shared" si="4"/>
        <v>1</v>
      </c>
      <c r="U21">
        <f t="shared" si="5"/>
        <v>1</v>
      </c>
      <c r="V21" t="str">
        <f t="shared" si="0"/>
        <v>13</v>
      </c>
      <c r="W21" s="188">
        <f t="shared" si="6"/>
        <v>0</v>
      </c>
      <c r="X21" s="188">
        <f t="shared" si="7"/>
        <v>0</v>
      </c>
      <c r="Y21" s="33">
        <f t="shared" si="8"/>
        <v>43831</v>
      </c>
    </row>
    <row r="22" spans="1:25" ht="15.75" thickBot="1">
      <c r="A22" s="39"/>
      <c r="B22" s="241"/>
      <c r="C22" s="14" t="str">
        <f>IF(B11&lt;&gt;"",'Agents Postes'!E$14,"")</f>
        <v/>
      </c>
      <c r="D22" s="15"/>
      <c r="E22" s="126"/>
      <c r="F22" s="126"/>
      <c r="G22" s="127"/>
      <c r="H22" s="127"/>
      <c r="I22" s="128"/>
      <c r="J22" s="128"/>
      <c r="K22" s="21"/>
      <c r="L22" s="5">
        <f t="shared" si="1"/>
        <v>0</v>
      </c>
      <c r="M22" s="6">
        <f t="shared" si="2"/>
        <v>0</v>
      </c>
      <c r="R22">
        <f t="shared" si="3"/>
        <v>3</v>
      </c>
      <c r="S22" s="33">
        <f>S8</f>
        <v>43831</v>
      </c>
      <c r="T22">
        <f t="shared" si="4"/>
        <v>1</v>
      </c>
      <c r="U22">
        <f t="shared" si="5"/>
        <v>1</v>
      </c>
      <c r="V22" t="str">
        <f t="shared" si="0"/>
        <v>13</v>
      </c>
      <c r="W22" s="188">
        <f t="shared" si="6"/>
        <v>0</v>
      </c>
      <c r="X22" s="188">
        <f t="shared" si="7"/>
        <v>0</v>
      </c>
      <c r="Y22" s="33">
        <f t="shared" si="8"/>
        <v>43831</v>
      </c>
    </row>
    <row r="23" spans="1:25" ht="15" customHeight="1">
      <c r="A23" s="39">
        <v>1</v>
      </c>
      <c r="B23" s="239">
        <f>IF(WORKDAY(D$4,A23,Feries)&lt;=F$4,WORKDAY(D$4,A23,Feries),"")</f>
        <v>43832</v>
      </c>
      <c r="C23" s="11" t="str">
        <f>IF(B23&lt;&gt;"",'Agents Postes'!E$3,"")</f>
        <v>Herbert Dupont</v>
      </c>
      <c r="D23" s="12"/>
      <c r="E23" s="123"/>
      <c r="F23" s="123"/>
      <c r="G23" s="124"/>
      <c r="H23" s="124"/>
      <c r="I23" s="125"/>
      <c r="J23" s="125"/>
      <c r="K23" s="13"/>
      <c r="L23" s="2">
        <f t="shared" si="1"/>
        <v>0</v>
      </c>
      <c r="M23" s="3">
        <f t="shared" si="2"/>
        <v>0</v>
      </c>
      <c r="R23">
        <f t="shared" si="3"/>
        <v>4</v>
      </c>
      <c r="S23" s="33">
        <f>B23</f>
        <v>43832</v>
      </c>
      <c r="T23">
        <f t="shared" si="4"/>
        <v>1</v>
      </c>
      <c r="U23">
        <f t="shared" si="5"/>
        <v>1</v>
      </c>
      <c r="V23" t="str">
        <f t="shared" si="0"/>
        <v>1Herbert Dupont4</v>
      </c>
      <c r="W23" s="188">
        <f t="shared" si="6"/>
        <v>0</v>
      </c>
      <c r="X23" s="188">
        <f t="shared" si="7"/>
        <v>0</v>
      </c>
      <c r="Y23" s="33">
        <f t="shared" si="8"/>
        <v>43832</v>
      </c>
    </row>
    <row r="24" spans="1:25" ht="15" customHeight="1">
      <c r="A24" s="39"/>
      <c r="B24" s="240"/>
      <c r="C24" s="14" t="str">
        <f>IF(B23&lt;&gt;"",'Agents Postes'!E$4,"")</f>
        <v>Lulu Durand</v>
      </c>
      <c r="D24" s="15"/>
      <c r="E24" s="16"/>
      <c r="F24" s="16"/>
      <c r="G24" s="17"/>
      <c r="H24" s="17"/>
      <c r="I24" s="18"/>
      <c r="J24" s="18"/>
      <c r="K24" s="19"/>
      <c r="L24" s="1">
        <f t="shared" si="1"/>
        <v>0</v>
      </c>
      <c r="M24" s="4">
        <f t="shared" si="2"/>
        <v>0</v>
      </c>
      <c r="R24">
        <f t="shared" si="3"/>
        <v>4</v>
      </c>
      <c r="S24" s="33">
        <f>S23</f>
        <v>43832</v>
      </c>
      <c r="T24">
        <f t="shared" si="4"/>
        <v>1</v>
      </c>
      <c r="U24">
        <f t="shared" si="5"/>
        <v>1</v>
      </c>
      <c r="V24" t="str">
        <f t="shared" si="0"/>
        <v>1Lulu Durand4</v>
      </c>
      <c r="W24" s="188">
        <f t="shared" si="6"/>
        <v>0</v>
      </c>
      <c r="X24" s="188">
        <f t="shared" si="7"/>
        <v>0</v>
      </c>
      <c r="Y24" s="33">
        <f t="shared" si="8"/>
        <v>43832</v>
      </c>
    </row>
    <row r="25" spans="1:25" ht="15" customHeight="1">
      <c r="A25" s="39"/>
      <c r="B25" s="240"/>
      <c r="C25" s="14" t="str">
        <f>IF(B23&lt;&gt;"",'Agents Postes'!E$5,"")</f>
        <v>Jules Wist</v>
      </c>
      <c r="D25" s="15"/>
      <c r="E25" s="16"/>
      <c r="F25" s="16"/>
      <c r="G25" s="17"/>
      <c r="H25" s="17"/>
      <c r="I25" s="18"/>
      <c r="J25" s="18"/>
      <c r="K25" s="19"/>
      <c r="L25" s="1">
        <f t="shared" si="1"/>
        <v>0</v>
      </c>
      <c r="M25" s="4">
        <f t="shared" si="2"/>
        <v>0</v>
      </c>
      <c r="R25">
        <f t="shared" si="3"/>
        <v>4</v>
      </c>
      <c r="S25" s="33">
        <f>S23</f>
        <v>43832</v>
      </c>
      <c r="T25">
        <f t="shared" si="4"/>
        <v>1</v>
      </c>
      <c r="U25">
        <f t="shared" si="5"/>
        <v>1</v>
      </c>
      <c r="V25" t="str">
        <f t="shared" si="0"/>
        <v>1Jules Wist4</v>
      </c>
      <c r="W25" s="188">
        <f t="shared" si="6"/>
        <v>0</v>
      </c>
      <c r="X25" s="188">
        <f t="shared" si="7"/>
        <v>0</v>
      </c>
      <c r="Y25" s="33">
        <f t="shared" si="8"/>
        <v>43832</v>
      </c>
    </row>
    <row r="26" spans="1:25" ht="15" customHeight="1">
      <c r="A26" s="39"/>
      <c r="B26" s="240"/>
      <c r="C26" s="14" t="str">
        <f>IF(B23&lt;&gt;"",'Agents Postes'!E$6,"")</f>
        <v>Honoré Tarot</v>
      </c>
      <c r="D26" s="15"/>
      <c r="E26" s="16"/>
      <c r="F26" s="16"/>
      <c r="G26" s="17"/>
      <c r="H26" s="17"/>
      <c r="I26" s="18"/>
      <c r="J26" s="18"/>
      <c r="K26" s="19"/>
      <c r="L26" s="1">
        <f t="shared" si="1"/>
        <v>0</v>
      </c>
      <c r="M26" s="4">
        <f t="shared" si="2"/>
        <v>0</v>
      </c>
      <c r="R26">
        <f t="shared" si="3"/>
        <v>4</v>
      </c>
      <c r="S26" s="33">
        <f>S23</f>
        <v>43832</v>
      </c>
      <c r="T26">
        <f t="shared" si="4"/>
        <v>1</v>
      </c>
      <c r="U26">
        <f t="shared" si="5"/>
        <v>1</v>
      </c>
      <c r="V26" t="str">
        <f t="shared" si="0"/>
        <v>1Honoré Tarot4</v>
      </c>
      <c r="W26" s="188">
        <f t="shared" si="6"/>
        <v>0</v>
      </c>
      <c r="X26" s="188">
        <f t="shared" si="7"/>
        <v>0</v>
      </c>
      <c r="Y26" s="33">
        <f t="shared" si="8"/>
        <v>43832</v>
      </c>
    </row>
    <row r="27" spans="1:25" ht="15" customHeight="1">
      <c r="A27" s="39"/>
      <c r="B27" s="240"/>
      <c r="C27" s="14" t="str">
        <f>IF(B23&lt;&gt;"",'Agents Postes'!E$7,"")</f>
        <v>Joseph Belote</v>
      </c>
      <c r="D27" s="15"/>
      <c r="E27" s="16"/>
      <c r="F27" s="16"/>
      <c r="G27" s="17"/>
      <c r="H27" s="17"/>
      <c r="I27" s="18"/>
      <c r="J27" s="18"/>
      <c r="K27" s="19"/>
      <c r="L27" s="1">
        <f t="shared" si="1"/>
        <v>0</v>
      </c>
      <c r="M27" s="4">
        <f t="shared" si="2"/>
        <v>0</v>
      </c>
      <c r="R27">
        <f t="shared" si="3"/>
        <v>4</v>
      </c>
      <c r="S27" s="33">
        <f>S23</f>
        <v>43832</v>
      </c>
      <c r="T27">
        <f t="shared" si="4"/>
        <v>1</v>
      </c>
      <c r="U27">
        <f t="shared" si="5"/>
        <v>1</v>
      </c>
      <c r="V27" t="str">
        <f t="shared" si="0"/>
        <v>1Joseph Belote4</v>
      </c>
      <c r="W27" s="188">
        <f t="shared" si="6"/>
        <v>0</v>
      </c>
      <c r="X27" s="188">
        <f t="shared" si="7"/>
        <v>0</v>
      </c>
      <c r="Y27" s="33">
        <f t="shared" si="8"/>
        <v>43832</v>
      </c>
    </row>
    <row r="28" spans="1:25" ht="15" customHeight="1">
      <c r="A28" s="39"/>
      <c r="B28" s="240"/>
      <c r="C28" s="14" t="str">
        <f>IF(B23&lt;&gt;"",'Agents Postes'!E$8,"")</f>
        <v/>
      </c>
      <c r="D28" s="15"/>
      <c r="E28" s="16"/>
      <c r="F28" s="16"/>
      <c r="G28" s="17"/>
      <c r="H28" s="17"/>
      <c r="I28" s="18"/>
      <c r="J28" s="18"/>
      <c r="K28" s="19"/>
      <c r="L28" s="1">
        <f t="shared" si="1"/>
        <v>0</v>
      </c>
      <c r="M28" s="4">
        <f t="shared" si="2"/>
        <v>0</v>
      </c>
      <c r="R28">
        <f t="shared" si="3"/>
        <v>4</v>
      </c>
      <c r="S28" s="33">
        <f>S23</f>
        <v>43832</v>
      </c>
      <c r="T28">
        <f t="shared" si="4"/>
        <v>1</v>
      </c>
      <c r="U28">
        <f t="shared" si="5"/>
        <v>1</v>
      </c>
      <c r="V28" t="str">
        <f t="shared" si="0"/>
        <v>14</v>
      </c>
      <c r="W28" s="188">
        <f t="shared" si="6"/>
        <v>0</v>
      </c>
      <c r="X28" s="188">
        <f t="shared" si="7"/>
        <v>0</v>
      </c>
      <c r="Y28" s="33">
        <f t="shared" si="8"/>
        <v>43832</v>
      </c>
    </row>
    <row r="29" spans="1:25" ht="15" customHeight="1">
      <c r="A29" s="39"/>
      <c r="B29" s="240"/>
      <c r="C29" s="14" t="str">
        <f>IF(B23&lt;&gt;"",'Agents Postes'!E$9,"")</f>
        <v/>
      </c>
      <c r="D29" s="15"/>
      <c r="E29" s="16"/>
      <c r="F29" s="16"/>
      <c r="G29" s="17"/>
      <c r="H29" s="17"/>
      <c r="I29" s="18"/>
      <c r="J29" s="18"/>
      <c r="K29" s="19"/>
      <c r="L29" s="1">
        <f t="shared" si="1"/>
        <v>0</v>
      </c>
      <c r="M29" s="4">
        <f t="shared" si="2"/>
        <v>0</v>
      </c>
      <c r="R29">
        <f t="shared" si="3"/>
        <v>4</v>
      </c>
      <c r="S29" s="33">
        <f>S23</f>
        <v>43832</v>
      </c>
      <c r="T29">
        <f t="shared" si="4"/>
        <v>1</v>
      </c>
      <c r="U29">
        <f t="shared" si="5"/>
        <v>1</v>
      </c>
      <c r="V29" t="str">
        <f t="shared" si="0"/>
        <v>14</v>
      </c>
      <c r="W29" s="188">
        <f t="shared" si="6"/>
        <v>0</v>
      </c>
      <c r="X29" s="188">
        <f t="shared" si="7"/>
        <v>0</v>
      </c>
      <c r="Y29" s="33">
        <f t="shared" si="8"/>
        <v>43832</v>
      </c>
    </row>
    <row r="30" spans="1:25" ht="15" customHeight="1">
      <c r="A30" s="39"/>
      <c r="B30" s="240"/>
      <c r="C30" s="14" t="str">
        <f>IF(B23&lt;&gt;"",'Agents Postes'!E$10,"")</f>
        <v/>
      </c>
      <c r="D30" s="15"/>
      <c r="E30" s="16"/>
      <c r="F30" s="16"/>
      <c r="G30" s="17"/>
      <c r="H30" s="17"/>
      <c r="I30" s="18"/>
      <c r="J30" s="18"/>
      <c r="K30" s="19"/>
      <c r="L30" s="1">
        <f t="shared" si="1"/>
        <v>0</v>
      </c>
      <c r="M30" s="4">
        <f t="shared" si="2"/>
        <v>0</v>
      </c>
      <c r="R30">
        <f t="shared" si="3"/>
        <v>4</v>
      </c>
      <c r="S30" s="33">
        <f>S23</f>
        <v>43832</v>
      </c>
      <c r="T30">
        <f t="shared" si="4"/>
        <v>1</v>
      </c>
      <c r="U30">
        <f t="shared" si="5"/>
        <v>1</v>
      </c>
      <c r="V30" t="str">
        <f t="shared" si="0"/>
        <v>14</v>
      </c>
      <c r="W30" s="188">
        <f t="shared" si="6"/>
        <v>0</v>
      </c>
      <c r="X30" s="188">
        <f t="shared" si="7"/>
        <v>0</v>
      </c>
      <c r="Y30" s="33">
        <f t="shared" si="8"/>
        <v>43832</v>
      </c>
    </row>
    <row r="31" spans="1:25" ht="15" customHeight="1">
      <c r="A31" s="39"/>
      <c r="B31" s="240"/>
      <c r="C31" s="14" t="str">
        <f>IF(B23&lt;&gt;"",'Agents Postes'!E$11,"")</f>
        <v/>
      </c>
      <c r="D31" s="15"/>
      <c r="E31" s="16"/>
      <c r="F31" s="16"/>
      <c r="G31" s="17"/>
      <c r="H31" s="17"/>
      <c r="I31" s="18"/>
      <c r="J31" s="18"/>
      <c r="K31" s="19"/>
      <c r="L31" s="1">
        <f t="shared" si="1"/>
        <v>0</v>
      </c>
      <c r="M31" s="4">
        <f t="shared" si="2"/>
        <v>0</v>
      </c>
      <c r="R31">
        <f t="shared" si="3"/>
        <v>4</v>
      </c>
      <c r="S31" s="33">
        <f>S23</f>
        <v>43832</v>
      </c>
      <c r="T31">
        <f t="shared" si="4"/>
        <v>1</v>
      </c>
      <c r="U31">
        <f t="shared" si="5"/>
        <v>1</v>
      </c>
      <c r="V31" t="str">
        <f t="shared" si="0"/>
        <v>14</v>
      </c>
      <c r="W31" s="188">
        <f t="shared" si="6"/>
        <v>0</v>
      </c>
      <c r="X31" s="188">
        <f t="shared" si="7"/>
        <v>0</v>
      </c>
      <c r="Y31" s="33">
        <f t="shared" si="8"/>
        <v>43832</v>
      </c>
    </row>
    <row r="32" spans="1:25" ht="15" customHeight="1">
      <c r="A32" s="39"/>
      <c r="B32" s="240"/>
      <c r="C32" s="14" t="str">
        <f>IF(B23&lt;&gt;"",'Agents Postes'!E$12,"")</f>
        <v/>
      </c>
      <c r="D32" s="15"/>
      <c r="E32" s="16"/>
      <c r="F32" s="16"/>
      <c r="G32" s="17"/>
      <c r="H32" s="17"/>
      <c r="I32" s="18"/>
      <c r="J32" s="18"/>
      <c r="K32" s="19"/>
      <c r="L32" s="1">
        <f t="shared" si="1"/>
        <v>0</v>
      </c>
      <c r="M32" s="4">
        <f t="shared" si="2"/>
        <v>0</v>
      </c>
      <c r="R32">
        <f t="shared" si="3"/>
        <v>4</v>
      </c>
      <c r="S32" s="33">
        <f>S23</f>
        <v>43832</v>
      </c>
      <c r="T32">
        <f t="shared" si="4"/>
        <v>1</v>
      </c>
      <c r="U32">
        <f t="shared" si="5"/>
        <v>1</v>
      </c>
      <c r="V32" t="str">
        <f t="shared" si="0"/>
        <v>14</v>
      </c>
      <c r="W32" s="188">
        <f t="shared" si="6"/>
        <v>0</v>
      </c>
      <c r="X32" s="188">
        <f t="shared" si="7"/>
        <v>0</v>
      </c>
      <c r="Y32" s="33">
        <f t="shared" si="8"/>
        <v>43832</v>
      </c>
    </row>
    <row r="33" spans="1:25" ht="15" customHeight="1">
      <c r="A33" s="39"/>
      <c r="B33" s="240"/>
      <c r="C33" s="14" t="str">
        <f>IF(B23&lt;&gt;"",'Agents Postes'!E$13,"")</f>
        <v/>
      </c>
      <c r="D33" s="15"/>
      <c r="E33" s="16"/>
      <c r="F33" s="16"/>
      <c r="G33" s="17"/>
      <c r="H33" s="17"/>
      <c r="I33" s="18"/>
      <c r="J33" s="18"/>
      <c r="K33" s="19"/>
      <c r="L33" s="1">
        <f t="shared" si="1"/>
        <v>0</v>
      </c>
      <c r="M33" s="4">
        <f t="shared" si="2"/>
        <v>0</v>
      </c>
      <c r="R33">
        <f t="shared" si="3"/>
        <v>4</v>
      </c>
      <c r="S33" s="33">
        <f>S23</f>
        <v>43832</v>
      </c>
      <c r="T33">
        <f t="shared" si="4"/>
        <v>1</v>
      </c>
      <c r="U33">
        <f t="shared" si="5"/>
        <v>1</v>
      </c>
      <c r="V33" t="str">
        <f t="shared" si="0"/>
        <v>14</v>
      </c>
      <c r="W33" s="188">
        <f t="shared" si="6"/>
        <v>0</v>
      </c>
      <c r="X33" s="188">
        <f t="shared" si="7"/>
        <v>0</v>
      </c>
      <c r="Y33" s="33">
        <f t="shared" si="8"/>
        <v>43832</v>
      </c>
    </row>
    <row r="34" spans="1:25" ht="15" customHeight="1">
      <c r="A34" s="39"/>
      <c r="B34" s="240"/>
      <c r="C34" s="14" t="str">
        <f>IF(B23&lt;&gt;"",'Agents Postes'!E$14,"")</f>
        <v/>
      </c>
      <c r="D34" s="15"/>
      <c r="E34" s="16"/>
      <c r="F34" s="16"/>
      <c r="G34" s="17"/>
      <c r="H34" s="17"/>
      <c r="I34" s="18"/>
      <c r="J34" s="18"/>
      <c r="K34" s="19"/>
      <c r="L34" s="1">
        <f t="shared" si="1"/>
        <v>0</v>
      </c>
      <c r="M34" s="4">
        <f t="shared" si="2"/>
        <v>0</v>
      </c>
      <c r="R34">
        <f t="shared" si="3"/>
        <v>4</v>
      </c>
      <c r="S34" s="33">
        <f>S23</f>
        <v>43832</v>
      </c>
      <c r="T34">
        <f t="shared" si="4"/>
        <v>1</v>
      </c>
      <c r="U34">
        <f t="shared" si="5"/>
        <v>1</v>
      </c>
      <c r="V34" t="str">
        <f t="shared" si="0"/>
        <v>14</v>
      </c>
      <c r="W34" s="188">
        <f t="shared" si="6"/>
        <v>0</v>
      </c>
      <c r="X34" s="188">
        <f t="shared" si="7"/>
        <v>0</v>
      </c>
      <c r="Y34" s="33">
        <f t="shared" si="8"/>
        <v>43832</v>
      </c>
    </row>
    <row r="35" spans="1:25" ht="15" customHeight="1">
      <c r="A35" s="39"/>
      <c r="B35" s="240"/>
      <c r="C35" s="14" t="str">
        <f>IF(B24&lt;&gt;"",'Agents Postes'!E$14,"")</f>
        <v/>
      </c>
      <c r="D35" s="15"/>
      <c r="E35" s="16"/>
      <c r="F35" s="16"/>
      <c r="G35" s="17"/>
      <c r="H35" s="17"/>
      <c r="I35" s="18"/>
      <c r="J35" s="18"/>
      <c r="K35" s="19"/>
      <c r="L35" s="1">
        <f t="shared" si="1"/>
        <v>0</v>
      </c>
      <c r="M35" s="4">
        <f t="shared" si="2"/>
        <v>0</v>
      </c>
      <c r="R35">
        <f t="shared" si="3"/>
        <v>4</v>
      </c>
      <c r="S35" s="33">
        <f>S23</f>
        <v>43832</v>
      </c>
      <c r="T35">
        <f t="shared" si="4"/>
        <v>1</v>
      </c>
      <c r="U35">
        <f t="shared" si="5"/>
        <v>1</v>
      </c>
      <c r="V35" t="str">
        <f t="shared" si="0"/>
        <v>14</v>
      </c>
      <c r="W35" s="188">
        <f t="shared" si="6"/>
        <v>0</v>
      </c>
      <c r="X35" s="188">
        <f t="shared" si="7"/>
        <v>0</v>
      </c>
      <c r="Y35" s="33">
        <f t="shared" si="8"/>
        <v>43832</v>
      </c>
    </row>
    <row r="36" spans="1:25" ht="15" customHeight="1">
      <c r="A36" s="39"/>
      <c r="B36" s="240"/>
      <c r="C36" s="14" t="str">
        <f>IF(B25&lt;&gt;"",'Agents Postes'!E$14,"")</f>
        <v/>
      </c>
      <c r="D36" s="15"/>
      <c r="E36" s="16"/>
      <c r="F36" s="16"/>
      <c r="G36" s="17"/>
      <c r="H36" s="17"/>
      <c r="I36" s="18"/>
      <c r="J36" s="18"/>
      <c r="K36" s="19"/>
      <c r="L36" s="1">
        <f t="shared" si="1"/>
        <v>0</v>
      </c>
      <c r="M36" s="4">
        <f t="shared" si="2"/>
        <v>0</v>
      </c>
      <c r="R36">
        <f t="shared" si="3"/>
        <v>4</v>
      </c>
      <c r="S36" s="33">
        <f>S23</f>
        <v>43832</v>
      </c>
      <c r="T36">
        <f t="shared" si="4"/>
        <v>1</v>
      </c>
      <c r="U36">
        <f t="shared" si="5"/>
        <v>1</v>
      </c>
      <c r="V36" t="str">
        <f t="shared" si="0"/>
        <v>14</v>
      </c>
      <c r="W36" s="188">
        <f t="shared" si="6"/>
        <v>0</v>
      </c>
      <c r="X36" s="188">
        <f t="shared" si="7"/>
        <v>0</v>
      </c>
      <c r="Y36" s="33">
        <f t="shared" si="8"/>
        <v>43832</v>
      </c>
    </row>
    <row r="37" spans="1:25" ht="15.75" customHeight="1" thickBot="1">
      <c r="A37" s="39"/>
      <c r="B37" s="241"/>
      <c r="C37" s="14" t="str">
        <f>IF(B26&lt;&gt;"",'Agents Postes'!E$14,"")</f>
        <v/>
      </c>
      <c r="D37" s="15"/>
      <c r="E37" s="126"/>
      <c r="F37" s="126"/>
      <c r="G37" s="127"/>
      <c r="H37" s="127"/>
      <c r="I37" s="128"/>
      <c r="J37" s="128"/>
      <c r="K37" s="21"/>
      <c r="L37" s="5">
        <f t="shared" si="1"/>
        <v>0</v>
      </c>
      <c r="M37" s="6">
        <f t="shared" si="2"/>
        <v>0</v>
      </c>
      <c r="R37">
        <f t="shared" si="3"/>
        <v>4</v>
      </c>
      <c r="S37" s="33">
        <f>S23</f>
        <v>43832</v>
      </c>
      <c r="T37">
        <f t="shared" si="4"/>
        <v>1</v>
      </c>
      <c r="U37">
        <f t="shared" si="5"/>
        <v>1</v>
      </c>
      <c r="V37" t="str">
        <f t="shared" si="0"/>
        <v>14</v>
      </c>
      <c r="W37" s="188">
        <f t="shared" si="6"/>
        <v>0</v>
      </c>
      <c r="X37" s="188">
        <f t="shared" si="7"/>
        <v>0</v>
      </c>
      <c r="Y37" s="33">
        <f t="shared" si="8"/>
        <v>43832</v>
      </c>
    </row>
    <row r="38" spans="1:25" ht="15" customHeight="1">
      <c r="A38" s="39">
        <v>2</v>
      </c>
      <c r="B38" s="239">
        <f>IF(WORKDAY(D$4,A38,Feries)&lt;=F$4,WORKDAY(D$4,A38,Feries),"")</f>
        <v>43833</v>
      </c>
      <c r="C38" s="11" t="str">
        <f>IF(B38&lt;&gt;"",'Agents Postes'!E$3,"")</f>
        <v>Herbert Dupont</v>
      </c>
      <c r="D38" s="12"/>
      <c r="E38" s="123"/>
      <c r="F38" s="123"/>
      <c r="G38" s="124"/>
      <c r="H38" s="124"/>
      <c r="I38" s="125"/>
      <c r="J38" s="125"/>
      <c r="K38" s="13"/>
      <c r="L38" s="2">
        <f t="shared" ref="L38:L101" si="10">(F38-E38)+(H38-G38)+(J38-I38)</f>
        <v>0</v>
      </c>
      <c r="M38" s="3">
        <f t="shared" ref="M38:M101" si="11">L38*24</f>
        <v>0</v>
      </c>
      <c r="R38">
        <f t="shared" si="3"/>
        <v>5</v>
      </c>
      <c r="S38" s="33">
        <f t="shared" ref="S38" si="12">B38</f>
        <v>43833</v>
      </c>
      <c r="T38">
        <f t="shared" si="4"/>
        <v>1</v>
      </c>
      <c r="U38">
        <f t="shared" si="5"/>
        <v>1</v>
      </c>
      <c r="V38" t="str">
        <f t="shared" si="0"/>
        <v>1Herbert Dupont5</v>
      </c>
      <c r="W38" s="188">
        <f t="shared" si="6"/>
        <v>0</v>
      </c>
      <c r="X38" s="188">
        <f t="shared" si="7"/>
        <v>0</v>
      </c>
      <c r="Y38" s="33">
        <f t="shared" si="8"/>
        <v>43833</v>
      </c>
    </row>
    <row r="39" spans="1:25" ht="15" customHeight="1">
      <c r="A39" s="39"/>
      <c r="B39" s="240"/>
      <c r="C39" s="14" t="str">
        <f>IF(B38&lt;&gt;"",'Agents Postes'!E$4,"")</f>
        <v>Lulu Durand</v>
      </c>
      <c r="D39" s="15"/>
      <c r="E39" s="16"/>
      <c r="F39" s="16"/>
      <c r="G39" s="17"/>
      <c r="H39" s="17"/>
      <c r="I39" s="18"/>
      <c r="J39" s="18"/>
      <c r="K39" s="19"/>
      <c r="L39" s="1">
        <f t="shared" si="10"/>
        <v>0</v>
      </c>
      <c r="M39" s="4">
        <f t="shared" si="11"/>
        <v>0</v>
      </c>
      <c r="R39">
        <f t="shared" si="3"/>
        <v>5</v>
      </c>
      <c r="S39" s="33">
        <f t="shared" ref="S39" si="13">S38</f>
        <v>43833</v>
      </c>
      <c r="T39">
        <f t="shared" si="4"/>
        <v>1</v>
      </c>
      <c r="U39">
        <f t="shared" si="5"/>
        <v>1</v>
      </c>
      <c r="V39" t="str">
        <f t="shared" si="0"/>
        <v>1Lulu Durand5</v>
      </c>
      <c r="W39" s="188">
        <f t="shared" si="6"/>
        <v>0</v>
      </c>
      <c r="X39" s="188">
        <f t="shared" si="7"/>
        <v>0</v>
      </c>
      <c r="Y39" s="33">
        <f t="shared" si="8"/>
        <v>43833</v>
      </c>
    </row>
    <row r="40" spans="1:25" ht="15" customHeight="1">
      <c r="A40" s="39"/>
      <c r="B40" s="240"/>
      <c r="C40" s="14" t="str">
        <f>IF(B38&lt;&gt;"",'Agents Postes'!E$5,"")</f>
        <v>Jules Wist</v>
      </c>
      <c r="D40" s="15"/>
      <c r="E40" s="16"/>
      <c r="F40" s="16"/>
      <c r="G40" s="17"/>
      <c r="H40" s="17"/>
      <c r="I40" s="18"/>
      <c r="J40" s="18"/>
      <c r="K40" s="19"/>
      <c r="L40" s="1">
        <f t="shared" si="10"/>
        <v>0</v>
      </c>
      <c r="M40" s="4">
        <f t="shared" si="11"/>
        <v>0</v>
      </c>
      <c r="R40">
        <f t="shared" si="3"/>
        <v>5</v>
      </c>
      <c r="S40" s="33">
        <f t="shared" ref="S40" si="14">S38</f>
        <v>43833</v>
      </c>
      <c r="T40">
        <f t="shared" si="4"/>
        <v>1</v>
      </c>
      <c r="U40">
        <f t="shared" si="5"/>
        <v>1</v>
      </c>
      <c r="V40" t="str">
        <f t="shared" si="0"/>
        <v>1Jules Wist5</v>
      </c>
      <c r="W40" s="188">
        <f t="shared" si="6"/>
        <v>0</v>
      </c>
      <c r="X40" s="188">
        <f t="shared" si="7"/>
        <v>0</v>
      </c>
      <c r="Y40" s="33">
        <f t="shared" si="8"/>
        <v>43833</v>
      </c>
    </row>
    <row r="41" spans="1:25" ht="15" customHeight="1">
      <c r="A41" s="39"/>
      <c r="B41" s="240"/>
      <c r="C41" s="14" t="str">
        <f>IF(B38&lt;&gt;"",'Agents Postes'!E$6,"")</f>
        <v>Honoré Tarot</v>
      </c>
      <c r="D41" s="15"/>
      <c r="E41" s="16"/>
      <c r="F41" s="16"/>
      <c r="G41" s="17"/>
      <c r="H41" s="17"/>
      <c r="I41" s="18"/>
      <c r="J41" s="18"/>
      <c r="K41" s="19"/>
      <c r="L41" s="1">
        <f t="shared" si="10"/>
        <v>0</v>
      </c>
      <c r="M41" s="4">
        <f t="shared" si="11"/>
        <v>0</v>
      </c>
      <c r="R41">
        <f t="shared" si="3"/>
        <v>5</v>
      </c>
      <c r="S41" s="33">
        <f t="shared" ref="S41" si="15">S38</f>
        <v>43833</v>
      </c>
      <c r="T41">
        <f t="shared" si="4"/>
        <v>1</v>
      </c>
      <c r="U41">
        <f t="shared" si="5"/>
        <v>1</v>
      </c>
      <c r="V41" t="str">
        <f t="shared" si="0"/>
        <v>1Honoré Tarot5</v>
      </c>
      <c r="W41" s="188">
        <f t="shared" si="6"/>
        <v>0</v>
      </c>
      <c r="X41" s="188">
        <f t="shared" si="7"/>
        <v>0</v>
      </c>
      <c r="Y41" s="33">
        <f t="shared" si="8"/>
        <v>43833</v>
      </c>
    </row>
    <row r="42" spans="1:25" ht="15" customHeight="1">
      <c r="A42" s="39"/>
      <c r="B42" s="240"/>
      <c r="C42" s="14" t="str">
        <f>IF(B38&lt;&gt;"",'Agents Postes'!E$7,"")</f>
        <v>Joseph Belote</v>
      </c>
      <c r="D42" s="15"/>
      <c r="E42" s="16"/>
      <c r="F42" s="16"/>
      <c r="G42" s="17"/>
      <c r="H42" s="17"/>
      <c r="I42" s="18"/>
      <c r="J42" s="18"/>
      <c r="K42" s="19"/>
      <c r="L42" s="1">
        <f t="shared" si="10"/>
        <v>0</v>
      </c>
      <c r="M42" s="4">
        <f t="shared" si="11"/>
        <v>0</v>
      </c>
      <c r="R42">
        <f t="shared" si="3"/>
        <v>5</v>
      </c>
      <c r="S42" s="33">
        <f t="shared" ref="S42" si="16">S38</f>
        <v>43833</v>
      </c>
      <c r="T42">
        <f t="shared" si="4"/>
        <v>1</v>
      </c>
      <c r="U42">
        <f t="shared" si="5"/>
        <v>1</v>
      </c>
      <c r="V42" t="str">
        <f t="shared" si="0"/>
        <v>1Joseph Belote5</v>
      </c>
      <c r="W42" s="188">
        <f t="shared" si="6"/>
        <v>0</v>
      </c>
      <c r="X42" s="188">
        <f t="shared" si="7"/>
        <v>0</v>
      </c>
      <c r="Y42" s="33">
        <f t="shared" si="8"/>
        <v>43833</v>
      </c>
    </row>
    <row r="43" spans="1:25" ht="15" customHeight="1">
      <c r="A43" s="39"/>
      <c r="B43" s="240"/>
      <c r="C43" s="14" t="str">
        <f>IF(B38&lt;&gt;"",'Agents Postes'!E$8,"")</f>
        <v/>
      </c>
      <c r="D43" s="15"/>
      <c r="E43" s="16"/>
      <c r="F43" s="16"/>
      <c r="G43" s="17"/>
      <c r="H43" s="17"/>
      <c r="I43" s="18"/>
      <c r="J43" s="18"/>
      <c r="K43" s="19"/>
      <c r="L43" s="1">
        <f t="shared" si="10"/>
        <v>0</v>
      </c>
      <c r="M43" s="4">
        <f t="shared" si="11"/>
        <v>0</v>
      </c>
      <c r="R43">
        <f t="shared" si="3"/>
        <v>5</v>
      </c>
      <c r="S43" s="33">
        <f t="shared" ref="S43" si="17">S38</f>
        <v>43833</v>
      </c>
      <c r="T43">
        <f t="shared" si="4"/>
        <v>1</v>
      </c>
      <c r="U43">
        <f t="shared" si="5"/>
        <v>1</v>
      </c>
      <c r="V43" t="str">
        <f t="shared" si="0"/>
        <v>15</v>
      </c>
      <c r="W43" s="188">
        <f t="shared" si="6"/>
        <v>0</v>
      </c>
      <c r="X43" s="188">
        <f t="shared" si="7"/>
        <v>0</v>
      </c>
      <c r="Y43" s="33">
        <f t="shared" si="8"/>
        <v>43833</v>
      </c>
    </row>
    <row r="44" spans="1:25" ht="15" customHeight="1">
      <c r="A44" s="39"/>
      <c r="B44" s="240"/>
      <c r="C44" s="14" t="str">
        <f>IF(B38&lt;&gt;"",'Agents Postes'!E$9,"")</f>
        <v/>
      </c>
      <c r="D44" s="15"/>
      <c r="E44" s="16"/>
      <c r="F44" s="16"/>
      <c r="G44" s="17"/>
      <c r="H44" s="17"/>
      <c r="I44" s="18"/>
      <c r="J44" s="18"/>
      <c r="K44" s="19"/>
      <c r="L44" s="1">
        <f t="shared" si="10"/>
        <v>0</v>
      </c>
      <c r="M44" s="4">
        <f t="shared" si="11"/>
        <v>0</v>
      </c>
      <c r="R44">
        <f t="shared" si="3"/>
        <v>5</v>
      </c>
      <c r="S44" s="33">
        <f t="shared" ref="S44" si="18">S38</f>
        <v>43833</v>
      </c>
      <c r="T44">
        <f t="shared" si="4"/>
        <v>1</v>
      </c>
      <c r="U44">
        <f t="shared" si="5"/>
        <v>1</v>
      </c>
      <c r="V44" t="str">
        <f t="shared" si="0"/>
        <v>15</v>
      </c>
      <c r="W44" s="188">
        <f t="shared" si="6"/>
        <v>0</v>
      </c>
      <c r="X44" s="188">
        <f t="shared" si="7"/>
        <v>0</v>
      </c>
      <c r="Y44" s="33">
        <f t="shared" si="8"/>
        <v>43833</v>
      </c>
    </row>
    <row r="45" spans="1:25" ht="15" customHeight="1">
      <c r="A45" s="39"/>
      <c r="B45" s="240"/>
      <c r="C45" s="14" t="str">
        <f>IF(B38&lt;&gt;"",'Agents Postes'!E$10,"")</f>
        <v/>
      </c>
      <c r="D45" s="15"/>
      <c r="E45" s="16"/>
      <c r="F45" s="16"/>
      <c r="G45" s="17"/>
      <c r="H45" s="17"/>
      <c r="I45" s="18"/>
      <c r="J45" s="18"/>
      <c r="K45" s="19"/>
      <c r="L45" s="1">
        <f t="shared" si="10"/>
        <v>0</v>
      </c>
      <c r="M45" s="4">
        <f t="shared" si="11"/>
        <v>0</v>
      </c>
      <c r="R45">
        <f t="shared" si="3"/>
        <v>5</v>
      </c>
      <c r="S45" s="33">
        <f t="shared" ref="S45" si="19">S38</f>
        <v>43833</v>
      </c>
      <c r="T45">
        <f t="shared" si="4"/>
        <v>1</v>
      </c>
      <c r="U45">
        <f t="shared" si="5"/>
        <v>1</v>
      </c>
      <c r="V45" t="str">
        <f t="shared" si="0"/>
        <v>15</v>
      </c>
      <c r="W45" s="188">
        <f t="shared" si="6"/>
        <v>0</v>
      </c>
      <c r="X45" s="188">
        <f t="shared" si="7"/>
        <v>0</v>
      </c>
      <c r="Y45" s="33">
        <f t="shared" si="8"/>
        <v>43833</v>
      </c>
    </row>
    <row r="46" spans="1:25" ht="15" customHeight="1">
      <c r="A46" s="39"/>
      <c r="B46" s="240"/>
      <c r="C46" s="14" t="str">
        <f>IF(B38&lt;&gt;"",'Agents Postes'!E$11,"")</f>
        <v/>
      </c>
      <c r="D46" s="15"/>
      <c r="E46" s="16"/>
      <c r="F46" s="16"/>
      <c r="G46" s="17"/>
      <c r="H46" s="17"/>
      <c r="I46" s="18"/>
      <c r="J46" s="18"/>
      <c r="K46" s="19"/>
      <c r="L46" s="1">
        <f t="shared" si="10"/>
        <v>0</v>
      </c>
      <c r="M46" s="4">
        <f t="shared" si="11"/>
        <v>0</v>
      </c>
      <c r="R46">
        <f t="shared" si="3"/>
        <v>5</v>
      </c>
      <c r="S46" s="33">
        <f t="shared" ref="S46" si="20">S38</f>
        <v>43833</v>
      </c>
      <c r="T46">
        <f t="shared" si="4"/>
        <v>1</v>
      </c>
      <c r="U46">
        <f t="shared" si="5"/>
        <v>1</v>
      </c>
      <c r="V46" t="str">
        <f t="shared" si="0"/>
        <v>15</v>
      </c>
      <c r="W46" s="188">
        <f t="shared" si="6"/>
        <v>0</v>
      </c>
      <c r="X46" s="188">
        <f t="shared" si="7"/>
        <v>0</v>
      </c>
      <c r="Y46" s="33">
        <f t="shared" si="8"/>
        <v>43833</v>
      </c>
    </row>
    <row r="47" spans="1:25" ht="15" customHeight="1">
      <c r="A47" s="39"/>
      <c r="B47" s="240"/>
      <c r="C47" s="14" t="str">
        <f>IF(B38&lt;&gt;"",'Agents Postes'!E$12,"")</f>
        <v/>
      </c>
      <c r="D47" s="15"/>
      <c r="E47" s="16"/>
      <c r="F47" s="16"/>
      <c r="G47" s="17"/>
      <c r="H47" s="17"/>
      <c r="I47" s="18"/>
      <c r="J47" s="18"/>
      <c r="K47" s="19"/>
      <c r="L47" s="1">
        <f t="shared" si="10"/>
        <v>0</v>
      </c>
      <c r="M47" s="4">
        <f t="shared" si="11"/>
        <v>0</v>
      </c>
      <c r="R47">
        <f t="shared" si="3"/>
        <v>5</v>
      </c>
      <c r="S47" s="33">
        <f t="shared" ref="S47" si="21">S38</f>
        <v>43833</v>
      </c>
      <c r="T47">
        <f t="shared" si="4"/>
        <v>1</v>
      </c>
      <c r="U47">
        <f t="shared" si="5"/>
        <v>1</v>
      </c>
      <c r="V47" t="str">
        <f t="shared" si="0"/>
        <v>15</v>
      </c>
      <c r="W47" s="188">
        <f t="shared" si="6"/>
        <v>0</v>
      </c>
      <c r="X47" s="188">
        <f t="shared" si="7"/>
        <v>0</v>
      </c>
      <c r="Y47" s="33">
        <f t="shared" si="8"/>
        <v>43833</v>
      </c>
    </row>
    <row r="48" spans="1:25" ht="15" customHeight="1">
      <c r="A48" s="39"/>
      <c r="B48" s="240"/>
      <c r="C48" s="14" t="str">
        <f>IF(B38&lt;&gt;"",'Agents Postes'!E$13,"")</f>
        <v/>
      </c>
      <c r="D48" s="15"/>
      <c r="E48" s="16"/>
      <c r="F48" s="16"/>
      <c r="G48" s="17"/>
      <c r="H48" s="17"/>
      <c r="I48" s="18"/>
      <c r="J48" s="18"/>
      <c r="K48" s="19"/>
      <c r="L48" s="1">
        <f t="shared" si="10"/>
        <v>0</v>
      </c>
      <c r="M48" s="4">
        <f t="shared" si="11"/>
        <v>0</v>
      </c>
      <c r="R48">
        <f t="shared" si="3"/>
        <v>5</v>
      </c>
      <c r="S48" s="33">
        <f t="shared" ref="S48" si="22">S38</f>
        <v>43833</v>
      </c>
      <c r="T48">
        <f t="shared" si="4"/>
        <v>1</v>
      </c>
      <c r="U48">
        <f t="shared" si="5"/>
        <v>1</v>
      </c>
      <c r="V48" t="str">
        <f t="shared" si="0"/>
        <v>15</v>
      </c>
      <c r="W48" s="188">
        <f t="shared" si="6"/>
        <v>0</v>
      </c>
      <c r="X48" s="188">
        <f t="shared" si="7"/>
        <v>0</v>
      </c>
      <c r="Y48" s="33">
        <f t="shared" si="8"/>
        <v>43833</v>
      </c>
    </row>
    <row r="49" spans="1:25" ht="15" customHeight="1">
      <c r="A49" s="39"/>
      <c r="B49" s="240"/>
      <c r="C49" s="14" t="str">
        <f>IF(B38&lt;&gt;"",'Agents Postes'!E$14,"")</f>
        <v/>
      </c>
      <c r="D49" s="15"/>
      <c r="E49" s="16"/>
      <c r="F49" s="16"/>
      <c r="G49" s="17"/>
      <c r="H49" s="17"/>
      <c r="I49" s="18"/>
      <c r="J49" s="18"/>
      <c r="K49" s="19"/>
      <c r="L49" s="1">
        <f t="shared" si="10"/>
        <v>0</v>
      </c>
      <c r="M49" s="4">
        <f t="shared" si="11"/>
        <v>0</v>
      </c>
      <c r="R49">
        <f t="shared" si="3"/>
        <v>5</v>
      </c>
      <c r="S49" s="33">
        <f t="shared" ref="S49" si="23">S38</f>
        <v>43833</v>
      </c>
      <c r="T49">
        <f t="shared" si="4"/>
        <v>1</v>
      </c>
      <c r="U49">
        <f t="shared" si="5"/>
        <v>1</v>
      </c>
      <c r="V49" t="str">
        <f t="shared" si="0"/>
        <v>15</v>
      </c>
      <c r="W49" s="188">
        <f t="shared" si="6"/>
        <v>0</v>
      </c>
      <c r="X49" s="188">
        <f t="shared" si="7"/>
        <v>0</v>
      </c>
      <c r="Y49" s="33">
        <f t="shared" si="8"/>
        <v>43833</v>
      </c>
    </row>
    <row r="50" spans="1:25" ht="15" customHeight="1">
      <c r="A50" s="39"/>
      <c r="B50" s="240"/>
      <c r="C50" s="14" t="str">
        <f>IF(B39&lt;&gt;"",'Agents Postes'!E$14,"")</f>
        <v/>
      </c>
      <c r="D50" s="15"/>
      <c r="E50" s="16"/>
      <c r="F50" s="16"/>
      <c r="G50" s="17"/>
      <c r="H50" s="17"/>
      <c r="I50" s="18"/>
      <c r="J50" s="18"/>
      <c r="K50" s="19"/>
      <c r="L50" s="1">
        <f t="shared" si="10"/>
        <v>0</v>
      </c>
      <c r="M50" s="4">
        <f t="shared" si="11"/>
        <v>0</v>
      </c>
      <c r="R50">
        <f t="shared" si="3"/>
        <v>5</v>
      </c>
      <c r="S50" s="33">
        <f t="shared" ref="S50" si="24">S38</f>
        <v>43833</v>
      </c>
      <c r="T50">
        <f t="shared" si="4"/>
        <v>1</v>
      </c>
      <c r="U50">
        <f t="shared" si="5"/>
        <v>1</v>
      </c>
      <c r="V50" t="str">
        <f t="shared" si="0"/>
        <v>15</v>
      </c>
      <c r="W50" s="188">
        <f t="shared" si="6"/>
        <v>0</v>
      </c>
      <c r="X50" s="188">
        <f t="shared" si="7"/>
        <v>0</v>
      </c>
      <c r="Y50" s="33">
        <f t="shared" si="8"/>
        <v>43833</v>
      </c>
    </row>
    <row r="51" spans="1:25" ht="15" customHeight="1">
      <c r="A51" s="39"/>
      <c r="B51" s="240"/>
      <c r="C51" s="14" t="str">
        <f>IF(B40&lt;&gt;"",'Agents Postes'!E$14,"")</f>
        <v/>
      </c>
      <c r="D51" s="15"/>
      <c r="E51" s="16"/>
      <c r="F51" s="16"/>
      <c r="G51" s="17"/>
      <c r="H51" s="17"/>
      <c r="I51" s="18"/>
      <c r="J51" s="18"/>
      <c r="K51" s="19"/>
      <c r="L51" s="1">
        <f t="shared" si="10"/>
        <v>0</v>
      </c>
      <c r="M51" s="4">
        <f t="shared" si="11"/>
        <v>0</v>
      </c>
      <c r="R51">
        <f t="shared" si="3"/>
        <v>5</v>
      </c>
      <c r="S51" s="33">
        <f t="shared" ref="S51" si="25">S38</f>
        <v>43833</v>
      </c>
      <c r="T51">
        <f t="shared" si="4"/>
        <v>1</v>
      </c>
      <c r="U51">
        <f t="shared" si="5"/>
        <v>1</v>
      </c>
      <c r="V51" t="str">
        <f t="shared" si="0"/>
        <v>15</v>
      </c>
      <c r="W51" s="188">
        <f t="shared" si="6"/>
        <v>0</v>
      </c>
      <c r="X51" s="188">
        <f t="shared" si="7"/>
        <v>0</v>
      </c>
      <c r="Y51" s="33">
        <f t="shared" si="8"/>
        <v>43833</v>
      </c>
    </row>
    <row r="52" spans="1:25" ht="15.75" customHeight="1" thickBot="1">
      <c r="A52" s="39"/>
      <c r="B52" s="241"/>
      <c r="C52" s="14" t="str">
        <f>IF(B41&lt;&gt;"",'Agents Postes'!E$14,"")</f>
        <v/>
      </c>
      <c r="D52" s="15"/>
      <c r="E52" s="126"/>
      <c r="F52" s="126"/>
      <c r="G52" s="127"/>
      <c r="H52" s="127"/>
      <c r="I52" s="128"/>
      <c r="J52" s="128"/>
      <c r="K52" s="21"/>
      <c r="L52" s="5">
        <f t="shared" si="10"/>
        <v>0</v>
      </c>
      <c r="M52" s="6">
        <f t="shared" si="11"/>
        <v>0</v>
      </c>
      <c r="R52">
        <f t="shared" si="3"/>
        <v>5</v>
      </c>
      <c r="S52" s="33">
        <f t="shared" ref="S52" si="26">S38</f>
        <v>43833</v>
      </c>
      <c r="T52">
        <f t="shared" si="4"/>
        <v>1</v>
      </c>
      <c r="U52">
        <f t="shared" si="5"/>
        <v>1</v>
      </c>
      <c r="V52" t="str">
        <f t="shared" si="0"/>
        <v>15</v>
      </c>
      <c r="W52" s="188">
        <f t="shared" si="6"/>
        <v>0</v>
      </c>
      <c r="X52" s="188">
        <f t="shared" si="7"/>
        <v>0</v>
      </c>
      <c r="Y52" s="33">
        <f t="shared" si="8"/>
        <v>43833</v>
      </c>
    </row>
    <row r="53" spans="1:25" ht="15" customHeight="1">
      <c r="A53" s="39">
        <v>3</v>
      </c>
      <c r="B53" s="239">
        <f>IF(WORKDAY(D$4,A53,Feries)&lt;=F$4,WORKDAY(D$4,A53,Feries),"")</f>
        <v>43836</v>
      </c>
      <c r="C53" s="11" t="str">
        <f>IF(B53&lt;&gt;"",'Agents Postes'!E$3,"")</f>
        <v>Herbert Dupont</v>
      </c>
      <c r="D53" s="12"/>
      <c r="E53" s="123"/>
      <c r="F53" s="123"/>
      <c r="G53" s="124"/>
      <c r="H53" s="124"/>
      <c r="I53" s="125"/>
      <c r="J53" s="125"/>
      <c r="K53" s="13"/>
      <c r="L53" s="2">
        <f t="shared" si="10"/>
        <v>0</v>
      </c>
      <c r="M53" s="3">
        <f t="shared" si="11"/>
        <v>0</v>
      </c>
      <c r="R53">
        <f t="shared" si="3"/>
        <v>1</v>
      </c>
      <c r="S53" s="33">
        <f t="shared" ref="S53" si="27">B53</f>
        <v>43836</v>
      </c>
      <c r="T53">
        <f t="shared" si="4"/>
        <v>2</v>
      </c>
      <c r="U53">
        <f t="shared" si="5"/>
        <v>1</v>
      </c>
      <c r="V53" t="str">
        <f t="shared" si="0"/>
        <v>2Herbert Dupont1</v>
      </c>
      <c r="W53" s="188">
        <f t="shared" si="6"/>
        <v>0</v>
      </c>
      <c r="X53" s="188">
        <f t="shared" si="7"/>
        <v>0</v>
      </c>
      <c r="Y53" s="33">
        <f t="shared" si="8"/>
        <v>43836</v>
      </c>
    </row>
    <row r="54" spans="1:25" ht="15" customHeight="1">
      <c r="A54" s="39"/>
      <c r="B54" s="240"/>
      <c r="C54" s="14" t="str">
        <f>IF(B53&lt;&gt;"",'Agents Postes'!E$4,"")</f>
        <v>Lulu Durand</v>
      </c>
      <c r="D54" s="15"/>
      <c r="E54" s="16"/>
      <c r="F54" s="16"/>
      <c r="G54" s="17"/>
      <c r="H54" s="17"/>
      <c r="I54" s="18"/>
      <c r="J54" s="18"/>
      <c r="K54" s="19"/>
      <c r="L54" s="1">
        <f t="shared" si="10"/>
        <v>0</v>
      </c>
      <c r="M54" s="4">
        <f t="shared" si="11"/>
        <v>0</v>
      </c>
      <c r="R54">
        <f t="shared" si="3"/>
        <v>1</v>
      </c>
      <c r="S54" s="33">
        <f t="shared" ref="S54" si="28">S53</f>
        <v>43836</v>
      </c>
      <c r="T54">
        <f t="shared" si="4"/>
        <v>2</v>
      </c>
      <c r="U54">
        <f t="shared" si="5"/>
        <v>1</v>
      </c>
      <c r="V54" t="str">
        <f t="shared" si="0"/>
        <v>2Lulu Durand1</v>
      </c>
      <c r="W54" s="188">
        <f t="shared" si="6"/>
        <v>0</v>
      </c>
      <c r="X54" s="188">
        <f t="shared" si="7"/>
        <v>0</v>
      </c>
      <c r="Y54" s="33">
        <f t="shared" si="8"/>
        <v>43836</v>
      </c>
    </row>
    <row r="55" spans="1:25" ht="15" customHeight="1">
      <c r="A55" s="39"/>
      <c r="B55" s="240"/>
      <c r="C55" s="14" t="str">
        <f>IF(B53&lt;&gt;"",'Agents Postes'!E$5,"")</f>
        <v>Jules Wist</v>
      </c>
      <c r="D55" s="15"/>
      <c r="E55" s="16"/>
      <c r="F55" s="16"/>
      <c r="G55" s="17"/>
      <c r="H55" s="17"/>
      <c r="I55" s="18"/>
      <c r="J55" s="18"/>
      <c r="K55" s="19"/>
      <c r="L55" s="1">
        <f t="shared" si="10"/>
        <v>0</v>
      </c>
      <c r="M55" s="4">
        <f t="shared" si="11"/>
        <v>0</v>
      </c>
      <c r="R55">
        <f t="shared" si="3"/>
        <v>1</v>
      </c>
      <c r="S55" s="33">
        <f t="shared" ref="S55" si="29">S53</f>
        <v>43836</v>
      </c>
      <c r="T55">
        <f t="shared" si="4"/>
        <v>2</v>
      </c>
      <c r="U55">
        <f t="shared" si="5"/>
        <v>1</v>
      </c>
      <c r="V55" t="str">
        <f t="shared" si="0"/>
        <v>2Jules Wist1</v>
      </c>
      <c r="W55" s="188">
        <f t="shared" si="6"/>
        <v>0</v>
      </c>
      <c r="X55" s="188">
        <f t="shared" si="7"/>
        <v>0</v>
      </c>
      <c r="Y55" s="33">
        <f t="shared" si="8"/>
        <v>43836</v>
      </c>
    </row>
    <row r="56" spans="1:25" ht="15" customHeight="1">
      <c r="A56" s="39"/>
      <c r="B56" s="240"/>
      <c r="C56" s="14" t="str">
        <f>IF(B53&lt;&gt;"",'Agents Postes'!E$6,"")</f>
        <v>Honoré Tarot</v>
      </c>
      <c r="D56" s="15"/>
      <c r="E56" s="16"/>
      <c r="F56" s="16"/>
      <c r="G56" s="17"/>
      <c r="H56" s="17"/>
      <c r="I56" s="18"/>
      <c r="J56" s="18"/>
      <c r="K56" s="19"/>
      <c r="L56" s="1">
        <f t="shared" si="10"/>
        <v>0</v>
      </c>
      <c r="M56" s="4">
        <f t="shared" si="11"/>
        <v>0</v>
      </c>
      <c r="R56">
        <f t="shared" si="3"/>
        <v>1</v>
      </c>
      <c r="S56" s="33">
        <f t="shared" ref="S56" si="30">S53</f>
        <v>43836</v>
      </c>
      <c r="T56">
        <f t="shared" si="4"/>
        <v>2</v>
      </c>
      <c r="U56">
        <f t="shared" si="5"/>
        <v>1</v>
      </c>
      <c r="V56" t="str">
        <f t="shared" si="0"/>
        <v>2Honoré Tarot1</v>
      </c>
      <c r="W56" s="188">
        <f t="shared" si="6"/>
        <v>0</v>
      </c>
      <c r="X56" s="188">
        <f t="shared" si="7"/>
        <v>0</v>
      </c>
      <c r="Y56" s="33">
        <f t="shared" si="8"/>
        <v>43836</v>
      </c>
    </row>
    <row r="57" spans="1:25" ht="15" customHeight="1">
      <c r="A57" s="39"/>
      <c r="B57" s="240"/>
      <c r="C57" s="14" t="str">
        <f>IF(B53&lt;&gt;"",'Agents Postes'!E$7,"")</f>
        <v>Joseph Belote</v>
      </c>
      <c r="D57" s="15"/>
      <c r="E57" s="16"/>
      <c r="F57" s="16"/>
      <c r="G57" s="17"/>
      <c r="H57" s="17"/>
      <c r="I57" s="18"/>
      <c r="J57" s="18"/>
      <c r="K57" s="19"/>
      <c r="L57" s="1">
        <f t="shared" si="10"/>
        <v>0</v>
      </c>
      <c r="M57" s="4">
        <f t="shared" si="11"/>
        <v>0</v>
      </c>
      <c r="R57">
        <f t="shared" si="3"/>
        <v>1</v>
      </c>
      <c r="S57" s="33">
        <f t="shared" ref="S57" si="31">S53</f>
        <v>43836</v>
      </c>
      <c r="T57">
        <f t="shared" si="4"/>
        <v>2</v>
      </c>
      <c r="U57">
        <f t="shared" si="5"/>
        <v>1</v>
      </c>
      <c r="V57" t="str">
        <f t="shared" si="0"/>
        <v>2Joseph Belote1</v>
      </c>
      <c r="W57" s="188">
        <f t="shared" si="6"/>
        <v>0</v>
      </c>
      <c r="X57" s="188">
        <f t="shared" si="7"/>
        <v>0</v>
      </c>
      <c r="Y57" s="33">
        <f t="shared" si="8"/>
        <v>43836</v>
      </c>
    </row>
    <row r="58" spans="1:25" ht="15" customHeight="1">
      <c r="A58" s="39"/>
      <c r="B58" s="240"/>
      <c r="C58" s="14" t="str">
        <f>IF(B53&lt;&gt;"",'Agents Postes'!E$8,"")</f>
        <v/>
      </c>
      <c r="D58" s="15"/>
      <c r="E58" s="16"/>
      <c r="F58" s="16"/>
      <c r="G58" s="17"/>
      <c r="H58" s="17"/>
      <c r="I58" s="18"/>
      <c r="J58" s="18"/>
      <c r="K58" s="19"/>
      <c r="L58" s="1">
        <f t="shared" si="10"/>
        <v>0</v>
      </c>
      <c r="M58" s="4">
        <f t="shared" si="11"/>
        <v>0</v>
      </c>
      <c r="R58">
        <f t="shared" si="3"/>
        <v>1</v>
      </c>
      <c r="S58" s="33">
        <f t="shared" ref="S58" si="32">S53</f>
        <v>43836</v>
      </c>
      <c r="T58">
        <f t="shared" si="4"/>
        <v>2</v>
      </c>
      <c r="U58">
        <f t="shared" si="5"/>
        <v>1</v>
      </c>
      <c r="V58" t="str">
        <f t="shared" si="0"/>
        <v>21</v>
      </c>
      <c r="W58" s="188">
        <f t="shared" si="6"/>
        <v>0</v>
      </c>
      <c r="X58" s="188">
        <f t="shared" si="7"/>
        <v>0</v>
      </c>
      <c r="Y58" s="33">
        <f t="shared" si="8"/>
        <v>43836</v>
      </c>
    </row>
    <row r="59" spans="1:25" ht="15" customHeight="1">
      <c r="A59" s="39"/>
      <c r="B59" s="240"/>
      <c r="C59" s="14" t="str">
        <f>IF(B53&lt;&gt;"",'Agents Postes'!E$9,"")</f>
        <v/>
      </c>
      <c r="D59" s="15"/>
      <c r="E59" s="16"/>
      <c r="F59" s="16"/>
      <c r="G59" s="17"/>
      <c r="H59" s="17"/>
      <c r="I59" s="18"/>
      <c r="J59" s="18"/>
      <c r="K59" s="19"/>
      <c r="L59" s="1">
        <f t="shared" si="10"/>
        <v>0</v>
      </c>
      <c r="M59" s="4">
        <f t="shared" si="11"/>
        <v>0</v>
      </c>
      <c r="R59">
        <f t="shared" si="3"/>
        <v>1</v>
      </c>
      <c r="S59" s="33">
        <f t="shared" ref="S59" si="33">S53</f>
        <v>43836</v>
      </c>
      <c r="T59">
        <f t="shared" si="4"/>
        <v>2</v>
      </c>
      <c r="U59">
        <f t="shared" si="5"/>
        <v>1</v>
      </c>
      <c r="V59" t="str">
        <f t="shared" si="0"/>
        <v>21</v>
      </c>
      <c r="W59" s="188">
        <f t="shared" si="6"/>
        <v>0</v>
      </c>
      <c r="X59" s="188">
        <f t="shared" si="7"/>
        <v>0</v>
      </c>
      <c r="Y59" s="33">
        <f t="shared" si="8"/>
        <v>43836</v>
      </c>
    </row>
    <row r="60" spans="1:25" ht="15" customHeight="1">
      <c r="A60" s="39"/>
      <c r="B60" s="240"/>
      <c r="C60" s="14" t="str">
        <f>IF(B53&lt;&gt;"",'Agents Postes'!E$10,"")</f>
        <v/>
      </c>
      <c r="D60" s="15"/>
      <c r="E60" s="16"/>
      <c r="F60" s="16"/>
      <c r="G60" s="17"/>
      <c r="H60" s="17"/>
      <c r="I60" s="18"/>
      <c r="J60" s="18"/>
      <c r="K60" s="19"/>
      <c r="L60" s="1">
        <f t="shared" si="10"/>
        <v>0</v>
      </c>
      <c r="M60" s="4">
        <f t="shared" si="11"/>
        <v>0</v>
      </c>
      <c r="R60">
        <f t="shared" si="3"/>
        <v>1</v>
      </c>
      <c r="S60" s="33">
        <f t="shared" ref="S60" si="34">S53</f>
        <v>43836</v>
      </c>
      <c r="T60">
        <f t="shared" si="4"/>
        <v>2</v>
      </c>
      <c r="U60">
        <f t="shared" si="5"/>
        <v>1</v>
      </c>
      <c r="V60" t="str">
        <f t="shared" si="0"/>
        <v>21</v>
      </c>
      <c r="W60" s="188">
        <f t="shared" si="6"/>
        <v>0</v>
      </c>
      <c r="X60" s="188">
        <f t="shared" si="7"/>
        <v>0</v>
      </c>
      <c r="Y60" s="33">
        <f t="shared" si="8"/>
        <v>43836</v>
      </c>
    </row>
    <row r="61" spans="1:25" ht="15" customHeight="1">
      <c r="A61" s="39"/>
      <c r="B61" s="240"/>
      <c r="C61" s="14" t="str">
        <f>IF(B53&lt;&gt;"",'Agents Postes'!E$11,"")</f>
        <v/>
      </c>
      <c r="D61" s="15"/>
      <c r="E61" s="16"/>
      <c r="F61" s="16"/>
      <c r="G61" s="17"/>
      <c r="H61" s="17"/>
      <c r="I61" s="18"/>
      <c r="J61" s="18"/>
      <c r="K61" s="19"/>
      <c r="L61" s="1">
        <f t="shared" si="10"/>
        <v>0</v>
      </c>
      <c r="M61" s="4">
        <f t="shared" si="11"/>
        <v>0</v>
      </c>
      <c r="R61">
        <f t="shared" si="3"/>
        <v>1</v>
      </c>
      <c r="S61" s="33">
        <f t="shared" ref="S61" si="35">S53</f>
        <v>43836</v>
      </c>
      <c r="T61">
        <f t="shared" si="4"/>
        <v>2</v>
      </c>
      <c r="U61">
        <f t="shared" si="5"/>
        <v>1</v>
      </c>
      <c r="V61" t="str">
        <f t="shared" si="0"/>
        <v>21</v>
      </c>
      <c r="W61" s="188">
        <f t="shared" si="6"/>
        <v>0</v>
      </c>
      <c r="X61" s="188">
        <f t="shared" si="7"/>
        <v>0</v>
      </c>
      <c r="Y61" s="33">
        <f t="shared" si="8"/>
        <v>43836</v>
      </c>
    </row>
    <row r="62" spans="1:25" ht="15" customHeight="1">
      <c r="A62" s="39"/>
      <c r="B62" s="240"/>
      <c r="C62" s="14" t="str">
        <f>IF(B53&lt;&gt;"",'Agents Postes'!E$12,"")</f>
        <v/>
      </c>
      <c r="D62" s="15"/>
      <c r="E62" s="16"/>
      <c r="F62" s="16"/>
      <c r="G62" s="17"/>
      <c r="H62" s="17"/>
      <c r="I62" s="18"/>
      <c r="J62" s="18"/>
      <c r="K62" s="19"/>
      <c r="L62" s="1">
        <f t="shared" si="10"/>
        <v>0</v>
      </c>
      <c r="M62" s="4">
        <f t="shared" si="11"/>
        <v>0</v>
      </c>
      <c r="R62">
        <f t="shared" si="3"/>
        <v>1</v>
      </c>
      <c r="S62" s="33">
        <f t="shared" ref="S62" si="36">S53</f>
        <v>43836</v>
      </c>
      <c r="T62">
        <f t="shared" si="4"/>
        <v>2</v>
      </c>
      <c r="U62">
        <f t="shared" si="5"/>
        <v>1</v>
      </c>
      <c r="V62" t="str">
        <f t="shared" si="0"/>
        <v>21</v>
      </c>
      <c r="W62" s="188">
        <f t="shared" si="6"/>
        <v>0</v>
      </c>
      <c r="X62" s="188">
        <f t="shared" si="7"/>
        <v>0</v>
      </c>
      <c r="Y62" s="33">
        <f t="shared" si="8"/>
        <v>43836</v>
      </c>
    </row>
    <row r="63" spans="1:25" ht="15" customHeight="1">
      <c r="A63" s="39"/>
      <c r="B63" s="240"/>
      <c r="C63" s="14" t="str">
        <f>IF(B53&lt;&gt;"",'Agents Postes'!E$13,"")</f>
        <v/>
      </c>
      <c r="D63" s="15"/>
      <c r="E63" s="16"/>
      <c r="F63" s="16"/>
      <c r="G63" s="17"/>
      <c r="H63" s="17"/>
      <c r="I63" s="18"/>
      <c r="J63" s="18"/>
      <c r="K63" s="19"/>
      <c r="L63" s="1">
        <f t="shared" si="10"/>
        <v>0</v>
      </c>
      <c r="M63" s="4">
        <f t="shared" si="11"/>
        <v>0</v>
      </c>
      <c r="R63">
        <f t="shared" si="3"/>
        <v>1</v>
      </c>
      <c r="S63" s="33">
        <f t="shared" ref="S63" si="37">S53</f>
        <v>43836</v>
      </c>
      <c r="T63">
        <f t="shared" si="4"/>
        <v>2</v>
      </c>
      <c r="U63">
        <f t="shared" si="5"/>
        <v>1</v>
      </c>
      <c r="V63" t="str">
        <f t="shared" si="0"/>
        <v>21</v>
      </c>
      <c r="W63" s="188">
        <f t="shared" si="6"/>
        <v>0</v>
      </c>
      <c r="X63" s="188">
        <f t="shared" si="7"/>
        <v>0</v>
      </c>
      <c r="Y63" s="33">
        <f t="shared" si="8"/>
        <v>43836</v>
      </c>
    </row>
    <row r="64" spans="1:25" ht="15" customHeight="1">
      <c r="A64" s="39"/>
      <c r="B64" s="240"/>
      <c r="C64" s="14" t="str">
        <f>IF(B53&lt;&gt;"",'Agents Postes'!E$14,"")</f>
        <v/>
      </c>
      <c r="D64" s="15"/>
      <c r="E64" s="16"/>
      <c r="F64" s="16"/>
      <c r="G64" s="17"/>
      <c r="H64" s="17"/>
      <c r="I64" s="18"/>
      <c r="J64" s="18"/>
      <c r="K64" s="19"/>
      <c r="L64" s="1">
        <f t="shared" si="10"/>
        <v>0</v>
      </c>
      <c r="M64" s="4">
        <f t="shared" si="11"/>
        <v>0</v>
      </c>
      <c r="R64">
        <f t="shared" si="3"/>
        <v>1</v>
      </c>
      <c r="S64" s="33">
        <f t="shared" ref="S64" si="38">S53</f>
        <v>43836</v>
      </c>
      <c r="T64">
        <f t="shared" si="4"/>
        <v>2</v>
      </c>
      <c r="U64">
        <f t="shared" si="5"/>
        <v>1</v>
      </c>
      <c r="V64" t="str">
        <f t="shared" si="0"/>
        <v>21</v>
      </c>
      <c r="W64" s="188">
        <f t="shared" si="6"/>
        <v>0</v>
      </c>
      <c r="X64" s="188">
        <f t="shared" si="7"/>
        <v>0</v>
      </c>
      <c r="Y64" s="33">
        <f t="shared" si="8"/>
        <v>43836</v>
      </c>
    </row>
    <row r="65" spans="1:25" ht="15" customHeight="1">
      <c r="A65" s="39"/>
      <c r="B65" s="240"/>
      <c r="C65" s="14" t="str">
        <f>IF(B54&lt;&gt;"",'Agents Postes'!E$14,"")</f>
        <v/>
      </c>
      <c r="D65" s="15"/>
      <c r="E65" s="16"/>
      <c r="F65" s="16"/>
      <c r="G65" s="17"/>
      <c r="H65" s="17"/>
      <c r="I65" s="18"/>
      <c r="J65" s="18"/>
      <c r="K65" s="19"/>
      <c r="L65" s="1">
        <f t="shared" si="10"/>
        <v>0</v>
      </c>
      <c r="M65" s="4">
        <f t="shared" si="11"/>
        <v>0</v>
      </c>
      <c r="R65">
        <f t="shared" si="3"/>
        <v>1</v>
      </c>
      <c r="S65" s="33">
        <f t="shared" ref="S65" si="39">S53</f>
        <v>43836</v>
      </c>
      <c r="T65">
        <f t="shared" si="4"/>
        <v>2</v>
      </c>
      <c r="U65">
        <f t="shared" si="5"/>
        <v>1</v>
      </c>
      <c r="V65" t="str">
        <f t="shared" si="0"/>
        <v>21</v>
      </c>
      <c r="W65" s="188">
        <f t="shared" si="6"/>
        <v>0</v>
      </c>
      <c r="X65" s="188">
        <f t="shared" si="7"/>
        <v>0</v>
      </c>
      <c r="Y65" s="33">
        <f t="shared" si="8"/>
        <v>43836</v>
      </c>
    </row>
    <row r="66" spans="1:25" ht="15" customHeight="1">
      <c r="A66" s="39"/>
      <c r="B66" s="240"/>
      <c r="C66" s="14" t="str">
        <f>IF(B55&lt;&gt;"",'Agents Postes'!E$14,"")</f>
        <v/>
      </c>
      <c r="D66" s="15"/>
      <c r="E66" s="16"/>
      <c r="F66" s="16"/>
      <c r="G66" s="17"/>
      <c r="H66" s="17"/>
      <c r="I66" s="18"/>
      <c r="J66" s="18"/>
      <c r="K66" s="19"/>
      <c r="L66" s="1">
        <f t="shared" si="10"/>
        <v>0</v>
      </c>
      <c r="M66" s="4">
        <f t="shared" si="11"/>
        <v>0</v>
      </c>
      <c r="R66">
        <f t="shared" si="3"/>
        <v>1</v>
      </c>
      <c r="S66" s="33">
        <f t="shared" ref="S66" si="40">S53</f>
        <v>43836</v>
      </c>
      <c r="T66">
        <f t="shared" si="4"/>
        <v>2</v>
      </c>
      <c r="U66">
        <f t="shared" si="5"/>
        <v>1</v>
      </c>
      <c r="V66" t="str">
        <f t="shared" si="0"/>
        <v>21</v>
      </c>
      <c r="W66" s="188">
        <f t="shared" si="6"/>
        <v>0</v>
      </c>
      <c r="X66" s="188">
        <f t="shared" si="7"/>
        <v>0</v>
      </c>
      <c r="Y66" s="33">
        <f t="shared" si="8"/>
        <v>43836</v>
      </c>
    </row>
    <row r="67" spans="1:25" ht="15.75" customHeight="1" thickBot="1">
      <c r="A67" s="39"/>
      <c r="B67" s="241"/>
      <c r="C67" s="14" t="str">
        <f>IF(B56&lt;&gt;"",'Agents Postes'!E$14,"")</f>
        <v/>
      </c>
      <c r="D67" s="15"/>
      <c r="E67" s="126"/>
      <c r="F67" s="126"/>
      <c r="G67" s="127"/>
      <c r="H67" s="127"/>
      <c r="I67" s="128"/>
      <c r="J67" s="128"/>
      <c r="K67" s="21"/>
      <c r="L67" s="5">
        <f t="shared" si="10"/>
        <v>0</v>
      </c>
      <c r="M67" s="6">
        <f t="shared" si="11"/>
        <v>0</v>
      </c>
      <c r="R67">
        <f t="shared" si="3"/>
        <v>1</v>
      </c>
      <c r="S67" s="33">
        <f t="shared" ref="S67" si="41">S53</f>
        <v>43836</v>
      </c>
      <c r="T67">
        <f t="shared" si="4"/>
        <v>2</v>
      </c>
      <c r="U67">
        <f t="shared" si="5"/>
        <v>1</v>
      </c>
      <c r="V67" t="str">
        <f t="shared" si="0"/>
        <v>21</v>
      </c>
      <c r="W67" s="188">
        <f t="shared" si="6"/>
        <v>0</v>
      </c>
      <c r="X67" s="188">
        <f t="shared" si="7"/>
        <v>0</v>
      </c>
      <c r="Y67" s="33">
        <f t="shared" si="8"/>
        <v>43836</v>
      </c>
    </row>
    <row r="68" spans="1:25" ht="15" customHeight="1">
      <c r="A68" s="39">
        <v>4</v>
      </c>
      <c r="B68" s="239">
        <f>IF(WORKDAY(D$4,A68,Feries)&lt;=F$4,WORKDAY(D$4,A68,Feries),"")</f>
        <v>43837</v>
      </c>
      <c r="C68" s="11" t="str">
        <f>IF(B68&lt;&gt;"",'Agents Postes'!E$3,"")</f>
        <v>Herbert Dupont</v>
      </c>
      <c r="D68" s="12"/>
      <c r="E68" s="123"/>
      <c r="F68" s="123"/>
      <c r="G68" s="124"/>
      <c r="H68" s="124"/>
      <c r="I68" s="125"/>
      <c r="J68" s="125"/>
      <c r="K68" s="13"/>
      <c r="L68" s="2">
        <f t="shared" si="10"/>
        <v>0</v>
      </c>
      <c r="M68" s="3">
        <f t="shared" si="11"/>
        <v>0</v>
      </c>
      <c r="R68">
        <f t="shared" si="3"/>
        <v>2</v>
      </c>
      <c r="S68" s="33">
        <f t="shared" ref="S68" si="42">B68</f>
        <v>43837</v>
      </c>
      <c r="T68">
        <f t="shared" si="4"/>
        <v>2</v>
      </c>
      <c r="U68">
        <f t="shared" si="5"/>
        <v>1</v>
      </c>
      <c r="V68" t="str">
        <f t="shared" si="0"/>
        <v>2Herbert Dupont2</v>
      </c>
      <c r="W68" s="188">
        <f t="shared" si="6"/>
        <v>0</v>
      </c>
      <c r="X68" s="188">
        <f t="shared" si="7"/>
        <v>0</v>
      </c>
      <c r="Y68" s="33">
        <f t="shared" si="8"/>
        <v>43837</v>
      </c>
    </row>
    <row r="69" spans="1:25" ht="15" customHeight="1">
      <c r="A69" s="39"/>
      <c r="B69" s="240"/>
      <c r="C69" s="14" t="str">
        <f>IF(B68&lt;&gt;"",'Agents Postes'!E$4,"")</f>
        <v>Lulu Durand</v>
      </c>
      <c r="D69" s="15"/>
      <c r="E69" s="16"/>
      <c r="F69" s="16"/>
      <c r="G69" s="17"/>
      <c r="H69" s="17"/>
      <c r="I69" s="18"/>
      <c r="J69" s="18"/>
      <c r="K69" s="19"/>
      <c r="L69" s="1">
        <f t="shared" si="10"/>
        <v>0</v>
      </c>
      <c r="M69" s="4">
        <f t="shared" si="11"/>
        <v>0</v>
      </c>
      <c r="R69">
        <f t="shared" si="3"/>
        <v>2</v>
      </c>
      <c r="S69" s="33">
        <f t="shared" ref="S69" si="43">S68</f>
        <v>43837</v>
      </c>
      <c r="T69">
        <f t="shared" si="4"/>
        <v>2</v>
      </c>
      <c r="U69">
        <f t="shared" si="5"/>
        <v>1</v>
      </c>
      <c r="V69" t="str">
        <f t="shared" si="0"/>
        <v>2Lulu Durand2</v>
      </c>
      <c r="W69" s="188">
        <f t="shared" si="6"/>
        <v>0</v>
      </c>
      <c r="X69" s="188">
        <f t="shared" si="7"/>
        <v>0</v>
      </c>
      <c r="Y69" s="33">
        <f t="shared" si="8"/>
        <v>43837</v>
      </c>
    </row>
    <row r="70" spans="1:25" ht="15" customHeight="1">
      <c r="A70" s="39"/>
      <c r="B70" s="240"/>
      <c r="C70" s="14" t="str">
        <f>IF(B68&lt;&gt;"",'Agents Postes'!E$5,"")</f>
        <v>Jules Wist</v>
      </c>
      <c r="D70" s="15"/>
      <c r="E70" s="16"/>
      <c r="F70" s="16"/>
      <c r="G70" s="17"/>
      <c r="H70" s="17"/>
      <c r="I70" s="18"/>
      <c r="J70" s="18"/>
      <c r="K70" s="19"/>
      <c r="L70" s="1">
        <f t="shared" si="10"/>
        <v>0</v>
      </c>
      <c r="M70" s="4">
        <f t="shared" si="11"/>
        <v>0</v>
      </c>
      <c r="R70">
        <f t="shared" si="3"/>
        <v>2</v>
      </c>
      <c r="S70" s="33">
        <f t="shared" ref="S70" si="44">S68</f>
        <v>43837</v>
      </c>
      <c r="T70">
        <f t="shared" si="4"/>
        <v>2</v>
      </c>
      <c r="U70">
        <f t="shared" si="5"/>
        <v>1</v>
      </c>
      <c r="V70" t="str">
        <f t="shared" si="0"/>
        <v>2Jules Wist2</v>
      </c>
      <c r="W70" s="188">
        <f t="shared" si="6"/>
        <v>0</v>
      </c>
      <c r="X70" s="188">
        <f t="shared" si="7"/>
        <v>0</v>
      </c>
      <c r="Y70" s="33">
        <f t="shared" si="8"/>
        <v>43837</v>
      </c>
    </row>
    <row r="71" spans="1:25" ht="15" customHeight="1">
      <c r="A71" s="39"/>
      <c r="B71" s="240"/>
      <c r="C71" s="14" t="str">
        <f>IF(B68&lt;&gt;"",'Agents Postes'!E$6,"")</f>
        <v>Honoré Tarot</v>
      </c>
      <c r="D71" s="15"/>
      <c r="E71" s="16"/>
      <c r="F71" s="16"/>
      <c r="G71" s="17"/>
      <c r="H71" s="17"/>
      <c r="I71" s="18"/>
      <c r="J71" s="18"/>
      <c r="K71" s="19"/>
      <c r="L71" s="1">
        <f t="shared" si="10"/>
        <v>0</v>
      </c>
      <c r="M71" s="4">
        <f t="shared" si="11"/>
        <v>0</v>
      </c>
      <c r="R71">
        <f t="shared" si="3"/>
        <v>2</v>
      </c>
      <c r="S71" s="33">
        <f t="shared" ref="S71" si="45">S68</f>
        <v>43837</v>
      </c>
      <c r="T71">
        <f t="shared" si="4"/>
        <v>2</v>
      </c>
      <c r="U71">
        <f t="shared" si="5"/>
        <v>1</v>
      </c>
      <c r="V71" t="str">
        <f t="shared" si="0"/>
        <v>2Honoré Tarot2</v>
      </c>
      <c r="W71" s="188">
        <f t="shared" si="6"/>
        <v>0</v>
      </c>
      <c r="X71" s="188">
        <f t="shared" si="7"/>
        <v>0</v>
      </c>
      <c r="Y71" s="33">
        <f t="shared" si="8"/>
        <v>43837</v>
      </c>
    </row>
    <row r="72" spans="1:25" ht="15" customHeight="1">
      <c r="A72" s="39"/>
      <c r="B72" s="240"/>
      <c r="C72" s="14" t="str">
        <f>IF(B68&lt;&gt;"",'Agents Postes'!E$7,"")</f>
        <v>Joseph Belote</v>
      </c>
      <c r="D72" s="15"/>
      <c r="E72" s="16"/>
      <c r="F72" s="16"/>
      <c r="G72" s="17"/>
      <c r="H72" s="17"/>
      <c r="I72" s="18"/>
      <c r="J72" s="18"/>
      <c r="K72" s="19"/>
      <c r="L72" s="1">
        <f t="shared" si="10"/>
        <v>0</v>
      </c>
      <c r="M72" s="4">
        <f t="shared" si="11"/>
        <v>0</v>
      </c>
      <c r="R72">
        <f t="shared" si="3"/>
        <v>2</v>
      </c>
      <c r="S72" s="33">
        <f t="shared" ref="S72" si="46">S68</f>
        <v>43837</v>
      </c>
      <c r="T72">
        <f t="shared" si="4"/>
        <v>2</v>
      </c>
      <c r="U72">
        <f t="shared" si="5"/>
        <v>1</v>
      </c>
      <c r="V72" t="str">
        <f t="shared" ref="V72:V135" si="47">T72&amp;C72&amp;R72</f>
        <v>2Joseph Belote2</v>
      </c>
      <c r="W72" s="188">
        <f t="shared" si="6"/>
        <v>0</v>
      </c>
      <c r="X72" s="188">
        <f t="shared" si="7"/>
        <v>0</v>
      </c>
      <c r="Y72" s="33">
        <f t="shared" si="8"/>
        <v>43837</v>
      </c>
    </row>
    <row r="73" spans="1:25" ht="15" customHeight="1">
      <c r="A73" s="39"/>
      <c r="B73" s="240"/>
      <c r="C73" s="14" t="str">
        <f>IF(B68&lt;&gt;"",'Agents Postes'!E$8,"")</f>
        <v/>
      </c>
      <c r="D73" s="15"/>
      <c r="E73" s="16"/>
      <c r="F73" s="16"/>
      <c r="G73" s="17"/>
      <c r="H73" s="17"/>
      <c r="I73" s="18"/>
      <c r="J73" s="18"/>
      <c r="K73" s="19"/>
      <c r="L73" s="1">
        <f t="shared" si="10"/>
        <v>0</v>
      </c>
      <c r="M73" s="4">
        <f t="shared" si="11"/>
        <v>0</v>
      </c>
      <c r="R73">
        <f t="shared" ref="R73:R136" si="48">IF(S73&lt;&gt;"",WEEKDAY(S73,2),"")</f>
        <v>2</v>
      </c>
      <c r="S73" s="33">
        <f t="shared" ref="S73" si="49">S68</f>
        <v>43837</v>
      </c>
      <c r="T73">
        <f t="shared" ref="T73:T136" si="50">IF(S73&lt;&gt;"",WEEKNUM(S73,2),"")</f>
        <v>2</v>
      </c>
      <c r="U73">
        <f t="shared" ref="U73:U136" si="51">IF(S73&lt;&gt;"",MONTH(S73),"")</f>
        <v>1</v>
      </c>
      <c r="V73" t="str">
        <f t="shared" si="47"/>
        <v>22</v>
      </c>
      <c r="W73" s="188">
        <f t="shared" ref="W73:W136" si="52">D73</f>
        <v>0</v>
      </c>
      <c r="X73" s="188">
        <f t="shared" ref="X73:X136" si="53">K73</f>
        <v>0</v>
      </c>
      <c r="Y73" s="33">
        <f t="shared" ref="Y73:Y136" si="54">S73</f>
        <v>43837</v>
      </c>
    </row>
    <row r="74" spans="1:25" ht="15" customHeight="1">
      <c r="A74" s="39"/>
      <c r="B74" s="240"/>
      <c r="C74" s="14" t="str">
        <f>IF(B68&lt;&gt;"",'Agents Postes'!E$9,"")</f>
        <v/>
      </c>
      <c r="D74" s="15"/>
      <c r="E74" s="16"/>
      <c r="F74" s="16"/>
      <c r="G74" s="17"/>
      <c r="H74" s="17"/>
      <c r="I74" s="18"/>
      <c r="J74" s="18"/>
      <c r="K74" s="19"/>
      <c r="L74" s="1">
        <f t="shared" si="10"/>
        <v>0</v>
      </c>
      <c r="M74" s="4">
        <f t="shared" si="11"/>
        <v>0</v>
      </c>
      <c r="R74">
        <f t="shared" si="48"/>
        <v>2</v>
      </c>
      <c r="S74" s="33">
        <f t="shared" ref="S74" si="55">S68</f>
        <v>43837</v>
      </c>
      <c r="T74">
        <f t="shared" si="50"/>
        <v>2</v>
      </c>
      <c r="U74">
        <f t="shared" si="51"/>
        <v>1</v>
      </c>
      <c r="V74" t="str">
        <f t="shared" si="47"/>
        <v>22</v>
      </c>
      <c r="W74" s="188">
        <f t="shared" si="52"/>
        <v>0</v>
      </c>
      <c r="X74" s="188">
        <f t="shared" si="53"/>
        <v>0</v>
      </c>
      <c r="Y74" s="33">
        <f t="shared" si="54"/>
        <v>43837</v>
      </c>
    </row>
    <row r="75" spans="1:25" ht="15" customHeight="1">
      <c r="A75" s="39"/>
      <c r="B75" s="240"/>
      <c r="C75" s="14" t="str">
        <f>IF(B68&lt;&gt;"",'Agents Postes'!E$10,"")</f>
        <v/>
      </c>
      <c r="D75" s="15"/>
      <c r="E75" s="16"/>
      <c r="F75" s="16"/>
      <c r="G75" s="17"/>
      <c r="H75" s="17"/>
      <c r="I75" s="18"/>
      <c r="J75" s="18"/>
      <c r="K75" s="19"/>
      <c r="L75" s="1">
        <f t="shared" si="10"/>
        <v>0</v>
      </c>
      <c r="M75" s="4">
        <f t="shared" si="11"/>
        <v>0</v>
      </c>
      <c r="R75">
        <f t="shared" si="48"/>
        <v>2</v>
      </c>
      <c r="S75" s="33">
        <f t="shared" ref="S75" si="56">S68</f>
        <v>43837</v>
      </c>
      <c r="T75">
        <f t="shared" si="50"/>
        <v>2</v>
      </c>
      <c r="U75">
        <f t="shared" si="51"/>
        <v>1</v>
      </c>
      <c r="V75" t="str">
        <f t="shared" si="47"/>
        <v>22</v>
      </c>
      <c r="W75" s="188">
        <f t="shared" si="52"/>
        <v>0</v>
      </c>
      <c r="X75" s="188">
        <f t="shared" si="53"/>
        <v>0</v>
      </c>
      <c r="Y75" s="33">
        <f t="shared" si="54"/>
        <v>43837</v>
      </c>
    </row>
    <row r="76" spans="1:25" ht="15" customHeight="1">
      <c r="A76" s="39"/>
      <c r="B76" s="240"/>
      <c r="C76" s="14" t="str">
        <f>IF(B68&lt;&gt;"",'Agents Postes'!E$11,"")</f>
        <v/>
      </c>
      <c r="D76" s="15"/>
      <c r="E76" s="16"/>
      <c r="F76" s="16"/>
      <c r="G76" s="17"/>
      <c r="H76" s="17"/>
      <c r="I76" s="18"/>
      <c r="J76" s="18"/>
      <c r="K76" s="19"/>
      <c r="L76" s="1">
        <f t="shared" si="10"/>
        <v>0</v>
      </c>
      <c r="M76" s="4">
        <f t="shared" si="11"/>
        <v>0</v>
      </c>
      <c r="R76">
        <f t="shared" si="48"/>
        <v>2</v>
      </c>
      <c r="S76" s="33">
        <f t="shared" ref="S76" si="57">S68</f>
        <v>43837</v>
      </c>
      <c r="T76">
        <f t="shared" si="50"/>
        <v>2</v>
      </c>
      <c r="U76">
        <f t="shared" si="51"/>
        <v>1</v>
      </c>
      <c r="V76" t="str">
        <f t="shared" si="47"/>
        <v>22</v>
      </c>
      <c r="W76" s="188">
        <f t="shared" si="52"/>
        <v>0</v>
      </c>
      <c r="X76" s="188">
        <f t="shared" si="53"/>
        <v>0</v>
      </c>
      <c r="Y76" s="33">
        <f t="shared" si="54"/>
        <v>43837</v>
      </c>
    </row>
    <row r="77" spans="1:25" ht="15" customHeight="1">
      <c r="A77" s="39"/>
      <c r="B77" s="240"/>
      <c r="C77" s="14" t="str">
        <f>IF(B68&lt;&gt;"",'Agents Postes'!E$12,"")</f>
        <v/>
      </c>
      <c r="D77" s="15"/>
      <c r="E77" s="16"/>
      <c r="F77" s="16"/>
      <c r="G77" s="17"/>
      <c r="H77" s="17"/>
      <c r="I77" s="18"/>
      <c r="J77" s="18"/>
      <c r="K77" s="19"/>
      <c r="L77" s="1">
        <f t="shared" si="10"/>
        <v>0</v>
      </c>
      <c r="M77" s="4">
        <f t="shared" si="11"/>
        <v>0</v>
      </c>
      <c r="R77">
        <f t="shared" si="48"/>
        <v>2</v>
      </c>
      <c r="S77" s="33">
        <f t="shared" ref="S77" si="58">S68</f>
        <v>43837</v>
      </c>
      <c r="T77">
        <f t="shared" si="50"/>
        <v>2</v>
      </c>
      <c r="U77">
        <f t="shared" si="51"/>
        <v>1</v>
      </c>
      <c r="V77" t="str">
        <f t="shared" si="47"/>
        <v>22</v>
      </c>
      <c r="W77" s="188">
        <f t="shared" si="52"/>
        <v>0</v>
      </c>
      <c r="X77" s="188">
        <f t="shared" si="53"/>
        <v>0</v>
      </c>
      <c r="Y77" s="33">
        <f t="shared" si="54"/>
        <v>43837</v>
      </c>
    </row>
    <row r="78" spans="1:25" ht="15" customHeight="1">
      <c r="A78" s="39"/>
      <c r="B78" s="240"/>
      <c r="C78" s="14" t="str">
        <f>IF(B68&lt;&gt;"",'Agents Postes'!E$13,"")</f>
        <v/>
      </c>
      <c r="D78" s="15"/>
      <c r="E78" s="16"/>
      <c r="F78" s="16"/>
      <c r="G78" s="17"/>
      <c r="H78" s="17"/>
      <c r="I78" s="18"/>
      <c r="J78" s="18"/>
      <c r="K78" s="19"/>
      <c r="L78" s="1">
        <f t="shared" si="10"/>
        <v>0</v>
      </c>
      <c r="M78" s="4">
        <f t="shared" si="11"/>
        <v>0</v>
      </c>
      <c r="R78">
        <f t="shared" si="48"/>
        <v>2</v>
      </c>
      <c r="S78" s="33">
        <f t="shared" ref="S78" si="59">S68</f>
        <v>43837</v>
      </c>
      <c r="T78">
        <f t="shared" si="50"/>
        <v>2</v>
      </c>
      <c r="U78">
        <f t="shared" si="51"/>
        <v>1</v>
      </c>
      <c r="V78" t="str">
        <f t="shared" si="47"/>
        <v>22</v>
      </c>
      <c r="W78" s="188">
        <f t="shared" si="52"/>
        <v>0</v>
      </c>
      <c r="X78" s="188">
        <f t="shared" si="53"/>
        <v>0</v>
      </c>
      <c r="Y78" s="33">
        <f t="shared" si="54"/>
        <v>43837</v>
      </c>
    </row>
    <row r="79" spans="1:25" ht="15" customHeight="1">
      <c r="A79" s="39"/>
      <c r="B79" s="240"/>
      <c r="C79" s="14" t="str">
        <f>IF(B68&lt;&gt;"",'Agents Postes'!E$14,"")</f>
        <v/>
      </c>
      <c r="D79" s="15"/>
      <c r="E79" s="16"/>
      <c r="F79" s="16"/>
      <c r="G79" s="17"/>
      <c r="H79" s="17"/>
      <c r="I79" s="18"/>
      <c r="J79" s="18"/>
      <c r="K79" s="19"/>
      <c r="L79" s="1">
        <f t="shared" si="10"/>
        <v>0</v>
      </c>
      <c r="M79" s="4">
        <f t="shared" si="11"/>
        <v>0</v>
      </c>
      <c r="R79">
        <f t="shared" si="48"/>
        <v>2</v>
      </c>
      <c r="S79" s="33">
        <f t="shared" ref="S79" si="60">S68</f>
        <v>43837</v>
      </c>
      <c r="T79">
        <f t="shared" si="50"/>
        <v>2</v>
      </c>
      <c r="U79">
        <f t="shared" si="51"/>
        <v>1</v>
      </c>
      <c r="V79" t="str">
        <f t="shared" si="47"/>
        <v>22</v>
      </c>
      <c r="W79" s="188">
        <f t="shared" si="52"/>
        <v>0</v>
      </c>
      <c r="X79" s="188">
        <f t="shared" si="53"/>
        <v>0</v>
      </c>
      <c r="Y79" s="33">
        <f t="shared" si="54"/>
        <v>43837</v>
      </c>
    </row>
    <row r="80" spans="1:25" ht="15" customHeight="1">
      <c r="A80" s="39"/>
      <c r="B80" s="240"/>
      <c r="C80" s="14" t="str">
        <f>IF(B69&lt;&gt;"",'Agents Postes'!E$14,"")</f>
        <v/>
      </c>
      <c r="D80" s="15"/>
      <c r="E80" s="16"/>
      <c r="F80" s="16"/>
      <c r="G80" s="17"/>
      <c r="H80" s="17"/>
      <c r="I80" s="18"/>
      <c r="J80" s="18"/>
      <c r="K80" s="19"/>
      <c r="L80" s="1">
        <f t="shared" si="10"/>
        <v>0</v>
      </c>
      <c r="M80" s="4">
        <f t="shared" si="11"/>
        <v>0</v>
      </c>
      <c r="R80">
        <f t="shared" si="48"/>
        <v>2</v>
      </c>
      <c r="S80" s="33">
        <f t="shared" ref="S80" si="61">S68</f>
        <v>43837</v>
      </c>
      <c r="T80">
        <f t="shared" si="50"/>
        <v>2</v>
      </c>
      <c r="U80">
        <f t="shared" si="51"/>
        <v>1</v>
      </c>
      <c r="V80" t="str">
        <f t="shared" si="47"/>
        <v>22</v>
      </c>
      <c r="W80" s="188">
        <f t="shared" si="52"/>
        <v>0</v>
      </c>
      <c r="X80" s="188">
        <f t="shared" si="53"/>
        <v>0</v>
      </c>
      <c r="Y80" s="33">
        <f t="shared" si="54"/>
        <v>43837</v>
      </c>
    </row>
    <row r="81" spans="1:25" ht="15" customHeight="1">
      <c r="A81" s="39"/>
      <c r="B81" s="240"/>
      <c r="C81" s="14" t="str">
        <f>IF(B70&lt;&gt;"",'Agents Postes'!E$14,"")</f>
        <v/>
      </c>
      <c r="D81" s="15"/>
      <c r="E81" s="16"/>
      <c r="F81" s="16"/>
      <c r="G81" s="17"/>
      <c r="H81" s="17"/>
      <c r="I81" s="18"/>
      <c r="J81" s="18"/>
      <c r="K81" s="19"/>
      <c r="L81" s="1">
        <f t="shared" si="10"/>
        <v>0</v>
      </c>
      <c r="M81" s="4">
        <f t="shared" si="11"/>
        <v>0</v>
      </c>
      <c r="R81">
        <f t="shared" si="48"/>
        <v>2</v>
      </c>
      <c r="S81" s="33">
        <f t="shared" ref="S81" si="62">S68</f>
        <v>43837</v>
      </c>
      <c r="T81">
        <f t="shared" si="50"/>
        <v>2</v>
      </c>
      <c r="U81">
        <f t="shared" si="51"/>
        <v>1</v>
      </c>
      <c r="V81" t="str">
        <f t="shared" si="47"/>
        <v>22</v>
      </c>
      <c r="W81" s="188">
        <f t="shared" si="52"/>
        <v>0</v>
      </c>
      <c r="X81" s="188">
        <f t="shared" si="53"/>
        <v>0</v>
      </c>
      <c r="Y81" s="33">
        <f t="shared" si="54"/>
        <v>43837</v>
      </c>
    </row>
    <row r="82" spans="1:25" ht="15.75" customHeight="1" thickBot="1">
      <c r="A82" s="39"/>
      <c r="B82" s="241"/>
      <c r="C82" s="14" t="str">
        <f>IF(B71&lt;&gt;"",'Agents Postes'!E$14,"")</f>
        <v/>
      </c>
      <c r="D82" s="15"/>
      <c r="E82" s="126"/>
      <c r="F82" s="126"/>
      <c r="G82" s="127"/>
      <c r="H82" s="127"/>
      <c r="I82" s="128"/>
      <c r="J82" s="128"/>
      <c r="K82" s="21"/>
      <c r="L82" s="5">
        <f t="shared" si="10"/>
        <v>0</v>
      </c>
      <c r="M82" s="6">
        <f t="shared" si="11"/>
        <v>0</v>
      </c>
      <c r="R82">
        <f t="shared" si="48"/>
        <v>2</v>
      </c>
      <c r="S82" s="33">
        <f t="shared" ref="S82" si="63">S68</f>
        <v>43837</v>
      </c>
      <c r="T82">
        <f t="shared" si="50"/>
        <v>2</v>
      </c>
      <c r="U82">
        <f t="shared" si="51"/>
        <v>1</v>
      </c>
      <c r="V82" t="str">
        <f t="shared" si="47"/>
        <v>22</v>
      </c>
      <c r="W82" s="188">
        <f t="shared" si="52"/>
        <v>0</v>
      </c>
      <c r="X82" s="188">
        <f t="shared" si="53"/>
        <v>0</v>
      </c>
      <c r="Y82" s="33">
        <f t="shared" si="54"/>
        <v>43837</v>
      </c>
    </row>
    <row r="83" spans="1:25" ht="15" customHeight="1">
      <c r="A83" s="39">
        <v>5</v>
      </c>
      <c r="B83" s="239">
        <f>IF(WORKDAY(D$4,A83,Feries)&lt;=F$4,WORKDAY(D$4,A83,Feries),"")</f>
        <v>43838</v>
      </c>
      <c r="C83" s="11" t="str">
        <f>IF(B83&lt;&gt;"",'Agents Postes'!E$3,"")</f>
        <v>Herbert Dupont</v>
      </c>
      <c r="D83" s="12"/>
      <c r="E83" s="123"/>
      <c r="F83" s="123"/>
      <c r="G83" s="124"/>
      <c r="H83" s="124"/>
      <c r="I83" s="125"/>
      <c r="J83" s="125"/>
      <c r="K83" s="13"/>
      <c r="L83" s="2">
        <f t="shared" si="10"/>
        <v>0</v>
      </c>
      <c r="M83" s="3">
        <f t="shared" si="11"/>
        <v>0</v>
      </c>
      <c r="R83">
        <f t="shared" si="48"/>
        <v>3</v>
      </c>
      <c r="S83" s="33">
        <f t="shared" ref="S83" si="64">B83</f>
        <v>43838</v>
      </c>
      <c r="T83">
        <f t="shared" si="50"/>
        <v>2</v>
      </c>
      <c r="U83">
        <f t="shared" si="51"/>
        <v>1</v>
      </c>
      <c r="V83" t="str">
        <f t="shared" si="47"/>
        <v>2Herbert Dupont3</v>
      </c>
      <c r="W83" s="188">
        <f t="shared" si="52"/>
        <v>0</v>
      </c>
      <c r="X83" s="188">
        <f t="shared" si="53"/>
        <v>0</v>
      </c>
      <c r="Y83" s="33">
        <f t="shared" si="54"/>
        <v>43838</v>
      </c>
    </row>
    <row r="84" spans="1:25" ht="15" customHeight="1">
      <c r="A84" s="39"/>
      <c r="B84" s="240"/>
      <c r="C84" s="14" t="str">
        <f>IF(B83&lt;&gt;"",'Agents Postes'!E$4,"")</f>
        <v>Lulu Durand</v>
      </c>
      <c r="D84" s="15"/>
      <c r="E84" s="16"/>
      <c r="F84" s="16"/>
      <c r="G84" s="17"/>
      <c r="H84" s="17"/>
      <c r="I84" s="18"/>
      <c r="J84" s="18"/>
      <c r="K84" s="19"/>
      <c r="L84" s="1">
        <f t="shared" si="10"/>
        <v>0</v>
      </c>
      <c r="M84" s="4">
        <f t="shared" si="11"/>
        <v>0</v>
      </c>
      <c r="R84">
        <f t="shared" si="48"/>
        <v>3</v>
      </c>
      <c r="S84" s="33">
        <f t="shared" ref="S84" si="65">S83</f>
        <v>43838</v>
      </c>
      <c r="T84">
        <f t="shared" si="50"/>
        <v>2</v>
      </c>
      <c r="U84">
        <f t="shared" si="51"/>
        <v>1</v>
      </c>
      <c r="V84" t="str">
        <f t="shared" si="47"/>
        <v>2Lulu Durand3</v>
      </c>
      <c r="W84" s="188">
        <f t="shared" si="52"/>
        <v>0</v>
      </c>
      <c r="X84" s="188">
        <f t="shared" si="53"/>
        <v>0</v>
      </c>
      <c r="Y84" s="33">
        <f t="shared" si="54"/>
        <v>43838</v>
      </c>
    </row>
    <row r="85" spans="1:25" ht="15" customHeight="1">
      <c r="A85" s="39"/>
      <c r="B85" s="240"/>
      <c r="C85" s="14" t="str">
        <f>IF(B83&lt;&gt;"",'Agents Postes'!E$5,"")</f>
        <v>Jules Wist</v>
      </c>
      <c r="D85" s="15"/>
      <c r="E85" s="16"/>
      <c r="F85" s="16"/>
      <c r="G85" s="17"/>
      <c r="H85" s="17"/>
      <c r="I85" s="18"/>
      <c r="J85" s="18"/>
      <c r="K85" s="19"/>
      <c r="L85" s="1">
        <f t="shared" si="10"/>
        <v>0</v>
      </c>
      <c r="M85" s="4">
        <f t="shared" si="11"/>
        <v>0</v>
      </c>
      <c r="R85">
        <f t="shared" si="48"/>
        <v>3</v>
      </c>
      <c r="S85" s="33">
        <f t="shared" ref="S85" si="66">S83</f>
        <v>43838</v>
      </c>
      <c r="T85">
        <f t="shared" si="50"/>
        <v>2</v>
      </c>
      <c r="U85">
        <f t="shared" si="51"/>
        <v>1</v>
      </c>
      <c r="V85" t="str">
        <f t="shared" si="47"/>
        <v>2Jules Wist3</v>
      </c>
      <c r="W85" s="188">
        <f t="shared" si="52"/>
        <v>0</v>
      </c>
      <c r="X85" s="188">
        <f t="shared" si="53"/>
        <v>0</v>
      </c>
      <c r="Y85" s="33">
        <f t="shared" si="54"/>
        <v>43838</v>
      </c>
    </row>
    <row r="86" spans="1:25" ht="15" customHeight="1">
      <c r="A86" s="39"/>
      <c r="B86" s="240"/>
      <c r="C86" s="14" t="str">
        <f>IF(B83&lt;&gt;"",'Agents Postes'!E$6,"")</f>
        <v>Honoré Tarot</v>
      </c>
      <c r="D86" s="15"/>
      <c r="E86" s="16"/>
      <c r="F86" s="16"/>
      <c r="G86" s="17"/>
      <c r="H86" s="17"/>
      <c r="I86" s="18"/>
      <c r="J86" s="18"/>
      <c r="K86" s="19"/>
      <c r="L86" s="1">
        <f t="shared" si="10"/>
        <v>0</v>
      </c>
      <c r="M86" s="4">
        <f t="shared" si="11"/>
        <v>0</v>
      </c>
      <c r="R86">
        <f t="shared" si="48"/>
        <v>3</v>
      </c>
      <c r="S86" s="33">
        <f t="shared" ref="S86" si="67">S83</f>
        <v>43838</v>
      </c>
      <c r="T86">
        <f t="shared" si="50"/>
        <v>2</v>
      </c>
      <c r="U86">
        <f t="shared" si="51"/>
        <v>1</v>
      </c>
      <c r="V86" t="str">
        <f t="shared" si="47"/>
        <v>2Honoré Tarot3</v>
      </c>
      <c r="W86" s="188">
        <f t="shared" si="52"/>
        <v>0</v>
      </c>
      <c r="X86" s="188">
        <f t="shared" si="53"/>
        <v>0</v>
      </c>
      <c r="Y86" s="33">
        <f t="shared" si="54"/>
        <v>43838</v>
      </c>
    </row>
    <row r="87" spans="1:25" ht="15" customHeight="1">
      <c r="A87" s="39"/>
      <c r="B87" s="240"/>
      <c r="C87" s="14" t="str">
        <f>IF(B83&lt;&gt;"",'Agents Postes'!E$7,"")</f>
        <v>Joseph Belote</v>
      </c>
      <c r="D87" s="15"/>
      <c r="E87" s="16"/>
      <c r="F87" s="16"/>
      <c r="G87" s="17"/>
      <c r="H87" s="17"/>
      <c r="I87" s="18"/>
      <c r="J87" s="18"/>
      <c r="K87" s="19"/>
      <c r="L87" s="1">
        <f t="shared" si="10"/>
        <v>0</v>
      </c>
      <c r="M87" s="4">
        <f t="shared" si="11"/>
        <v>0</v>
      </c>
      <c r="R87">
        <f t="shared" si="48"/>
        <v>3</v>
      </c>
      <c r="S87" s="33">
        <f t="shared" ref="S87" si="68">S83</f>
        <v>43838</v>
      </c>
      <c r="T87">
        <f t="shared" si="50"/>
        <v>2</v>
      </c>
      <c r="U87">
        <f t="shared" si="51"/>
        <v>1</v>
      </c>
      <c r="V87" t="str">
        <f t="shared" si="47"/>
        <v>2Joseph Belote3</v>
      </c>
      <c r="W87" s="188">
        <f t="shared" si="52"/>
        <v>0</v>
      </c>
      <c r="X87" s="188">
        <f t="shared" si="53"/>
        <v>0</v>
      </c>
      <c r="Y87" s="33">
        <f t="shared" si="54"/>
        <v>43838</v>
      </c>
    </row>
    <row r="88" spans="1:25" ht="15" customHeight="1">
      <c r="A88" s="39"/>
      <c r="B88" s="240"/>
      <c r="C88" s="14" t="str">
        <f>IF(B83&lt;&gt;"",'Agents Postes'!E$8,"")</f>
        <v/>
      </c>
      <c r="D88" s="15"/>
      <c r="E88" s="16"/>
      <c r="F88" s="16"/>
      <c r="G88" s="17"/>
      <c r="H88" s="17"/>
      <c r="I88" s="18"/>
      <c r="J88" s="18"/>
      <c r="K88" s="19"/>
      <c r="L88" s="1">
        <f t="shared" si="10"/>
        <v>0</v>
      </c>
      <c r="M88" s="4">
        <f t="shared" si="11"/>
        <v>0</v>
      </c>
      <c r="R88">
        <f t="shared" si="48"/>
        <v>3</v>
      </c>
      <c r="S88" s="33">
        <f t="shared" ref="S88" si="69">S83</f>
        <v>43838</v>
      </c>
      <c r="T88">
        <f t="shared" si="50"/>
        <v>2</v>
      </c>
      <c r="U88">
        <f t="shared" si="51"/>
        <v>1</v>
      </c>
      <c r="V88" t="str">
        <f t="shared" si="47"/>
        <v>23</v>
      </c>
      <c r="W88" s="188">
        <f t="shared" si="52"/>
        <v>0</v>
      </c>
      <c r="X88" s="188">
        <f t="shared" si="53"/>
        <v>0</v>
      </c>
      <c r="Y88" s="33">
        <f t="shared" si="54"/>
        <v>43838</v>
      </c>
    </row>
    <row r="89" spans="1:25" ht="15" customHeight="1">
      <c r="A89" s="39"/>
      <c r="B89" s="240"/>
      <c r="C89" s="14" t="str">
        <f>IF(B83&lt;&gt;"",'Agents Postes'!E$9,"")</f>
        <v/>
      </c>
      <c r="D89" s="15"/>
      <c r="E89" s="16"/>
      <c r="F89" s="16"/>
      <c r="G89" s="17"/>
      <c r="H89" s="17"/>
      <c r="I89" s="18"/>
      <c r="J89" s="18"/>
      <c r="K89" s="19"/>
      <c r="L89" s="1">
        <f t="shared" si="10"/>
        <v>0</v>
      </c>
      <c r="M89" s="4">
        <f t="shared" si="11"/>
        <v>0</v>
      </c>
      <c r="R89">
        <f t="shared" si="48"/>
        <v>3</v>
      </c>
      <c r="S89" s="33">
        <f t="shared" ref="S89" si="70">S83</f>
        <v>43838</v>
      </c>
      <c r="T89">
        <f t="shared" si="50"/>
        <v>2</v>
      </c>
      <c r="U89">
        <f t="shared" si="51"/>
        <v>1</v>
      </c>
      <c r="V89" t="str">
        <f t="shared" si="47"/>
        <v>23</v>
      </c>
      <c r="W89" s="188">
        <f t="shared" si="52"/>
        <v>0</v>
      </c>
      <c r="X89" s="188">
        <f t="shared" si="53"/>
        <v>0</v>
      </c>
      <c r="Y89" s="33">
        <f t="shared" si="54"/>
        <v>43838</v>
      </c>
    </row>
    <row r="90" spans="1:25" ht="15" customHeight="1">
      <c r="A90" s="39"/>
      <c r="B90" s="240"/>
      <c r="C90" s="14" t="str">
        <f>IF(B83&lt;&gt;"",'Agents Postes'!E$10,"")</f>
        <v/>
      </c>
      <c r="D90" s="15"/>
      <c r="E90" s="16"/>
      <c r="F90" s="16"/>
      <c r="G90" s="17"/>
      <c r="H90" s="17"/>
      <c r="I90" s="18"/>
      <c r="J90" s="18"/>
      <c r="K90" s="19"/>
      <c r="L90" s="1">
        <f t="shared" si="10"/>
        <v>0</v>
      </c>
      <c r="M90" s="4">
        <f t="shared" si="11"/>
        <v>0</v>
      </c>
      <c r="R90">
        <f t="shared" si="48"/>
        <v>3</v>
      </c>
      <c r="S90" s="33">
        <f t="shared" ref="S90" si="71">S83</f>
        <v>43838</v>
      </c>
      <c r="T90">
        <f t="shared" si="50"/>
        <v>2</v>
      </c>
      <c r="U90">
        <f t="shared" si="51"/>
        <v>1</v>
      </c>
      <c r="V90" t="str">
        <f t="shared" si="47"/>
        <v>23</v>
      </c>
      <c r="W90" s="188">
        <f t="shared" si="52"/>
        <v>0</v>
      </c>
      <c r="X90" s="188">
        <f t="shared" si="53"/>
        <v>0</v>
      </c>
      <c r="Y90" s="33">
        <f t="shared" si="54"/>
        <v>43838</v>
      </c>
    </row>
    <row r="91" spans="1:25" ht="15" customHeight="1">
      <c r="A91" s="39"/>
      <c r="B91" s="240"/>
      <c r="C91" s="14" t="str">
        <f>IF(B83&lt;&gt;"",'Agents Postes'!E$11,"")</f>
        <v/>
      </c>
      <c r="D91" s="15"/>
      <c r="E91" s="16"/>
      <c r="F91" s="16"/>
      <c r="G91" s="17"/>
      <c r="H91" s="17"/>
      <c r="I91" s="18"/>
      <c r="J91" s="18"/>
      <c r="K91" s="19"/>
      <c r="L91" s="1">
        <f t="shared" si="10"/>
        <v>0</v>
      </c>
      <c r="M91" s="4">
        <f t="shared" si="11"/>
        <v>0</v>
      </c>
      <c r="R91">
        <f t="shared" si="48"/>
        <v>3</v>
      </c>
      <c r="S91" s="33">
        <f t="shared" ref="S91" si="72">S83</f>
        <v>43838</v>
      </c>
      <c r="T91">
        <f t="shared" si="50"/>
        <v>2</v>
      </c>
      <c r="U91">
        <f t="shared" si="51"/>
        <v>1</v>
      </c>
      <c r="V91" t="str">
        <f t="shared" si="47"/>
        <v>23</v>
      </c>
      <c r="W91" s="188">
        <f t="shared" si="52"/>
        <v>0</v>
      </c>
      <c r="X91" s="188">
        <f t="shared" si="53"/>
        <v>0</v>
      </c>
      <c r="Y91" s="33">
        <f t="shared" si="54"/>
        <v>43838</v>
      </c>
    </row>
    <row r="92" spans="1:25" ht="15" customHeight="1">
      <c r="A92" s="39"/>
      <c r="B92" s="240"/>
      <c r="C92" s="14" t="str">
        <f>IF(B83&lt;&gt;"",'Agents Postes'!E$12,"")</f>
        <v/>
      </c>
      <c r="D92" s="15"/>
      <c r="E92" s="16"/>
      <c r="F92" s="16"/>
      <c r="G92" s="17"/>
      <c r="H92" s="17"/>
      <c r="I92" s="18"/>
      <c r="J92" s="18"/>
      <c r="K92" s="19"/>
      <c r="L92" s="1">
        <f t="shared" si="10"/>
        <v>0</v>
      </c>
      <c r="M92" s="4">
        <f t="shared" si="11"/>
        <v>0</v>
      </c>
      <c r="R92">
        <f t="shared" si="48"/>
        <v>3</v>
      </c>
      <c r="S92" s="33">
        <f t="shared" ref="S92" si="73">S83</f>
        <v>43838</v>
      </c>
      <c r="T92">
        <f t="shared" si="50"/>
        <v>2</v>
      </c>
      <c r="U92">
        <f t="shared" si="51"/>
        <v>1</v>
      </c>
      <c r="V92" t="str">
        <f t="shared" si="47"/>
        <v>23</v>
      </c>
      <c r="W92" s="188">
        <f t="shared" si="52"/>
        <v>0</v>
      </c>
      <c r="X92" s="188">
        <f t="shared" si="53"/>
        <v>0</v>
      </c>
      <c r="Y92" s="33">
        <f t="shared" si="54"/>
        <v>43838</v>
      </c>
    </row>
    <row r="93" spans="1:25" ht="15" customHeight="1">
      <c r="A93" s="39"/>
      <c r="B93" s="240"/>
      <c r="C93" s="14" t="str">
        <f>IF(B83&lt;&gt;"",'Agents Postes'!E$13,"")</f>
        <v/>
      </c>
      <c r="D93" s="15"/>
      <c r="E93" s="16"/>
      <c r="F93" s="16"/>
      <c r="G93" s="17"/>
      <c r="H93" s="17"/>
      <c r="I93" s="18"/>
      <c r="J93" s="18"/>
      <c r="K93" s="19"/>
      <c r="L93" s="1">
        <f t="shared" si="10"/>
        <v>0</v>
      </c>
      <c r="M93" s="4">
        <f t="shared" si="11"/>
        <v>0</v>
      </c>
      <c r="R93">
        <f t="shared" si="48"/>
        <v>3</v>
      </c>
      <c r="S93" s="33">
        <f t="shared" ref="S93" si="74">S83</f>
        <v>43838</v>
      </c>
      <c r="T93">
        <f t="shared" si="50"/>
        <v>2</v>
      </c>
      <c r="U93">
        <f t="shared" si="51"/>
        <v>1</v>
      </c>
      <c r="V93" t="str">
        <f t="shared" si="47"/>
        <v>23</v>
      </c>
      <c r="W93" s="188">
        <f t="shared" si="52"/>
        <v>0</v>
      </c>
      <c r="X93" s="188">
        <f t="shared" si="53"/>
        <v>0</v>
      </c>
      <c r="Y93" s="33">
        <f t="shared" si="54"/>
        <v>43838</v>
      </c>
    </row>
    <row r="94" spans="1:25" ht="15" customHeight="1">
      <c r="A94" s="39"/>
      <c r="B94" s="240"/>
      <c r="C94" s="14" t="str">
        <f>IF(B83&lt;&gt;"",'Agents Postes'!E$14,"")</f>
        <v/>
      </c>
      <c r="D94" s="15"/>
      <c r="E94" s="16"/>
      <c r="F94" s="16"/>
      <c r="G94" s="17"/>
      <c r="H94" s="17"/>
      <c r="I94" s="18"/>
      <c r="J94" s="18"/>
      <c r="K94" s="19"/>
      <c r="L94" s="1">
        <f t="shared" si="10"/>
        <v>0</v>
      </c>
      <c r="M94" s="4">
        <f t="shared" si="11"/>
        <v>0</v>
      </c>
      <c r="R94">
        <f t="shared" si="48"/>
        <v>3</v>
      </c>
      <c r="S94" s="33">
        <f t="shared" ref="S94" si="75">S83</f>
        <v>43838</v>
      </c>
      <c r="T94">
        <f t="shared" si="50"/>
        <v>2</v>
      </c>
      <c r="U94">
        <f t="shared" si="51"/>
        <v>1</v>
      </c>
      <c r="V94" t="str">
        <f t="shared" si="47"/>
        <v>23</v>
      </c>
      <c r="W94" s="188">
        <f t="shared" si="52"/>
        <v>0</v>
      </c>
      <c r="X94" s="188">
        <f t="shared" si="53"/>
        <v>0</v>
      </c>
      <c r="Y94" s="33">
        <f t="shared" si="54"/>
        <v>43838</v>
      </c>
    </row>
    <row r="95" spans="1:25" ht="15" customHeight="1">
      <c r="A95" s="39"/>
      <c r="B95" s="240"/>
      <c r="C95" s="14" t="str">
        <f>IF(B84&lt;&gt;"",'Agents Postes'!E$14,"")</f>
        <v/>
      </c>
      <c r="D95" s="15"/>
      <c r="E95" s="16"/>
      <c r="F95" s="16"/>
      <c r="G95" s="17"/>
      <c r="H95" s="17"/>
      <c r="I95" s="18"/>
      <c r="J95" s="18"/>
      <c r="K95" s="19"/>
      <c r="L95" s="1">
        <f t="shared" si="10"/>
        <v>0</v>
      </c>
      <c r="M95" s="4">
        <f t="shared" si="11"/>
        <v>0</v>
      </c>
      <c r="R95">
        <f t="shared" si="48"/>
        <v>3</v>
      </c>
      <c r="S95" s="33">
        <f t="shared" ref="S95" si="76">S83</f>
        <v>43838</v>
      </c>
      <c r="T95">
        <f t="shared" si="50"/>
        <v>2</v>
      </c>
      <c r="U95">
        <f t="shared" si="51"/>
        <v>1</v>
      </c>
      <c r="V95" t="str">
        <f t="shared" si="47"/>
        <v>23</v>
      </c>
      <c r="W95" s="188">
        <f t="shared" si="52"/>
        <v>0</v>
      </c>
      <c r="X95" s="188">
        <f t="shared" si="53"/>
        <v>0</v>
      </c>
      <c r="Y95" s="33">
        <f t="shared" si="54"/>
        <v>43838</v>
      </c>
    </row>
    <row r="96" spans="1:25" ht="15" customHeight="1">
      <c r="A96" s="39"/>
      <c r="B96" s="240"/>
      <c r="C96" s="14" t="str">
        <f>IF(B85&lt;&gt;"",'Agents Postes'!E$14,"")</f>
        <v/>
      </c>
      <c r="D96" s="15"/>
      <c r="E96" s="16"/>
      <c r="F96" s="16"/>
      <c r="G96" s="17"/>
      <c r="H96" s="17"/>
      <c r="I96" s="18"/>
      <c r="J96" s="18"/>
      <c r="K96" s="19"/>
      <c r="L96" s="1">
        <f t="shared" si="10"/>
        <v>0</v>
      </c>
      <c r="M96" s="4">
        <f t="shared" si="11"/>
        <v>0</v>
      </c>
      <c r="R96">
        <f t="shared" si="48"/>
        <v>3</v>
      </c>
      <c r="S96" s="33">
        <f t="shared" ref="S96" si="77">S83</f>
        <v>43838</v>
      </c>
      <c r="T96">
        <f t="shared" si="50"/>
        <v>2</v>
      </c>
      <c r="U96">
        <f t="shared" si="51"/>
        <v>1</v>
      </c>
      <c r="V96" t="str">
        <f t="shared" si="47"/>
        <v>23</v>
      </c>
      <c r="W96" s="188">
        <f t="shared" si="52"/>
        <v>0</v>
      </c>
      <c r="X96" s="188">
        <f t="shared" si="53"/>
        <v>0</v>
      </c>
      <c r="Y96" s="33">
        <f t="shared" si="54"/>
        <v>43838</v>
      </c>
    </row>
    <row r="97" spans="1:25" ht="15.75" customHeight="1" thickBot="1">
      <c r="A97" s="39"/>
      <c r="B97" s="241"/>
      <c r="C97" s="14" t="str">
        <f>IF(B86&lt;&gt;"",'Agents Postes'!E$14,"")</f>
        <v/>
      </c>
      <c r="D97" s="15"/>
      <c r="E97" s="126"/>
      <c r="F97" s="126"/>
      <c r="G97" s="127"/>
      <c r="H97" s="127"/>
      <c r="I97" s="128"/>
      <c r="J97" s="128"/>
      <c r="K97" s="21"/>
      <c r="L97" s="5">
        <f t="shared" si="10"/>
        <v>0</v>
      </c>
      <c r="M97" s="6">
        <f t="shared" si="11"/>
        <v>0</v>
      </c>
      <c r="R97">
        <f t="shared" si="48"/>
        <v>3</v>
      </c>
      <c r="S97" s="33">
        <f t="shared" ref="S97" si="78">S83</f>
        <v>43838</v>
      </c>
      <c r="T97">
        <f t="shared" si="50"/>
        <v>2</v>
      </c>
      <c r="U97">
        <f t="shared" si="51"/>
        <v>1</v>
      </c>
      <c r="V97" t="str">
        <f t="shared" si="47"/>
        <v>23</v>
      </c>
      <c r="W97" s="188">
        <f t="shared" si="52"/>
        <v>0</v>
      </c>
      <c r="X97" s="188">
        <f t="shared" si="53"/>
        <v>0</v>
      </c>
      <c r="Y97" s="33">
        <f t="shared" si="54"/>
        <v>43838</v>
      </c>
    </row>
    <row r="98" spans="1:25" ht="15" customHeight="1">
      <c r="A98" s="39">
        <v>6</v>
      </c>
      <c r="B98" s="239">
        <f>IF(WORKDAY(D$4,A98,Feries)&lt;=F$4,WORKDAY(D$4,A98,Feries),"")</f>
        <v>43839</v>
      </c>
      <c r="C98" s="11" t="str">
        <f>IF(B98&lt;&gt;"",'Agents Postes'!E$3,"")</f>
        <v>Herbert Dupont</v>
      </c>
      <c r="D98" s="12"/>
      <c r="E98" s="123"/>
      <c r="F98" s="123"/>
      <c r="G98" s="124"/>
      <c r="H98" s="124"/>
      <c r="I98" s="125"/>
      <c r="J98" s="125"/>
      <c r="K98" s="13"/>
      <c r="L98" s="2">
        <f t="shared" si="10"/>
        <v>0</v>
      </c>
      <c r="M98" s="3">
        <f t="shared" si="11"/>
        <v>0</v>
      </c>
      <c r="R98">
        <f t="shared" si="48"/>
        <v>4</v>
      </c>
      <c r="S98" s="33">
        <f t="shared" ref="S98" si="79">B98</f>
        <v>43839</v>
      </c>
      <c r="T98">
        <f t="shared" si="50"/>
        <v>2</v>
      </c>
      <c r="U98">
        <f t="shared" si="51"/>
        <v>1</v>
      </c>
      <c r="V98" t="str">
        <f t="shared" si="47"/>
        <v>2Herbert Dupont4</v>
      </c>
      <c r="W98" s="188">
        <f t="shared" si="52"/>
        <v>0</v>
      </c>
      <c r="X98" s="188">
        <f t="shared" si="53"/>
        <v>0</v>
      </c>
      <c r="Y98" s="33">
        <f t="shared" si="54"/>
        <v>43839</v>
      </c>
    </row>
    <row r="99" spans="1:25" ht="15" customHeight="1">
      <c r="A99" s="39"/>
      <c r="B99" s="240"/>
      <c r="C99" s="14" t="str">
        <f>IF(B98&lt;&gt;"",'Agents Postes'!E$4,"")</f>
        <v>Lulu Durand</v>
      </c>
      <c r="D99" s="15"/>
      <c r="E99" s="16"/>
      <c r="F99" s="16"/>
      <c r="G99" s="17"/>
      <c r="H99" s="17"/>
      <c r="I99" s="18"/>
      <c r="J99" s="18"/>
      <c r="K99" s="19"/>
      <c r="L99" s="1">
        <f t="shared" si="10"/>
        <v>0</v>
      </c>
      <c r="M99" s="4">
        <f t="shared" si="11"/>
        <v>0</v>
      </c>
      <c r="R99">
        <f t="shared" si="48"/>
        <v>4</v>
      </c>
      <c r="S99" s="33">
        <f t="shared" ref="S99" si="80">S98</f>
        <v>43839</v>
      </c>
      <c r="T99">
        <f t="shared" si="50"/>
        <v>2</v>
      </c>
      <c r="U99">
        <f t="shared" si="51"/>
        <v>1</v>
      </c>
      <c r="V99" t="str">
        <f t="shared" si="47"/>
        <v>2Lulu Durand4</v>
      </c>
      <c r="W99" s="188">
        <f t="shared" si="52"/>
        <v>0</v>
      </c>
      <c r="X99" s="188">
        <f t="shared" si="53"/>
        <v>0</v>
      </c>
      <c r="Y99" s="33">
        <f t="shared" si="54"/>
        <v>43839</v>
      </c>
    </row>
    <row r="100" spans="1:25" ht="15" customHeight="1">
      <c r="A100" s="39"/>
      <c r="B100" s="240"/>
      <c r="C100" s="14" t="str">
        <f>IF(B98&lt;&gt;"",'Agents Postes'!E$5,"")</f>
        <v>Jules Wist</v>
      </c>
      <c r="D100" s="15"/>
      <c r="E100" s="16"/>
      <c r="F100" s="16"/>
      <c r="G100" s="17"/>
      <c r="H100" s="17"/>
      <c r="I100" s="18"/>
      <c r="J100" s="18"/>
      <c r="K100" s="19"/>
      <c r="L100" s="1">
        <f t="shared" si="10"/>
        <v>0</v>
      </c>
      <c r="M100" s="4">
        <f t="shared" si="11"/>
        <v>0</v>
      </c>
      <c r="R100">
        <f t="shared" si="48"/>
        <v>4</v>
      </c>
      <c r="S100" s="33">
        <f t="shared" ref="S100" si="81">S98</f>
        <v>43839</v>
      </c>
      <c r="T100">
        <f t="shared" si="50"/>
        <v>2</v>
      </c>
      <c r="U100">
        <f t="shared" si="51"/>
        <v>1</v>
      </c>
      <c r="V100" t="str">
        <f t="shared" si="47"/>
        <v>2Jules Wist4</v>
      </c>
      <c r="W100" s="188">
        <f t="shared" si="52"/>
        <v>0</v>
      </c>
      <c r="X100" s="188">
        <f t="shared" si="53"/>
        <v>0</v>
      </c>
      <c r="Y100" s="33">
        <f t="shared" si="54"/>
        <v>43839</v>
      </c>
    </row>
    <row r="101" spans="1:25" ht="15" customHeight="1">
      <c r="A101" s="39"/>
      <c r="B101" s="240"/>
      <c r="C101" s="14" t="str">
        <f>IF(B98&lt;&gt;"",'Agents Postes'!E$6,"")</f>
        <v>Honoré Tarot</v>
      </c>
      <c r="D101" s="15"/>
      <c r="E101" s="16"/>
      <c r="F101" s="16"/>
      <c r="G101" s="17"/>
      <c r="H101" s="17"/>
      <c r="I101" s="18"/>
      <c r="J101" s="18"/>
      <c r="K101" s="19"/>
      <c r="L101" s="1">
        <f t="shared" si="10"/>
        <v>0</v>
      </c>
      <c r="M101" s="4">
        <f t="shared" si="11"/>
        <v>0</v>
      </c>
      <c r="R101">
        <f t="shared" si="48"/>
        <v>4</v>
      </c>
      <c r="S101" s="33">
        <f t="shared" ref="S101" si="82">S98</f>
        <v>43839</v>
      </c>
      <c r="T101">
        <f t="shared" si="50"/>
        <v>2</v>
      </c>
      <c r="U101">
        <f t="shared" si="51"/>
        <v>1</v>
      </c>
      <c r="V101" t="str">
        <f t="shared" si="47"/>
        <v>2Honoré Tarot4</v>
      </c>
      <c r="W101" s="188">
        <f t="shared" si="52"/>
        <v>0</v>
      </c>
      <c r="X101" s="188">
        <f t="shared" si="53"/>
        <v>0</v>
      </c>
      <c r="Y101" s="33">
        <f t="shared" si="54"/>
        <v>43839</v>
      </c>
    </row>
    <row r="102" spans="1:25" ht="15" customHeight="1">
      <c r="A102" s="39"/>
      <c r="B102" s="240"/>
      <c r="C102" s="14" t="str">
        <f>IF(B98&lt;&gt;"",'Agents Postes'!E$7,"")</f>
        <v>Joseph Belote</v>
      </c>
      <c r="D102" s="15"/>
      <c r="E102" s="16"/>
      <c r="F102" s="16"/>
      <c r="G102" s="17"/>
      <c r="H102" s="17"/>
      <c r="I102" s="18"/>
      <c r="J102" s="18"/>
      <c r="K102" s="19"/>
      <c r="L102" s="1">
        <f t="shared" ref="L102:L165" si="83">(F102-E102)+(H102-G102)+(J102-I102)</f>
        <v>0</v>
      </c>
      <c r="M102" s="4">
        <f t="shared" ref="M102:M165" si="84">L102*24</f>
        <v>0</v>
      </c>
      <c r="R102">
        <f t="shared" si="48"/>
        <v>4</v>
      </c>
      <c r="S102" s="33">
        <f t="shared" ref="S102" si="85">S98</f>
        <v>43839</v>
      </c>
      <c r="T102">
        <f t="shared" si="50"/>
        <v>2</v>
      </c>
      <c r="U102">
        <f t="shared" si="51"/>
        <v>1</v>
      </c>
      <c r="V102" t="str">
        <f t="shared" si="47"/>
        <v>2Joseph Belote4</v>
      </c>
      <c r="W102" s="188">
        <f t="shared" si="52"/>
        <v>0</v>
      </c>
      <c r="X102" s="188">
        <f t="shared" si="53"/>
        <v>0</v>
      </c>
      <c r="Y102" s="33">
        <f t="shared" si="54"/>
        <v>43839</v>
      </c>
    </row>
    <row r="103" spans="1:25" ht="15" customHeight="1">
      <c r="A103" s="39"/>
      <c r="B103" s="240"/>
      <c r="C103" s="14" t="str">
        <f>IF(B98&lt;&gt;"",'Agents Postes'!E$8,"")</f>
        <v/>
      </c>
      <c r="D103" s="15"/>
      <c r="E103" s="16"/>
      <c r="F103" s="16"/>
      <c r="G103" s="17"/>
      <c r="H103" s="17"/>
      <c r="I103" s="18"/>
      <c r="J103" s="18"/>
      <c r="K103" s="19"/>
      <c r="L103" s="1">
        <f t="shared" si="83"/>
        <v>0</v>
      </c>
      <c r="M103" s="4">
        <f t="shared" si="84"/>
        <v>0</v>
      </c>
      <c r="R103">
        <f t="shared" si="48"/>
        <v>4</v>
      </c>
      <c r="S103" s="33">
        <f t="shared" ref="S103" si="86">S98</f>
        <v>43839</v>
      </c>
      <c r="T103">
        <f t="shared" si="50"/>
        <v>2</v>
      </c>
      <c r="U103">
        <f t="shared" si="51"/>
        <v>1</v>
      </c>
      <c r="V103" t="str">
        <f t="shared" si="47"/>
        <v>24</v>
      </c>
      <c r="W103" s="188">
        <f t="shared" si="52"/>
        <v>0</v>
      </c>
      <c r="X103" s="188">
        <f t="shared" si="53"/>
        <v>0</v>
      </c>
      <c r="Y103" s="33">
        <f t="shared" si="54"/>
        <v>43839</v>
      </c>
    </row>
    <row r="104" spans="1:25" ht="15" customHeight="1">
      <c r="A104" s="39"/>
      <c r="B104" s="240"/>
      <c r="C104" s="14" t="str">
        <f>IF(B98&lt;&gt;"",'Agents Postes'!E$9,"")</f>
        <v/>
      </c>
      <c r="D104" s="15"/>
      <c r="E104" s="16"/>
      <c r="F104" s="16"/>
      <c r="G104" s="17"/>
      <c r="H104" s="17"/>
      <c r="I104" s="18"/>
      <c r="J104" s="18"/>
      <c r="K104" s="19"/>
      <c r="L104" s="1">
        <f t="shared" si="83"/>
        <v>0</v>
      </c>
      <c r="M104" s="4">
        <f t="shared" si="84"/>
        <v>0</v>
      </c>
      <c r="R104">
        <f t="shared" si="48"/>
        <v>4</v>
      </c>
      <c r="S104" s="33">
        <f t="shared" ref="S104" si="87">S98</f>
        <v>43839</v>
      </c>
      <c r="T104">
        <f t="shared" si="50"/>
        <v>2</v>
      </c>
      <c r="U104">
        <f t="shared" si="51"/>
        <v>1</v>
      </c>
      <c r="V104" t="str">
        <f t="shared" si="47"/>
        <v>24</v>
      </c>
      <c r="W104" s="188">
        <f t="shared" si="52"/>
        <v>0</v>
      </c>
      <c r="X104" s="188">
        <f t="shared" si="53"/>
        <v>0</v>
      </c>
      <c r="Y104" s="33">
        <f t="shared" si="54"/>
        <v>43839</v>
      </c>
    </row>
    <row r="105" spans="1:25" ht="15" customHeight="1">
      <c r="A105" s="39"/>
      <c r="B105" s="240"/>
      <c r="C105" s="14" t="str">
        <f>IF(B98&lt;&gt;"",'Agents Postes'!E$10,"")</f>
        <v/>
      </c>
      <c r="D105" s="15"/>
      <c r="E105" s="16"/>
      <c r="F105" s="16"/>
      <c r="G105" s="17"/>
      <c r="H105" s="17"/>
      <c r="I105" s="18"/>
      <c r="J105" s="18"/>
      <c r="K105" s="19"/>
      <c r="L105" s="1">
        <f t="shared" si="83"/>
        <v>0</v>
      </c>
      <c r="M105" s="4">
        <f t="shared" si="84"/>
        <v>0</v>
      </c>
      <c r="R105">
        <f t="shared" si="48"/>
        <v>4</v>
      </c>
      <c r="S105" s="33">
        <f t="shared" ref="S105" si="88">S98</f>
        <v>43839</v>
      </c>
      <c r="T105">
        <f t="shared" si="50"/>
        <v>2</v>
      </c>
      <c r="U105">
        <f t="shared" si="51"/>
        <v>1</v>
      </c>
      <c r="V105" t="str">
        <f t="shared" si="47"/>
        <v>24</v>
      </c>
      <c r="W105" s="188">
        <f t="shared" si="52"/>
        <v>0</v>
      </c>
      <c r="X105" s="188">
        <f t="shared" si="53"/>
        <v>0</v>
      </c>
      <c r="Y105" s="33">
        <f t="shared" si="54"/>
        <v>43839</v>
      </c>
    </row>
    <row r="106" spans="1:25" ht="15" customHeight="1">
      <c r="A106" s="39"/>
      <c r="B106" s="240"/>
      <c r="C106" s="14" t="str">
        <f>IF(B98&lt;&gt;"",'Agents Postes'!E$11,"")</f>
        <v/>
      </c>
      <c r="D106" s="15"/>
      <c r="E106" s="16"/>
      <c r="F106" s="16"/>
      <c r="G106" s="17"/>
      <c r="H106" s="17"/>
      <c r="I106" s="18"/>
      <c r="J106" s="18"/>
      <c r="K106" s="19"/>
      <c r="L106" s="1">
        <f t="shared" si="83"/>
        <v>0</v>
      </c>
      <c r="M106" s="4">
        <f t="shared" si="84"/>
        <v>0</v>
      </c>
      <c r="R106">
        <f t="shared" si="48"/>
        <v>4</v>
      </c>
      <c r="S106" s="33">
        <f t="shared" ref="S106" si="89">S98</f>
        <v>43839</v>
      </c>
      <c r="T106">
        <f t="shared" si="50"/>
        <v>2</v>
      </c>
      <c r="U106">
        <f t="shared" si="51"/>
        <v>1</v>
      </c>
      <c r="V106" t="str">
        <f t="shared" si="47"/>
        <v>24</v>
      </c>
      <c r="W106" s="188">
        <f t="shared" si="52"/>
        <v>0</v>
      </c>
      <c r="X106" s="188">
        <f t="shared" si="53"/>
        <v>0</v>
      </c>
      <c r="Y106" s="33">
        <f t="shared" si="54"/>
        <v>43839</v>
      </c>
    </row>
    <row r="107" spans="1:25" ht="15" customHeight="1">
      <c r="A107" s="39"/>
      <c r="B107" s="240"/>
      <c r="C107" s="14" t="str">
        <f>IF(B98&lt;&gt;"",'Agents Postes'!E$12,"")</f>
        <v/>
      </c>
      <c r="D107" s="15"/>
      <c r="E107" s="16"/>
      <c r="F107" s="16"/>
      <c r="G107" s="17"/>
      <c r="H107" s="17"/>
      <c r="I107" s="18"/>
      <c r="J107" s="18"/>
      <c r="K107" s="19"/>
      <c r="L107" s="1">
        <f t="shared" si="83"/>
        <v>0</v>
      </c>
      <c r="M107" s="4">
        <f t="shared" si="84"/>
        <v>0</v>
      </c>
      <c r="R107">
        <f t="shared" si="48"/>
        <v>4</v>
      </c>
      <c r="S107" s="33">
        <f t="shared" ref="S107" si="90">S98</f>
        <v>43839</v>
      </c>
      <c r="T107">
        <f t="shared" si="50"/>
        <v>2</v>
      </c>
      <c r="U107">
        <f t="shared" si="51"/>
        <v>1</v>
      </c>
      <c r="V107" t="str">
        <f t="shared" si="47"/>
        <v>24</v>
      </c>
      <c r="W107" s="188">
        <f t="shared" si="52"/>
        <v>0</v>
      </c>
      <c r="X107" s="188">
        <f t="shared" si="53"/>
        <v>0</v>
      </c>
      <c r="Y107" s="33">
        <f t="shared" si="54"/>
        <v>43839</v>
      </c>
    </row>
    <row r="108" spans="1:25" ht="15" customHeight="1">
      <c r="A108" s="39"/>
      <c r="B108" s="240"/>
      <c r="C108" s="14" t="str">
        <f>IF(B98&lt;&gt;"",'Agents Postes'!E$13,"")</f>
        <v/>
      </c>
      <c r="D108" s="15"/>
      <c r="E108" s="16"/>
      <c r="F108" s="16"/>
      <c r="G108" s="17"/>
      <c r="H108" s="17"/>
      <c r="I108" s="18"/>
      <c r="J108" s="18"/>
      <c r="K108" s="19"/>
      <c r="L108" s="1">
        <f t="shared" si="83"/>
        <v>0</v>
      </c>
      <c r="M108" s="4">
        <f t="shared" si="84"/>
        <v>0</v>
      </c>
      <c r="R108">
        <f t="shared" si="48"/>
        <v>4</v>
      </c>
      <c r="S108" s="33">
        <f t="shared" ref="S108" si="91">S98</f>
        <v>43839</v>
      </c>
      <c r="T108">
        <f t="shared" si="50"/>
        <v>2</v>
      </c>
      <c r="U108">
        <f t="shared" si="51"/>
        <v>1</v>
      </c>
      <c r="V108" t="str">
        <f t="shared" si="47"/>
        <v>24</v>
      </c>
      <c r="W108" s="188">
        <f t="shared" si="52"/>
        <v>0</v>
      </c>
      <c r="X108" s="188">
        <f t="shared" si="53"/>
        <v>0</v>
      </c>
      <c r="Y108" s="33">
        <f t="shared" si="54"/>
        <v>43839</v>
      </c>
    </row>
    <row r="109" spans="1:25" ht="15" customHeight="1">
      <c r="A109" s="39"/>
      <c r="B109" s="240"/>
      <c r="C109" s="14" t="str">
        <f>IF(B98&lt;&gt;"",'Agents Postes'!E$14,"")</f>
        <v/>
      </c>
      <c r="D109" s="15"/>
      <c r="E109" s="16"/>
      <c r="F109" s="16"/>
      <c r="G109" s="17"/>
      <c r="H109" s="17"/>
      <c r="I109" s="18"/>
      <c r="J109" s="18"/>
      <c r="K109" s="19"/>
      <c r="L109" s="1">
        <f t="shared" si="83"/>
        <v>0</v>
      </c>
      <c r="M109" s="4">
        <f t="shared" si="84"/>
        <v>0</v>
      </c>
      <c r="R109">
        <f t="shared" si="48"/>
        <v>4</v>
      </c>
      <c r="S109" s="33">
        <f t="shared" ref="S109" si="92">S98</f>
        <v>43839</v>
      </c>
      <c r="T109">
        <f t="shared" si="50"/>
        <v>2</v>
      </c>
      <c r="U109">
        <f t="shared" si="51"/>
        <v>1</v>
      </c>
      <c r="V109" t="str">
        <f t="shared" si="47"/>
        <v>24</v>
      </c>
      <c r="W109" s="188">
        <f t="shared" si="52"/>
        <v>0</v>
      </c>
      <c r="X109" s="188">
        <f t="shared" si="53"/>
        <v>0</v>
      </c>
      <c r="Y109" s="33">
        <f t="shared" si="54"/>
        <v>43839</v>
      </c>
    </row>
    <row r="110" spans="1:25" ht="15" customHeight="1">
      <c r="A110" s="39"/>
      <c r="B110" s="240"/>
      <c r="C110" s="14" t="str">
        <f>IF(B99&lt;&gt;"",'Agents Postes'!E$14,"")</f>
        <v/>
      </c>
      <c r="D110" s="15"/>
      <c r="E110" s="16"/>
      <c r="F110" s="16"/>
      <c r="G110" s="17"/>
      <c r="H110" s="17"/>
      <c r="I110" s="18"/>
      <c r="J110" s="18"/>
      <c r="K110" s="19"/>
      <c r="L110" s="1">
        <f t="shared" si="83"/>
        <v>0</v>
      </c>
      <c r="M110" s="4">
        <f t="shared" si="84"/>
        <v>0</v>
      </c>
      <c r="R110">
        <f t="shared" si="48"/>
        <v>4</v>
      </c>
      <c r="S110" s="33">
        <f t="shared" ref="S110" si="93">S98</f>
        <v>43839</v>
      </c>
      <c r="T110">
        <f t="shared" si="50"/>
        <v>2</v>
      </c>
      <c r="U110">
        <f t="shared" si="51"/>
        <v>1</v>
      </c>
      <c r="V110" t="str">
        <f t="shared" si="47"/>
        <v>24</v>
      </c>
      <c r="W110" s="188">
        <f t="shared" si="52"/>
        <v>0</v>
      </c>
      <c r="X110" s="188">
        <f t="shared" si="53"/>
        <v>0</v>
      </c>
      <c r="Y110" s="33">
        <f t="shared" si="54"/>
        <v>43839</v>
      </c>
    </row>
    <row r="111" spans="1:25" ht="15" customHeight="1">
      <c r="A111" s="39"/>
      <c r="B111" s="240"/>
      <c r="C111" s="14" t="str">
        <f>IF(B100&lt;&gt;"",'Agents Postes'!E$14,"")</f>
        <v/>
      </c>
      <c r="D111" s="15"/>
      <c r="E111" s="16"/>
      <c r="F111" s="16"/>
      <c r="G111" s="17"/>
      <c r="H111" s="17"/>
      <c r="I111" s="18"/>
      <c r="J111" s="18"/>
      <c r="K111" s="19"/>
      <c r="L111" s="1">
        <f t="shared" si="83"/>
        <v>0</v>
      </c>
      <c r="M111" s="4">
        <f t="shared" si="84"/>
        <v>0</v>
      </c>
      <c r="R111">
        <f t="shared" si="48"/>
        <v>4</v>
      </c>
      <c r="S111" s="33">
        <f t="shared" ref="S111" si="94">S98</f>
        <v>43839</v>
      </c>
      <c r="T111">
        <f t="shared" si="50"/>
        <v>2</v>
      </c>
      <c r="U111">
        <f t="shared" si="51"/>
        <v>1</v>
      </c>
      <c r="V111" t="str">
        <f t="shared" si="47"/>
        <v>24</v>
      </c>
      <c r="W111" s="188">
        <f t="shared" si="52"/>
        <v>0</v>
      </c>
      <c r="X111" s="188">
        <f t="shared" si="53"/>
        <v>0</v>
      </c>
      <c r="Y111" s="33">
        <f t="shared" si="54"/>
        <v>43839</v>
      </c>
    </row>
    <row r="112" spans="1:25" ht="15.75" customHeight="1" thickBot="1">
      <c r="A112" s="39"/>
      <c r="B112" s="241"/>
      <c r="C112" s="14" t="str">
        <f>IF(B101&lt;&gt;"",'Agents Postes'!E$14,"")</f>
        <v/>
      </c>
      <c r="D112" s="15"/>
      <c r="E112" s="126"/>
      <c r="F112" s="126"/>
      <c r="G112" s="127"/>
      <c r="H112" s="127"/>
      <c r="I112" s="128"/>
      <c r="J112" s="128"/>
      <c r="K112" s="21"/>
      <c r="L112" s="5">
        <f t="shared" si="83"/>
        <v>0</v>
      </c>
      <c r="M112" s="6">
        <f t="shared" si="84"/>
        <v>0</v>
      </c>
      <c r="R112">
        <f t="shared" si="48"/>
        <v>4</v>
      </c>
      <c r="S112" s="33">
        <f t="shared" ref="S112" si="95">S98</f>
        <v>43839</v>
      </c>
      <c r="T112">
        <f t="shared" si="50"/>
        <v>2</v>
      </c>
      <c r="U112">
        <f t="shared" si="51"/>
        <v>1</v>
      </c>
      <c r="V112" t="str">
        <f t="shared" si="47"/>
        <v>24</v>
      </c>
      <c r="W112" s="188">
        <f t="shared" si="52"/>
        <v>0</v>
      </c>
      <c r="X112" s="188">
        <f t="shared" si="53"/>
        <v>0</v>
      </c>
      <c r="Y112" s="33">
        <f t="shared" si="54"/>
        <v>43839</v>
      </c>
    </row>
    <row r="113" spans="1:25" ht="15" customHeight="1">
      <c r="A113" s="39">
        <v>7</v>
      </c>
      <c r="B113" s="239">
        <f>IF(WORKDAY(D$4,A113,Feries)&lt;=F$4,WORKDAY(D$4,A113,Feries),"")</f>
        <v>43840</v>
      </c>
      <c r="C113" s="11" t="str">
        <f>IF(B113&lt;&gt;"",'Agents Postes'!E$3,"")</f>
        <v>Herbert Dupont</v>
      </c>
      <c r="D113" s="12"/>
      <c r="E113" s="123"/>
      <c r="F113" s="123"/>
      <c r="G113" s="124"/>
      <c r="H113" s="124"/>
      <c r="I113" s="125"/>
      <c r="J113" s="125"/>
      <c r="K113" s="13"/>
      <c r="L113" s="2">
        <f t="shared" si="83"/>
        <v>0</v>
      </c>
      <c r="M113" s="3">
        <f t="shared" si="84"/>
        <v>0</v>
      </c>
      <c r="R113">
        <f t="shared" si="48"/>
        <v>5</v>
      </c>
      <c r="S113" s="33">
        <f t="shared" ref="S113" si="96">B113</f>
        <v>43840</v>
      </c>
      <c r="T113">
        <f t="shared" si="50"/>
        <v>2</v>
      </c>
      <c r="U113">
        <f t="shared" si="51"/>
        <v>1</v>
      </c>
      <c r="V113" t="str">
        <f t="shared" si="47"/>
        <v>2Herbert Dupont5</v>
      </c>
      <c r="W113" s="188">
        <f t="shared" si="52"/>
        <v>0</v>
      </c>
      <c r="X113" s="188">
        <f t="shared" si="53"/>
        <v>0</v>
      </c>
      <c r="Y113" s="33">
        <f t="shared" si="54"/>
        <v>43840</v>
      </c>
    </row>
    <row r="114" spans="1:25" ht="15" customHeight="1">
      <c r="A114" s="39"/>
      <c r="B114" s="240"/>
      <c r="C114" s="14" t="str">
        <f>IF(B113&lt;&gt;"",'Agents Postes'!E$4,"")</f>
        <v>Lulu Durand</v>
      </c>
      <c r="D114" s="15"/>
      <c r="E114" s="16"/>
      <c r="F114" s="16"/>
      <c r="G114" s="17"/>
      <c r="H114" s="17"/>
      <c r="I114" s="18"/>
      <c r="J114" s="18"/>
      <c r="K114" s="19"/>
      <c r="L114" s="1">
        <f t="shared" si="83"/>
        <v>0</v>
      </c>
      <c r="M114" s="4">
        <f t="shared" si="84"/>
        <v>0</v>
      </c>
      <c r="R114">
        <f t="shared" si="48"/>
        <v>5</v>
      </c>
      <c r="S114" s="33">
        <f t="shared" ref="S114" si="97">S113</f>
        <v>43840</v>
      </c>
      <c r="T114">
        <f t="shared" si="50"/>
        <v>2</v>
      </c>
      <c r="U114">
        <f t="shared" si="51"/>
        <v>1</v>
      </c>
      <c r="V114" t="str">
        <f t="shared" si="47"/>
        <v>2Lulu Durand5</v>
      </c>
      <c r="W114" s="188">
        <f t="shared" si="52"/>
        <v>0</v>
      </c>
      <c r="X114" s="188">
        <f t="shared" si="53"/>
        <v>0</v>
      </c>
      <c r="Y114" s="33">
        <f t="shared" si="54"/>
        <v>43840</v>
      </c>
    </row>
    <row r="115" spans="1:25" ht="15" customHeight="1">
      <c r="A115" s="39"/>
      <c r="B115" s="240"/>
      <c r="C115" s="14" t="str">
        <f>IF(B113&lt;&gt;"",'Agents Postes'!E$5,"")</f>
        <v>Jules Wist</v>
      </c>
      <c r="D115" s="15"/>
      <c r="E115" s="16"/>
      <c r="F115" s="16"/>
      <c r="G115" s="17"/>
      <c r="H115" s="17"/>
      <c r="I115" s="18"/>
      <c r="J115" s="18"/>
      <c r="K115" s="19"/>
      <c r="L115" s="1">
        <f t="shared" si="83"/>
        <v>0</v>
      </c>
      <c r="M115" s="4">
        <f t="shared" si="84"/>
        <v>0</v>
      </c>
      <c r="R115">
        <f t="shared" si="48"/>
        <v>5</v>
      </c>
      <c r="S115" s="33">
        <f t="shared" ref="S115" si="98">S113</f>
        <v>43840</v>
      </c>
      <c r="T115">
        <f t="shared" si="50"/>
        <v>2</v>
      </c>
      <c r="U115">
        <f t="shared" si="51"/>
        <v>1</v>
      </c>
      <c r="V115" t="str">
        <f t="shared" si="47"/>
        <v>2Jules Wist5</v>
      </c>
      <c r="W115" s="188">
        <f t="shared" si="52"/>
        <v>0</v>
      </c>
      <c r="X115" s="188">
        <f t="shared" si="53"/>
        <v>0</v>
      </c>
      <c r="Y115" s="33">
        <f t="shared" si="54"/>
        <v>43840</v>
      </c>
    </row>
    <row r="116" spans="1:25" ht="15" customHeight="1">
      <c r="A116" s="39"/>
      <c r="B116" s="240"/>
      <c r="C116" s="14" t="str">
        <f>IF(B113&lt;&gt;"",'Agents Postes'!E$6,"")</f>
        <v>Honoré Tarot</v>
      </c>
      <c r="D116" s="15"/>
      <c r="E116" s="16"/>
      <c r="F116" s="16"/>
      <c r="G116" s="17"/>
      <c r="H116" s="17"/>
      <c r="I116" s="18"/>
      <c r="J116" s="18"/>
      <c r="K116" s="19"/>
      <c r="L116" s="1">
        <f t="shared" si="83"/>
        <v>0</v>
      </c>
      <c r="M116" s="4">
        <f t="shared" si="84"/>
        <v>0</v>
      </c>
      <c r="R116">
        <f t="shared" si="48"/>
        <v>5</v>
      </c>
      <c r="S116" s="33">
        <f t="shared" ref="S116" si="99">S113</f>
        <v>43840</v>
      </c>
      <c r="T116">
        <f t="shared" si="50"/>
        <v>2</v>
      </c>
      <c r="U116">
        <f t="shared" si="51"/>
        <v>1</v>
      </c>
      <c r="V116" t="str">
        <f t="shared" si="47"/>
        <v>2Honoré Tarot5</v>
      </c>
      <c r="W116" s="188">
        <f t="shared" si="52"/>
        <v>0</v>
      </c>
      <c r="X116" s="188">
        <f t="shared" si="53"/>
        <v>0</v>
      </c>
      <c r="Y116" s="33">
        <f t="shared" si="54"/>
        <v>43840</v>
      </c>
    </row>
    <row r="117" spans="1:25" ht="15" customHeight="1">
      <c r="A117" s="39"/>
      <c r="B117" s="240"/>
      <c r="C117" s="14" t="str">
        <f>IF(B113&lt;&gt;"",'Agents Postes'!E$7,"")</f>
        <v>Joseph Belote</v>
      </c>
      <c r="D117" s="15"/>
      <c r="E117" s="16"/>
      <c r="F117" s="16"/>
      <c r="G117" s="17"/>
      <c r="H117" s="17"/>
      <c r="I117" s="18"/>
      <c r="J117" s="18"/>
      <c r="K117" s="19"/>
      <c r="L117" s="1">
        <f t="shared" si="83"/>
        <v>0</v>
      </c>
      <c r="M117" s="4">
        <f t="shared" si="84"/>
        <v>0</v>
      </c>
      <c r="R117">
        <f t="shared" si="48"/>
        <v>5</v>
      </c>
      <c r="S117" s="33">
        <f t="shared" ref="S117" si="100">S113</f>
        <v>43840</v>
      </c>
      <c r="T117">
        <f t="shared" si="50"/>
        <v>2</v>
      </c>
      <c r="U117">
        <f t="shared" si="51"/>
        <v>1</v>
      </c>
      <c r="V117" t="str">
        <f t="shared" si="47"/>
        <v>2Joseph Belote5</v>
      </c>
      <c r="W117" s="188">
        <f t="shared" si="52"/>
        <v>0</v>
      </c>
      <c r="X117" s="188">
        <f t="shared" si="53"/>
        <v>0</v>
      </c>
      <c r="Y117" s="33">
        <f t="shared" si="54"/>
        <v>43840</v>
      </c>
    </row>
    <row r="118" spans="1:25" ht="15" customHeight="1">
      <c r="A118" s="39"/>
      <c r="B118" s="240"/>
      <c r="C118" s="14" t="str">
        <f>IF(B113&lt;&gt;"",'Agents Postes'!E$8,"")</f>
        <v/>
      </c>
      <c r="D118" s="15"/>
      <c r="E118" s="16"/>
      <c r="F118" s="16"/>
      <c r="G118" s="17"/>
      <c r="H118" s="17"/>
      <c r="I118" s="18"/>
      <c r="J118" s="18"/>
      <c r="K118" s="19"/>
      <c r="L118" s="1">
        <f t="shared" si="83"/>
        <v>0</v>
      </c>
      <c r="M118" s="4">
        <f t="shared" si="84"/>
        <v>0</v>
      </c>
      <c r="R118">
        <f t="shared" si="48"/>
        <v>5</v>
      </c>
      <c r="S118" s="33">
        <f t="shared" ref="S118" si="101">S113</f>
        <v>43840</v>
      </c>
      <c r="T118">
        <f t="shared" si="50"/>
        <v>2</v>
      </c>
      <c r="U118">
        <f t="shared" si="51"/>
        <v>1</v>
      </c>
      <c r="V118" t="str">
        <f t="shared" si="47"/>
        <v>25</v>
      </c>
      <c r="W118" s="188">
        <f t="shared" si="52"/>
        <v>0</v>
      </c>
      <c r="X118" s="188">
        <f t="shared" si="53"/>
        <v>0</v>
      </c>
      <c r="Y118" s="33">
        <f t="shared" si="54"/>
        <v>43840</v>
      </c>
    </row>
    <row r="119" spans="1:25" ht="15" customHeight="1">
      <c r="A119" s="39"/>
      <c r="B119" s="240"/>
      <c r="C119" s="14" t="str">
        <f>IF(B113&lt;&gt;"",'Agents Postes'!E$9,"")</f>
        <v/>
      </c>
      <c r="D119" s="15"/>
      <c r="E119" s="16"/>
      <c r="F119" s="16"/>
      <c r="G119" s="17"/>
      <c r="H119" s="17"/>
      <c r="I119" s="18"/>
      <c r="J119" s="18"/>
      <c r="K119" s="19"/>
      <c r="L119" s="1">
        <f t="shared" si="83"/>
        <v>0</v>
      </c>
      <c r="M119" s="4">
        <f t="shared" si="84"/>
        <v>0</v>
      </c>
      <c r="R119">
        <f t="shared" si="48"/>
        <v>5</v>
      </c>
      <c r="S119" s="33">
        <f t="shared" ref="S119" si="102">S113</f>
        <v>43840</v>
      </c>
      <c r="T119">
        <f t="shared" si="50"/>
        <v>2</v>
      </c>
      <c r="U119">
        <f t="shared" si="51"/>
        <v>1</v>
      </c>
      <c r="V119" t="str">
        <f t="shared" si="47"/>
        <v>25</v>
      </c>
      <c r="W119" s="188">
        <f t="shared" si="52"/>
        <v>0</v>
      </c>
      <c r="X119" s="188">
        <f t="shared" si="53"/>
        <v>0</v>
      </c>
      <c r="Y119" s="33">
        <f t="shared" si="54"/>
        <v>43840</v>
      </c>
    </row>
    <row r="120" spans="1:25" ht="15" customHeight="1">
      <c r="A120" s="39"/>
      <c r="B120" s="240"/>
      <c r="C120" s="14" t="str">
        <f>IF(B113&lt;&gt;"",'Agents Postes'!E$10,"")</f>
        <v/>
      </c>
      <c r="D120" s="15"/>
      <c r="E120" s="16"/>
      <c r="F120" s="16"/>
      <c r="G120" s="17"/>
      <c r="H120" s="17"/>
      <c r="I120" s="18"/>
      <c r="J120" s="18"/>
      <c r="K120" s="19"/>
      <c r="L120" s="1">
        <f t="shared" si="83"/>
        <v>0</v>
      </c>
      <c r="M120" s="4">
        <f t="shared" si="84"/>
        <v>0</v>
      </c>
      <c r="R120">
        <f t="shared" si="48"/>
        <v>5</v>
      </c>
      <c r="S120" s="33">
        <f t="shared" ref="S120" si="103">S113</f>
        <v>43840</v>
      </c>
      <c r="T120">
        <f t="shared" si="50"/>
        <v>2</v>
      </c>
      <c r="U120">
        <f t="shared" si="51"/>
        <v>1</v>
      </c>
      <c r="V120" t="str">
        <f t="shared" si="47"/>
        <v>25</v>
      </c>
      <c r="W120" s="188">
        <f t="shared" si="52"/>
        <v>0</v>
      </c>
      <c r="X120" s="188">
        <f t="shared" si="53"/>
        <v>0</v>
      </c>
      <c r="Y120" s="33">
        <f t="shared" si="54"/>
        <v>43840</v>
      </c>
    </row>
    <row r="121" spans="1:25" ht="15" customHeight="1">
      <c r="A121" s="39"/>
      <c r="B121" s="240"/>
      <c r="C121" s="14" t="str">
        <f>IF(B113&lt;&gt;"",'Agents Postes'!E$11,"")</f>
        <v/>
      </c>
      <c r="D121" s="15"/>
      <c r="E121" s="16"/>
      <c r="F121" s="16"/>
      <c r="G121" s="17"/>
      <c r="H121" s="17"/>
      <c r="I121" s="18"/>
      <c r="J121" s="18"/>
      <c r="K121" s="19"/>
      <c r="L121" s="1">
        <f t="shared" si="83"/>
        <v>0</v>
      </c>
      <c r="M121" s="4">
        <f t="shared" si="84"/>
        <v>0</v>
      </c>
      <c r="R121">
        <f t="shared" si="48"/>
        <v>5</v>
      </c>
      <c r="S121" s="33">
        <f t="shared" ref="S121" si="104">S113</f>
        <v>43840</v>
      </c>
      <c r="T121">
        <f t="shared" si="50"/>
        <v>2</v>
      </c>
      <c r="U121">
        <f t="shared" si="51"/>
        <v>1</v>
      </c>
      <c r="V121" t="str">
        <f t="shared" si="47"/>
        <v>25</v>
      </c>
      <c r="W121" s="188">
        <f t="shared" si="52"/>
        <v>0</v>
      </c>
      <c r="X121" s="188">
        <f t="shared" si="53"/>
        <v>0</v>
      </c>
      <c r="Y121" s="33">
        <f t="shared" si="54"/>
        <v>43840</v>
      </c>
    </row>
    <row r="122" spans="1:25" ht="15" customHeight="1">
      <c r="A122" s="39"/>
      <c r="B122" s="240"/>
      <c r="C122" s="14" t="str">
        <f>IF(B113&lt;&gt;"",'Agents Postes'!E$12,"")</f>
        <v/>
      </c>
      <c r="D122" s="15"/>
      <c r="E122" s="16"/>
      <c r="F122" s="16"/>
      <c r="G122" s="17"/>
      <c r="H122" s="17"/>
      <c r="I122" s="18"/>
      <c r="J122" s="18"/>
      <c r="K122" s="19"/>
      <c r="L122" s="1">
        <f t="shared" si="83"/>
        <v>0</v>
      </c>
      <c r="M122" s="4">
        <f t="shared" si="84"/>
        <v>0</v>
      </c>
      <c r="R122">
        <f t="shared" si="48"/>
        <v>5</v>
      </c>
      <c r="S122" s="33">
        <f t="shared" ref="S122" si="105">S113</f>
        <v>43840</v>
      </c>
      <c r="T122">
        <f t="shared" si="50"/>
        <v>2</v>
      </c>
      <c r="U122">
        <f t="shared" si="51"/>
        <v>1</v>
      </c>
      <c r="V122" t="str">
        <f t="shared" si="47"/>
        <v>25</v>
      </c>
      <c r="W122" s="188">
        <f t="shared" si="52"/>
        <v>0</v>
      </c>
      <c r="X122" s="188">
        <f t="shared" si="53"/>
        <v>0</v>
      </c>
      <c r="Y122" s="33">
        <f t="shared" si="54"/>
        <v>43840</v>
      </c>
    </row>
    <row r="123" spans="1:25" ht="15" customHeight="1">
      <c r="A123" s="39"/>
      <c r="B123" s="240"/>
      <c r="C123" s="14" t="str">
        <f>IF(B113&lt;&gt;"",'Agents Postes'!E$13,"")</f>
        <v/>
      </c>
      <c r="D123" s="15"/>
      <c r="E123" s="16"/>
      <c r="F123" s="16"/>
      <c r="G123" s="17"/>
      <c r="H123" s="17"/>
      <c r="I123" s="18"/>
      <c r="J123" s="18"/>
      <c r="K123" s="19"/>
      <c r="L123" s="1">
        <f t="shared" si="83"/>
        <v>0</v>
      </c>
      <c r="M123" s="4">
        <f t="shared" si="84"/>
        <v>0</v>
      </c>
      <c r="R123">
        <f t="shared" si="48"/>
        <v>5</v>
      </c>
      <c r="S123" s="33">
        <f t="shared" ref="S123" si="106">S113</f>
        <v>43840</v>
      </c>
      <c r="T123">
        <f t="shared" si="50"/>
        <v>2</v>
      </c>
      <c r="U123">
        <f t="shared" si="51"/>
        <v>1</v>
      </c>
      <c r="V123" t="str">
        <f t="shared" si="47"/>
        <v>25</v>
      </c>
      <c r="W123" s="188">
        <f t="shared" si="52"/>
        <v>0</v>
      </c>
      <c r="X123" s="188">
        <f t="shared" si="53"/>
        <v>0</v>
      </c>
      <c r="Y123" s="33">
        <f t="shared" si="54"/>
        <v>43840</v>
      </c>
    </row>
    <row r="124" spans="1:25" ht="15" customHeight="1">
      <c r="A124" s="39"/>
      <c r="B124" s="240"/>
      <c r="C124" s="14" t="str">
        <f>IF(B113&lt;&gt;"",'Agents Postes'!E$14,"")</f>
        <v/>
      </c>
      <c r="D124" s="15"/>
      <c r="E124" s="16"/>
      <c r="F124" s="16"/>
      <c r="G124" s="17"/>
      <c r="H124" s="17"/>
      <c r="I124" s="18"/>
      <c r="J124" s="18"/>
      <c r="K124" s="19"/>
      <c r="L124" s="1">
        <f t="shared" si="83"/>
        <v>0</v>
      </c>
      <c r="M124" s="4">
        <f t="shared" si="84"/>
        <v>0</v>
      </c>
      <c r="R124">
        <f t="shared" si="48"/>
        <v>5</v>
      </c>
      <c r="S124" s="33">
        <f t="shared" ref="S124" si="107">S113</f>
        <v>43840</v>
      </c>
      <c r="T124">
        <f t="shared" si="50"/>
        <v>2</v>
      </c>
      <c r="U124">
        <f t="shared" si="51"/>
        <v>1</v>
      </c>
      <c r="V124" t="str">
        <f t="shared" si="47"/>
        <v>25</v>
      </c>
      <c r="W124" s="188">
        <f t="shared" si="52"/>
        <v>0</v>
      </c>
      <c r="X124" s="188">
        <f t="shared" si="53"/>
        <v>0</v>
      </c>
      <c r="Y124" s="33">
        <f t="shared" si="54"/>
        <v>43840</v>
      </c>
    </row>
    <row r="125" spans="1:25" ht="15" customHeight="1">
      <c r="A125" s="39"/>
      <c r="B125" s="240"/>
      <c r="C125" s="14" t="str">
        <f>IF(B114&lt;&gt;"",'Agents Postes'!E$14,"")</f>
        <v/>
      </c>
      <c r="D125" s="15"/>
      <c r="E125" s="16"/>
      <c r="F125" s="16"/>
      <c r="G125" s="17"/>
      <c r="H125" s="17"/>
      <c r="I125" s="18"/>
      <c r="J125" s="18"/>
      <c r="K125" s="19"/>
      <c r="L125" s="1">
        <f t="shared" si="83"/>
        <v>0</v>
      </c>
      <c r="M125" s="4">
        <f t="shared" si="84"/>
        <v>0</v>
      </c>
      <c r="R125">
        <f t="shared" si="48"/>
        <v>5</v>
      </c>
      <c r="S125" s="33">
        <f t="shared" ref="S125" si="108">S113</f>
        <v>43840</v>
      </c>
      <c r="T125">
        <f t="shared" si="50"/>
        <v>2</v>
      </c>
      <c r="U125">
        <f t="shared" si="51"/>
        <v>1</v>
      </c>
      <c r="V125" t="str">
        <f t="shared" si="47"/>
        <v>25</v>
      </c>
      <c r="W125" s="188">
        <f t="shared" si="52"/>
        <v>0</v>
      </c>
      <c r="X125" s="188">
        <f t="shared" si="53"/>
        <v>0</v>
      </c>
      <c r="Y125" s="33">
        <f t="shared" si="54"/>
        <v>43840</v>
      </c>
    </row>
    <row r="126" spans="1:25" ht="15" customHeight="1">
      <c r="A126" s="39"/>
      <c r="B126" s="240"/>
      <c r="C126" s="14" t="str">
        <f>IF(B115&lt;&gt;"",'Agents Postes'!E$14,"")</f>
        <v/>
      </c>
      <c r="D126" s="15"/>
      <c r="E126" s="16"/>
      <c r="F126" s="16"/>
      <c r="G126" s="17"/>
      <c r="H126" s="17"/>
      <c r="I126" s="18"/>
      <c r="J126" s="18"/>
      <c r="K126" s="19"/>
      <c r="L126" s="1">
        <f t="shared" si="83"/>
        <v>0</v>
      </c>
      <c r="M126" s="4">
        <f t="shared" si="84"/>
        <v>0</v>
      </c>
      <c r="R126">
        <f t="shared" si="48"/>
        <v>5</v>
      </c>
      <c r="S126" s="33">
        <f t="shared" ref="S126" si="109">S113</f>
        <v>43840</v>
      </c>
      <c r="T126">
        <f t="shared" si="50"/>
        <v>2</v>
      </c>
      <c r="U126">
        <f t="shared" si="51"/>
        <v>1</v>
      </c>
      <c r="V126" t="str">
        <f t="shared" si="47"/>
        <v>25</v>
      </c>
      <c r="W126" s="188">
        <f t="shared" si="52"/>
        <v>0</v>
      </c>
      <c r="X126" s="188">
        <f t="shared" si="53"/>
        <v>0</v>
      </c>
      <c r="Y126" s="33">
        <f t="shared" si="54"/>
        <v>43840</v>
      </c>
    </row>
    <row r="127" spans="1:25" ht="15.75" customHeight="1" thickBot="1">
      <c r="A127" s="39"/>
      <c r="B127" s="241"/>
      <c r="C127" s="14" t="str">
        <f>IF(B116&lt;&gt;"",'Agents Postes'!E$14,"")</f>
        <v/>
      </c>
      <c r="D127" s="15"/>
      <c r="E127" s="126"/>
      <c r="F127" s="126"/>
      <c r="G127" s="127"/>
      <c r="H127" s="127"/>
      <c r="I127" s="128"/>
      <c r="J127" s="128"/>
      <c r="K127" s="21"/>
      <c r="L127" s="5">
        <f t="shared" si="83"/>
        <v>0</v>
      </c>
      <c r="M127" s="6">
        <f t="shared" si="84"/>
        <v>0</v>
      </c>
      <c r="R127">
        <f t="shared" si="48"/>
        <v>5</v>
      </c>
      <c r="S127" s="33">
        <f t="shared" ref="S127" si="110">S113</f>
        <v>43840</v>
      </c>
      <c r="T127">
        <f t="shared" si="50"/>
        <v>2</v>
      </c>
      <c r="U127">
        <f t="shared" si="51"/>
        <v>1</v>
      </c>
      <c r="V127" t="str">
        <f t="shared" si="47"/>
        <v>25</v>
      </c>
      <c r="W127" s="188">
        <f t="shared" si="52"/>
        <v>0</v>
      </c>
      <c r="X127" s="188">
        <f t="shared" si="53"/>
        <v>0</v>
      </c>
      <c r="Y127" s="33">
        <f t="shared" si="54"/>
        <v>43840</v>
      </c>
    </row>
    <row r="128" spans="1:25" ht="15" customHeight="1">
      <c r="A128" s="39">
        <v>8</v>
      </c>
      <c r="B128" s="239">
        <f>IF(WORKDAY(D$4,A128,Feries)&lt;=F$4,WORKDAY(D$4,A128,Feries),"")</f>
        <v>43843</v>
      </c>
      <c r="C128" s="11" t="str">
        <f>IF(B128&lt;&gt;"",'Agents Postes'!E$3,"")</f>
        <v>Herbert Dupont</v>
      </c>
      <c r="D128" s="12"/>
      <c r="E128" s="123"/>
      <c r="F128" s="123"/>
      <c r="G128" s="124"/>
      <c r="H128" s="124"/>
      <c r="I128" s="125"/>
      <c r="J128" s="125"/>
      <c r="K128" s="13"/>
      <c r="L128" s="2">
        <f t="shared" si="83"/>
        <v>0</v>
      </c>
      <c r="M128" s="3">
        <f t="shared" si="84"/>
        <v>0</v>
      </c>
      <c r="R128">
        <f t="shared" si="48"/>
        <v>1</v>
      </c>
      <c r="S128" s="33">
        <f t="shared" ref="S128" si="111">B128</f>
        <v>43843</v>
      </c>
      <c r="T128">
        <f t="shared" si="50"/>
        <v>3</v>
      </c>
      <c r="U128">
        <f t="shared" si="51"/>
        <v>1</v>
      </c>
      <c r="V128" t="str">
        <f t="shared" si="47"/>
        <v>3Herbert Dupont1</v>
      </c>
      <c r="W128" s="188">
        <f t="shared" si="52"/>
        <v>0</v>
      </c>
      <c r="X128" s="188">
        <f t="shared" si="53"/>
        <v>0</v>
      </c>
      <c r="Y128" s="33">
        <f t="shared" si="54"/>
        <v>43843</v>
      </c>
    </row>
    <row r="129" spans="1:25" ht="15" customHeight="1">
      <c r="A129" s="39"/>
      <c r="B129" s="240"/>
      <c r="C129" s="14" t="str">
        <f>IF(B128&lt;&gt;"",'Agents Postes'!E$4,"")</f>
        <v>Lulu Durand</v>
      </c>
      <c r="D129" s="15"/>
      <c r="E129" s="16"/>
      <c r="F129" s="16"/>
      <c r="G129" s="17"/>
      <c r="H129" s="17"/>
      <c r="I129" s="18"/>
      <c r="J129" s="18"/>
      <c r="K129" s="19"/>
      <c r="L129" s="1">
        <f t="shared" si="83"/>
        <v>0</v>
      </c>
      <c r="M129" s="4">
        <f t="shared" si="84"/>
        <v>0</v>
      </c>
      <c r="R129">
        <f t="shared" si="48"/>
        <v>1</v>
      </c>
      <c r="S129" s="33">
        <f t="shared" ref="S129" si="112">S128</f>
        <v>43843</v>
      </c>
      <c r="T129">
        <f t="shared" si="50"/>
        <v>3</v>
      </c>
      <c r="U129">
        <f t="shared" si="51"/>
        <v>1</v>
      </c>
      <c r="V129" t="str">
        <f t="shared" si="47"/>
        <v>3Lulu Durand1</v>
      </c>
      <c r="W129" s="188">
        <f t="shared" si="52"/>
        <v>0</v>
      </c>
      <c r="X129" s="188">
        <f t="shared" si="53"/>
        <v>0</v>
      </c>
      <c r="Y129" s="33">
        <f t="shared" si="54"/>
        <v>43843</v>
      </c>
    </row>
    <row r="130" spans="1:25" ht="15" customHeight="1">
      <c r="A130" s="39"/>
      <c r="B130" s="240"/>
      <c r="C130" s="14" t="str">
        <f>IF(B128&lt;&gt;"",'Agents Postes'!E$5,"")</f>
        <v>Jules Wist</v>
      </c>
      <c r="D130" s="15"/>
      <c r="E130" s="16"/>
      <c r="F130" s="16"/>
      <c r="G130" s="17"/>
      <c r="H130" s="17"/>
      <c r="I130" s="18"/>
      <c r="J130" s="18"/>
      <c r="K130" s="19"/>
      <c r="L130" s="1">
        <f t="shared" si="83"/>
        <v>0</v>
      </c>
      <c r="M130" s="4">
        <f t="shared" si="84"/>
        <v>0</v>
      </c>
      <c r="R130">
        <f t="shared" si="48"/>
        <v>1</v>
      </c>
      <c r="S130" s="33">
        <f t="shared" ref="S130" si="113">S128</f>
        <v>43843</v>
      </c>
      <c r="T130">
        <f t="shared" si="50"/>
        <v>3</v>
      </c>
      <c r="U130">
        <f t="shared" si="51"/>
        <v>1</v>
      </c>
      <c r="V130" t="str">
        <f t="shared" si="47"/>
        <v>3Jules Wist1</v>
      </c>
      <c r="W130" s="188">
        <f t="shared" si="52"/>
        <v>0</v>
      </c>
      <c r="X130" s="188">
        <f t="shared" si="53"/>
        <v>0</v>
      </c>
      <c r="Y130" s="33">
        <f t="shared" si="54"/>
        <v>43843</v>
      </c>
    </row>
    <row r="131" spans="1:25" ht="15" customHeight="1">
      <c r="A131" s="39"/>
      <c r="B131" s="240"/>
      <c r="C131" s="14" t="str">
        <f>IF(B128&lt;&gt;"",'Agents Postes'!E$6,"")</f>
        <v>Honoré Tarot</v>
      </c>
      <c r="D131" s="15"/>
      <c r="E131" s="16"/>
      <c r="F131" s="16"/>
      <c r="G131" s="17"/>
      <c r="H131" s="17"/>
      <c r="I131" s="18"/>
      <c r="J131" s="18"/>
      <c r="K131" s="19"/>
      <c r="L131" s="1">
        <f t="shared" si="83"/>
        <v>0</v>
      </c>
      <c r="M131" s="4">
        <f t="shared" si="84"/>
        <v>0</v>
      </c>
      <c r="R131">
        <f t="shared" si="48"/>
        <v>1</v>
      </c>
      <c r="S131" s="33">
        <f t="shared" ref="S131" si="114">S128</f>
        <v>43843</v>
      </c>
      <c r="T131">
        <f t="shared" si="50"/>
        <v>3</v>
      </c>
      <c r="U131">
        <f t="shared" si="51"/>
        <v>1</v>
      </c>
      <c r="V131" t="str">
        <f t="shared" si="47"/>
        <v>3Honoré Tarot1</v>
      </c>
      <c r="W131" s="188">
        <f t="shared" si="52"/>
        <v>0</v>
      </c>
      <c r="X131" s="188">
        <f t="shared" si="53"/>
        <v>0</v>
      </c>
      <c r="Y131" s="33">
        <f t="shared" si="54"/>
        <v>43843</v>
      </c>
    </row>
    <row r="132" spans="1:25" ht="15" customHeight="1">
      <c r="A132" s="39"/>
      <c r="B132" s="240"/>
      <c r="C132" s="14" t="str">
        <f>IF(B128&lt;&gt;"",'Agents Postes'!E$7,"")</f>
        <v>Joseph Belote</v>
      </c>
      <c r="D132" s="15"/>
      <c r="E132" s="16"/>
      <c r="F132" s="16"/>
      <c r="G132" s="17"/>
      <c r="H132" s="17"/>
      <c r="I132" s="18"/>
      <c r="J132" s="18"/>
      <c r="K132" s="19"/>
      <c r="L132" s="1">
        <f t="shared" si="83"/>
        <v>0</v>
      </c>
      <c r="M132" s="4">
        <f t="shared" si="84"/>
        <v>0</v>
      </c>
      <c r="R132">
        <f t="shared" si="48"/>
        <v>1</v>
      </c>
      <c r="S132" s="33">
        <f t="shared" ref="S132" si="115">S128</f>
        <v>43843</v>
      </c>
      <c r="T132">
        <f t="shared" si="50"/>
        <v>3</v>
      </c>
      <c r="U132">
        <f t="shared" si="51"/>
        <v>1</v>
      </c>
      <c r="V132" t="str">
        <f t="shared" si="47"/>
        <v>3Joseph Belote1</v>
      </c>
      <c r="W132" s="188">
        <f t="shared" si="52"/>
        <v>0</v>
      </c>
      <c r="X132" s="188">
        <f t="shared" si="53"/>
        <v>0</v>
      </c>
      <c r="Y132" s="33">
        <f t="shared" si="54"/>
        <v>43843</v>
      </c>
    </row>
    <row r="133" spans="1:25" ht="15" customHeight="1">
      <c r="A133" s="39"/>
      <c r="B133" s="240"/>
      <c r="C133" s="14" t="str">
        <f>IF(B128&lt;&gt;"",'Agents Postes'!E$8,"")</f>
        <v/>
      </c>
      <c r="D133" s="15"/>
      <c r="E133" s="16"/>
      <c r="F133" s="16"/>
      <c r="G133" s="17"/>
      <c r="H133" s="17"/>
      <c r="I133" s="18"/>
      <c r="J133" s="18"/>
      <c r="K133" s="19"/>
      <c r="L133" s="1">
        <f t="shared" si="83"/>
        <v>0</v>
      </c>
      <c r="M133" s="4">
        <f t="shared" si="84"/>
        <v>0</v>
      </c>
      <c r="R133">
        <f t="shared" si="48"/>
        <v>1</v>
      </c>
      <c r="S133" s="33">
        <f t="shared" ref="S133" si="116">S128</f>
        <v>43843</v>
      </c>
      <c r="T133">
        <f t="shared" si="50"/>
        <v>3</v>
      </c>
      <c r="U133">
        <f t="shared" si="51"/>
        <v>1</v>
      </c>
      <c r="V133" t="str">
        <f t="shared" si="47"/>
        <v>31</v>
      </c>
      <c r="W133" s="188">
        <f t="shared" si="52"/>
        <v>0</v>
      </c>
      <c r="X133" s="188">
        <f t="shared" si="53"/>
        <v>0</v>
      </c>
      <c r="Y133" s="33">
        <f t="shared" si="54"/>
        <v>43843</v>
      </c>
    </row>
    <row r="134" spans="1:25" ht="15" customHeight="1">
      <c r="A134" s="39"/>
      <c r="B134" s="240"/>
      <c r="C134" s="14" t="str">
        <f>IF(B128&lt;&gt;"",'Agents Postes'!E$9,"")</f>
        <v/>
      </c>
      <c r="D134" s="15"/>
      <c r="E134" s="16"/>
      <c r="F134" s="16"/>
      <c r="G134" s="17"/>
      <c r="H134" s="17"/>
      <c r="I134" s="18"/>
      <c r="J134" s="18"/>
      <c r="K134" s="19"/>
      <c r="L134" s="1">
        <f t="shared" si="83"/>
        <v>0</v>
      </c>
      <c r="M134" s="4">
        <f t="shared" si="84"/>
        <v>0</v>
      </c>
      <c r="R134">
        <f t="shared" si="48"/>
        <v>1</v>
      </c>
      <c r="S134" s="33">
        <f t="shared" ref="S134" si="117">S128</f>
        <v>43843</v>
      </c>
      <c r="T134">
        <f t="shared" si="50"/>
        <v>3</v>
      </c>
      <c r="U134">
        <f t="shared" si="51"/>
        <v>1</v>
      </c>
      <c r="V134" t="str">
        <f t="shared" si="47"/>
        <v>31</v>
      </c>
      <c r="W134" s="188">
        <f t="shared" si="52"/>
        <v>0</v>
      </c>
      <c r="X134" s="188">
        <f t="shared" si="53"/>
        <v>0</v>
      </c>
      <c r="Y134" s="33">
        <f t="shared" si="54"/>
        <v>43843</v>
      </c>
    </row>
    <row r="135" spans="1:25" ht="15" customHeight="1">
      <c r="A135" s="39"/>
      <c r="B135" s="240"/>
      <c r="C135" s="14" t="str">
        <f>IF(B128&lt;&gt;"",'Agents Postes'!E$10,"")</f>
        <v/>
      </c>
      <c r="D135" s="15"/>
      <c r="E135" s="16"/>
      <c r="F135" s="16"/>
      <c r="G135" s="17"/>
      <c r="H135" s="17"/>
      <c r="I135" s="18"/>
      <c r="J135" s="18"/>
      <c r="K135" s="19"/>
      <c r="L135" s="1">
        <f t="shared" si="83"/>
        <v>0</v>
      </c>
      <c r="M135" s="4">
        <f t="shared" si="84"/>
        <v>0</v>
      </c>
      <c r="R135">
        <f t="shared" si="48"/>
        <v>1</v>
      </c>
      <c r="S135" s="33">
        <f t="shared" ref="S135" si="118">S128</f>
        <v>43843</v>
      </c>
      <c r="T135">
        <f t="shared" si="50"/>
        <v>3</v>
      </c>
      <c r="U135">
        <f t="shared" si="51"/>
        <v>1</v>
      </c>
      <c r="V135" t="str">
        <f t="shared" si="47"/>
        <v>31</v>
      </c>
      <c r="W135" s="188">
        <f t="shared" si="52"/>
        <v>0</v>
      </c>
      <c r="X135" s="188">
        <f t="shared" si="53"/>
        <v>0</v>
      </c>
      <c r="Y135" s="33">
        <f t="shared" si="54"/>
        <v>43843</v>
      </c>
    </row>
    <row r="136" spans="1:25" ht="15" customHeight="1">
      <c r="A136" s="39"/>
      <c r="B136" s="240"/>
      <c r="C136" s="14" t="str">
        <f>IF(B128&lt;&gt;"",'Agents Postes'!E$11,"")</f>
        <v/>
      </c>
      <c r="D136" s="15"/>
      <c r="E136" s="16"/>
      <c r="F136" s="16"/>
      <c r="G136" s="17"/>
      <c r="H136" s="17"/>
      <c r="I136" s="18"/>
      <c r="J136" s="18"/>
      <c r="K136" s="19"/>
      <c r="L136" s="1">
        <f t="shared" si="83"/>
        <v>0</v>
      </c>
      <c r="M136" s="4">
        <f t="shared" si="84"/>
        <v>0</v>
      </c>
      <c r="R136">
        <f t="shared" si="48"/>
        <v>1</v>
      </c>
      <c r="S136" s="33">
        <f t="shared" ref="S136" si="119">S128</f>
        <v>43843</v>
      </c>
      <c r="T136">
        <f t="shared" si="50"/>
        <v>3</v>
      </c>
      <c r="U136">
        <f t="shared" si="51"/>
        <v>1</v>
      </c>
      <c r="V136" t="str">
        <f t="shared" ref="V136:V199" si="120">T136&amp;C136&amp;R136</f>
        <v>31</v>
      </c>
      <c r="W136" s="188">
        <f t="shared" si="52"/>
        <v>0</v>
      </c>
      <c r="X136" s="188">
        <f t="shared" si="53"/>
        <v>0</v>
      </c>
      <c r="Y136" s="33">
        <f t="shared" si="54"/>
        <v>43843</v>
      </c>
    </row>
    <row r="137" spans="1:25" ht="15" customHeight="1">
      <c r="A137" s="39"/>
      <c r="B137" s="240"/>
      <c r="C137" s="14" t="str">
        <f>IF(B128&lt;&gt;"",'Agents Postes'!E$12,"")</f>
        <v/>
      </c>
      <c r="D137" s="15"/>
      <c r="E137" s="16"/>
      <c r="F137" s="16"/>
      <c r="G137" s="17"/>
      <c r="H137" s="17"/>
      <c r="I137" s="18"/>
      <c r="J137" s="18"/>
      <c r="K137" s="19"/>
      <c r="L137" s="1">
        <f t="shared" si="83"/>
        <v>0</v>
      </c>
      <c r="M137" s="4">
        <f t="shared" si="84"/>
        <v>0</v>
      </c>
      <c r="R137">
        <f t="shared" ref="R137:R200" si="121">IF(S137&lt;&gt;"",WEEKDAY(S137,2),"")</f>
        <v>1</v>
      </c>
      <c r="S137" s="33">
        <f t="shared" ref="S137" si="122">S128</f>
        <v>43843</v>
      </c>
      <c r="T137">
        <f t="shared" ref="T137:T200" si="123">IF(S137&lt;&gt;"",WEEKNUM(S137,2),"")</f>
        <v>3</v>
      </c>
      <c r="U137">
        <f t="shared" ref="U137:U200" si="124">IF(S137&lt;&gt;"",MONTH(S137),"")</f>
        <v>1</v>
      </c>
      <c r="V137" t="str">
        <f t="shared" si="120"/>
        <v>31</v>
      </c>
      <c r="W137" s="188">
        <f t="shared" ref="W137:W200" si="125">D137</f>
        <v>0</v>
      </c>
      <c r="X137" s="188">
        <f t="shared" ref="X137:X200" si="126">K137</f>
        <v>0</v>
      </c>
      <c r="Y137" s="33">
        <f t="shared" ref="Y137:Y200" si="127">S137</f>
        <v>43843</v>
      </c>
    </row>
    <row r="138" spans="1:25" ht="15" customHeight="1">
      <c r="A138" s="39"/>
      <c r="B138" s="240"/>
      <c r="C138" s="14" t="str">
        <f>IF(B128&lt;&gt;"",'Agents Postes'!E$13,"")</f>
        <v/>
      </c>
      <c r="D138" s="15"/>
      <c r="E138" s="16"/>
      <c r="F138" s="16"/>
      <c r="G138" s="17"/>
      <c r="H138" s="17"/>
      <c r="I138" s="18"/>
      <c r="J138" s="18"/>
      <c r="K138" s="19"/>
      <c r="L138" s="1">
        <f t="shared" si="83"/>
        <v>0</v>
      </c>
      <c r="M138" s="4">
        <f t="shared" si="84"/>
        <v>0</v>
      </c>
      <c r="R138">
        <f t="shared" si="121"/>
        <v>1</v>
      </c>
      <c r="S138" s="33">
        <f t="shared" ref="S138" si="128">S128</f>
        <v>43843</v>
      </c>
      <c r="T138">
        <f t="shared" si="123"/>
        <v>3</v>
      </c>
      <c r="U138">
        <f t="shared" si="124"/>
        <v>1</v>
      </c>
      <c r="V138" t="str">
        <f t="shared" si="120"/>
        <v>31</v>
      </c>
      <c r="W138" s="188">
        <f t="shared" si="125"/>
        <v>0</v>
      </c>
      <c r="X138" s="188">
        <f t="shared" si="126"/>
        <v>0</v>
      </c>
      <c r="Y138" s="33">
        <f t="shared" si="127"/>
        <v>43843</v>
      </c>
    </row>
    <row r="139" spans="1:25" ht="15" customHeight="1">
      <c r="A139" s="39"/>
      <c r="B139" s="240"/>
      <c r="C139" s="14" t="str">
        <f>IF(B128&lt;&gt;"",'Agents Postes'!E$14,"")</f>
        <v/>
      </c>
      <c r="D139" s="15"/>
      <c r="E139" s="16"/>
      <c r="F139" s="16"/>
      <c r="G139" s="17"/>
      <c r="H139" s="17"/>
      <c r="I139" s="18"/>
      <c r="J139" s="18"/>
      <c r="K139" s="19"/>
      <c r="L139" s="1">
        <f t="shared" si="83"/>
        <v>0</v>
      </c>
      <c r="M139" s="4">
        <f t="shared" si="84"/>
        <v>0</v>
      </c>
      <c r="R139">
        <f t="shared" si="121"/>
        <v>1</v>
      </c>
      <c r="S139" s="33">
        <f t="shared" ref="S139" si="129">S128</f>
        <v>43843</v>
      </c>
      <c r="T139">
        <f t="shared" si="123"/>
        <v>3</v>
      </c>
      <c r="U139">
        <f t="shared" si="124"/>
        <v>1</v>
      </c>
      <c r="V139" t="str">
        <f t="shared" si="120"/>
        <v>31</v>
      </c>
      <c r="W139" s="188">
        <f t="shared" si="125"/>
        <v>0</v>
      </c>
      <c r="X139" s="188">
        <f t="shared" si="126"/>
        <v>0</v>
      </c>
      <c r="Y139" s="33">
        <f t="shared" si="127"/>
        <v>43843</v>
      </c>
    </row>
    <row r="140" spans="1:25" ht="15" customHeight="1">
      <c r="A140" s="39"/>
      <c r="B140" s="240"/>
      <c r="C140" s="14" t="str">
        <f>IF(B129&lt;&gt;"",'Agents Postes'!E$14,"")</f>
        <v/>
      </c>
      <c r="D140" s="15"/>
      <c r="E140" s="16"/>
      <c r="F140" s="16"/>
      <c r="G140" s="17"/>
      <c r="H140" s="17"/>
      <c r="I140" s="18"/>
      <c r="J140" s="18"/>
      <c r="K140" s="19"/>
      <c r="L140" s="1">
        <f t="shared" si="83"/>
        <v>0</v>
      </c>
      <c r="M140" s="4">
        <f t="shared" si="84"/>
        <v>0</v>
      </c>
      <c r="R140">
        <f t="shared" si="121"/>
        <v>1</v>
      </c>
      <c r="S140" s="33">
        <f t="shared" ref="S140" si="130">S128</f>
        <v>43843</v>
      </c>
      <c r="T140">
        <f t="shared" si="123"/>
        <v>3</v>
      </c>
      <c r="U140">
        <f t="shared" si="124"/>
        <v>1</v>
      </c>
      <c r="V140" t="str">
        <f t="shared" si="120"/>
        <v>31</v>
      </c>
      <c r="W140" s="188">
        <f t="shared" si="125"/>
        <v>0</v>
      </c>
      <c r="X140" s="188">
        <f t="shared" si="126"/>
        <v>0</v>
      </c>
      <c r="Y140" s="33">
        <f t="shared" si="127"/>
        <v>43843</v>
      </c>
    </row>
    <row r="141" spans="1:25" ht="15" customHeight="1">
      <c r="A141" s="39"/>
      <c r="B141" s="240"/>
      <c r="C141" s="14" t="str">
        <f>IF(B130&lt;&gt;"",'Agents Postes'!E$14,"")</f>
        <v/>
      </c>
      <c r="D141" s="15"/>
      <c r="E141" s="16"/>
      <c r="F141" s="16"/>
      <c r="G141" s="17"/>
      <c r="H141" s="17"/>
      <c r="I141" s="18"/>
      <c r="J141" s="18"/>
      <c r="K141" s="19"/>
      <c r="L141" s="1">
        <f t="shared" si="83"/>
        <v>0</v>
      </c>
      <c r="M141" s="4">
        <f t="shared" si="84"/>
        <v>0</v>
      </c>
      <c r="R141">
        <f t="shared" si="121"/>
        <v>1</v>
      </c>
      <c r="S141" s="33">
        <f t="shared" ref="S141" si="131">S128</f>
        <v>43843</v>
      </c>
      <c r="T141">
        <f t="shared" si="123"/>
        <v>3</v>
      </c>
      <c r="U141">
        <f t="shared" si="124"/>
        <v>1</v>
      </c>
      <c r="V141" t="str">
        <f t="shared" si="120"/>
        <v>31</v>
      </c>
      <c r="W141" s="188">
        <f t="shared" si="125"/>
        <v>0</v>
      </c>
      <c r="X141" s="188">
        <f t="shared" si="126"/>
        <v>0</v>
      </c>
      <c r="Y141" s="33">
        <f t="shared" si="127"/>
        <v>43843</v>
      </c>
    </row>
    <row r="142" spans="1:25" ht="15.75" customHeight="1" thickBot="1">
      <c r="A142" s="39"/>
      <c r="B142" s="241"/>
      <c r="C142" s="14" t="str">
        <f>IF(B131&lt;&gt;"",'Agents Postes'!E$14,"")</f>
        <v/>
      </c>
      <c r="D142" s="15"/>
      <c r="E142" s="126"/>
      <c r="F142" s="126"/>
      <c r="G142" s="127"/>
      <c r="H142" s="127"/>
      <c r="I142" s="128"/>
      <c r="J142" s="128"/>
      <c r="K142" s="21"/>
      <c r="L142" s="5">
        <f t="shared" si="83"/>
        <v>0</v>
      </c>
      <c r="M142" s="6">
        <f t="shared" si="84"/>
        <v>0</v>
      </c>
      <c r="R142">
        <f t="shared" si="121"/>
        <v>1</v>
      </c>
      <c r="S142" s="33">
        <f t="shared" ref="S142" si="132">S128</f>
        <v>43843</v>
      </c>
      <c r="T142">
        <f t="shared" si="123"/>
        <v>3</v>
      </c>
      <c r="U142">
        <f t="shared" si="124"/>
        <v>1</v>
      </c>
      <c r="V142" t="str">
        <f t="shared" si="120"/>
        <v>31</v>
      </c>
      <c r="W142" s="188">
        <f t="shared" si="125"/>
        <v>0</v>
      </c>
      <c r="X142" s="188">
        <f t="shared" si="126"/>
        <v>0</v>
      </c>
      <c r="Y142" s="33">
        <f t="shared" si="127"/>
        <v>43843</v>
      </c>
    </row>
    <row r="143" spans="1:25" ht="15" customHeight="1" thickBot="1">
      <c r="A143" s="39">
        <v>9</v>
      </c>
      <c r="B143" s="239">
        <f>IF(WORKDAY(D$4,A143,Feries)&lt;=F$4,WORKDAY(D$4,A143,Feries),"")</f>
        <v>43844</v>
      </c>
      <c r="C143" s="11" t="str">
        <f>IF(B143&lt;&gt;"",'Agents Postes'!E$3,"")</f>
        <v>Herbert Dupont</v>
      </c>
      <c r="D143" s="12"/>
      <c r="E143" s="123"/>
      <c r="F143" s="123"/>
      <c r="G143" s="124"/>
      <c r="H143" s="124"/>
      <c r="I143" s="125"/>
      <c r="J143" s="125"/>
      <c r="K143" s="13"/>
      <c r="L143" s="5">
        <f t="shared" si="83"/>
        <v>0</v>
      </c>
      <c r="M143" s="3">
        <f t="shared" si="84"/>
        <v>0</v>
      </c>
      <c r="R143">
        <f t="shared" si="121"/>
        <v>2</v>
      </c>
      <c r="S143" s="33">
        <f t="shared" ref="S143" si="133">B143</f>
        <v>43844</v>
      </c>
      <c r="T143">
        <f t="shared" si="123"/>
        <v>3</v>
      </c>
      <c r="U143">
        <f t="shared" si="124"/>
        <v>1</v>
      </c>
      <c r="V143" t="str">
        <f t="shared" si="120"/>
        <v>3Herbert Dupont2</v>
      </c>
      <c r="W143" s="188">
        <f t="shared" si="125"/>
        <v>0</v>
      </c>
      <c r="X143" s="188">
        <f t="shared" si="126"/>
        <v>0</v>
      </c>
      <c r="Y143" s="33">
        <f t="shared" si="127"/>
        <v>43844</v>
      </c>
    </row>
    <row r="144" spans="1:25" ht="15" customHeight="1">
      <c r="A144" s="39"/>
      <c r="B144" s="240"/>
      <c r="C144" s="14" t="str">
        <f>IF(B143&lt;&gt;"",'Agents Postes'!E$4,"")</f>
        <v>Lulu Durand</v>
      </c>
      <c r="D144" s="15"/>
      <c r="E144" s="16"/>
      <c r="F144" s="16"/>
      <c r="G144" s="17"/>
      <c r="H144" s="17"/>
      <c r="I144" s="18"/>
      <c r="J144" s="18"/>
      <c r="K144" s="19"/>
      <c r="L144" s="1">
        <f t="shared" si="83"/>
        <v>0</v>
      </c>
      <c r="M144" s="4">
        <f t="shared" si="84"/>
        <v>0</v>
      </c>
      <c r="R144">
        <f t="shared" si="121"/>
        <v>2</v>
      </c>
      <c r="S144" s="33">
        <f t="shared" ref="S144" si="134">S143</f>
        <v>43844</v>
      </c>
      <c r="T144">
        <f t="shared" si="123"/>
        <v>3</v>
      </c>
      <c r="U144">
        <f t="shared" si="124"/>
        <v>1</v>
      </c>
      <c r="V144" t="str">
        <f t="shared" si="120"/>
        <v>3Lulu Durand2</v>
      </c>
      <c r="W144" s="188">
        <f t="shared" si="125"/>
        <v>0</v>
      </c>
      <c r="X144" s="188">
        <f t="shared" si="126"/>
        <v>0</v>
      </c>
      <c r="Y144" s="33">
        <f t="shared" si="127"/>
        <v>43844</v>
      </c>
    </row>
    <row r="145" spans="1:25" ht="15" customHeight="1">
      <c r="A145" s="39"/>
      <c r="B145" s="240"/>
      <c r="C145" s="14" t="str">
        <f>IF(B143&lt;&gt;"",'Agents Postes'!E$5,"")</f>
        <v>Jules Wist</v>
      </c>
      <c r="D145" s="15"/>
      <c r="E145" s="16"/>
      <c r="F145" s="16"/>
      <c r="G145" s="17"/>
      <c r="H145" s="17"/>
      <c r="I145" s="18"/>
      <c r="J145" s="18"/>
      <c r="K145" s="19"/>
      <c r="L145" s="1">
        <f t="shared" si="83"/>
        <v>0</v>
      </c>
      <c r="M145" s="4">
        <f t="shared" si="84"/>
        <v>0</v>
      </c>
      <c r="R145">
        <f t="shared" si="121"/>
        <v>2</v>
      </c>
      <c r="S145" s="33">
        <f t="shared" ref="S145" si="135">S143</f>
        <v>43844</v>
      </c>
      <c r="T145">
        <f t="shared" si="123"/>
        <v>3</v>
      </c>
      <c r="U145">
        <f t="shared" si="124"/>
        <v>1</v>
      </c>
      <c r="V145" t="str">
        <f t="shared" si="120"/>
        <v>3Jules Wist2</v>
      </c>
      <c r="W145" s="188">
        <f t="shared" si="125"/>
        <v>0</v>
      </c>
      <c r="X145" s="188">
        <f t="shared" si="126"/>
        <v>0</v>
      </c>
      <c r="Y145" s="33">
        <f t="shared" si="127"/>
        <v>43844</v>
      </c>
    </row>
    <row r="146" spans="1:25" ht="15" customHeight="1">
      <c r="A146" s="39"/>
      <c r="B146" s="240"/>
      <c r="C146" s="14" t="str">
        <f>IF(B143&lt;&gt;"",'Agents Postes'!E$6,"")</f>
        <v>Honoré Tarot</v>
      </c>
      <c r="D146" s="15"/>
      <c r="E146" s="16"/>
      <c r="F146" s="16"/>
      <c r="G146" s="17"/>
      <c r="H146" s="17"/>
      <c r="I146" s="18"/>
      <c r="J146" s="18"/>
      <c r="K146" s="19"/>
      <c r="L146" s="1">
        <f t="shared" si="83"/>
        <v>0</v>
      </c>
      <c r="M146" s="4">
        <f t="shared" si="84"/>
        <v>0</v>
      </c>
      <c r="R146">
        <f t="shared" si="121"/>
        <v>2</v>
      </c>
      <c r="S146" s="33">
        <f t="shared" ref="S146" si="136">S143</f>
        <v>43844</v>
      </c>
      <c r="T146">
        <f t="shared" si="123"/>
        <v>3</v>
      </c>
      <c r="U146">
        <f t="shared" si="124"/>
        <v>1</v>
      </c>
      <c r="V146" t="str">
        <f t="shared" si="120"/>
        <v>3Honoré Tarot2</v>
      </c>
      <c r="W146" s="188">
        <f t="shared" si="125"/>
        <v>0</v>
      </c>
      <c r="X146" s="188">
        <f t="shared" si="126"/>
        <v>0</v>
      </c>
      <c r="Y146" s="33">
        <f t="shared" si="127"/>
        <v>43844</v>
      </c>
    </row>
    <row r="147" spans="1:25" ht="15" customHeight="1">
      <c r="A147" s="39"/>
      <c r="B147" s="240"/>
      <c r="C147" s="14" t="str">
        <f>IF(B143&lt;&gt;"",'Agents Postes'!E$7,"")</f>
        <v>Joseph Belote</v>
      </c>
      <c r="D147" s="15"/>
      <c r="E147" s="16"/>
      <c r="F147" s="16"/>
      <c r="G147" s="17"/>
      <c r="H147" s="17"/>
      <c r="I147" s="18"/>
      <c r="J147" s="18"/>
      <c r="K147" s="19"/>
      <c r="L147" s="1">
        <f t="shared" si="83"/>
        <v>0</v>
      </c>
      <c r="M147" s="4">
        <f t="shared" si="84"/>
        <v>0</v>
      </c>
      <c r="R147">
        <f t="shared" si="121"/>
        <v>2</v>
      </c>
      <c r="S147" s="33">
        <f t="shared" ref="S147" si="137">S143</f>
        <v>43844</v>
      </c>
      <c r="T147">
        <f t="shared" si="123"/>
        <v>3</v>
      </c>
      <c r="U147">
        <f t="shared" si="124"/>
        <v>1</v>
      </c>
      <c r="V147" t="str">
        <f t="shared" si="120"/>
        <v>3Joseph Belote2</v>
      </c>
      <c r="W147" s="188">
        <f t="shared" si="125"/>
        <v>0</v>
      </c>
      <c r="X147" s="188">
        <f t="shared" si="126"/>
        <v>0</v>
      </c>
      <c r="Y147" s="33">
        <f t="shared" si="127"/>
        <v>43844</v>
      </c>
    </row>
    <row r="148" spans="1:25" ht="15" customHeight="1">
      <c r="A148" s="39"/>
      <c r="B148" s="240"/>
      <c r="C148" s="14" t="str">
        <f>IF(B143&lt;&gt;"",'Agents Postes'!E$8,"")</f>
        <v/>
      </c>
      <c r="D148" s="15"/>
      <c r="E148" s="16"/>
      <c r="F148" s="16"/>
      <c r="G148" s="17"/>
      <c r="H148" s="17"/>
      <c r="I148" s="18"/>
      <c r="J148" s="18"/>
      <c r="K148" s="19"/>
      <c r="L148" s="1">
        <f t="shared" si="83"/>
        <v>0</v>
      </c>
      <c r="M148" s="4">
        <f t="shared" si="84"/>
        <v>0</v>
      </c>
      <c r="R148">
        <f t="shared" si="121"/>
        <v>2</v>
      </c>
      <c r="S148" s="33">
        <f t="shared" ref="S148" si="138">S143</f>
        <v>43844</v>
      </c>
      <c r="T148">
        <f t="shared" si="123"/>
        <v>3</v>
      </c>
      <c r="U148">
        <f t="shared" si="124"/>
        <v>1</v>
      </c>
      <c r="V148" t="str">
        <f t="shared" si="120"/>
        <v>32</v>
      </c>
      <c r="W148" s="188">
        <f t="shared" si="125"/>
        <v>0</v>
      </c>
      <c r="X148" s="188">
        <f t="shared" si="126"/>
        <v>0</v>
      </c>
      <c r="Y148" s="33">
        <f t="shared" si="127"/>
        <v>43844</v>
      </c>
    </row>
    <row r="149" spans="1:25" ht="15" customHeight="1">
      <c r="A149" s="39"/>
      <c r="B149" s="240"/>
      <c r="C149" s="14" t="str">
        <f>IF(B143&lt;&gt;"",'Agents Postes'!E$9,"")</f>
        <v/>
      </c>
      <c r="D149" s="15"/>
      <c r="E149" s="16"/>
      <c r="F149" s="16"/>
      <c r="G149" s="17"/>
      <c r="H149" s="17"/>
      <c r="I149" s="18"/>
      <c r="J149" s="18"/>
      <c r="K149" s="19"/>
      <c r="L149" s="1">
        <f t="shared" si="83"/>
        <v>0</v>
      </c>
      <c r="M149" s="4">
        <f t="shared" si="84"/>
        <v>0</v>
      </c>
      <c r="R149">
        <f t="shared" si="121"/>
        <v>2</v>
      </c>
      <c r="S149" s="33">
        <f t="shared" ref="S149" si="139">S143</f>
        <v>43844</v>
      </c>
      <c r="T149">
        <f t="shared" si="123"/>
        <v>3</v>
      </c>
      <c r="U149">
        <f t="shared" si="124"/>
        <v>1</v>
      </c>
      <c r="V149" t="str">
        <f t="shared" si="120"/>
        <v>32</v>
      </c>
      <c r="W149" s="188">
        <f t="shared" si="125"/>
        <v>0</v>
      </c>
      <c r="X149" s="188">
        <f t="shared" si="126"/>
        <v>0</v>
      </c>
      <c r="Y149" s="33">
        <f t="shared" si="127"/>
        <v>43844</v>
      </c>
    </row>
    <row r="150" spans="1:25" ht="15" customHeight="1">
      <c r="A150" s="39"/>
      <c r="B150" s="240"/>
      <c r="C150" s="14" t="str">
        <f>IF(B143&lt;&gt;"",'Agents Postes'!E$10,"")</f>
        <v/>
      </c>
      <c r="D150" s="15"/>
      <c r="E150" s="16"/>
      <c r="F150" s="16"/>
      <c r="G150" s="17"/>
      <c r="H150" s="17"/>
      <c r="I150" s="18"/>
      <c r="J150" s="18"/>
      <c r="K150" s="19"/>
      <c r="L150" s="1">
        <f t="shared" si="83"/>
        <v>0</v>
      </c>
      <c r="M150" s="4">
        <f t="shared" si="84"/>
        <v>0</v>
      </c>
      <c r="R150">
        <f t="shared" si="121"/>
        <v>2</v>
      </c>
      <c r="S150" s="33">
        <f t="shared" ref="S150" si="140">S143</f>
        <v>43844</v>
      </c>
      <c r="T150">
        <f t="shared" si="123"/>
        <v>3</v>
      </c>
      <c r="U150">
        <f t="shared" si="124"/>
        <v>1</v>
      </c>
      <c r="V150" t="str">
        <f t="shared" si="120"/>
        <v>32</v>
      </c>
      <c r="W150" s="188">
        <f t="shared" si="125"/>
        <v>0</v>
      </c>
      <c r="X150" s="188">
        <f t="shared" si="126"/>
        <v>0</v>
      </c>
      <c r="Y150" s="33">
        <f t="shared" si="127"/>
        <v>43844</v>
      </c>
    </row>
    <row r="151" spans="1:25" ht="15" customHeight="1">
      <c r="A151" s="39"/>
      <c r="B151" s="240"/>
      <c r="C151" s="14" t="str">
        <f>IF(B143&lt;&gt;"",'Agents Postes'!E$11,"")</f>
        <v/>
      </c>
      <c r="D151" s="15"/>
      <c r="E151" s="16"/>
      <c r="F151" s="16"/>
      <c r="G151" s="17"/>
      <c r="H151" s="17"/>
      <c r="I151" s="18"/>
      <c r="J151" s="18"/>
      <c r="K151" s="19"/>
      <c r="L151" s="1">
        <f t="shared" si="83"/>
        <v>0</v>
      </c>
      <c r="M151" s="4">
        <f t="shared" si="84"/>
        <v>0</v>
      </c>
      <c r="R151">
        <f t="shared" si="121"/>
        <v>2</v>
      </c>
      <c r="S151" s="33">
        <f t="shared" ref="S151" si="141">S143</f>
        <v>43844</v>
      </c>
      <c r="T151">
        <f t="shared" si="123"/>
        <v>3</v>
      </c>
      <c r="U151">
        <f t="shared" si="124"/>
        <v>1</v>
      </c>
      <c r="V151" t="str">
        <f t="shared" si="120"/>
        <v>32</v>
      </c>
      <c r="W151" s="188">
        <f t="shared" si="125"/>
        <v>0</v>
      </c>
      <c r="X151" s="188">
        <f t="shared" si="126"/>
        <v>0</v>
      </c>
      <c r="Y151" s="33">
        <f t="shared" si="127"/>
        <v>43844</v>
      </c>
    </row>
    <row r="152" spans="1:25" ht="15" customHeight="1">
      <c r="A152" s="39"/>
      <c r="B152" s="240"/>
      <c r="C152" s="14" t="str">
        <f>IF(B143&lt;&gt;"",'Agents Postes'!E$12,"")</f>
        <v/>
      </c>
      <c r="D152" s="15"/>
      <c r="E152" s="16"/>
      <c r="F152" s="16"/>
      <c r="G152" s="17"/>
      <c r="H152" s="17"/>
      <c r="I152" s="18"/>
      <c r="J152" s="18"/>
      <c r="K152" s="19"/>
      <c r="L152" s="1">
        <f t="shared" si="83"/>
        <v>0</v>
      </c>
      <c r="M152" s="4">
        <f t="shared" si="84"/>
        <v>0</v>
      </c>
      <c r="R152">
        <f t="shared" si="121"/>
        <v>2</v>
      </c>
      <c r="S152" s="33">
        <f t="shared" ref="S152" si="142">S143</f>
        <v>43844</v>
      </c>
      <c r="T152">
        <f t="shared" si="123"/>
        <v>3</v>
      </c>
      <c r="U152">
        <f t="shared" si="124"/>
        <v>1</v>
      </c>
      <c r="V152" t="str">
        <f t="shared" si="120"/>
        <v>32</v>
      </c>
      <c r="W152" s="188">
        <f t="shared" si="125"/>
        <v>0</v>
      </c>
      <c r="X152" s="188">
        <f t="shared" si="126"/>
        <v>0</v>
      </c>
      <c r="Y152" s="33">
        <f t="shared" si="127"/>
        <v>43844</v>
      </c>
    </row>
    <row r="153" spans="1:25" ht="15" customHeight="1">
      <c r="A153" s="39"/>
      <c r="B153" s="240"/>
      <c r="C153" s="14" t="str">
        <f>IF(B143&lt;&gt;"",'Agents Postes'!E$13,"")</f>
        <v/>
      </c>
      <c r="D153" s="15"/>
      <c r="E153" s="16"/>
      <c r="F153" s="16"/>
      <c r="G153" s="17"/>
      <c r="H153" s="17"/>
      <c r="I153" s="18"/>
      <c r="J153" s="18"/>
      <c r="K153" s="19"/>
      <c r="L153" s="1">
        <f t="shared" si="83"/>
        <v>0</v>
      </c>
      <c r="M153" s="4">
        <f t="shared" si="84"/>
        <v>0</v>
      </c>
      <c r="R153">
        <f t="shared" si="121"/>
        <v>2</v>
      </c>
      <c r="S153" s="33">
        <f t="shared" ref="S153" si="143">S143</f>
        <v>43844</v>
      </c>
      <c r="T153">
        <f t="shared" si="123"/>
        <v>3</v>
      </c>
      <c r="U153">
        <f t="shared" si="124"/>
        <v>1</v>
      </c>
      <c r="V153" t="str">
        <f t="shared" si="120"/>
        <v>32</v>
      </c>
      <c r="W153" s="188">
        <f t="shared" si="125"/>
        <v>0</v>
      </c>
      <c r="X153" s="188">
        <f t="shared" si="126"/>
        <v>0</v>
      </c>
      <c r="Y153" s="33">
        <f t="shared" si="127"/>
        <v>43844</v>
      </c>
    </row>
    <row r="154" spans="1:25" ht="15" customHeight="1">
      <c r="A154" s="39"/>
      <c r="B154" s="240"/>
      <c r="C154" s="14" t="str">
        <f>IF(B143&lt;&gt;"",'Agents Postes'!E$14,"")</f>
        <v/>
      </c>
      <c r="D154" s="15"/>
      <c r="E154" s="16"/>
      <c r="F154" s="16"/>
      <c r="G154" s="17"/>
      <c r="H154" s="17"/>
      <c r="I154" s="18"/>
      <c r="J154" s="18"/>
      <c r="K154" s="19"/>
      <c r="L154" s="1">
        <f t="shared" si="83"/>
        <v>0</v>
      </c>
      <c r="M154" s="4">
        <f t="shared" si="84"/>
        <v>0</v>
      </c>
      <c r="R154">
        <f t="shared" si="121"/>
        <v>2</v>
      </c>
      <c r="S154" s="33">
        <f t="shared" ref="S154" si="144">S143</f>
        <v>43844</v>
      </c>
      <c r="T154">
        <f t="shared" si="123"/>
        <v>3</v>
      </c>
      <c r="U154">
        <f t="shared" si="124"/>
        <v>1</v>
      </c>
      <c r="V154" t="str">
        <f t="shared" si="120"/>
        <v>32</v>
      </c>
      <c r="W154" s="188">
        <f t="shared" si="125"/>
        <v>0</v>
      </c>
      <c r="X154" s="188">
        <f t="shared" si="126"/>
        <v>0</v>
      </c>
      <c r="Y154" s="33">
        <f t="shared" si="127"/>
        <v>43844</v>
      </c>
    </row>
    <row r="155" spans="1:25" ht="15" customHeight="1">
      <c r="A155" s="39"/>
      <c r="B155" s="240"/>
      <c r="C155" s="14" t="str">
        <f>IF(B144&lt;&gt;"",'Agents Postes'!E$14,"")</f>
        <v/>
      </c>
      <c r="D155" s="15"/>
      <c r="E155" s="16"/>
      <c r="F155" s="16"/>
      <c r="G155" s="17"/>
      <c r="H155" s="17"/>
      <c r="I155" s="18"/>
      <c r="J155" s="18"/>
      <c r="K155" s="19"/>
      <c r="L155" s="1">
        <f t="shared" si="83"/>
        <v>0</v>
      </c>
      <c r="M155" s="4">
        <f t="shared" si="84"/>
        <v>0</v>
      </c>
      <c r="R155">
        <f t="shared" si="121"/>
        <v>2</v>
      </c>
      <c r="S155" s="33">
        <f t="shared" ref="S155" si="145">S143</f>
        <v>43844</v>
      </c>
      <c r="T155">
        <f t="shared" si="123"/>
        <v>3</v>
      </c>
      <c r="U155">
        <f t="shared" si="124"/>
        <v>1</v>
      </c>
      <c r="V155" t="str">
        <f t="shared" si="120"/>
        <v>32</v>
      </c>
      <c r="W155" s="188">
        <f t="shared" si="125"/>
        <v>0</v>
      </c>
      <c r="X155" s="188">
        <f t="shared" si="126"/>
        <v>0</v>
      </c>
      <c r="Y155" s="33">
        <f t="shared" si="127"/>
        <v>43844</v>
      </c>
    </row>
    <row r="156" spans="1:25" ht="15" customHeight="1">
      <c r="A156" s="39"/>
      <c r="B156" s="240"/>
      <c r="C156" s="14" t="str">
        <f>IF(B145&lt;&gt;"",'Agents Postes'!E$14,"")</f>
        <v/>
      </c>
      <c r="D156" s="15"/>
      <c r="E156" s="16"/>
      <c r="F156" s="16"/>
      <c r="G156" s="17"/>
      <c r="H156" s="17"/>
      <c r="I156" s="18"/>
      <c r="J156" s="18"/>
      <c r="K156" s="19"/>
      <c r="L156" s="1">
        <f t="shared" si="83"/>
        <v>0</v>
      </c>
      <c r="M156" s="4">
        <f t="shared" si="84"/>
        <v>0</v>
      </c>
      <c r="R156">
        <f t="shared" si="121"/>
        <v>2</v>
      </c>
      <c r="S156" s="33">
        <f t="shared" ref="S156" si="146">S143</f>
        <v>43844</v>
      </c>
      <c r="T156">
        <f t="shared" si="123"/>
        <v>3</v>
      </c>
      <c r="U156">
        <f t="shared" si="124"/>
        <v>1</v>
      </c>
      <c r="V156" t="str">
        <f t="shared" si="120"/>
        <v>32</v>
      </c>
      <c r="W156" s="188">
        <f t="shared" si="125"/>
        <v>0</v>
      </c>
      <c r="X156" s="188">
        <f t="shared" si="126"/>
        <v>0</v>
      </c>
      <c r="Y156" s="33">
        <f t="shared" si="127"/>
        <v>43844</v>
      </c>
    </row>
    <row r="157" spans="1:25" ht="15.75" customHeight="1" thickBot="1">
      <c r="A157" s="39"/>
      <c r="B157" s="241"/>
      <c r="C157" s="14" t="str">
        <f>IF(B146&lt;&gt;"",'Agents Postes'!E$14,"")</f>
        <v/>
      </c>
      <c r="D157" s="15"/>
      <c r="E157" s="126"/>
      <c r="F157" s="126"/>
      <c r="G157" s="127"/>
      <c r="H157" s="127"/>
      <c r="I157" s="128"/>
      <c r="J157" s="128"/>
      <c r="K157" s="21"/>
      <c r="L157" s="5">
        <f t="shared" si="83"/>
        <v>0</v>
      </c>
      <c r="M157" s="6">
        <f t="shared" si="84"/>
        <v>0</v>
      </c>
      <c r="R157">
        <f t="shared" si="121"/>
        <v>2</v>
      </c>
      <c r="S157" s="33">
        <f t="shared" ref="S157" si="147">S143</f>
        <v>43844</v>
      </c>
      <c r="T157">
        <f t="shared" si="123"/>
        <v>3</v>
      </c>
      <c r="U157">
        <f t="shared" si="124"/>
        <v>1</v>
      </c>
      <c r="V157" t="str">
        <f t="shared" si="120"/>
        <v>32</v>
      </c>
      <c r="W157" s="188">
        <f t="shared" si="125"/>
        <v>0</v>
      </c>
      <c r="X157" s="188">
        <f t="shared" si="126"/>
        <v>0</v>
      </c>
      <c r="Y157" s="33">
        <f t="shared" si="127"/>
        <v>43844</v>
      </c>
    </row>
    <row r="158" spans="1:25" ht="15" customHeight="1">
      <c r="A158" s="39">
        <v>10</v>
      </c>
      <c r="B158" s="239">
        <f>IF(WORKDAY(D$4,A158,Feries)&lt;=F$4,WORKDAY(D$4,A158,Feries),"")</f>
        <v>43845</v>
      </c>
      <c r="C158" s="11" t="str">
        <f>IF(B158&lt;&gt;"",'Agents Postes'!E$3,"")</f>
        <v>Herbert Dupont</v>
      </c>
      <c r="D158" s="12"/>
      <c r="E158" s="123"/>
      <c r="F158" s="123"/>
      <c r="G158" s="124"/>
      <c r="H158" s="124"/>
      <c r="I158" s="125"/>
      <c r="J158" s="125"/>
      <c r="K158" s="13"/>
      <c r="L158" s="2">
        <f t="shared" si="83"/>
        <v>0</v>
      </c>
      <c r="M158" s="3">
        <f t="shared" si="84"/>
        <v>0</v>
      </c>
      <c r="R158">
        <f t="shared" si="121"/>
        <v>3</v>
      </c>
      <c r="S158" s="33">
        <f t="shared" ref="S158" si="148">B158</f>
        <v>43845</v>
      </c>
      <c r="T158">
        <f t="shared" si="123"/>
        <v>3</v>
      </c>
      <c r="U158">
        <f t="shared" si="124"/>
        <v>1</v>
      </c>
      <c r="V158" t="str">
        <f t="shared" si="120"/>
        <v>3Herbert Dupont3</v>
      </c>
      <c r="W158" s="188">
        <f t="shared" si="125"/>
        <v>0</v>
      </c>
      <c r="X158" s="188">
        <f t="shared" si="126"/>
        <v>0</v>
      </c>
      <c r="Y158" s="33">
        <f t="shared" si="127"/>
        <v>43845</v>
      </c>
    </row>
    <row r="159" spans="1:25" ht="15" customHeight="1">
      <c r="A159" s="39"/>
      <c r="B159" s="240"/>
      <c r="C159" s="14" t="str">
        <f>IF(B158&lt;&gt;"",'Agents Postes'!E$4,"")</f>
        <v>Lulu Durand</v>
      </c>
      <c r="D159" s="15"/>
      <c r="E159" s="16"/>
      <c r="F159" s="16"/>
      <c r="G159" s="17"/>
      <c r="H159" s="17"/>
      <c r="I159" s="18"/>
      <c r="J159" s="18"/>
      <c r="K159" s="19"/>
      <c r="L159" s="1">
        <f t="shared" si="83"/>
        <v>0</v>
      </c>
      <c r="M159" s="4">
        <f t="shared" si="84"/>
        <v>0</v>
      </c>
      <c r="R159">
        <f t="shared" si="121"/>
        <v>3</v>
      </c>
      <c r="S159" s="33">
        <f t="shared" ref="S159" si="149">S158</f>
        <v>43845</v>
      </c>
      <c r="T159">
        <f t="shared" si="123"/>
        <v>3</v>
      </c>
      <c r="U159">
        <f t="shared" si="124"/>
        <v>1</v>
      </c>
      <c r="V159" t="str">
        <f t="shared" si="120"/>
        <v>3Lulu Durand3</v>
      </c>
      <c r="W159" s="188">
        <f t="shared" si="125"/>
        <v>0</v>
      </c>
      <c r="X159" s="188">
        <f t="shared" si="126"/>
        <v>0</v>
      </c>
      <c r="Y159" s="33">
        <f t="shared" si="127"/>
        <v>43845</v>
      </c>
    </row>
    <row r="160" spans="1:25" ht="15" customHeight="1">
      <c r="A160" s="39"/>
      <c r="B160" s="240"/>
      <c r="C160" s="14" t="str">
        <f>IF(B158&lt;&gt;"",'Agents Postes'!E$5,"")</f>
        <v>Jules Wist</v>
      </c>
      <c r="D160" s="15"/>
      <c r="E160" s="16"/>
      <c r="F160" s="16"/>
      <c r="G160" s="17"/>
      <c r="H160" s="17"/>
      <c r="I160" s="18"/>
      <c r="J160" s="18"/>
      <c r="K160" s="19"/>
      <c r="L160" s="1">
        <f t="shared" si="83"/>
        <v>0</v>
      </c>
      <c r="M160" s="4">
        <f t="shared" si="84"/>
        <v>0</v>
      </c>
      <c r="R160">
        <f t="shared" si="121"/>
        <v>3</v>
      </c>
      <c r="S160" s="33">
        <f t="shared" ref="S160" si="150">S158</f>
        <v>43845</v>
      </c>
      <c r="T160">
        <f t="shared" si="123"/>
        <v>3</v>
      </c>
      <c r="U160">
        <f t="shared" si="124"/>
        <v>1</v>
      </c>
      <c r="V160" t="str">
        <f t="shared" si="120"/>
        <v>3Jules Wist3</v>
      </c>
      <c r="W160" s="188">
        <f t="shared" si="125"/>
        <v>0</v>
      </c>
      <c r="X160" s="188">
        <f t="shared" si="126"/>
        <v>0</v>
      </c>
      <c r="Y160" s="33">
        <f t="shared" si="127"/>
        <v>43845</v>
      </c>
    </row>
    <row r="161" spans="1:25" ht="15" customHeight="1">
      <c r="A161" s="39"/>
      <c r="B161" s="240"/>
      <c r="C161" s="14" t="str">
        <f>IF(B158&lt;&gt;"",'Agents Postes'!E$6,"")</f>
        <v>Honoré Tarot</v>
      </c>
      <c r="D161" s="15"/>
      <c r="E161" s="16"/>
      <c r="F161" s="16"/>
      <c r="G161" s="17"/>
      <c r="H161" s="17"/>
      <c r="I161" s="18"/>
      <c r="J161" s="18"/>
      <c r="K161" s="19"/>
      <c r="L161" s="1">
        <f t="shared" si="83"/>
        <v>0</v>
      </c>
      <c r="M161" s="4">
        <f t="shared" si="84"/>
        <v>0</v>
      </c>
      <c r="R161">
        <f t="shared" si="121"/>
        <v>3</v>
      </c>
      <c r="S161" s="33">
        <f t="shared" ref="S161" si="151">S158</f>
        <v>43845</v>
      </c>
      <c r="T161">
        <f t="shared" si="123"/>
        <v>3</v>
      </c>
      <c r="U161">
        <f t="shared" si="124"/>
        <v>1</v>
      </c>
      <c r="V161" t="str">
        <f t="shared" si="120"/>
        <v>3Honoré Tarot3</v>
      </c>
      <c r="W161" s="188">
        <f t="shared" si="125"/>
        <v>0</v>
      </c>
      <c r="X161" s="188">
        <f t="shared" si="126"/>
        <v>0</v>
      </c>
      <c r="Y161" s="33">
        <f t="shared" si="127"/>
        <v>43845</v>
      </c>
    </row>
    <row r="162" spans="1:25" ht="15" customHeight="1">
      <c r="A162" s="39"/>
      <c r="B162" s="240"/>
      <c r="C162" s="14" t="str">
        <f>IF(B158&lt;&gt;"",'Agents Postes'!E$7,"")</f>
        <v>Joseph Belote</v>
      </c>
      <c r="D162" s="15"/>
      <c r="E162" s="16"/>
      <c r="F162" s="16"/>
      <c r="G162" s="17"/>
      <c r="H162" s="17"/>
      <c r="I162" s="18"/>
      <c r="J162" s="18"/>
      <c r="K162" s="19"/>
      <c r="L162" s="1">
        <f t="shared" si="83"/>
        <v>0</v>
      </c>
      <c r="M162" s="4">
        <f t="shared" si="84"/>
        <v>0</v>
      </c>
      <c r="R162">
        <f t="shared" si="121"/>
        <v>3</v>
      </c>
      <c r="S162" s="33">
        <f t="shared" ref="S162" si="152">S158</f>
        <v>43845</v>
      </c>
      <c r="T162">
        <f t="shared" si="123"/>
        <v>3</v>
      </c>
      <c r="U162">
        <f t="shared" si="124"/>
        <v>1</v>
      </c>
      <c r="V162" t="str">
        <f t="shared" si="120"/>
        <v>3Joseph Belote3</v>
      </c>
      <c r="W162" s="188">
        <f t="shared" si="125"/>
        <v>0</v>
      </c>
      <c r="X162" s="188">
        <f t="shared" si="126"/>
        <v>0</v>
      </c>
      <c r="Y162" s="33">
        <f t="shared" si="127"/>
        <v>43845</v>
      </c>
    </row>
    <row r="163" spans="1:25" ht="15" customHeight="1">
      <c r="A163" s="39"/>
      <c r="B163" s="240"/>
      <c r="C163" s="14" t="str">
        <f>IF(B158&lt;&gt;"",'Agents Postes'!E$8,"")</f>
        <v/>
      </c>
      <c r="D163" s="15"/>
      <c r="E163" s="16"/>
      <c r="F163" s="16"/>
      <c r="G163" s="17"/>
      <c r="H163" s="17"/>
      <c r="I163" s="18"/>
      <c r="J163" s="18"/>
      <c r="K163" s="19"/>
      <c r="L163" s="1">
        <f t="shared" si="83"/>
        <v>0</v>
      </c>
      <c r="M163" s="4">
        <f t="shared" si="84"/>
        <v>0</v>
      </c>
      <c r="R163">
        <f t="shared" si="121"/>
        <v>3</v>
      </c>
      <c r="S163" s="33">
        <f t="shared" ref="S163" si="153">S158</f>
        <v>43845</v>
      </c>
      <c r="T163">
        <f t="shared" si="123"/>
        <v>3</v>
      </c>
      <c r="U163">
        <f t="shared" si="124"/>
        <v>1</v>
      </c>
      <c r="V163" t="str">
        <f t="shared" si="120"/>
        <v>33</v>
      </c>
      <c r="W163" s="188">
        <f t="shared" si="125"/>
        <v>0</v>
      </c>
      <c r="X163" s="188">
        <f t="shared" si="126"/>
        <v>0</v>
      </c>
      <c r="Y163" s="33">
        <f t="shared" si="127"/>
        <v>43845</v>
      </c>
    </row>
    <row r="164" spans="1:25" ht="15" customHeight="1">
      <c r="A164" s="39"/>
      <c r="B164" s="240"/>
      <c r="C164" s="14" t="str">
        <f>IF(B158&lt;&gt;"",'Agents Postes'!E$9,"")</f>
        <v/>
      </c>
      <c r="D164" s="15"/>
      <c r="E164" s="16"/>
      <c r="F164" s="16"/>
      <c r="G164" s="17"/>
      <c r="H164" s="17"/>
      <c r="I164" s="18"/>
      <c r="J164" s="18"/>
      <c r="K164" s="19"/>
      <c r="L164" s="1">
        <f t="shared" si="83"/>
        <v>0</v>
      </c>
      <c r="M164" s="4">
        <f t="shared" si="84"/>
        <v>0</v>
      </c>
      <c r="R164">
        <f t="shared" si="121"/>
        <v>3</v>
      </c>
      <c r="S164" s="33">
        <f t="shared" ref="S164" si="154">S158</f>
        <v>43845</v>
      </c>
      <c r="T164">
        <f t="shared" si="123"/>
        <v>3</v>
      </c>
      <c r="U164">
        <f t="shared" si="124"/>
        <v>1</v>
      </c>
      <c r="V164" t="str">
        <f t="shared" si="120"/>
        <v>33</v>
      </c>
      <c r="W164" s="188">
        <f t="shared" si="125"/>
        <v>0</v>
      </c>
      <c r="X164" s="188">
        <f t="shared" si="126"/>
        <v>0</v>
      </c>
      <c r="Y164" s="33">
        <f t="shared" si="127"/>
        <v>43845</v>
      </c>
    </row>
    <row r="165" spans="1:25" ht="15" customHeight="1">
      <c r="A165" s="39"/>
      <c r="B165" s="240"/>
      <c r="C165" s="14" t="str">
        <f>IF(B158&lt;&gt;"",'Agents Postes'!E$10,"")</f>
        <v/>
      </c>
      <c r="D165" s="15"/>
      <c r="E165" s="16"/>
      <c r="F165" s="16"/>
      <c r="G165" s="17"/>
      <c r="H165" s="17"/>
      <c r="I165" s="18"/>
      <c r="J165" s="18"/>
      <c r="K165" s="19"/>
      <c r="L165" s="1">
        <f t="shared" si="83"/>
        <v>0</v>
      </c>
      <c r="M165" s="4">
        <f t="shared" si="84"/>
        <v>0</v>
      </c>
      <c r="R165">
        <f t="shared" si="121"/>
        <v>3</v>
      </c>
      <c r="S165" s="33">
        <f t="shared" ref="S165" si="155">S158</f>
        <v>43845</v>
      </c>
      <c r="T165">
        <f t="shared" si="123"/>
        <v>3</v>
      </c>
      <c r="U165">
        <f t="shared" si="124"/>
        <v>1</v>
      </c>
      <c r="V165" t="str">
        <f t="shared" si="120"/>
        <v>33</v>
      </c>
      <c r="W165" s="188">
        <f t="shared" si="125"/>
        <v>0</v>
      </c>
      <c r="X165" s="188">
        <f t="shared" si="126"/>
        <v>0</v>
      </c>
      <c r="Y165" s="33">
        <f t="shared" si="127"/>
        <v>43845</v>
      </c>
    </row>
    <row r="166" spans="1:25" ht="15" customHeight="1">
      <c r="A166" s="39"/>
      <c r="B166" s="240"/>
      <c r="C166" s="14" t="str">
        <f>IF(B158&lt;&gt;"",'Agents Postes'!E$11,"")</f>
        <v/>
      </c>
      <c r="D166" s="15"/>
      <c r="E166" s="16"/>
      <c r="F166" s="16"/>
      <c r="G166" s="17"/>
      <c r="H166" s="17"/>
      <c r="I166" s="18"/>
      <c r="J166" s="18"/>
      <c r="K166" s="19"/>
      <c r="L166" s="1">
        <f t="shared" ref="L166:L229" si="156">(F166-E166)+(H166-G166)+(J166-I166)</f>
        <v>0</v>
      </c>
      <c r="M166" s="4">
        <f t="shared" ref="M166:M229" si="157">L166*24</f>
        <v>0</v>
      </c>
      <c r="R166">
        <f t="shared" si="121"/>
        <v>3</v>
      </c>
      <c r="S166" s="33">
        <f t="shared" ref="S166" si="158">S158</f>
        <v>43845</v>
      </c>
      <c r="T166">
        <f t="shared" si="123"/>
        <v>3</v>
      </c>
      <c r="U166">
        <f t="shared" si="124"/>
        <v>1</v>
      </c>
      <c r="V166" t="str">
        <f t="shared" si="120"/>
        <v>33</v>
      </c>
      <c r="W166" s="188">
        <f t="shared" si="125"/>
        <v>0</v>
      </c>
      <c r="X166" s="188">
        <f t="shared" si="126"/>
        <v>0</v>
      </c>
      <c r="Y166" s="33">
        <f t="shared" si="127"/>
        <v>43845</v>
      </c>
    </row>
    <row r="167" spans="1:25" ht="15" customHeight="1">
      <c r="A167" s="39"/>
      <c r="B167" s="240"/>
      <c r="C167" s="14" t="str">
        <f>IF(B158&lt;&gt;"",'Agents Postes'!E$12,"")</f>
        <v/>
      </c>
      <c r="D167" s="15"/>
      <c r="E167" s="16"/>
      <c r="F167" s="16"/>
      <c r="G167" s="17"/>
      <c r="H167" s="17"/>
      <c r="I167" s="18"/>
      <c r="J167" s="18"/>
      <c r="K167" s="19"/>
      <c r="L167" s="1">
        <f t="shared" si="156"/>
        <v>0</v>
      </c>
      <c r="M167" s="4">
        <f t="shared" si="157"/>
        <v>0</v>
      </c>
      <c r="R167">
        <f t="shared" si="121"/>
        <v>3</v>
      </c>
      <c r="S167" s="33">
        <f t="shared" ref="S167" si="159">S158</f>
        <v>43845</v>
      </c>
      <c r="T167">
        <f t="shared" si="123"/>
        <v>3</v>
      </c>
      <c r="U167">
        <f t="shared" si="124"/>
        <v>1</v>
      </c>
      <c r="V167" t="str">
        <f t="shared" si="120"/>
        <v>33</v>
      </c>
      <c r="W167" s="188">
        <f t="shared" si="125"/>
        <v>0</v>
      </c>
      <c r="X167" s="188">
        <f t="shared" si="126"/>
        <v>0</v>
      </c>
      <c r="Y167" s="33">
        <f t="shared" si="127"/>
        <v>43845</v>
      </c>
    </row>
    <row r="168" spans="1:25" ht="15" customHeight="1">
      <c r="A168" s="39"/>
      <c r="B168" s="240"/>
      <c r="C168" s="14" t="str">
        <f>IF(B158&lt;&gt;"",'Agents Postes'!E$13,"")</f>
        <v/>
      </c>
      <c r="D168" s="15"/>
      <c r="E168" s="16"/>
      <c r="F168" s="16"/>
      <c r="G168" s="17"/>
      <c r="H168" s="17"/>
      <c r="I168" s="18"/>
      <c r="J168" s="18"/>
      <c r="K168" s="19"/>
      <c r="L168" s="1">
        <f t="shared" si="156"/>
        <v>0</v>
      </c>
      <c r="M168" s="4">
        <f t="shared" si="157"/>
        <v>0</v>
      </c>
      <c r="R168">
        <f t="shared" si="121"/>
        <v>3</v>
      </c>
      <c r="S168" s="33">
        <f t="shared" ref="S168" si="160">S158</f>
        <v>43845</v>
      </c>
      <c r="T168">
        <f t="shared" si="123"/>
        <v>3</v>
      </c>
      <c r="U168">
        <f t="shared" si="124"/>
        <v>1</v>
      </c>
      <c r="V168" t="str">
        <f t="shared" si="120"/>
        <v>33</v>
      </c>
      <c r="W168" s="188">
        <f t="shared" si="125"/>
        <v>0</v>
      </c>
      <c r="X168" s="188">
        <f t="shared" si="126"/>
        <v>0</v>
      </c>
      <c r="Y168" s="33">
        <f t="shared" si="127"/>
        <v>43845</v>
      </c>
    </row>
    <row r="169" spans="1:25" ht="15" customHeight="1">
      <c r="A169" s="39"/>
      <c r="B169" s="240"/>
      <c r="C169" s="14" t="str">
        <f>IF(B158&lt;&gt;"",'Agents Postes'!E$14,"")</f>
        <v/>
      </c>
      <c r="D169" s="15"/>
      <c r="E169" s="16"/>
      <c r="F169" s="16"/>
      <c r="G169" s="17"/>
      <c r="H169" s="17"/>
      <c r="I169" s="18"/>
      <c r="J169" s="18"/>
      <c r="K169" s="19"/>
      <c r="L169" s="1">
        <f t="shared" si="156"/>
        <v>0</v>
      </c>
      <c r="M169" s="4">
        <f t="shared" si="157"/>
        <v>0</v>
      </c>
      <c r="R169">
        <f t="shared" si="121"/>
        <v>3</v>
      </c>
      <c r="S169" s="33">
        <f t="shared" ref="S169" si="161">S158</f>
        <v>43845</v>
      </c>
      <c r="T169">
        <f t="shared" si="123"/>
        <v>3</v>
      </c>
      <c r="U169">
        <f t="shared" si="124"/>
        <v>1</v>
      </c>
      <c r="V169" t="str">
        <f t="shared" si="120"/>
        <v>33</v>
      </c>
      <c r="W169" s="188">
        <f t="shared" si="125"/>
        <v>0</v>
      </c>
      <c r="X169" s="188">
        <f t="shared" si="126"/>
        <v>0</v>
      </c>
      <c r="Y169" s="33">
        <f t="shared" si="127"/>
        <v>43845</v>
      </c>
    </row>
    <row r="170" spans="1:25" ht="15" customHeight="1">
      <c r="A170" s="39"/>
      <c r="B170" s="240"/>
      <c r="C170" s="14" t="str">
        <f>IF(B159&lt;&gt;"",'Agents Postes'!E$14,"")</f>
        <v/>
      </c>
      <c r="D170" s="15"/>
      <c r="E170" s="16"/>
      <c r="F170" s="16"/>
      <c r="G170" s="17"/>
      <c r="H170" s="17"/>
      <c r="I170" s="18"/>
      <c r="J170" s="18"/>
      <c r="K170" s="19"/>
      <c r="L170" s="1">
        <f t="shared" si="156"/>
        <v>0</v>
      </c>
      <c r="M170" s="4">
        <f t="shared" si="157"/>
        <v>0</v>
      </c>
      <c r="R170">
        <f t="shared" si="121"/>
        <v>3</v>
      </c>
      <c r="S170" s="33">
        <f t="shared" ref="S170" si="162">S158</f>
        <v>43845</v>
      </c>
      <c r="T170">
        <f t="shared" si="123"/>
        <v>3</v>
      </c>
      <c r="U170">
        <f t="shared" si="124"/>
        <v>1</v>
      </c>
      <c r="V170" t="str">
        <f t="shared" si="120"/>
        <v>33</v>
      </c>
      <c r="W170" s="188">
        <f t="shared" si="125"/>
        <v>0</v>
      </c>
      <c r="X170" s="188">
        <f t="shared" si="126"/>
        <v>0</v>
      </c>
      <c r="Y170" s="33">
        <f t="shared" si="127"/>
        <v>43845</v>
      </c>
    </row>
    <row r="171" spans="1:25" ht="15" customHeight="1">
      <c r="A171" s="39"/>
      <c r="B171" s="240"/>
      <c r="C171" s="14" t="str">
        <f>IF(B160&lt;&gt;"",'Agents Postes'!E$14,"")</f>
        <v/>
      </c>
      <c r="D171" s="15"/>
      <c r="E171" s="16"/>
      <c r="F171" s="16"/>
      <c r="G171" s="17"/>
      <c r="H171" s="17"/>
      <c r="I171" s="18"/>
      <c r="J171" s="18"/>
      <c r="K171" s="19"/>
      <c r="L171" s="1">
        <f t="shared" si="156"/>
        <v>0</v>
      </c>
      <c r="M171" s="4">
        <f t="shared" si="157"/>
        <v>0</v>
      </c>
      <c r="R171">
        <f t="shared" si="121"/>
        <v>3</v>
      </c>
      <c r="S171" s="33">
        <f t="shared" ref="S171" si="163">S158</f>
        <v>43845</v>
      </c>
      <c r="T171">
        <f t="shared" si="123"/>
        <v>3</v>
      </c>
      <c r="U171">
        <f t="shared" si="124"/>
        <v>1</v>
      </c>
      <c r="V171" t="str">
        <f t="shared" si="120"/>
        <v>33</v>
      </c>
      <c r="W171" s="188">
        <f t="shared" si="125"/>
        <v>0</v>
      </c>
      <c r="X171" s="188">
        <f t="shared" si="126"/>
        <v>0</v>
      </c>
      <c r="Y171" s="33">
        <f t="shared" si="127"/>
        <v>43845</v>
      </c>
    </row>
    <row r="172" spans="1:25" ht="15.75" customHeight="1" thickBot="1">
      <c r="A172" s="39"/>
      <c r="B172" s="241"/>
      <c r="C172" s="14" t="str">
        <f>IF(B161&lt;&gt;"",'Agents Postes'!E$14,"")</f>
        <v/>
      </c>
      <c r="D172" s="15"/>
      <c r="E172" s="126"/>
      <c r="F172" s="126"/>
      <c r="G172" s="127"/>
      <c r="H172" s="127"/>
      <c r="I172" s="128"/>
      <c r="J172" s="128"/>
      <c r="K172" s="21"/>
      <c r="L172" s="5">
        <f t="shared" si="156"/>
        <v>0</v>
      </c>
      <c r="M172" s="6">
        <f t="shared" si="157"/>
        <v>0</v>
      </c>
      <c r="R172">
        <f t="shared" si="121"/>
        <v>3</v>
      </c>
      <c r="S172" s="33">
        <f t="shared" ref="S172" si="164">S158</f>
        <v>43845</v>
      </c>
      <c r="T172">
        <f t="shared" si="123"/>
        <v>3</v>
      </c>
      <c r="U172">
        <f t="shared" si="124"/>
        <v>1</v>
      </c>
      <c r="V172" t="str">
        <f t="shared" si="120"/>
        <v>33</v>
      </c>
      <c r="W172" s="188">
        <f t="shared" si="125"/>
        <v>0</v>
      </c>
      <c r="X172" s="188">
        <f t="shared" si="126"/>
        <v>0</v>
      </c>
      <c r="Y172" s="33">
        <f t="shared" si="127"/>
        <v>43845</v>
      </c>
    </row>
    <row r="173" spans="1:25" ht="15" customHeight="1">
      <c r="A173" s="39">
        <v>11</v>
      </c>
      <c r="B173" s="239">
        <f>IF(WORKDAY(D$4,A173,Feries)&lt;=F$4,WORKDAY(D$4,A173,Feries),"")</f>
        <v>43846</v>
      </c>
      <c r="C173" s="11" t="str">
        <f>IF(B173&lt;&gt;"",'Agents Postes'!E$3,"")</f>
        <v>Herbert Dupont</v>
      </c>
      <c r="D173" s="12"/>
      <c r="E173" s="123"/>
      <c r="F173" s="123"/>
      <c r="G173" s="124"/>
      <c r="H173" s="124"/>
      <c r="I173" s="125"/>
      <c r="J173" s="125"/>
      <c r="K173" s="13"/>
      <c r="L173" s="2">
        <f t="shared" si="156"/>
        <v>0</v>
      </c>
      <c r="M173" s="3">
        <f t="shared" si="157"/>
        <v>0</v>
      </c>
      <c r="R173">
        <f t="shared" si="121"/>
        <v>4</v>
      </c>
      <c r="S173" s="33">
        <f t="shared" ref="S173" si="165">B173</f>
        <v>43846</v>
      </c>
      <c r="T173">
        <f t="shared" si="123"/>
        <v>3</v>
      </c>
      <c r="U173">
        <f t="shared" si="124"/>
        <v>1</v>
      </c>
      <c r="V173" t="str">
        <f t="shared" si="120"/>
        <v>3Herbert Dupont4</v>
      </c>
      <c r="W173" s="188">
        <f t="shared" si="125"/>
        <v>0</v>
      </c>
      <c r="X173" s="188">
        <f t="shared" si="126"/>
        <v>0</v>
      </c>
      <c r="Y173" s="33">
        <f t="shared" si="127"/>
        <v>43846</v>
      </c>
    </row>
    <row r="174" spans="1:25" ht="15" customHeight="1">
      <c r="A174" s="39"/>
      <c r="B174" s="240"/>
      <c r="C174" s="14" t="str">
        <f>IF(B173&lt;&gt;"",'Agents Postes'!E$4,"")</f>
        <v>Lulu Durand</v>
      </c>
      <c r="D174" s="15"/>
      <c r="E174" s="16"/>
      <c r="F174" s="16"/>
      <c r="G174" s="17"/>
      <c r="H174" s="17"/>
      <c r="I174" s="18"/>
      <c r="J174" s="18"/>
      <c r="K174" s="19"/>
      <c r="L174" s="1">
        <f t="shared" si="156"/>
        <v>0</v>
      </c>
      <c r="M174" s="4">
        <f t="shared" si="157"/>
        <v>0</v>
      </c>
      <c r="R174">
        <f t="shared" si="121"/>
        <v>4</v>
      </c>
      <c r="S174" s="33">
        <f t="shared" ref="S174" si="166">S173</f>
        <v>43846</v>
      </c>
      <c r="T174">
        <f t="shared" si="123"/>
        <v>3</v>
      </c>
      <c r="U174">
        <f t="shared" si="124"/>
        <v>1</v>
      </c>
      <c r="V174" t="str">
        <f t="shared" si="120"/>
        <v>3Lulu Durand4</v>
      </c>
      <c r="W174" s="188">
        <f t="shared" si="125"/>
        <v>0</v>
      </c>
      <c r="X174" s="188">
        <f t="shared" si="126"/>
        <v>0</v>
      </c>
      <c r="Y174" s="33">
        <f t="shared" si="127"/>
        <v>43846</v>
      </c>
    </row>
    <row r="175" spans="1:25" ht="15" customHeight="1">
      <c r="A175" s="39"/>
      <c r="B175" s="240"/>
      <c r="C175" s="14" t="str">
        <f>IF(B173&lt;&gt;"",'Agents Postes'!E$5,"")</f>
        <v>Jules Wist</v>
      </c>
      <c r="D175" s="15"/>
      <c r="E175" s="16"/>
      <c r="F175" s="16"/>
      <c r="G175" s="17"/>
      <c r="H175" s="17"/>
      <c r="I175" s="18"/>
      <c r="J175" s="18"/>
      <c r="K175" s="19"/>
      <c r="L175" s="1">
        <f t="shared" si="156"/>
        <v>0</v>
      </c>
      <c r="M175" s="4">
        <f t="shared" si="157"/>
        <v>0</v>
      </c>
      <c r="R175">
        <f t="shared" si="121"/>
        <v>4</v>
      </c>
      <c r="S175" s="33">
        <f t="shared" ref="S175" si="167">S173</f>
        <v>43846</v>
      </c>
      <c r="T175">
        <f t="shared" si="123"/>
        <v>3</v>
      </c>
      <c r="U175">
        <f t="shared" si="124"/>
        <v>1</v>
      </c>
      <c r="V175" t="str">
        <f t="shared" si="120"/>
        <v>3Jules Wist4</v>
      </c>
      <c r="W175" s="188">
        <f t="shared" si="125"/>
        <v>0</v>
      </c>
      <c r="X175" s="188">
        <f t="shared" si="126"/>
        <v>0</v>
      </c>
      <c r="Y175" s="33">
        <f t="shared" si="127"/>
        <v>43846</v>
      </c>
    </row>
    <row r="176" spans="1:25" ht="15" customHeight="1">
      <c r="A176" s="39"/>
      <c r="B176" s="240"/>
      <c r="C176" s="14" t="str">
        <f>IF(B173&lt;&gt;"",'Agents Postes'!E$6,"")</f>
        <v>Honoré Tarot</v>
      </c>
      <c r="D176" s="15"/>
      <c r="E176" s="16"/>
      <c r="F176" s="16"/>
      <c r="G176" s="17"/>
      <c r="H176" s="17"/>
      <c r="I176" s="18"/>
      <c r="J176" s="18"/>
      <c r="K176" s="19"/>
      <c r="L176" s="1">
        <f t="shared" si="156"/>
        <v>0</v>
      </c>
      <c r="M176" s="4">
        <f t="shared" si="157"/>
        <v>0</v>
      </c>
      <c r="R176">
        <f t="shared" si="121"/>
        <v>4</v>
      </c>
      <c r="S176" s="33">
        <f t="shared" ref="S176" si="168">S173</f>
        <v>43846</v>
      </c>
      <c r="T176">
        <f t="shared" si="123"/>
        <v>3</v>
      </c>
      <c r="U176">
        <f t="shared" si="124"/>
        <v>1</v>
      </c>
      <c r="V176" t="str">
        <f t="shared" si="120"/>
        <v>3Honoré Tarot4</v>
      </c>
      <c r="W176" s="188">
        <f t="shared" si="125"/>
        <v>0</v>
      </c>
      <c r="X176" s="188">
        <f t="shared" si="126"/>
        <v>0</v>
      </c>
      <c r="Y176" s="33">
        <f t="shared" si="127"/>
        <v>43846</v>
      </c>
    </row>
    <row r="177" spans="1:25" ht="15" customHeight="1">
      <c r="A177" s="39"/>
      <c r="B177" s="240"/>
      <c r="C177" s="14" t="str">
        <f>IF(B173&lt;&gt;"",'Agents Postes'!E$7,"")</f>
        <v>Joseph Belote</v>
      </c>
      <c r="D177" s="15"/>
      <c r="E177" s="16"/>
      <c r="F177" s="16"/>
      <c r="G177" s="17"/>
      <c r="H177" s="17"/>
      <c r="I177" s="18"/>
      <c r="J177" s="18"/>
      <c r="K177" s="19"/>
      <c r="L177" s="1">
        <f t="shared" si="156"/>
        <v>0</v>
      </c>
      <c r="M177" s="4">
        <f t="shared" si="157"/>
        <v>0</v>
      </c>
      <c r="R177">
        <f t="shared" si="121"/>
        <v>4</v>
      </c>
      <c r="S177" s="33">
        <f t="shared" ref="S177" si="169">S173</f>
        <v>43846</v>
      </c>
      <c r="T177">
        <f t="shared" si="123"/>
        <v>3</v>
      </c>
      <c r="U177">
        <f t="shared" si="124"/>
        <v>1</v>
      </c>
      <c r="V177" t="str">
        <f t="shared" si="120"/>
        <v>3Joseph Belote4</v>
      </c>
      <c r="W177" s="188">
        <f t="shared" si="125"/>
        <v>0</v>
      </c>
      <c r="X177" s="188">
        <f t="shared" si="126"/>
        <v>0</v>
      </c>
      <c r="Y177" s="33">
        <f t="shared" si="127"/>
        <v>43846</v>
      </c>
    </row>
    <row r="178" spans="1:25" ht="15" customHeight="1">
      <c r="A178" s="39"/>
      <c r="B178" s="240"/>
      <c r="C178" s="14" t="str">
        <f>IF(B173&lt;&gt;"",'Agents Postes'!E$8,"")</f>
        <v/>
      </c>
      <c r="D178" s="15"/>
      <c r="E178" s="16"/>
      <c r="F178" s="16"/>
      <c r="G178" s="17"/>
      <c r="H178" s="17"/>
      <c r="I178" s="18"/>
      <c r="J178" s="18"/>
      <c r="K178" s="19"/>
      <c r="L178" s="1">
        <f t="shared" si="156"/>
        <v>0</v>
      </c>
      <c r="M178" s="4">
        <f t="shared" si="157"/>
        <v>0</v>
      </c>
      <c r="R178">
        <f t="shared" si="121"/>
        <v>4</v>
      </c>
      <c r="S178" s="33">
        <f t="shared" ref="S178" si="170">S173</f>
        <v>43846</v>
      </c>
      <c r="T178">
        <f t="shared" si="123"/>
        <v>3</v>
      </c>
      <c r="U178">
        <f t="shared" si="124"/>
        <v>1</v>
      </c>
      <c r="V178" t="str">
        <f t="shared" si="120"/>
        <v>34</v>
      </c>
      <c r="W178" s="188">
        <f t="shared" si="125"/>
        <v>0</v>
      </c>
      <c r="X178" s="188">
        <f t="shared" si="126"/>
        <v>0</v>
      </c>
      <c r="Y178" s="33">
        <f t="shared" si="127"/>
        <v>43846</v>
      </c>
    </row>
    <row r="179" spans="1:25" ht="15" customHeight="1">
      <c r="A179" s="39"/>
      <c r="B179" s="240"/>
      <c r="C179" s="14" t="str">
        <f>IF(B173&lt;&gt;"",'Agents Postes'!E$9,"")</f>
        <v/>
      </c>
      <c r="D179" s="15"/>
      <c r="E179" s="16"/>
      <c r="F179" s="16"/>
      <c r="G179" s="17"/>
      <c r="H179" s="17"/>
      <c r="I179" s="18"/>
      <c r="J179" s="18"/>
      <c r="K179" s="19"/>
      <c r="L179" s="1">
        <f t="shared" si="156"/>
        <v>0</v>
      </c>
      <c r="M179" s="4">
        <f t="shared" si="157"/>
        <v>0</v>
      </c>
      <c r="R179">
        <f t="shared" si="121"/>
        <v>4</v>
      </c>
      <c r="S179" s="33">
        <f t="shared" ref="S179" si="171">S173</f>
        <v>43846</v>
      </c>
      <c r="T179">
        <f t="shared" si="123"/>
        <v>3</v>
      </c>
      <c r="U179">
        <f t="shared" si="124"/>
        <v>1</v>
      </c>
      <c r="V179" t="str">
        <f t="shared" si="120"/>
        <v>34</v>
      </c>
      <c r="W179" s="188">
        <f t="shared" si="125"/>
        <v>0</v>
      </c>
      <c r="X179" s="188">
        <f t="shared" si="126"/>
        <v>0</v>
      </c>
      <c r="Y179" s="33">
        <f t="shared" si="127"/>
        <v>43846</v>
      </c>
    </row>
    <row r="180" spans="1:25" ht="15" customHeight="1">
      <c r="A180" s="39"/>
      <c r="B180" s="240"/>
      <c r="C180" s="14" t="str">
        <f>IF(B173&lt;&gt;"",'Agents Postes'!E$10,"")</f>
        <v/>
      </c>
      <c r="D180" s="15"/>
      <c r="E180" s="16"/>
      <c r="F180" s="16"/>
      <c r="G180" s="17"/>
      <c r="H180" s="17"/>
      <c r="I180" s="18"/>
      <c r="J180" s="18"/>
      <c r="K180" s="19"/>
      <c r="L180" s="1">
        <f t="shared" si="156"/>
        <v>0</v>
      </c>
      <c r="M180" s="4">
        <f t="shared" si="157"/>
        <v>0</v>
      </c>
      <c r="R180">
        <f t="shared" si="121"/>
        <v>4</v>
      </c>
      <c r="S180" s="33">
        <f t="shared" ref="S180" si="172">S173</f>
        <v>43846</v>
      </c>
      <c r="T180">
        <f t="shared" si="123"/>
        <v>3</v>
      </c>
      <c r="U180">
        <f t="shared" si="124"/>
        <v>1</v>
      </c>
      <c r="V180" t="str">
        <f t="shared" si="120"/>
        <v>34</v>
      </c>
      <c r="W180" s="188">
        <f t="shared" si="125"/>
        <v>0</v>
      </c>
      <c r="X180" s="188">
        <f t="shared" si="126"/>
        <v>0</v>
      </c>
      <c r="Y180" s="33">
        <f t="shared" si="127"/>
        <v>43846</v>
      </c>
    </row>
    <row r="181" spans="1:25" ht="15" customHeight="1">
      <c r="A181" s="39"/>
      <c r="B181" s="240"/>
      <c r="C181" s="14" t="str">
        <f>IF(B173&lt;&gt;"",'Agents Postes'!E$11,"")</f>
        <v/>
      </c>
      <c r="D181" s="15"/>
      <c r="E181" s="16"/>
      <c r="F181" s="16"/>
      <c r="G181" s="17"/>
      <c r="H181" s="17"/>
      <c r="I181" s="18"/>
      <c r="J181" s="18"/>
      <c r="K181" s="19"/>
      <c r="L181" s="1">
        <f t="shared" si="156"/>
        <v>0</v>
      </c>
      <c r="M181" s="4">
        <f t="shared" si="157"/>
        <v>0</v>
      </c>
      <c r="R181">
        <f t="shared" si="121"/>
        <v>4</v>
      </c>
      <c r="S181" s="33">
        <f t="shared" ref="S181" si="173">S173</f>
        <v>43846</v>
      </c>
      <c r="T181">
        <f t="shared" si="123"/>
        <v>3</v>
      </c>
      <c r="U181">
        <f t="shared" si="124"/>
        <v>1</v>
      </c>
      <c r="V181" t="str">
        <f t="shared" si="120"/>
        <v>34</v>
      </c>
      <c r="W181" s="188">
        <f t="shared" si="125"/>
        <v>0</v>
      </c>
      <c r="X181" s="188">
        <f t="shared" si="126"/>
        <v>0</v>
      </c>
      <c r="Y181" s="33">
        <f t="shared" si="127"/>
        <v>43846</v>
      </c>
    </row>
    <row r="182" spans="1:25" ht="15" customHeight="1">
      <c r="A182" s="39"/>
      <c r="B182" s="240"/>
      <c r="C182" s="14" t="str">
        <f>IF(B173&lt;&gt;"",'Agents Postes'!E$12,"")</f>
        <v/>
      </c>
      <c r="D182" s="15"/>
      <c r="E182" s="16"/>
      <c r="F182" s="16"/>
      <c r="G182" s="17"/>
      <c r="H182" s="17"/>
      <c r="I182" s="18"/>
      <c r="J182" s="18"/>
      <c r="K182" s="19"/>
      <c r="L182" s="1">
        <f t="shared" si="156"/>
        <v>0</v>
      </c>
      <c r="M182" s="4">
        <f t="shared" si="157"/>
        <v>0</v>
      </c>
      <c r="R182">
        <f t="shared" si="121"/>
        <v>4</v>
      </c>
      <c r="S182" s="33">
        <f t="shared" ref="S182" si="174">S173</f>
        <v>43846</v>
      </c>
      <c r="T182">
        <f t="shared" si="123"/>
        <v>3</v>
      </c>
      <c r="U182">
        <f t="shared" si="124"/>
        <v>1</v>
      </c>
      <c r="V182" t="str">
        <f t="shared" si="120"/>
        <v>34</v>
      </c>
      <c r="W182" s="188">
        <f t="shared" si="125"/>
        <v>0</v>
      </c>
      <c r="X182" s="188">
        <f t="shared" si="126"/>
        <v>0</v>
      </c>
      <c r="Y182" s="33">
        <f t="shared" si="127"/>
        <v>43846</v>
      </c>
    </row>
    <row r="183" spans="1:25" ht="15" customHeight="1">
      <c r="A183" s="39"/>
      <c r="B183" s="240"/>
      <c r="C183" s="14" t="str">
        <f>IF(B173&lt;&gt;"",'Agents Postes'!E$13,"")</f>
        <v/>
      </c>
      <c r="D183" s="15"/>
      <c r="E183" s="16"/>
      <c r="F183" s="16"/>
      <c r="G183" s="17"/>
      <c r="H183" s="17"/>
      <c r="I183" s="18"/>
      <c r="J183" s="18"/>
      <c r="K183" s="19"/>
      <c r="L183" s="1">
        <f t="shared" si="156"/>
        <v>0</v>
      </c>
      <c r="M183" s="4">
        <f t="shared" si="157"/>
        <v>0</v>
      </c>
      <c r="R183">
        <f t="shared" si="121"/>
        <v>4</v>
      </c>
      <c r="S183" s="33">
        <f t="shared" ref="S183" si="175">S173</f>
        <v>43846</v>
      </c>
      <c r="T183">
        <f t="shared" si="123"/>
        <v>3</v>
      </c>
      <c r="U183">
        <f t="shared" si="124"/>
        <v>1</v>
      </c>
      <c r="V183" t="str">
        <f t="shared" si="120"/>
        <v>34</v>
      </c>
      <c r="W183" s="188">
        <f t="shared" si="125"/>
        <v>0</v>
      </c>
      <c r="X183" s="188">
        <f t="shared" si="126"/>
        <v>0</v>
      </c>
      <c r="Y183" s="33">
        <f t="shared" si="127"/>
        <v>43846</v>
      </c>
    </row>
    <row r="184" spans="1:25" ht="15" customHeight="1">
      <c r="A184" s="39"/>
      <c r="B184" s="240"/>
      <c r="C184" s="14" t="str">
        <f>IF(B173&lt;&gt;"",'Agents Postes'!E$14,"")</f>
        <v/>
      </c>
      <c r="D184" s="15"/>
      <c r="E184" s="16"/>
      <c r="F184" s="16"/>
      <c r="G184" s="17"/>
      <c r="H184" s="17"/>
      <c r="I184" s="18"/>
      <c r="J184" s="18"/>
      <c r="K184" s="19"/>
      <c r="L184" s="1">
        <f t="shared" si="156"/>
        <v>0</v>
      </c>
      <c r="M184" s="4">
        <f t="shared" si="157"/>
        <v>0</v>
      </c>
      <c r="R184">
        <f t="shared" si="121"/>
        <v>4</v>
      </c>
      <c r="S184" s="33">
        <f t="shared" ref="S184" si="176">S173</f>
        <v>43846</v>
      </c>
      <c r="T184">
        <f t="shared" si="123"/>
        <v>3</v>
      </c>
      <c r="U184">
        <f t="shared" si="124"/>
        <v>1</v>
      </c>
      <c r="V184" t="str">
        <f t="shared" si="120"/>
        <v>34</v>
      </c>
      <c r="W184" s="188">
        <f t="shared" si="125"/>
        <v>0</v>
      </c>
      <c r="X184" s="188">
        <f t="shared" si="126"/>
        <v>0</v>
      </c>
      <c r="Y184" s="33">
        <f t="shared" si="127"/>
        <v>43846</v>
      </c>
    </row>
    <row r="185" spans="1:25" ht="15" customHeight="1">
      <c r="A185" s="39"/>
      <c r="B185" s="240"/>
      <c r="C185" s="14" t="str">
        <f>IF(B174&lt;&gt;"",'Agents Postes'!E$14,"")</f>
        <v/>
      </c>
      <c r="D185" s="15"/>
      <c r="E185" s="16"/>
      <c r="F185" s="16"/>
      <c r="G185" s="17"/>
      <c r="H185" s="17"/>
      <c r="I185" s="18"/>
      <c r="J185" s="18"/>
      <c r="K185" s="19"/>
      <c r="L185" s="1">
        <f t="shared" si="156"/>
        <v>0</v>
      </c>
      <c r="M185" s="4">
        <f t="shared" si="157"/>
        <v>0</v>
      </c>
      <c r="R185">
        <f t="shared" si="121"/>
        <v>4</v>
      </c>
      <c r="S185" s="33">
        <f t="shared" ref="S185" si="177">S173</f>
        <v>43846</v>
      </c>
      <c r="T185">
        <f t="shared" si="123"/>
        <v>3</v>
      </c>
      <c r="U185">
        <f t="shared" si="124"/>
        <v>1</v>
      </c>
      <c r="V185" t="str">
        <f t="shared" si="120"/>
        <v>34</v>
      </c>
      <c r="W185" s="188">
        <f t="shared" si="125"/>
        <v>0</v>
      </c>
      <c r="X185" s="188">
        <f t="shared" si="126"/>
        <v>0</v>
      </c>
      <c r="Y185" s="33">
        <f t="shared" si="127"/>
        <v>43846</v>
      </c>
    </row>
    <row r="186" spans="1:25" ht="15" customHeight="1">
      <c r="A186" s="39"/>
      <c r="B186" s="240"/>
      <c r="C186" s="14" t="str">
        <f>IF(B175&lt;&gt;"",'Agents Postes'!E$14,"")</f>
        <v/>
      </c>
      <c r="D186" s="15"/>
      <c r="E186" s="16"/>
      <c r="F186" s="16"/>
      <c r="G186" s="17"/>
      <c r="H186" s="17"/>
      <c r="I186" s="18"/>
      <c r="J186" s="18"/>
      <c r="K186" s="19"/>
      <c r="L186" s="1">
        <f t="shared" si="156"/>
        <v>0</v>
      </c>
      <c r="M186" s="4">
        <f t="shared" si="157"/>
        <v>0</v>
      </c>
      <c r="R186">
        <f t="shared" si="121"/>
        <v>4</v>
      </c>
      <c r="S186" s="33">
        <f t="shared" ref="S186" si="178">S173</f>
        <v>43846</v>
      </c>
      <c r="T186">
        <f t="shared" si="123"/>
        <v>3</v>
      </c>
      <c r="U186">
        <f t="shared" si="124"/>
        <v>1</v>
      </c>
      <c r="V186" t="str">
        <f t="shared" si="120"/>
        <v>34</v>
      </c>
      <c r="W186" s="188">
        <f t="shared" si="125"/>
        <v>0</v>
      </c>
      <c r="X186" s="188">
        <f t="shared" si="126"/>
        <v>0</v>
      </c>
      <c r="Y186" s="33">
        <f t="shared" si="127"/>
        <v>43846</v>
      </c>
    </row>
    <row r="187" spans="1:25" ht="15.75" customHeight="1" thickBot="1">
      <c r="A187" s="39"/>
      <c r="B187" s="241"/>
      <c r="C187" s="14" t="str">
        <f>IF(B176&lt;&gt;"",'Agents Postes'!E$14,"")</f>
        <v/>
      </c>
      <c r="D187" s="15"/>
      <c r="E187" s="126"/>
      <c r="F187" s="126"/>
      <c r="G187" s="127"/>
      <c r="H187" s="127"/>
      <c r="I187" s="128"/>
      <c r="J187" s="128"/>
      <c r="K187" s="21"/>
      <c r="L187" s="5">
        <f t="shared" si="156"/>
        <v>0</v>
      </c>
      <c r="M187" s="6">
        <f t="shared" si="157"/>
        <v>0</v>
      </c>
      <c r="R187">
        <f t="shared" si="121"/>
        <v>4</v>
      </c>
      <c r="S187" s="33">
        <f t="shared" ref="S187" si="179">S173</f>
        <v>43846</v>
      </c>
      <c r="T187">
        <f t="shared" si="123"/>
        <v>3</v>
      </c>
      <c r="U187">
        <f t="shared" si="124"/>
        <v>1</v>
      </c>
      <c r="V187" t="str">
        <f t="shared" si="120"/>
        <v>34</v>
      </c>
      <c r="W187" s="188">
        <f t="shared" si="125"/>
        <v>0</v>
      </c>
      <c r="X187" s="188">
        <f t="shared" si="126"/>
        <v>0</v>
      </c>
      <c r="Y187" s="33">
        <f t="shared" si="127"/>
        <v>43846</v>
      </c>
    </row>
    <row r="188" spans="1:25" ht="15" customHeight="1">
      <c r="A188" s="39">
        <v>12</v>
      </c>
      <c r="B188" s="239">
        <f>IF(WORKDAY(D$4,A188,Feries)&lt;=F$4,WORKDAY(D$4,A188,Feries),"")</f>
        <v>43847</v>
      </c>
      <c r="C188" s="11" t="str">
        <f>IF(B188&lt;&gt;"",'Agents Postes'!E$3,"")</f>
        <v>Herbert Dupont</v>
      </c>
      <c r="D188" s="12"/>
      <c r="E188" s="123"/>
      <c r="F188" s="123"/>
      <c r="G188" s="124"/>
      <c r="H188" s="124"/>
      <c r="I188" s="125"/>
      <c r="J188" s="125"/>
      <c r="K188" s="13"/>
      <c r="L188" s="2">
        <f t="shared" si="156"/>
        <v>0</v>
      </c>
      <c r="M188" s="3">
        <f t="shared" si="157"/>
        <v>0</v>
      </c>
      <c r="R188">
        <f t="shared" si="121"/>
        <v>5</v>
      </c>
      <c r="S188" s="33">
        <f t="shared" ref="S188" si="180">B188</f>
        <v>43847</v>
      </c>
      <c r="T188">
        <f t="shared" si="123"/>
        <v>3</v>
      </c>
      <c r="U188">
        <f t="shared" si="124"/>
        <v>1</v>
      </c>
      <c r="V188" t="str">
        <f t="shared" si="120"/>
        <v>3Herbert Dupont5</v>
      </c>
      <c r="W188" s="188">
        <f t="shared" si="125"/>
        <v>0</v>
      </c>
      <c r="X188" s="188">
        <f t="shared" si="126"/>
        <v>0</v>
      </c>
      <c r="Y188" s="33">
        <f t="shared" si="127"/>
        <v>43847</v>
      </c>
    </row>
    <row r="189" spans="1:25" ht="15" customHeight="1">
      <c r="A189" s="39"/>
      <c r="B189" s="240"/>
      <c r="C189" s="14" t="str">
        <f>IF(B188&lt;&gt;"",'Agents Postes'!E$4,"")</f>
        <v>Lulu Durand</v>
      </c>
      <c r="D189" s="15"/>
      <c r="E189" s="16"/>
      <c r="F189" s="16"/>
      <c r="G189" s="17"/>
      <c r="H189" s="17"/>
      <c r="I189" s="18"/>
      <c r="J189" s="18"/>
      <c r="K189" s="19"/>
      <c r="L189" s="1">
        <f t="shared" si="156"/>
        <v>0</v>
      </c>
      <c r="M189" s="4">
        <f t="shared" si="157"/>
        <v>0</v>
      </c>
      <c r="R189">
        <f t="shared" si="121"/>
        <v>5</v>
      </c>
      <c r="S189" s="33">
        <f t="shared" ref="S189" si="181">S188</f>
        <v>43847</v>
      </c>
      <c r="T189">
        <f t="shared" si="123"/>
        <v>3</v>
      </c>
      <c r="U189">
        <f t="shared" si="124"/>
        <v>1</v>
      </c>
      <c r="V189" t="str">
        <f t="shared" si="120"/>
        <v>3Lulu Durand5</v>
      </c>
      <c r="W189" s="188">
        <f t="shared" si="125"/>
        <v>0</v>
      </c>
      <c r="X189" s="188">
        <f t="shared" si="126"/>
        <v>0</v>
      </c>
      <c r="Y189" s="33">
        <f t="shared" si="127"/>
        <v>43847</v>
      </c>
    </row>
    <row r="190" spans="1:25" ht="15" customHeight="1">
      <c r="A190" s="39"/>
      <c r="B190" s="240"/>
      <c r="C190" s="14" t="str">
        <f>IF(B188&lt;&gt;"",'Agents Postes'!E$5,"")</f>
        <v>Jules Wist</v>
      </c>
      <c r="D190" s="15"/>
      <c r="E190" s="16"/>
      <c r="F190" s="16"/>
      <c r="G190" s="17"/>
      <c r="H190" s="17"/>
      <c r="I190" s="18"/>
      <c r="J190" s="18"/>
      <c r="K190" s="19"/>
      <c r="L190" s="1">
        <f t="shared" si="156"/>
        <v>0</v>
      </c>
      <c r="M190" s="4">
        <f t="shared" si="157"/>
        <v>0</v>
      </c>
      <c r="R190">
        <f t="shared" si="121"/>
        <v>5</v>
      </c>
      <c r="S190" s="33">
        <f t="shared" ref="S190" si="182">S188</f>
        <v>43847</v>
      </c>
      <c r="T190">
        <f t="shared" si="123"/>
        <v>3</v>
      </c>
      <c r="U190">
        <f t="shared" si="124"/>
        <v>1</v>
      </c>
      <c r="V190" t="str">
        <f t="shared" si="120"/>
        <v>3Jules Wist5</v>
      </c>
      <c r="W190" s="188">
        <f t="shared" si="125"/>
        <v>0</v>
      </c>
      <c r="X190" s="188">
        <f t="shared" si="126"/>
        <v>0</v>
      </c>
      <c r="Y190" s="33">
        <f t="shared" si="127"/>
        <v>43847</v>
      </c>
    </row>
    <row r="191" spans="1:25" ht="15" customHeight="1">
      <c r="A191" s="39"/>
      <c r="B191" s="240"/>
      <c r="C191" s="14" t="str">
        <f>IF(B188&lt;&gt;"",'Agents Postes'!E$6,"")</f>
        <v>Honoré Tarot</v>
      </c>
      <c r="D191" s="15"/>
      <c r="E191" s="16"/>
      <c r="F191" s="16"/>
      <c r="G191" s="17"/>
      <c r="H191" s="17"/>
      <c r="I191" s="18"/>
      <c r="J191" s="18"/>
      <c r="K191" s="19"/>
      <c r="L191" s="1">
        <f t="shared" si="156"/>
        <v>0</v>
      </c>
      <c r="M191" s="4">
        <f t="shared" si="157"/>
        <v>0</v>
      </c>
      <c r="R191">
        <f t="shared" si="121"/>
        <v>5</v>
      </c>
      <c r="S191" s="33">
        <f t="shared" ref="S191" si="183">S188</f>
        <v>43847</v>
      </c>
      <c r="T191">
        <f t="shared" si="123"/>
        <v>3</v>
      </c>
      <c r="U191">
        <f t="shared" si="124"/>
        <v>1</v>
      </c>
      <c r="V191" t="str">
        <f t="shared" si="120"/>
        <v>3Honoré Tarot5</v>
      </c>
      <c r="W191" s="188">
        <f t="shared" si="125"/>
        <v>0</v>
      </c>
      <c r="X191" s="188">
        <f t="shared" si="126"/>
        <v>0</v>
      </c>
      <c r="Y191" s="33">
        <f t="shared" si="127"/>
        <v>43847</v>
      </c>
    </row>
    <row r="192" spans="1:25" ht="15" customHeight="1">
      <c r="A192" s="39"/>
      <c r="B192" s="240"/>
      <c r="C192" s="14" t="str">
        <f>IF(B188&lt;&gt;"",'Agents Postes'!E$7,"")</f>
        <v>Joseph Belote</v>
      </c>
      <c r="D192" s="15"/>
      <c r="E192" s="16"/>
      <c r="F192" s="16"/>
      <c r="G192" s="17"/>
      <c r="H192" s="17"/>
      <c r="I192" s="18"/>
      <c r="J192" s="18"/>
      <c r="K192" s="19"/>
      <c r="L192" s="1">
        <f t="shared" si="156"/>
        <v>0</v>
      </c>
      <c r="M192" s="4">
        <f t="shared" si="157"/>
        <v>0</v>
      </c>
      <c r="R192">
        <f t="shared" si="121"/>
        <v>5</v>
      </c>
      <c r="S192" s="33">
        <f t="shared" ref="S192" si="184">S188</f>
        <v>43847</v>
      </c>
      <c r="T192">
        <f t="shared" si="123"/>
        <v>3</v>
      </c>
      <c r="U192">
        <f t="shared" si="124"/>
        <v>1</v>
      </c>
      <c r="V192" t="str">
        <f t="shared" si="120"/>
        <v>3Joseph Belote5</v>
      </c>
      <c r="W192" s="188">
        <f t="shared" si="125"/>
        <v>0</v>
      </c>
      <c r="X192" s="188">
        <f t="shared" si="126"/>
        <v>0</v>
      </c>
      <c r="Y192" s="33">
        <f t="shared" si="127"/>
        <v>43847</v>
      </c>
    </row>
    <row r="193" spans="1:25" ht="15" customHeight="1">
      <c r="A193" s="39"/>
      <c r="B193" s="240"/>
      <c r="C193" s="14" t="str">
        <f>IF(B188&lt;&gt;"",'Agents Postes'!E$8,"")</f>
        <v/>
      </c>
      <c r="D193" s="15"/>
      <c r="E193" s="16"/>
      <c r="F193" s="16"/>
      <c r="G193" s="17"/>
      <c r="H193" s="17"/>
      <c r="I193" s="18"/>
      <c r="J193" s="18"/>
      <c r="K193" s="19"/>
      <c r="L193" s="1">
        <f t="shared" si="156"/>
        <v>0</v>
      </c>
      <c r="M193" s="4">
        <f t="shared" si="157"/>
        <v>0</v>
      </c>
      <c r="R193">
        <f t="shared" si="121"/>
        <v>5</v>
      </c>
      <c r="S193" s="33">
        <f t="shared" ref="S193" si="185">S188</f>
        <v>43847</v>
      </c>
      <c r="T193">
        <f t="shared" si="123"/>
        <v>3</v>
      </c>
      <c r="U193">
        <f t="shared" si="124"/>
        <v>1</v>
      </c>
      <c r="V193" t="str">
        <f t="shared" si="120"/>
        <v>35</v>
      </c>
      <c r="W193" s="188">
        <f t="shared" si="125"/>
        <v>0</v>
      </c>
      <c r="X193" s="188">
        <f t="shared" si="126"/>
        <v>0</v>
      </c>
      <c r="Y193" s="33">
        <f t="shared" si="127"/>
        <v>43847</v>
      </c>
    </row>
    <row r="194" spans="1:25" ht="15" customHeight="1">
      <c r="A194" s="39"/>
      <c r="B194" s="240"/>
      <c r="C194" s="14" t="str">
        <f>IF(B188&lt;&gt;"",'Agents Postes'!E$9,"")</f>
        <v/>
      </c>
      <c r="D194" s="15"/>
      <c r="E194" s="16"/>
      <c r="F194" s="16"/>
      <c r="G194" s="17"/>
      <c r="H194" s="17"/>
      <c r="I194" s="18"/>
      <c r="J194" s="18"/>
      <c r="K194" s="19"/>
      <c r="L194" s="1">
        <f t="shared" si="156"/>
        <v>0</v>
      </c>
      <c r="M194" s="4">
        <f t="shared" si="157"/>
        <v>0</v>
      </c>
      <c r="R194">
        <f t="shared" si="121"/>
        <v>5</v>
      </c>
      <c r="S194" s="33">
        <f t="shared" ref="S194" si="186">S188</f>
        <v>43847</v>
      </c>
      <c r="T194">
        <f t="shared" si="123"/>
        <v>3</v>
      </c>
      <c r="U194">
        <f t="shared" si="124"/>
        <v>1</v>
      </c>
      <c r="V194" t="str">
        <f t="shared" si="120"/>
        <v>35</v>
      </c>
      <c r="W194" s="188">
        <f t="shared" si="125"/>
        <v>0</v>
      </c>
      <c r="X194" s="188">
        <f t="shared" si="126"/>
        <v>0</v>
      </c>
      <c r="Y194" s="33">
        <f t="shared" si="127"/>
        <v>43847</v>
      </c>
    </row>
    <row r="195" spans="1:25" ht="15" customHeight="1">
      <c r="A195" s="39"/>
      <c r="B195" s="240"/>
      <c r="C195" s="14" t="str">
        <f>IF(B188&lt;&gt;"",'Agents Postes'!E$10,"")</f>
        <v/>
      </c>
      <c r="D195" s="15"/>
      <c r="E195" s="16"/>
      <c r="F195" s="16"/>
      <c r="G195" s="17"/>
      <c r="H195" s="17"/>
      <c r="I195" s="18"/>
      <c r="J195" s="18"/>
      <c r="K195" s="19"/>
      <c r="L195" s="1">
        <f t="shared" si="156"/>
        <v>0</v>
      </c>
      <c r="M195" s="4">
        <f t="shared" si="157"/>
        <v>0</v>
      </c>
      <c r="R195">
        <f t="shared" si="121"/>
        <v>5</v>
      </c>
      <c r="S195" s="33">
        <f t="shared" ref="S195" si="187">S188</f>
        <v>43847</v>
      </c>
      <c r="T195">
        <f t="shared" si="123"/>
        <v>3</v>
      </c>
      <c r="U195">
        <f t="shared" si="124"/>
        <v>1</v>
      </c>
      <c r="V195" t="str">
        <f t="shared" si="120"/>
        <v>35</v>
      </c>
      <c r="W195" s="188">
        <f t="shared" si="125"/>
        <v>0</v>
      </c>
      <c r="X195" s="188">
        <f t="shared" si="126"/>
        <v>0</v>
      </c>
      <c r="Y195" s="33">
        <f t="shared" si="127"/>
        <v>43847</v>
      </c>
    </row>
    <row r="196" spans="1:25" ht="15" customHeight="1">
      <c r="A196" s="39"/>
      <c r="B196" s="240"/>
      <c r="C196" s="14" t="str">
        <f>IF(B188&lt;&gt;"",'Agents Postes'!E$11,"")</f>
        <v/>
      </c>
      <c r="D196" s="15"/>
      <c r="E196" s="16"/>
      <c r="F196" s="16"/>
      <c r="G196" s="17"/>
      <c r="H196" s="17"/>
      <c r="I196" s="18"/>
      <c r="J196" s="18"/>
      <c r="K196" s="19"/>
      <c r="L196" s="1">
        <f t="shared" si="156"/>
        <v>0</v>
      </c>
      <c r="M196" s="4">
        <f t="shared" si="157"/>
        <v>0</v>
      </c>
      <c r="R196">
        <f t="shared" si="121"/>
        <v>5</v>
      </c>
      <c r="S196" s="33">
        <f t="shared" ref="S196" si="188">S188</f>
        <v>43847</v>
      </c>
      <c r="T196">
        <f t="shared" si="123"/>
        <v>3</v>
      </c>
      <c r="U196">
        <f t="shared" si="124"/>
        <v>1</v>
      </c>
      <c r="V196" t="str">
        <f t="shared" si="120"/>
        <v>35</v>
      </c>
      <c r="W196" s="188">
        <f t="shared" si="125"/>
        <v>0</v>
      </c>
      <c r="X196" s="188">
        <f t="shared" si="126"/>
        <v>0</v>
      </c>
      <c r="Y196" s="33">
        <f t="shared" si="127"/>
        <v>43847</v>
      </c>
    </row>
    <row r="197" spans="1:25" ht="15" customHeight="1">
      <c r="A197" s="39"/>
      <c r="B197" s="240"/>
      <c r="C197" s="14" t="str">
        <f>IF(B188&lt;&gt;"",'Agents Postes'!E$12,"")</f>
        <v/>
      </c>
      <c r="D197" s="15"/>
      <c r="E197" s="16"/>
      <c r="F197" s="16"/>
      <c r="G197" s="17"/>
      <c r="H197" s="17"/>
      <c r="I197" s="18"/>
      <c r="J197" s="18"/>
      <c r="K197" s="19"/>
      <c r="L197" s="1">
        <f t="shared" si="156"/>
        <v>0</v>
      </c>
      <c r="M197" s="4">
        <f t="shared" si="157"/>
        <v>0</v>
      </c>
      <c r="R197">
        <f t="shared" si="121"/>
        <v>5</v>
      </c>
      <c r="S197" s="33">
        <f t="shared" ref="S197" si="189">S188</f>
        <v>43847</v>
      </c>
      <c r="T197">
        <f t="shared" si="123"/>
        <v>3</v>
      </c>
      <c r="U197">
        <f t="shared" si="124"/>
        <v>1</v>
      </c>
      <c r="V197" t="str">
        <f t="shared" si="120"/>
        <v>35</v>
      </c>
      <c r="W197" s="188">
        <f t="shared" si="125"/>
        <v>0</v>
      </c>
      <c r="X197" s="188">
        <f t="shared" si="126"/>
        <v>0</v>
      </c>
      <c r="Y197" s="33">
        <f t="shared" si="127"/>
        <v>43847</v>
      </c>
    </row>
    <row r="198" spans="1:25" ht="15" customHeight="1">
      <c r="A198" s="39"/>
      <c r="B198" s="240"/>
      <c r="C198" s="14" t="str">
        <f>IF(B188&lt;&gt;"",'Agents Postes'!E$13,"")</f>
        <v/>
      </c>
      <c r="D198" s="15"/>
      <c r="E198" s="16"/>
      <c r="F198" s="16"/>
      <c r="G198" s="17"/>
      <c r="H198" s="17"/>
      <c r="I198" s="18"/>
      <c r="J198" s="18"/>
      <c r="K198" s="19"/>
      <c r="L198" s="1">
        <f t="shared" si="156"/>
        <v>0</v>
      </c>
      <c r="M198" s="4">
        <f t="shared" si="157"/>
        <v>0</v>
      </c>
      <c r="R198">
        <f t="shared" si="121"/>
        <v>5</v>
      </c>
      <c r="S198" s="33">
        <f t="shared" ref="S198" si="190">S188</f>
        <v>43847</v>
      </c>
      <c r="T198">
        <f t="shared" si="123"/>
        <v>3</v>
      </c>
      <c r="U198">
        <f t="shared" si="124"/>
        <v>1</v>
      </c>
      <c r="V198" t="str">
        <f t="shared" si="120"/>
        <v>35</v>
      </c>
      <c r="W198" s="188">
        <f t="shared" si="125"/>
        <v>0</v>
      </c>
      <c r="X198" s="188">
        <f t="shared" si="126"/>
        <v>0</v>
      </c>
      <c r="Y198" s="33">
        <f t="shared" si="127"/>
        <v>43847</v>
      </c>
    </row>
    <row r="199" spans="1:25" ht="15" customHeight="1">
      <c r="A199" s="39"/>
      <c r="B199" s="240"/>
      <c r="C199" s="14" t="str">
        <f>IF(B188&lt;&gt;"",'Agents Postes'!E$14,"")</f>
        <v/>
      </c>
      <c r="D199" s="15"/>
      <c r="E199" s="16"/>
      <c r="F199" s="16"/>
      <c r="G199" s="17"/>
      <c r="H199" s="17"/>
      <c r="I199" s="18"/>
      <c r="J199" s="18"/>
      <c r="K199" s="19"/>
      <c r="L199" s="1">
        <f t="shared" si="156"/>
        <v>0</v>
      </c>
      <c r="M199" s="4">
        <f t="shared" si="157"/>
        <v>0</v>
      </c>
      <c r="R199">
        <f t="shared" si="121"/>
        <v>5</v>
      </c>
      <c r="S199" s="33">
        <f t="shared" ref="S199" si="191">S188</f>
        <v>43847</v>
      </c>
      <c r="T199">
        <f t="shared" si="123"/>
        <v>3</v>
      </c>
      <c r="U199">
        <f t="shared" si="124"/>
        <v>1</v>
      </c>
      <c r="V199" t="str">
        <f t="shared" si="120"/>
        <v>35</v>
      </c>
      <c r="W199" s="188">
        <f t="shared" si="125"/>
        <v>0</v>
      </c>
      <c r="X199" s="188">
        <f t="shared" si="126"/>
        <v>0</v>
      </c>
      <c r="Y199" s="33">
        <f t="shared" si="127"/>
        <v>43847</v>
      </c>
    </row>
    <row r="200" spans="1:25" ht="15" customHeight="1">
      <c r="A200" s="39"/>
      <c r="B200" s="240"/>
      <c r="C200" s="14" t="str">
        <f>IF(B189&lt;&gt;"",'Agents Postes'!E$14,"")</f>
        <v/>
      </c>
      <c r="D200" s="15"/>
      <c r="E200" s="16"/>
      <c r="F200" s="16"/>
      <c r="G200" s="17"/>
      <c r="H200" s="17"/>
      <c r="I200" s="18"/>
      <c r="J200" s="18"/>
      <c r="K200" s="19"/>
      <c r="L200" s="1">
        <f t="shared" si="156"/>
        <v>0</v>
      </c>
      <c r="M200" s="4">
        <f t="shared" si="157"/>
        <v>0</v>
      </c>
      <c r="R200">
        <f t="shared" si="121"/>
        <v>5</v>
      </c>
      <c r="S200" s="33">
        <f t="shared" ref="S200" si="192">S188</f>
        <v>43847</v>
      </c>
      <c r="T200">
        <f t="shared" si="123"/>
        <v>3</v>
      </c>
      <c r="U200">
        <f t="shared" si="124"/>
        <v>1</v>
      </c>
      <c r="V200" t="str">
        <f t="shared" ref="V200:V263" si="193">T200&amp;C200&amp;R200</f>
        <v>35</v>
      </c>
      <c r="W200" s="188">
        <f t="shared" si="125"/>
        <v>0</v>
      </c>
      <c r="X200" s="188">
        <f t="shared" si="126"/>
        <v>0</v>
      </c>
      <c r="Y200" s="33">
        <f t="shared" si="127"/>
        <v>43847</v>
      </c>
    </row>
    <row r="201" spans="1:25" ht="15" customHeight="1">
      <c r="A201" s="39"/>
      <c r="B201" s="240"/>
      <c r="C201" s="14" t="str">
        <f>IF(B190&lt;&gt;"",'Agents Postes'!E$14,"")</f>
        <v/>
      </c>
      <c r="D201" s="15"/>
      <c r="E201" s="16"/>
      <c r="F201" s="16"/>
      <c r="G201" s="17"/>
      <c r="H201" s="17"/>
      <c r="I201" s="18"/>
      <c r="J201" s="18"/>
      <c r="K201" s="19"/>
      <c r="L201" s="1">
        <f t="shared" si="156"/>
        <v>0</v>
      </c>
      <c r="M201" s="4">
        <f t="shared" si="157"/>
        <v>0</v>
      </c>
      <c r="R201">
        <f t="shared" ref="R201:R264" si="194">IF(S201&lt;&gt;"",WEEKDAY(S201,2),"")</f>
        <v>5</v>
      </c>
      <c r="S201" s="33">
        <f t="shared" ref="S201" si="195">S188</f>
        <v>43847</v>
      </c>
      <c r="T201">
        <f t="shared" ref="T201:T264" si="196">IF(S201&lt;&gt;"",WEEKNUM(S201,2),"")</f>
        <v>3</v>
      </c>
      <c r="U201">
        <f t="shared" ref="U201:U264" si="197">IF(S201&lt;&gt;"",MONTH(S201),"")</f>
        <v>1</v>
      </c>
      <c r="V201" t="str">
        <f t="shared" si="193"/>
        <v>35</v>
      </c>
      <c r="W201" s="188">
        <f t="shared" ref="W201:W264" si="198">D201</f>
        <v>0</v>
      </c>
      <c r="X201" s="188">
        <f t="shared" ref="X201:X264" si="199">K201</f>
        <v>0</v>
      </c>
      <c r="Y201" s="33">
        <f t="shared" ref="Y201:Y264" si="200">S201</f>
        <v>43847</v>
      </c>
    </row>
    <row r="202" spans="1:25" ht="15.75" customHeight="1" thickBot="1">
      <c r="A202" s="39"/>
      <c r="B202" s="241"/>
      <c r="C202" s="14" t="str">
        <f>IF(B191&lt;&gt;"",'Agents Postes'!E$14,"")</f>
        <v/>
      </c>
      <c r="D202" s="15"/>
      <c r="E202" s="126"/>
      <c r="F202" s="126"/>
      <c r="G202" s="127"/>
      <c r="H202" s="127"/>
      <c r="I202" s="128"/>
      <c r="J202" s="128"/>
      <c r="K202" s="21"/>
      <c r="L202" s="5">
        <f t="shared" si="156"/>
        <v>0</v>
      </c>
      <c r="M202" s="6">
        <f t="shared" si="157"/>
        <v>0</v>
      </c>
      <c r="R202">
        <f t="shared" si="194"/>
        <v>5</v>
      </c>
      <c r="S202" s="33">
        <f t="shared" ref="S202" si="201">S188</f>
        <v>43847</v>
      </c>
      <c r="T202">
        <f t="shared" si="196"/>
        <v>3</v>
      </c>
      <c r="U202">
        <f t="shared" si="197"/>
        <v>1</v>
      </c>
      <c r="V202" t="str">
        <f t="shared" si="193"/>
        <v>35</v>
      </c>
      <c r="W202" s="188">
        <f t="shared" si="198"/>
        <v>0</v>
      </c>
      <c r="X202" s="188">
        <f t="shared" si="199"/>
        <v>0</v>
      </c>
      <c r="Y202" s="33">
        <f t="shared" si="200"/>
        <v>43847</v>
      </c>
    </row>
    <row r="203" spans="1:25" ht="15" customHeight="1">
      <c r="A203" s="39">
        <v>13</v>
      </c>
      <c r="B203" s="239">
        <f>IF(WORKDAY(D$4,A203,Feries)&lt;=F$4,WORKDAY(D$4,A203,Feries),"")</f>
        <v>43850</v>
      </c>
      <c r="C203" s="11" t="str">
        <f>IF(B203&lt;&gt;"",'Agents Postes'!E$3,"")</f>
        <v>Herbert Dupont</v>
      </c>
      <c r="D203" s="12"/>
      <c r="E203" s="123"/>
      <c r="F203" s="123"/>
      <c r="G203" s="124"/>
      <c r="H203" s="124"/>
      <c r="I203" s="125"/>
      <c r="J203" s="125"/>
      <c r="K203" s="13"/>
      <c r="L203" s="2">
        <f t="shared" si="156"/>
        <v>0</v>
      </c>
      <c r="M203" s="3">
        <f t="shared" si="157"/>
        <v>0</v>
      </c>
      <c r="R203">
        <f t="shared" si="194"/>
        <v>1</v>
      </c>
      <c r="S203" s="33">
        <f t="shared" ref="S203" si="202">B203</f>
        <v>43850</v>
      </c>
      <c r="T203">
        <f t="shared" si="196"/>
        <v>4</v>
      </c>
      <c r="U203">
        <f t="shared" si="197"/>
        <v>1</v>
      </c>
      <c r="V203" t="str">
        <f t="shared" si="193"/>
        <v>4Herbert Dupont1</v>
      </c>
      <c r="W203" s="188">
        <f t="shared" si="198"/>
        <v>0</v>
      </c>
      <c r="X203" s="188">
        <f t="shared" si="199"/>
        <v>0</v>
      </c>
      <c r="Y203" s="33">
        <f t="shared" si="200"/>
        <v>43850</v>
      </c>
    </row>
    <row r="204" spans="1:25" ht="15" customHeight="1">
      <c r="A204" s="39"/>
      <c r="B204" s="240"/>
      <c r="C204" s="14" t="str">
        <f>IF(B203&lt;&gt;"",'Agents Postes'!E$4,"")</f>
        <v>Lulu Durand</v>
      </c>
      <c r="D204" s="15"/>
      <c r="E204" s="16"/>
      <c r="F204" s="16"/>
      <c r="G204" s="17"/>
      <c r="H204" s="17"/>
      <c r="I204" s="18"/>
      <c r="J204" s="18"/>
      <c r="K204" s="19"/>
      <c r="L204" s="1">
        <f t="shared" si="156"/>
        <v>0</v>
      </c>
      <c r="M204" s="4">
        <f t="shared" si="157"/>
        <v>0</v>
      </c>
      <c r="R204">
        <f t="shared" si="194"/>
        <v>1</v>
      </c>
      <c r="S204" s="33">
        <f t="shared" ref="S204" si="203">S203</f>
        <v>43850</v>
      </c>
      <c r="T204">
        <f t="shared" si="196"/>
        <v>4</v>
      </c>
      <c r="U204">
        <f t="shared" si="197"/>
        <v>1</v>
      </c>
      <c r="V204" t="str">
        <f t="shared" si="193"/>
        <v>4Lulu Durand1</v>
      </c>
      <c r="W204" s="188">
        <f t="shared" si="198"/>
        <v>0</v>
      </c>
      <c r="X204" s="188">
        <f t="shared" si="199"/>
        <v>0</v>
      </c>
      <c r="Y204" s="33">
        <f t="shared" si="200"/>
        <v>43850</v>
      </c>
    </row>
    <row r="205" spans="1:25" ht="15" customHeight="1">
      <c r="A205" s="39"/>
      <c r="B205" s="240"/>
      <c r="C205" s="14" t="str">
        <f>IF(B203&lt;&gt;"",'Agents Postes'!E$5,"")</f>
        <v>Jules Wist</v>
      </c>
      <c r="D205" s="15"/>
      <c r="E205" s="16"/>
      <c r="F205" s="16"/>
      <c r="G205" s="17"/>
      <c r="H205" s="17"/>
      <c r="I205" s="18"/>
      <c r="J205" s="18"/>
      <c r="K205" s="19"/>
      <c r="L205" s="1">
        <f t="shared" si="156"/>
        <v>0</v>
      </c>
      <c r="M205" s="4">
        <f t="shared" si="157"/>
        <v>0</v>
      </c>
      <c r="R205">
        <f t="shared" si="194"/>
        <v>1</v>
      </c>
      <c r="S205" s="33">
        <f t="shared" ref="S205" si="204">S203</f>
        <v>43850</v>
      </c>
      <c r="T205">
        <f t="shared" si="196"/>
        <v>4</v>
      </c>
      <c r="U205">
        <f t="shared" si="197"/>
        <v>1</v>
      </c>
      <c r="V205" t="str">
        <f t="shared" si="193"/>
        <v>4Jules Wist1</v>
      </c>
      <c r="W205" s="188">
        <f t="shared" si="198"/>
        <v>0</v>
      </c>
      <c r="X205" s="188">
        <f t="shared" si="199"/>
        <v>0</v>
      </c>
      <c r="Y205" s="33">
        <f t="shared" si="200"/>
        <v>43850</v>
      </c>
    </row>
    <row r="206" spans="1:25" ht="15" customHeight="1">
      <c r="A206" s="39"/>
      <c r="B206" s="240"/>
      <c r="C206" s="14" t="str">
        <f>IF(B203&lt;&gt;"",'Agents Postes'!E$6,"")</f>
        <v>Honoré Tarot</v>
      </c>
      <c r="D206" s="15"/>
      <c r="E206" s="16"/>
      <c r="F206" s="16"/>
      <c r="G206" s="17"/>
      <c r="H206" s="17"/>
      <c r="I206" s="18"/>
      <c r="J206" s="18"/>
      <c r="K206" s="19"/>
      <c r="L206" s="1">
        <f t="shared" si="156"/>
        <v>0</v>
      </c>
      <c r="M206" s="4">
        <f t="shared" si="157"/>
        <v>0</v>
      </c>
      <c r="R206">
        <f t="shared" si="194"/>
        <v>1</v>
      </c>
      <c r="S206" s="33">
        <f t="shared" ref="S206" si="205">S203</f>
        <v>43850</v>
      </c>
      <c r="T206">
        <f t="shared" si="196"/>
        <v>4</v>
      </c>
      <c r="U206">
        <f t="shared" si="197"/>
        <v>1</v>
      </c>
      <c r="V206" t="str">
        <f t="shared" si="193"/>
        <v>4Honoré Tarot1</v>
      </c>
      <c r="W206" s="188">
        <f t="shared" si="198"/>
        <v>0</v>
      </c>
      <c r="X206" s="188">
        <f t="shared" si="199"/>
        <v>0</v>
      </c>
      <c r="Y206" s="33">
        <f t="shared" si="200"/>
        <v>43850</v>
      </c>
    </row>
    <row r="207" spans="1:25" ht="15" customHeight="1">
      <c r="A207" s="39"/>
      <c r="B207" s="240"/>
      <c r="C207" s="14" t="str">
        <f>IF(B203&lt;&gt;"",'Agents Postes'!E$7,"")</f>
        <v>Joseph Belote</v>
      </c>
      <c r="D207" s="15"/>
      <c r="E207" s="16"/>
      <c r="F207" s="16"/>
      <c r="G207" s="17"/>
      <c r="H207" s="17"/>
      <c r="I207" s="18"/>
      <c r="J207" s="18"/>
      <c r="K207" s="19"/>
      <c r="L207" s="1">
        <f t="shared" si="156"/>
        <v>0</v>
      </c>
      <c r="M207" s="4">
        <f t="shared" si="157"/>
        <v>0</v>
      </c>
      <c r="R207">
        <f t="shared" si="194"/>
        <v>1</v>
      </c>
      <c r="S207" s="33">
        <f t="shared" ref="S207" si="206">S203</f>
        <v>43850</v>
      </c>
      <c r="T207">
        <f t="shared" si="196"/>
        <v>4</v>
      </c>
      <c r="U207">
        <f t="shared" si="197"/>
        <v>1</v>
      </c>
      <c r="V207" t="str">
        <f t="shared" si="193"/>
        <v>4Joseph Belote1</v>
      </c>
      <c r="W207" s="188">
        <f t="shared" si="198"/>
        <v>0</v>
      </c>
      <c r="X207" s="188">
        <f t="shared" si="199"/>
        <v>0</v>
      </c>
      <c r="Y207" s="33">
        <f t="shared" si="200"/>
        <v>43850</v>
      </c>
    </row>
    <row r="208" spans="1:25" ht="15" customHeight="1">
      <c r="A208" s="39"/>
      <c r="B208" s="240"/>
      <c r="C208" s="14" t="str">
        <f>IF(B203&lt;&gt;"",'Agents Postes'!E$8,"")</f>
        <v/>
      </c>
      <c r="D208" s="15"/>
      <c r="E208" s="16"/>
      <c r="F208" s="16"/>
      <c r="G208" s="17"/>
      <c r="H208" s="17"/>
      <c r="I208" s="18"/>
      <c r="J208" s="18"/>
      <c r="K208" s="19"/>
      <c r="L208" s="1">
        <f t="shared" si="156"/>
        <v>0</v>
      </c>
      <c r="M208" s="4">
        <f t="shared" si="157"/>
        <v>0</v>
      </c>
      <c r="R208">
        <f t="shared" si="194"/>
        <v>1</v>
      </c>
      <c r="S208" s="33">
        <f t="shared" ref="S208" si="207">S203</f>
        <v>43850</v>
      </c>
      <c r="T208">
        <f t="shared" si="196"/>
        <v>4</v>
      </c>
      <c r="U208">
        <f t="shared" si="197"/>
        <v>1</v>
      </c>
      <c r="V208" t="str">
        <f t="shared" si="193"/>
        <v>41</v>
      </c>
      <c r="W208" s="188">
        <f t="shared" si="198"/>
        <v>0</v>
      </c>
      <c r="X208" s="188">
        <f t="shared" si="199"/>
        <v>0</v>
      </c>
      <c r="Y208" s="33">
        <f t="shared" si="200"/>
        <v>43850</v>
      </c>
    </row>
    <row r="209" spans="1:25" ht="15" customHeight="1">
      <c r="A209" s="39"/>
      <c r="B209" s="240"/>
      <c r="C209" s="14" t="str">
        <f>IF(B203&lt;&gt;"",'Agents Postes'!E$9,"")</f>
        <v/>
      </c>
      <c r="D209" s="15"/>
      <c r="E209" s="16"/>
      <c r="F209" s="16"/>
      <c r="G209" s="17"/>
      <c r="H209" s="17"/>
      <c r="I209" s="18"/>
      <c r="J209" s="18"/>
      <c r="K209" s="19"/>
      <c r="L209" s="1">
        <f t="shared" si="156"/>
        <v>0</v>
      </c>
      <c r="M209" s="4">
        <f t="shared" si="157"/>
        <v>0</v>
      </c>
      <c r="R209">
        <f t="shared" si="194"/>
        <v>1</v>
      </c>
      <c r="S209" s="33">
        <f t="shared" ref="S209" si="208">S203</f>
        <v>43850</v>
      </c>
      <c r="T209">
        <f t="shared" si="196"/>
        <v>4</v>
      </c>
      <c r="U209">
        <f t="shared" si="197"/>
        <v>1</v>
      </c>
      <c r="V209" t="str">
        <f t="shared" si="193"/>
        <v>41</v>
      </c>
      <c r="W209" s="188">
        <f t="shared" si="198"/>
        <v>0</v>
      </c>
      <c r="X209" s="188">
        <f t="shared" si="199"/>
        <v>0</v>
      </c>
      <c r="Y209" s="33">
        <f t="shared" si="200"/>
        <v>43850</v>
      </c>
    </row>
    <row r="210" spans="1:25" ht="15" customHeight="1">
      <c r="A210" s="39"/>
      <c r="B210" s="240"/>
      <c r="C210" s="14" t="str">
        <f>IF(B203&lt;&gt;"",'Agents Postes'!E$10,"")</f>
        <v/>
      </c>
      <c r="D210" s="15"/>
      <c r="E210" s="16"/>
      <c r="F210" s="16"/>
      <c r="G210" s="17"/>
      <c r="H210" s="17"/>
      <c r="I210" s="18"/>
      <c r="J210" s="18"/>
      <c r="K210" s="19"/>
      <c r="L210" s="1">
        <f t="shared" si="156"/>
        <v>0</v>
      </c>
      <c r="M210" s="4">
        <f t="shared" si="157"/>
        <v>0</v>
      </c>
      <c r="R210">
        <f t="shared" si="194"/>
        <v>1</v>
      </c>
      <c r="S210" s="33">
        <f t="shared" ref="S210" si="209">S203</f>
        <v>43850</v>
      </c>
      <c r="T210">
        <f t="shared" si="196"/>
        <v>4</v>
      </c>
      <c r="U210">
        <f t="shared" si="197"/>
        <v>1</v>
      </c>
      <c r="V210" t="str">
        <f t="shared" si="193"/>
        <v>41</v>
      </c>
      <c r="W210" s="188">
        <f t="shared" si="198"/>
        <v>0</v>
      </c>
      <c r="X210" s="188">
        <f t="shared" si="199"/>
        <v>0</v>
      </c>
      <c r="Y210" s="33">
        <f t="shared" si="200"/>
        <v>43850</v>
      </c>
    </row>
    <row r="211" spans="1:25" ht="15" customHeight="1">
      <c r="A211" s="39"/>
      <c r="B211" s="240"/>
      <c r="C211" s="14" t="str">
        <f>IF(B203&lt;&gt;"",'Agents Postes'!E$11,"")</f>
        <v/>
      </c>
      <c r="D211" s="15"/>
      <c r="E211" s="16"/>
      <c r="F211" s="16"/>
      <c r="G211" s="17"/>
      <c r="H211" s="17"/>
      <c r="I211" s="18"/>
      <c r="J211" s="18"/>
      <c r="K211" s="19"/>
      <c r="L211" s="1">
        <f t="shared" si="156"/>
        <v>0</v>
      </c>
      <c r="M211" s="4">
        <f t="shared" si="157"/>
        <v>0</v>
      </c>
      <c r="R211">
        <f t="shared" si="194"/>
        <v>1</v>
      </c>
      <c r="S211" s="33">
        <f t="shared" ref="S211" si="210">S203</f>
        <v>43850</v>
      </c>
      <c r="T211">
        <f t="shared" si="196"/>
        <v>4</v>
      </c>
      <c r="U211">
        <f t="shared" si="197"/>
        <v>1</v>
      </c>
      <c r="V211" t="str">
        <f t="shared" si="193"/>
        <v>41</v>
      </c>
      <c r="W211" s="188">
        <f t="shared" si="198"/>
        <v>0</v>
      </c>
      <c r="X211" s="188">
        <f t="shared" si="199"/>
        <v>0</v>
      </c>
      <c r="Y211" s="33">
        <f t="shared" si="200"/>
        <v>43850</v>
      </c>
    </row>
    <row r="212" spans="1:25" ht="15" customHeight="1">
      <c r="A212" s="39"/>
      <c r="B212" s="240"/>
      <c r="C212" s="14" t="str">
        <f>IF(B203&lt;&gt;"",'Agents Postes'!E$12,"")</f>
        <v/>
      </c>
      <c r="D212" s="15"/>
      <c r="E212" s="16"/>
      <c r="F212" s="16"/>
      <c r="G212" s="17"/>
      <c r="H212" s="17"/>
      <c r="I212" s="18"/>
      <c r="J212" s="18"/>
      <c r="K212" s="19"/>
      <c r="L212" s="1">
        <f t="shared" si="156"/>
        <v>0</v>
      </c>
      <c r="M212" s="4">
        <f t="shared" si="157"/>
        <v>0</v>
      </c>
      <c r="R212">
        <f t="shared" si="194"/>
        <v>1</v>
      </c>
      <c r="S212" s="33">
        <f t="shared" ref="S212" si="211">S203</f>
        <v>43850</v>
      </c>
      <c r="T212">
        <f t="shared" si="196"/>
        <v>4</v>
      </c>
      <c r="U212">
        <f t="shared" si="197"/>
        <v>1</v>
      </c>
      <c r="V212" t="str">
        <f t="shared" si="193"/>
        <v>41</v>
      </c>
      <c r="W212" s="188">
        <f t="shared" si="198"/>
        <v>0</v>
      </c>
      <c r="X212" s="188">
        <f t="shared" si="199"/>
        <v>0</v>
      </c>
      <c r="Y212" s="33">
        <f t="shared" si="200"/>
        <v>43850</v>
      </c>
    </row>
    <row r="213" spans="1:25" ht="15" customHeight="1">
      <c r="A213" s="39"/>
      <c r="B213" s="240"/>
      <c r="C213" s="14" t="str">
        <f>IF(B203&lt;&gt;"",'Agents Postes'!E$13,"")</f>
        <v/>
      </c>
      <c r="D213" s="15"/>
      <c r="E213" s="16"/>
      <c r="F213" s="16"/>
      <c r="G213" s="17"/>
      <c r="H213" s="17"/>
      <c r="I213" s="18"/>
      <c r="J213" s="18"/>
      <c r="K213" s="19"/>
      <c r="L213" s="1">
        <f t="shared" si="156"/>
        <v>0</v>
      </c>
      <c r="M213" s="4">
        <f t="shared" si="157"/>
        <v>0</v>
      </c>
      <c r="R213">
        <f t="shared" si="194"/>
        <v>1</v>
      </c>
      <c r="S213" s="33">
        <f t="shared" ref="S213" si="212">S203</f>
        <v>43850</v>
      </c>
      <c r="T213">
        <f t="shared" si="196"/>
        <v>4</v>
      </c>
      <c r="U213">
        <f t="shared" si="197"/>
        <v>1</v>
      </c>
      <c r="V213" t="str">
        <f t="shared" si="193"/>
        <v>41</v>
      </c>
      <c r="W213" s="188">
        <f t="shared" si="198"/>
        <v>0</v>
      </c>
      <c r="X213" s="188">
        <f t="shared" si="199"/>
        <v>0</v>
      </c>
      <c r="Y213" s="33">
        <f t="shared" si="200"/>
        <v>43850</v>
      </c>
    </row>
    <row r="214" spans="1:25" ht="15" customHeight="1">
      <c r="A214" s="39"/>
      <c r="B214" s="240"/>
      <c r="C214" s="14" t="str">
        <f>IF(B203&lt;&gt;"",'Agents Postes'!E$14,"")</f>
        <v/>
      </c>
      <c r="D214" s="15"/>
      <c r="E214" s="16"/>
      <c r="F214" s="16"/>
      <c r="G214" s="17"/>
      <c r="H214" s="17"/>
      <c r="I214" s="18"/>
      <c r="J214" s="18"/>
      <c r="K214" s="19"/>
      <c r="L214" s="1">
        <f t="shared" si="156"/>
        <v>0</v>
      </c>
      <c r="M214" s="4">
        <f t="shared" si="157"/>
        <v>0</v>
      </c>
      <c r="R214">
        <f t="shared" si="194"/>
        <v>1</v>
      </c>
      <c r="S214" s="33">
        <f t="shared" ref="S214" si="213">S203</f>
        <v>43850</v>
      </c>
      <c r="T214">
        <f t="shared" si="196"/>
        <v>4</v>
      </c>
      <c r="U214">
        <f t="shared" si="197"/>
        <v>1</v>
      </c>
      <c r="V214" t="str">
        <f t="shared" si="193"/>
        <v>41</v>
      </c>
      <c r="W214" s="188">
        <f t="shared" si="198"/>
        <v>0</v>
      </c>
      <c r="X214" s="188">
        <f t="shared" si="199"/>
        <v>0</v>
      </c>
      <c r="Y214" s="33">
        <f t="shared" si="200"/>
        <v>43850</v>
      </c>
    </row>
    <row r="215" spans="1:25" ht="15" customHeight="1">
      <c r="A215" s="39"/>
      <c r="B215" s="240"/>
      <c r="C215" s="14" t="str">
        <f>IF(B204&lt;&gt;"",'Agents Postes'!E$14,"")</f>
        <v/>
      </c>
      <c r="D215" s="15"/>
      <c r="E215" s="16"/>
      <c r="F215" s="16"/>
      <c r="G215" s="17"/>
      <c r="H215" s="17"/>
      <c r="I215" s="18"/>
      <c r="J215" s="18"/>
      <c r="K215" s="19"/>
      <c r="L215" s="1">
        <f t="shared" si="156"/>
        <v>0</v>
      </c>
      <c r="M215" s="4">
        <f t="shared" si="157"/>
        <v>0</v>
      </c>
      <c r="R215">
        <f t="shared" si="194"/>
        <v>1</v>
      </c>
      <c r="S215" s="33">
        <f t="shared" ref="S215" si="214">S203</f>
        <v>43850</v>
      </c>
      <c r="T215">
        <f t="shared" si="196"/>
        <v>4</v>
      </c>
      <c r="U215">
        <f t="shared" si="197"/>
        <v>1</v>
      </c>
      <c r="V215" t="str">
        <f t="shared" si="193"/>
        <v>41</v>
      </c>
      <c r="W215" s="188">
        <f t="shared" si="198"/>
        <v>0</v>
      </c>
      <c r="X215" s="188">
        <f t="shared" si="199"/>
        <v>0</v>
      </c>
      <c r="Y215" s="33">
        <f t="shared" si="200"/>
        <v>43850</v>
      </c>
    </row>
    <row r="216" spans="1:25" ht="15" customHeight="1">
      <c r="A216" s="39"/>
      <c r="B216" s="240"/>
      <c r="C216" s="14" t="str">
        <f>IF(B205&lt;&gt;"",'Agents Postes'!E$14,"")</f>
        <v/>
      </c>
      <c r="D216" s="15"/>
      <c r="E216" s="16"/>
      <c r="F216" s="16"/>
      <c r="G216" s="17"/>
      <c r="H216" s="17"/>
      <c r="I216" s="18"/>
      <c r="J216" s="18"/>
      <c r="K216" s="19"/>
      <c r="L216" s="1">
        <f t="shared" si="156"/>
        <v>0</v>
      </c>
      <c r="M216" s="4">
        <f t="shared" si="157"/>
        <v>0</v>
      </c>
      <c r="R216">
        <f t="shared" si="194"/>
        <v>1</v>
      </c>
      <c r="S216" s="33">
        <f t="shared" ref="S216" si="215">S203</f>
        <v>43850</v>
      </c>
      <c r="T216">
        <f t="shared" si="196"/>
        <v>4</v>
      </c>
      <c r="U216">
        <f t="shared" si="197"/>
        <v>1</v>
      </c>
      <c r="V216" t="str">
        <f t="shared" si="193"/>
        <v>41</v>
      </c>
      <c r="W216" s="188">
        <f t="shared" si="198"/>
        <v>0</v>
      </c>
      <c r="X216" s="188">
        <f t="shared" si="199"/>
        <v>0</v>
      </c>
      <c r="Y216" s="33">
        <f t="shared" si="200"/>
        <v>43850</v>
      </c>
    </row>
    <row r="217" spans="1:25" ht="15.75" customHeight="1" thickBot="1">
      <c r="A217" s="39"/>
      <c r="B217" s="241"/>
      <c r="C217" s="14" t="str">
        <f>IF(B206&lt;&gt;"",'Agents Postes'!E$14,"")</f>
        <v/>
      </c>
      <c r="D217" s="15"/>
      <c r="E217" s="126"/>
      <c r="F217" s="126"/>
      <c r="G217" s="127"/>
      <c r="H217" s="127"/>
      <c r="I217" s="128"/>
      <c r="J217" s="128"/>
      <c r="K217" s="21"/>
      <c r="L217" s="5">
        <f t="shared" si="156"/>
        <v>0</v>
      </c>
      <c r="M217" s="6">
        <f t="shared" si="157"/>
        <v>0</v>
      </c>
      <c r="R217">
        <f t="shared" si="194"/>
        <v>1</v>
      </c>
      <c r="S217" s="33">
        <f t="shared" ref="S217" si="216">S203</f>
        <v>43850</v>
      </c>
      <c r="T217">
        <f t="shared" si="196"/>
        <v>4</v>
      </c>
      <c r="U217">
        <f t="shared" si="197"/>
        <v>1</v>
      </c>
      <c r="V217" t="str">
        <f t="shared" si="193"/>
        <v>41</v>
      </c>
      <c r="W217" s="188">
        <f t="shared" si="198"/>
        <v>0</v>
      </c>
      <c r="X217" s="188">
        <f t="shared" si="199"/>
        <v>0</v>
      </c>
      <c r="Y217" s="33">
        <f t="shared" si="200"/>
        <v>43850</v>
      </c>
    </row>
    <row r="218" spans="1:25" ht="15" customHeight="1">
      <c r="A218" s="39">
        <v>14</v>
      </c>
      <c r="B218" s="239">
        <f>IF(WORKDAY(D$4,A218,Feries)&lt;=F$4,WORKDAY(D$4,A218,Feries),"")</f>
        <v>43851</v>
      </c>
      <c r="C218" s="11" t="str">
        <f>IF(B218&lt;&gt;"",'Agents Postes'!E$3,"")</f>
        <v>Herbert Dupont</v>
      </c>
      <c r="D218" s="12"/>
      <c r="E218" s="123"/>
      <c r="F218" s="123"/>
      <c r="G218" s="124"/>
      <c r="H218" s="124"/>
      <c r="I218" s="125"/>
      <c r="J218" s="125"/>
      <c r="K218" s="13"/>
      <c r="L218" s="2">
        <f t="shared" si="156"/>
        <v>0</v>
      </c>
      <c r="M218" s="3">
        <f t="shared" si="157"/>
        <v>0</v>
      </c>
      <c r="R218">
        <f t="shared" si="194"/>
        <v>2</v>
      </c>
      <c r="S218" s="33">
        <f t="shared" ref="S218" si="217">B218</f>
        <v>43851</v>
      </c>
      <c r="T218">
        <f t="shared" si="196"/>
        <v>4</v>
      </c>
      <c r="U218">
        <f t="shared" si="197"/>
        <v>1</v>
      </c>
      <c r="V218" t="str">
        <f t="shared" si="193"/>
        <v>4Herbert Dupont2</v>
      </c>
      <c r="W218" s="188">
        <f t="shared" si="198"/>
        <v>0</v>
      </c>
      <c r="X218" s="188">
        <f t="shared" si="199"/>
        <v>0</v>
      </c>
      <c r="Y218" s="33">
        <f t="shared" si="200"/>
        <v>43851</v>
      </c>
    </row>
    <row r="219" spans="1:25" ht="15" customHeight="1">
      <c r="A219" s="39"/>
      <c r="B219" s="240"/>
      <c r="C219" s="14" t="str">
        <f>IF(B218&lt;&gt;"",'Agents Postes'!E$4,"")</f>
        <v>Lulu Durand</v>
      </c>
      <c r="D219" s="15"/>
      <c r="E219" s="16"/>
      <c r="F219" s="16"/>
      <c r="G219" s="17"/>
      <c r="H219" s="17"/>
      <c r="I219" s="18"/>
      <c r="J219" s="18"/>
      <c r="K219" s="19"/>
      <c r="L219" s="1">
        <f t="shared" si="156"/>
        <v>0</v>
      </c>
      <c r="M219" s="4">
        <f t="shared" si="157"/>
        <v>0</v>
      </c>
      <c r="R219">
        <f t="shared" si="194"/>
        <v>2</v>
      </c>
      <c r="S219" s="33">
        <f t="shared" ref="S219" si="218">S218</f>
        <v>43851</v>
      </c>
      <c r="T219">
        <f t="shared" si="196"/>
        <v>4</v>
      </c>
      <c r="U219">
        <f t="shared" si="197"/>
        <v>1</v>
      </c>
      <c r="V219" t="str">
        <f t="shared" si="193"/>
        <v>4Lulu Durand2</v>
      </c>
      <c r="W219" s="188">
        <f t="shared" si="198"/>
        <v>0</v>
      </c>
      <c r="X219" s="188">
        <f t="shared" si="199"/>
        <v>0</v>
      </c>
      <c r="Y219" s="33">
        <f t="shared" si="200"/>
        <v>43851</v>
      </c>
    </row>
    <row r="220" spans="1:25" ht="15" customHeight="1">
      <c r="A220" s="39"/>
      <c r="B220" s="240"/>
      <c r="C220" s="14" t="str">
        <f>IF(B218&lt;&gt;"",'Agents Postes'!E$5,"")</f>
        <v>Jules Wist</v>
      </c>
      <c r="D220" s="15"/>
      <c r="E220" s="16"/>
      <c r="F220" s="16"/>
      <c r="G220" s="17"/>
      <c r="H220" s="17"/>
      <c r="I220" s="18"/>
      <c r="J220" s="18"/>
      <c r="K220" s="19"/>
      <c r="L220" s="1">
        <f t="shared" si="156"/>
        <v>0</v>
      </c>
      <c r="M220" s="4">
        <f t="shared" si="157"/>
        <v>0</v>
      </c>
      <c r="R220">
        <f t="shared" si="194"/>
        <v>2</v>
      </c>
      <c r="S220" s="33">
        <f t="shared" ref="S220" si="219">S218</f>
        <v>43851</v>
      </c>
      <c r="T220">
        <f t="shared" si="196"/>
        <v>4</v>
      </c>
      <c r="U220">
        <f t="shared" si="197"/>
        <v>1</v>
      </c>
      <c r="V220" t="str">
        <f t="shared" si="193"/>
        <v>4Jules Wist2</v>
      </c>
      <c r="W220" s="188">
        <f t="shared" si="198"/>
        <v>0</v>
      </c>
      <c r="X220" s="188">
        <f t="shared" si="199"/>
        <v>0</v>
      </c>
      <c r="Y220" s="33">
        <f t="shared" si="200"/>
        <v>43851</v>
      </c>
    </row>
    <row r="221" spans="1:25" ht="15" customHeight="1">
      <c r="A221" s="39"/>
      <c r="B221" s="240"/>
      <c r="C221" s="14" t="str">
        <f>IF(B218&lt;&gt;"",'Agents Postes'!E$6,"")</f>
        <v>Honoré Tarot</v>
      </c>
      <c r="D221" s="15"/>
      <c r="E221" s="16"/>
      <c r="F221" s="16"/>
      <c r="G221" s="17"/>
      <c r="H221" s="17"/>
      <c r="I221" s="18"/>
      <c r="J221" s="18"/>
      <c r="K221" s="19"/>
      <c r="L221" s="1">
        <f t="shared" si="156"/>
        <v>0</v>
      </c>
      <c r="M221" s="4">
        <f t="shared" si="157"/>
        <v>0</v>
      </c>
      <c r="R221">
        <f t="shared" si="194"/>
        <v>2</v>
      </c>
      <c r="S221" s="33">
        <f t="shared" ref="S221" si="220">S218</f>
        <v>43851</v>
      </c>
      <c r="T221">
        <f t="shared" si="196"/>
        <v>4</v>
      </c>
      <c r="U221">
        <f t="shared" si="197"/>
        <v>1</v>
      </c>
      <c r="V221" t="str">
        <f t="shared" si="193"/>
        <v>4Honoré Tarot2</v>
      </c>
      <c r="W221" s="188">
        <f t="shared" si="198"/>
        <v>0</v>
      </c>
      <c r="X221" s="188">
        <f t="shared" si="199"/>
        <v>0</v>
      </c>
      <c r="Y221" s="33">
        <f t="shared" si="200"/>
        <v>43851</v>
      </c>
    </row>
    <row r="222" spans="1:25" ht="15" customHeight="1">
      <c r="A222" s="39"/>
      <c r="B222" s="240"/>
      <c r="C222" s="14" t="str">
        <f>IF(B218&lt;&gt;"",'Agents Postes'!E$7,"")</f>
        <v>Joseph Belote</v>
      </c>
      <c r="D222" s="15"/>
      <c r="E222" s="16"/>
      <c r="F222" s="16"/>
      <c r="G222" s="17"/>
      <c r="H222" s="17"/>
      <c r="I222" s="18"/>
      <c r="J222" s="18"/>
      <c r="K222" s="19"/>
      <c r="L222" s="1">
        <f t="shared" si="156"/>
        <v>0</v>
      </c>
      <c r="M222" s="4">
        <f t="shared" si="157"/>
        <v>0</v>
      </c>
      <c r="R222">
        <f t="shared" si="194"/>
        <v>2</v>
      </c>
      <c r="S222" s="33">
        <f t="shared" ref="S222" si="221">S218</f>
        <v>43851</v>
      </c>
      <c r="T222">
        <f t="shared" si="196"/>
        <v>4</v>
      </c>
      <c r="U222">
        <f t="shared" si="197"/>
        <v>1</v>
      </c>
      <c r="V222" t="str">
        <f t="shared" si="193"/>
        <v>4Joseph Belote2</v>
      </c>
      <c r="W222" s="188">
        <f t="shared" si="198"/>
        <v>0</v>
      </c>
      <c r="X222" s="188">
        <f t="shared" si="199"/>
        <v>0</v>
      </c>
      <c r="Y222" s="33">
        <f t="shared" si="200"/>
        <v>43851</v>
      </c>
    </row>
    <row r="223" spans="1:25" ht="15" customHeight="1">
      <c r="A223" s="39"/>
      <c r="B223" s="240"/>
      <c r="C223" s="14" t="str">
        <f>IF(B218&lt;&gt;"",'Agents Postes'!E$8,"")</f>
        <v/>
      </c>
      <c r="D223" s="15"/>
      <c r="E223" s="16"/>
      <c r="F223" s="16"/>
      <c r="G223" s="17"/>
      <c r="H223" s="17"/>
      <c r="I223" s="18"/>
      <c r="J223" s="18"/>
      <c r="K223" s="19"/>
      <c r="L223" s="1">
        <f t="shared" si="156"/>
        <v>0</v>
      </c>
      <c r="M223" s="4">
        <f t="shared" si="157"/>
        <v>0</v>
      </c>
      <c r="R223">
        <f t="shared" si="194"/>
        <v>2</v>
      </c>
      <c r="S223" s="33">
        <f t="shared" ref="S223" si="222">S218</f>
        <v>43851</v>
      </c>
      <c r="T223">
        <f t="shared" si="196"/>
        <v>4</v>
      </c>
      <c r="U223">
        <f t="shared" si="197"/>
        <v>1</v>
      </c>
      <c r="V223" t="str">
        <f t="shared" si="193"/>
        <v>42</v>
      </c>
      <c r="W223" s="188">
        <f t="shared" si="198"/>
        <v>0</v>
      </c>
      <c r="X223" s="188">
        <f t="shared" si="199"/>
        <v>0</v>
      </c>
      <c r="Y223" s="33">
        <f t="shared" si="200"/>
        <v>43851</v>
      </c>
    </row>
    <row r="224" spans="1:25" ht="15" customHeight="1">
      <c r="A224" s="39"/>
      <c r="B224" s="240"/>
      <c r="C224" s="14" t="str">
        <f>IF(B218&lt;&gt;"",'Agents Postes'!E$9,"")</f>
        <v/>
      </c>
      <c r="D224" s="15"/>
      <c r="E224" s="16"/>
      <c r="F224" s="16"/>
      <c r="G224" s="17"/>
      <c r="H224" s="17"/>
      <c r="I224" s="18"/>
      <c r="J224" s="18"/>
      <c r="K224" s="19"/>
      <c r="L224" s="1">
        <f t="shared" si="156"/>
        <v>0</v>
      </c>
      <c r="M224" s="4">
        <f t="shared" si="157"/>
        <v>0</v>
      </c>
      <c r="R224">
        <f t="shared" si="194"/>
        <v>2</v>
      </c>
      <c r="S224" s="33">
        <f t="shared" ref="S224" si="223">S218</f>
        <v>43851</v>
      </c>
      <c r="T224">
        <f t="shared" si="196"/>
        <v>4</v>
      </c>
      <c r="U224">
        <f t="shared" si="197"/>
        <v>1</v>
      </c>
      <c r="V224" t="str">
        <f t="shared" si="193"/>
        <v>42</v>
      </c>
      <c r="W224" s="188">
        <f t="shared" si="198"/>
        <v>0</v>
      </c>
      <c r="X224" s="188">
        <f t="shared" si="199"/>
        <v>0</v>
      </c>
      <c r="Y224" s="33">
        <f t="shared" si="200"/>
        <v>43851</v>
      </c>
    </row>
    <row r="225" spans="1:25" ht="15" customHeight="1">
      <c r="A225" s="39"/>
      <c r="B225" s="240"/>
      <c r="C225" s="14" t="str">
        <f>IF(B218&lt;&gt;"",'Agents Postes'!E$10,"")</f>
        <v/>
      </c>
      <c r="D225" s="15"/>
      <c r="E225" s="16"/>
      <c r="F225" s="16"/>
      <c r="G225" s="17"/>
      <c r="H225" s="17"/>
      <c r="I225" s="18"/>
      <c r="J225" s="18"/>
      <c r="K225" s="19"/>
      <c r="L225" s="1">
        <f t="shared" si="156"/>
        <v>0</v>
      </c>
      <c r="M225" s="4">
        <f t="shared" si="157"/>
        <v>0</v>
      </c>
      <c r="R225">
        <f t="shared" si="194"/>
        <v>2</v>
      </c>
      <c r="S225" s="33">
        <f t="shared" ref="S225" si="224">S218</f>
        <v>43851</v>
      </c>
      <c r="T225">
        <f t="shared" si="196"/>
        <v>4</v>
      </c>
      <c r="U225">
        <f t="shared" si="197"/>
        <v>1</v>
      </c>
      <c r="V225" t="str">
        <f t="shared" si="193"/>
        <v>42</v>
      </c>
      <c r="W225" s="188">
        <f t="shared" si="198"/>
        <v>0</v>
      </c>
      <c r="X225" s="188">
        <f t="shared" si="199"/>
        <v>0</v>
      </c>
      <c r="Y225" s="33">
        <f t="shared" si="200"/>
        <v>43851</v>
      </c>
    </row>
    <row r="226" spans="1:25" ht="15" customHeight="1">
      <c r="A226" s="39"/>
      <c r="B226" s="240"/>
      <c r="C226" s="14" t="str">
        <f>IF(B218&lt;&gt;"",'Agents Postes'!E$11,"")</f>
        <v/>
      </c>
      <c r="D226" s="15"/>
      <c r="E226" s="16"/>
      <c r="F226" s="16"/>
      <c r="G226" s="17"/>
      <c r="H226" s="17"/>
      <c r="I226" s="18"/>
      <c r="J226" s="18"/>
      <c r="K226" s="19"/>
      <c r="L226" s="1">
        <f t="shared" si="156"/>
        <v>0</v>
      </c>
      <c r="M226" s="4">
        <f t="shared" si="157"/>
        <v>0</v>
      </c>
      <c r="R226">
        <f t="shared" si="194"/>
        <v>2</v>
      </c>
      <c r="S226" s="33">
        <f t="shared" ref="S226" si="225">S218</f>
        <v>43851</v>
      </c>
      <c r="T226">
        <f t="shared" si="196"/>
        <v>4</v>
      </c>
      <c r="U226">
        <f t="shared" si="197"/>
        <v>1</v>
      </c>
      <c r="V226" t="str">
        <f t="shared" si="193"/>
        <v>42</v>
      </c>
      <c r="W226" s="188">
        <f t="shared" si="198"/>
        <v>0</v>
      </c>
      <c r="X226" s="188">
        <f t="shared" si="199"/>
        <v>0</v>
      </c>
      <c r="Y226" s="33">
        <f t="shared" si="200"/>
        <v>43851</v>
      </c>
    </row>
    <row r="227" spans="1:25" ht="15" customHeight="1">
      <c r="A227" s="39"/>
      <c r="B227" s="240"/>
      <c r="C227" s="14" t="str">
        <f>IF(B218&lt;&gt;"",'Agents Postes'!E$12,"")</f>
        <v/>
      </c>
      <c r="D227" s="15"/>
      <c r="E227" s="16"/>
      <c r="F227" s="16"/>
      <c r="G227" s="17"/>
      <c r="H227" s="17"/>
      <c r="I227" s="18"/>
      <c r="J227" s="18"/>
      <c r="K227" s="19"/>
      <c r="L227" s="1">
        <f t="shared" si="156"/>
        <v>0</v>
      </c>
      <c r="M227" s="4">
        <f t="shared" si="157"/>
        <v>0</v>
      </c>
      <c r="R227">
        <f t="shared" si="194"/>
        <v>2</v>
      </c>
      <c r="S227" s="33">
        <f t="shared" ref="S227" si="226">S218</f>
        <v>43851</v>
      </c>
      <c r="T227">
        <f t="shared" si="196"/>
        <v>4</v>
      </c>
      <c r="U227">
        <f t="shared" si="197"/>
        <v>1</v>
      </c>
      <c r="V227" t="str">
        <f t="shared" si="193"/>
        <v>42</v>
      </c>
      <c r="W227" s="188">
        <f t="shared" si="198"/>
        <v>0</v>
      </c>
      <c r="X227" s="188">
        <f t="shared" si="199"/>
        <v>0</v>
      </c>
      <c r="Y227" s="33">
        <f t="shared" si="200"/>
        <v>43851</v>
      </c>
    </row>
    <row r="228" spans="1:25" ht="15" customHeight="1">
      <c r="A228" s="39"/>
      <c r="B228" s="240"/>
      <c r="C228" s="14" t="str">
        <f>IF(B218&lt;&gt;"",'Agents Postes'!E$13,"")</f>
        <v/>
      </c>
      <c r="D228" s="15"/>
      <c r="E228" s="16"/>
      <c r="F228" s="16"/>
      <c r="G228" s="17"/>
      <c r="H228" s="17"/>
      <c r="I228" s="18"/>
      <c r="J228" s="18"/>
      <c r="K228" s="19"/>
      <c r="L228" s="1">
        <f t="shared" si="156"/>
        <v>0</v>
      </c>
      <c r="M228" s="4">
        <f t="shared" si="157"/>
        <v>0</v>
      </c>
      <c r="R228">
        <f t="shared" si="194"/>
        <v>2</v>
      </c>
      <c r="S228" s="33">
        <f t="shared" ref="S228" si="227">S218</f>
        <v>43851</v>
      </c>
      <c r="T228">
        <f t="shared" si="196"/>
        <v>4</v>
      </c>
      <c r="U228">
        <f t="shared" si="197"/>
        <v>1</v>
      </c>
      <c r="V228" t="str">
        <f t="shared" si="193"/>
        <v>42</v>
      </c>
      <c r="W228" s="188">
        <f t="shared" si="198"/>
        <v>0</v>
      </c>
      <c r="X228" s="188">
        <f t="shared" si="199"/>
        <v>0</v>
      </c>
      <c r="Y228" s="33">
        <f t="shared" si="200"/>
        <v>43851</v>
      </c>
    </row>
    <row r="229" spans="1:25" ht="15" customHeight="1">
      <c r="A229" s="39"/>
      <c r="B229" s="240"/>
      <c r="C229" s="14" t="str">
        <f>IF(B218&lt;&gt;"",'Agents Postes'!E$14,"")</f>
        <v/>
      </c>
      <c r="D229" s="15"/>
      <c r="E229" s="16"/>
      <c r="F229" s="16"/>
      <c r="G229" s="17"/>
      <c r="H229" s="17"/>
      <c r="I229" s="18"/>
      <c r="J229" s="18"/>
      <c r="K229" s="19"/>
      <c r="L229" s="1">
        <f t="shared" si="156"/>
        <v>0</v>
      </c>
      <c r="M229" s="4">
        <f t="shared" si="157"/>
        <v>0</v>
      </c>
      <c r="R229">
        <f t="shared" si="194"/>
        <v>2</v>
      </c>
      <c r="S229" s="33">
        <f t="shared" ref="S229" si="228">S218</f>
        <v>43851</v>
      </c>
      <c r="T229">
        <f t="shared" si="196"/>
        <v>4</v>
      </c>
      <c r="U229">
        <f t="shared" si="197"/>
        <v>1</v>
      </c>
      <c r="V229" t="str">
        <f t="shared" si="193"/>
        <v>42</v>
      </c>
      <c r="W229" s="188">
        <f t="shared" si="198"/>
        <v>0</v>
      </c>
      <c r="X229" s="188">
        <f t="shared" si="199"/>
        <v>0</v>
      </c>
      <c r="Y229" s="33">
        <f t="shared" si="200"/>
        <v>43851</v>
      </c>
    </row>
    <row r="230" spans="1:25" ht="15" customHeight="1">
      <c r="A230" s="39"/>
      <c r="B230" s="240"/>
      <c r="C230" s="14" t="str">
        <f>IF(B219&lt;&gt;"",'Agents Postes'!E$14,"")</f>
        <v/>
      </c>
      <c r="D230" s="15"/>
      <c r="E230" s="16"/>
      <c r="F230" s="16"/>
      <c r="G230" s="17"/>
      <c r="H230" s="17"/>
      <c r="I230" s="18"/>
      <c r="J230" s="18"/>
      <c r="K230" s="19"/>
      <c r="L230" s="1">
        <f t="shared" ref="L230:L293" si="229">(F230-E230)+(H230-G230)+(J230-I230)</f>
        <v>0</v>
      </c>
      <c r="M230" s="4">
        <f t="shared" ref="M230:M293" si="230">L230*24</f>
        <v>0</v>
      </c>
      <c r="R230">
        <f t="shared" si="194"/>
        <v>2</v>
      </c>
      <c r="S230" s="33">
        <f t="shared" ref="S230" si="231">S218</f>
        <v>43851</v>
      </c>
      <c r="T230">
        <f t="shared" si="196"/>
        <v>4</v>
      </c>
      <c r="U230">
        <f t="shared" si="197"/>
        <v>1</v>
      </c>
      <c r="V230" t="str">
        <f t="shared" si="193"/>
        <v>42</v>
      </c>
      <c r="W230" s="188">
        <f t="shared" si="198"/>
        <v>0</v>
      </c>
      <c r="X230" s="188">
        <f t="shared" si="199"/>
        <v>0</v>
      </c>
      <c r="Y230" s="33">
        <f t="shared" si="200"/>
        <v>43851</v>
      </c>
    </row>
    <row r="231" spans="1:25" ht="15" customHeight="1">
      <c r="A231" s="39"/>
      <c r="B231" s="240"/>
      <c r="C231" s="14" t="str">
        <f>IF(B220&lt;&gt;"",'Agents Postes'!E$14,"")</f>
        <v/>
      </c>
      <c r="D231" s="15"/>
      <c r="E231" s="16"/>
      <c r="F231" s="16"/>
      <c r="G231" s="17"/>
      <c r="H231" s="17"/>
      <c r="I231" s="18"/>
      <c r="J231" s="18"/>
      <c r="K231" s="19"/>
      <c r="L231" s="1">
        <f t="shared" si="229"/>
        <v>0</v>
      </c>
      <c r="M231" s="4">
        <f t="shared" si="230"/>
        <v>0</v>
      </c>
      <c r="R231">
        <f t="shared" si="194"/>
        <v>2</v>
      </c>
      <c r="S231" s="33">
        <f t="shared" ref="S231" si="232">S218</f>
        <v>43851</v>
      </c>
      <c r="T231">
        <f t="shared" si="196"/>
        <v>4</v>
      </c>
      <c r="U231">
        <f t="shared" si="197"/>
        <v>1</v>
      </c>
      <c r="V231" t="str">
        <f t="shared" si="193"/>
        <v>42</v>
      </c>
      <c r="W231" s="188">
        <f t="shared" si="198"/>
        <v>0</v>
      </c>
      <c r="X231" s="188">
        <f t="shared" si="199"/>
        <v>0</v>
      </c>
      <c r="Y231" s="33">
        <f t="shared" si="200"/>
        <v>43851</v>
      </c>
    </row>
    <row r="232" spans="1:25" ht="15.75" customHeight="1" thickBot="1">
      <c r="A232" s="39"/>
      <c r="B232" s="241"/>
      <c r="C232" s="14" t="str">
        <f>IF(B221&lt;&gt;"",'Agents Postes'!E$14,"")</f>
        <v/>
      </c>
      <c r="D232" s="15"/>
      <c r="E232" s="126"/>
      <c r="F232" s="126"/>
      <c r="G232" s="127"/>
      <c r="H232" s="127"/>
      <c r="I232" s="128"/>
      <c r="J232" s="128"/>
      <c r="K232" s="21"/>
      <c r="L232" s="5">
        <f t="shared" si="229"/>
        <v>0</v>
      </c>
      <c r="M232" s="6">
        <f t="shared" si="230"/>
        <v>0</v>
      </c>
      <c r="R232">
        <f t="shared" si="194"/>
        <v>2</v>
      </c>
      <c r="S232" s="33">
        <f t="shared" ref="S232" si="233">S218</f>
        <v>43851</v>
      </c>
      <c r="T232">
        <f t="shared" si="196"/>
        <v>4</v>
      </c>
      <c r="U232">
        <f t="shared" si="197"/>
        <v>1</v>
      </c>
      <c r="V232" t="str">
        <f t="shared" si="193"/>
        <v>42</v>
      </c>
      <c r="W232" s="188">
        <f t="shared" si="198"/>
        <v>0</v>
      </c>
      <c r="X232" s="188">
        <f t="shared" si="199"/>
        <v>0</v>
      </c>
      <c r="Y232" s="33">
        <f t="shared" si="200"/>
        <v>43851</v>
      </c>
    </row>
    <row r="233" spans="1:25" ht="15" customHeight="1">
      <c r="A233" s="39">
        <v>15</v>
      </c>
      <c r="B233" s="239">
        <f>IF(WORKDAY(D$4,A233,Feries)&lt;=F$4,WORKDAY(D$4,A233,Feries),"")</f>
        <v>43852</v>
      </c>
      <c r="C233" s="11" t="str">
        <f>IF(B233&lt;&gt;"",'Agents Postes'!E$3,"")</f>
        <v>Herbert Dupont</v>
      </c>
      <c r="D233" s="12"/>
      <c r="E233" s="123"/>
      <c r="F233" s="123"/>
      <c r="G233" s="124"/>
      <c r="H233" s="124"/>
      <c r="I233" s="125"/>
      <c r="J233" s="125"/>
      <c r="K233" s="13"/>
      <c r="L233" s="2">
        <f t="shared" si="229"/>
        <v>0</v>
      </c>
      <c r="M233" s="3">
        <f t="shared" si="230"/>
        <v>0</v>
      </c>
      <c r="R233">
        <f t="shared" si="194"/>
        <v>3</v>
      </c>
      <c r="S233" s="33">
        <f t="shared" ref="S233" si="234">B233</f>
        <v>43852</v>
      </c>
      <c r="T233">
        <f t="shared" si="196"/>
        <v>4</v>
      </c>
      <c r="U233">
        <f t="shared" si="197"/>
        <v>1</v>
      </c>
      <c r="V233" t="str">
        <f t="shared" si="193"/>
        <v>4Herbert Dupont3</v>
      </c>
      <c r="W233" s="188">
        <f t="shared" si="198"/>
        <v>0</v>
      </c>
      <c r="X233" s="188">
        <f t="shared" si="199"/>
        <v>0</v>
      </c>
      <c r="Y233" s="33">
        <f t="shared" si="200"/>
        <v>43852</v>
      </c>
    </row>
    <row r="234" spans="1:25" ht="15" customHeight="1">
      <c r="A234" s="39"/>
      <c r="B234" s="240"/>
      <c r="C234" s="14" t="str">
        <f>IF(B233&lt;&gt;"",'Agents Postes'!E$4,"")</f>
        <v>Lulu Durand</v>
      </c>
      <c r="D234" s="15"/>
      <c r="E234" s="16"/>
      <c r="F234" s="16"/>
      <c r="G234" s="17"/>
      <c r="H234" s="17"/>
      <c r="I234" s="18"/>
      <c r="J234" s="18"/>
      <c r="K234" s="19"/>
      <c r="L234" s="1">
        <f t="shared" si="229"/>
        <v>0</v>
      </c>
      <c r="M234" s="4">
        <f t="shared" si="230"/>
        <v>0</v>
      </c>
      <c r="R234">
        <f t="shared" si="194"/>
        <v>3</v>
      </c>
      <c r="S234" s="33">
        <f t="shared" ref="S234" si="235">S233</f>
        <v>43852</v>
      </c>
      <c r="T234">
        <f t="shared" si="196"/>
        <v>4</v>
      </c>
      <c r="U234">
        <f t="shared" si="197"/>
        <v>1</v>
      </c>
      <c r="V234" t="str">
        <f t="shared" si="193"/>
        <v>4Lulu Durand3</v>
      </c>
      <c r="W234" s="188">
        <f t="shared" si="198"/>
        <v>0</v>
      </c>
      <c r="X234" s="188">
        <f t="shared" si="199"/>
        <v>0</v>
      </c>
      <c r="Y234" s="33">
        <f t="shared" si="200"/>
        <v>43852</v>
      </c>
    </row>
    <row r="235" spans="1:25" ht="15" customHeight="1">
      <c r="A235" s="39"/>
      <c r="B235" s="240"/>
      <c r="C235" s="14" t="str">
        <f>IF(B233&lt;&gt;"",'Agents Postes'!E$5,"")</f>
        <v>Jules Wist</v>
      </c>
      <c r="D235" s="15"/>
      <c r="E235" s="16"/>
      <c r="F235" s="16"/>
      <c r="G235" s="17"/>
      <c r="H235" s="17"/>
      <c r="I235" s="18"/>
      <c r="J235" s="18"/>
      <c r="K235" s="19"/>
      <c r="L235" s="1">
        <f t="shared" si="229"/>
        <v>0</v>
      </c>
      <c r="M235" s="4">
        <f t="shared" si="230"/>
        <v>0</v>
      </c>
      <c r="R235">
        <f t="shared" si="194"/>
        <v>3</v>
      </c>
      <c r="S235" s="33">
        <f t="shared" ref="S235" si="236">S233</f>
        <v>43852</v>
      </c>
      <c r="T235">
        <f t="shared" si="196"/>
        <v>4</v>
      </c>
      <c r="U235">
        <f t="shared" si="197"/>
        <v>1</v>
      </c>
      <c r="V235" t="str">
        <f t="shared" si="193"/>
        <v>4Jules Wist3</v>
      </c>
      <c r="W235" s="188">
        <f t="shared" si="198"/>
        <v>0</v>
      </c>
      <c r="X235" s="188">
        <f t="shared" si="199"/>
        <v>0</v>
      </c>
      <c r="Y235" s="33">
        <f t="shared" si="200"/>
        <v>43852</v>
      </c>
    </row>
    <row r="236" spans="1:25" ht="15" customHeight="1">
      <c r="A236" s="39"/>
      <c r="B236" s="240"/>
      <c r="C236" s="14" t="str">
        <f>IF(B233&lt;&gt;"",'Agents Postes'!E$6,"")</f>
        <v>Honoré Tarot</v>
      </c>
      <c r="D236" s="15"/>
      <c r="E236" s="16"/>
      <c r="F236" s="16"/>
      <c r="G236" s="17"/>
      <c r="H236" s="17"/>
      <c r="I236" s="18"/>
      <c r="J236" s="18"/>
      <c r="K236" s="19"/>
      <c r="L236" s="1">
        <f t="shared" si="229"/>
        <v>0</v>
      </c>
      <c r="M236" s="4">
        <f t="shared" si="230"/>
        <v>0</v>
      </c>
      <c r="R236">
        <f t="shared" si="194"/>
        <v>3</v>
      </c>
      <c r="S236" s="33">
        <f t="shared" ref="S236" si="237">S233</f>
        <v>43852</v>
      </c>
      <c r="T236">
        <f t="shared" si="196"/>
        <v>4</v>
      </c>
      <c r="U236">
        <f t="shared" si="197"/>
        <v>1</v>
      </c>
      <c r="V236" t="str">
        <f t="shared" si="193"/>
        <v>4Honoré Tarot3</v>
      </c>
      <c r="W236" s="188">
        <f t="shared" si="198"/>
        <v>0</v>
      </c>
      <c r="X236" s="188">
        <f t="shared" si="199"/>
        <v>0</v>
      </c>
      <c r="Y236" s="33">
        <f t="shared" si="200"/>
        <v>43852</v>
      </c>
    </row>
    <row r="237" spans="1:25" ht="15" customHeight="1">
      <c r="A237" s="39"/>
      <c r="B237" s="240"/>
      <c r="C237" s="14" t="str">
        <f>IF(B233&lt;&gt;"",'Agents Postes'!E$7,"")</f>
        <v>Joseph Belote</v>
      </c>
      <c r="D237" s="15"/>
      <c r="E237" s="16"/>
      <c r="F237" s="16"/>
      <c r="G237" s="17"/>
      <c r="H237" s="17"/>
      <c r="I237" s="18"/>
      <c r="J237" s="18"/>
      <c r="K237" s="19"/>
      <c r="L237" s="1">
        <f t="shared" si="229"/>
        <v>0</v>
      </c>
      <c r="M237" s="4">
        <f t="shared" si="230"/>
        <v>0</v>
      </c>
      <c r="R237">
        <f t="shared" si="194"/>
        <v>3</v>
      </c>
      <c r="S237" s="33">
        <f t="shared" ref="S237" si="238">S233</f>
        <v>43852</v>
      </c>
      <c r="T237">
        <f t="shared" si="196"/>
        <v>4</v>
      </c>
      <c r="U237">
        <f t="shared" si="197"/>
        <v>1</v>
      </c>
      <c r="V237" t="str">
        <f t="shared" si="193"/>
        <v>4Joseph Belote3</v>
      </c>
      <c r="W237" s="188">
        <f t="shared" si="198"/>
        <v>0</v>
      </c>
      <c r="X237" s="188">
        <f t="shared" si="199"/>
        <v>0</v>
      </c>
      <c r="Y237" s="33">
        <f t="shared" si="200"/>
        <v>43852</v>
      </c>
    </row>
    <row r="238" spans="1:25" ht="15" customHeight="1">
      <c r="A238" s="39"/>
      <c r="B238" s="240"/>
      <c r="C238" s="14" t="str">
        <f>IF(B233&lt;&gt;"",'Agents Postes'!E$8,"")</f>
        <v/>
      </c>
      <c r="D238" s="15"/>
      <c r="E238" s="16"/>
      <c r="F238" s="16"/>
      <c r="G238" s="17"/>
      <c r="H238" s="17"/>
      <c r="I238" s="18"/>
      <c r="J238" s="18"/>
      <c r="K238" s="19"/>
      <c r="L238" s="1">
        <f t="shared" si="229"/>
        <v>0</v>
      </c>
      <c r="M238" s="4">
        <f t="shared" si="230"/>
        <v>0</v>
      </c>
      <c r="R238">
        <f t="shared" si="194"/>
        <v>3</v>
      </c>
      <c r="S238" s="33">
        <f t="shared" ref="S238" si="239">S233</f>
        <v>43852</v>
      </c>
      <c r="T238">
        <f t="shared" si="196"/>
        <v>4</v>
      </c>
      <c r="U238">
        <f t="shared" si="197"/>
        <v>1</v>
      </c>
      <c r="V238" t="str">
        <f t="shared" si="193"/>
        <v>43</v>
      </c>
      <c r="W238" s="188">
        <f t="shared" si="198"/>
        <v>0</v>
      </c>
      <c r="X238" s="188">
        <f t="shared" si="199"/>
        <v>0</v>
      </c>
      <c r="Y238" s="33">
        <f t="shared" si="200"/>
        <v>43852</v>
      </c>
    </row>
    <row r="239" spans="1:25" ht="15" customHeight="1">
      <c r="A239" s="39"/>
      <c r="B239" s="240"/>
      <c r="C239" s="14" t="str">
        <f>IF(B233&lt;&gt;"",'Agents Postes'!E$9,"")</f>
        <v/>
      </c>
      <c r="D239" s="15"/>
      <c r="E239" s="16"/>
      <c r="F239" s="16"/>
      <c r="G239" s="17"/>
      <c r="H239" s="17"/>
      <c r="I239" s="18"/>
      <c r="J239" s="18"/>
      <c r="K239" s="19"/>
      <c r="L239" s="1">
        <f t="shared" si="229"/>
        <v>0</v>
      </c>
      <c r="M239" s="4">
        <f t="shared" si="230"/>
        <v>0</v>
      </c>
      <c r="R239">
        <f t="shared" si="194"/>
        <v>3</v>
      </c>
      <c r="S239" s="33">
        <f t="shared" ref="S239" si="240">S233</f>
        <v>43852</v>
      </c>
      <c r="T239">
        <f t="shared" si="196"/>
        <v>4</v>
      </c>
      <c r="U239">
        <f t="shared" si="197"/>
        <v>1</v>
      </c>
      <c r="V239" t="str">
        <f t="shared" si="193"/>
        <v>43</v>
      </c>
      <c r="W239" s="188">
        <f t="shared" si="198"/>
        <v>0</v>
      </c>
      <c r="X239" s="188">
        <f t="shared" si="199"/>
        <v>0</v>
      </c>
      <c r="Y239" s="33">
        <f t="shared" si="200"/>
        <v>43852</v>
      </c>
    </row>
    <row r="240" spans="1:25" ht="15" customHeight="1">
      <c r="A240" s="39"/>
      <c r="B240" s="240"/>
      <c r="C240" s="14" t="str">
        <f>IF(B233&lt;&gt;"",'Agents Postes'!E$10,"")</f>
        <v/>
      </c>
      <c r="D240" s="15"/>
      <c r="E240" s="16"/>
      <c r="F240" s="16"/>
      <c r="G240" s="17"/>
      <c r="H240" s="17"/>
      <c r="I240" s="18"/>
      <c r="J240" s="18"/>
      <c r="K240" s="19"/>
      <c r="L240" s="1">
        <f t="shared" si="229"/>
        <v>0</v>
      </c>
      <c r="M240" s="4">
        <f t="shared" si="230"/>
        <v>0</v>
      </c>
      <c r="R240">
        <f t="shared" si="194"/>
        <v>3</v>
      </c>
      <c r="S240" s="33">
        <f t="shared" ref="S240" si="241">S233</f>
        <v>43852</v>
      </c>
      <c r="T240">
        <f t="shared" si="196"/>
        <v>4</v>
      </c>
      <c r="U240">
        <f t="shared" si="197"/>
        <v>1</v>
      </c>
      <c r="V240" t="str">
        <f t="shared" si="193"/>
        <v>43</v>
      </c>
      <c r="W240" s="188">
        <f t="shared" si="198"/>
        <v>0</v>
      </c>
      <c r="X240" s="188">
        <f t="shared" si="199"/>
        <v>0</v>
      </c>
      <c r="Y240" s="33">
        <f t="shared" si="200"/>
        <v>43852</v>
      </c>
    </row>
    <row r="241" spans="1:25" ht="15" customHeight="1">
      <c r="A241" s="39"/>
      <c r="B241" s="240"/>
      <c r="C241" s="14" t="str">
        <f>IF(B233&lt;&gt;"",'Agents Postes'!E$11,"")</f>
        <v/>
      </c>
      <c r="D241" s="15"/>
      <c r="E241" s="16"/>
      <c r="F241" s="16"/>
      <c r="G241" s="17"/>
      <c r="H241" s="17"/>
      <c r="I241" s="18"/>
      <c r="J241" s="18"/>
      <c r="K241" s="19"/>
      <c r="L241" s="1">
        <f t="shared" si="229"/>
        <v>0</v>
      </c>
      <c r="M241" s="4">
        <f t="shared" si="230"/>
        <v>0</v>
      </c>
      <c r="R241">
        <f t="shared" si="194"/>
        <v>3</v>
      </c>
      <c r="S241" s="33">
        <f t="shared" ref="S241" si="242">S233</f>
        <v>43852</v>
      </c>
      <c r="T241">
        <f t="shared" si="196"/>
        <v>4</v>
      </c>
      <c r="U241">
        <f t="shared" si="197"/>
        <v>1</v>
      </c>
      <c r="V241" t="str">
        <f t="shared" si="193"/>
        <v>43</v>
      </c>
      <c r="W241" s="188">
        <f t="shared" si="198"/>
        <v>0</v>
      </c>
      <c r="X241" s="188">
        <f t="shared" si="199"/>
        <v>0</v>
      </c>
      <c r="Y241" s="33">
        <f t="shared" si="200"/>
        <v>43852</v>
      </c>
    </row>
    <row r="242" spans="1:25" ht="15" customHeight="1">
      <c r="A242" s="39"/>
      <c r="B242" s="240"/>
      <c r="C242" s="14" t="str">
        <f>IF(B233&lt;&gt;"",'Agents Postes'!E$12,"")</f>
        <v/>
      </c>
      <c r="D242" s="15"/>
      <c r="E242" s="16"/>
      <c r="F242" s="16"/>
      <c r="G242" s="17"/>
      <c r="H242" s="17"/>
      <c r="I242" s="18"/>
      <c r="J242" s="18"/>
      <c r="K242" s="19"/>
      <c r="L242" s="1">
        <f t="shared" si="229"/>
        <v>0</v>
      </c>
      <c r="M242" s="4">
        <f t="shared" si="230"/>
        <v>0</v>
      </c>
      <c r="R242">
        <f t="shared" si="194"/>
        <v>3</v>
      </c>
      <c r="S242" s="33">
        <f t="shared" ref="S242" si="243">S233</f>
        <v>43852</v>
      </c>
      <c r="T242">
        <f t="shared" si="196"/>
        <v>4</v>
      </c>
      <c r="U242">
        <f t="shared" si="197"/>
        <v>1</v>
      </c>
      <c r="V242" t="str">
        <f t="shared" si="193"/>
        <v>43</v>
      </c>
      <c r="W242" s="188">
        <f t="shared" si="198"/>
        <v>0</v>
      </c>
      <c r="X242" s="188">
        <f t="shared" si="199"/>
        <v>0</v>
      </c>
      <c r="Y242" s="33">
        <f t="shared" si="200"/>
        <v>43852</v>
      </c>
    </row>
    <row r="243" spans="1:25" ht="15" customHeight="1">
      <c r="A243" s="39"/>
      <c r="B243" s="240"/>
      <c r="C243" s="14" t="str">
        <f>IF(B233&lt;&gt;"",'Agents Postes'!E$13,"")</f>
        <v/>
      </c>
      <c r="D243" s="15"/>
      <c r="E243" s="16"/>
      <c r="F243" s="16"/>
      <c r="G243" s="17"/>
      <c r="H243" s="17"/>
      <c r="I243" s="18"/>
      <c r="J243" s="18"/>
      <c r="K243" s="19"/>
      <c r="L243" s="1">
        <f t="shared" si="229"/>
        <v>0</v>
      </c>
      <c r="M243" s="4">
        <f t="shared" si="230"/>
        <v>0</v>
      </c>
      <c r="R243">
        <f t="shared" si="194"/>
        <v>3</v>
      </c>
      <c r="S243" s="33">
        <f t="shared" ref="S243" si="244">S233</f>
        <v>43852</v>
      </c>
      <c r="T243">
        <f t="shared" si="196"/>
        <v>4</v>
      </c>
      <c r="U243">
        <f t="shared" si="197"/>
        <v>1</v>
      </c>
      <c r="V243" t="str">
        <f t="shared" si="193"/>
        <v>43</v>
      </c>
      <c r="W243" s="188">
        <f t="shared" si="198"/>
        <v>0</v>
      </c>
      <c r="X243" s="188">
        <f t="shared" si="199"/>
        <v>0</v>
      </c>
      <c r="Y243" s="33">
        <f t="shared" si="200"/>
        <v>43852</v>
      </c>
    </row>
    <row r="244" spans="1:25" ht="15" customHeight="1">
      <c r="A244" s="39"/>
      <c r="B244" s="240"/>
      <c r="C244" s="14" t="str">
        <f>IF(B233&lt;&gt;"",'Agents Postes'!E$14,"")</f>
        <v/>
      </c>
      <c r="D244" s="15"/>
      <c r="E244" s="16"/>
      <c r="F244" s="16"/>
      <c r="G244" s="17"/>
      <c r="H244" s="17"/>
      <c r="I244" s="18"/>
      <c r="J244" s="18"/>
      <c r="K244" s="19"/>
      <c r="L244" s="1">
        <f t="shared" si="229"/>
        <v>0</v>
      </c>
      <c r="M244" s="4">
        <f t="shared" si="230"/>
        <v>0</v>
      </c>
      <c r="R244">
        <f t="shared" si="194"/>
        <v>3</v>
      </c>
      <c r="S244" s="33">
        <f t="shared" ref="S244" si="245">S233</f>
        <v>43852</v>
      </c>
      <c r="T244">
        <f t="shared" si="196"/>
        <v>4</v>
      </c>
      <c r="U244">
        <f t="shared" si="197"/>
        <v>1</v>
      </c>
      <c r="V244" t="str">
        <f t="shared" si="193"/>
        <v>43</v>
      </c>
      <c r="W244" s="188">
        <f t="shared" si="198"/>
        <v>0</v>
      </c>
      <c r="X244" s="188">
        <f t="shared" si="199"/>
        <v>0</v>
      </c>
      <c r="Y244" s="33">
        <f t="shared" si="200"/>
        <v>43852</v>
      </c>
    </row>
    <row r="245" spans="1:25" ht="15" customHeight="1">
      <c r="A245" s="39"/>
      <c r="B245" s="240"/>
      <c r="C245" s="14" t="str">
        <f>IF(B234&lt;&gt;"",'Agents Postes'!E$14,"")</f>
        <v/>
      </c>
      <c r="D245" s="15"/>
      <c r="E245" s="16"/>
      <c r="F245" s="16"/>
      <c r="G245" s="17"/>
      <c r="H245" s="17"/>
      <c r="I245" s="18"/>
      <c r="J245" s="18"/>
      <c r="K245" s="19"/>
      <c r="L245" s="1">
        <f t="shared" si="229"/>
        <v>0</v>
      </c>
      <c r="M245" s="4">
        <f t="shared" si="230"/>
        <v>0</v>
      </c>
      <c r="R245">
        <f t="shared" si="194"/>
        <v>3</v>
      </c>
      <c r="S245" s="33">
        <f t="shared" ref="S245" si="246">S233</f>
        <v>43852</v>
      </c>
      <c r="T245">
        <f t="shared" si="196"/>
        <v>4</v>
      </c>
      <c r="U245">
        <f t="shared" si="197"/>
        <v>1</v>
      </c>
      <c r="V245" t="str">
        <f t="shared" si="193"/>
        <v>43</v>
      </c>
      <c r="W245" s="188">
        <f t="shared" si="198"/>
        <v>0</v>
      </c>
      <c r="X245" s="188">
        <f t="shared" si="199"/>
        <v>0</v>
      </c>
      <c r="Y245" s="33">
        <f t="shared" si="200"/>
        <v>43852</v>
      </c>
    </row>
    <row r="246" spans="1:25" ht="15" customHeight="1">
      <c r="A246" s="39"/>
      <c r="B246" s="240"/>
      <c r="C246" s="14" t="str">
        <f>IF(B235&lt;&gt;"",'Agents Postes'!E$14,"")</f>
        <v/>
      </c>
      <c r="D246" s="15"/>
      <c r="E246" s="16"/>
      <c r="F246" s="16"/>
      <c r="G246" s="17"/>
      <c r="H246" s="17"/>
      <c r="I246" s="18"/>
      <c r="J246" s="18"/>
      <c r="K246" s="19"/>
      <c r="L246" s="1">
        <f t="shared" si="229"/>
        <v>0</v>
      </c>
      <c r="M246" s="4">
        <f t="shared" si="230"/>
        <v>0</v>
      </c>
      <c r="R246">
        <f t="shared" si="194"/>
        <v>3</v>
      </c>
      <c r="S246" s="33">
        <f t="shared" ref="S246" si="247">S233</f>
        <v>43852</v>
      </c>
      <c r="T246">
        <f t="shared" si="196"/>
        <v>4</v>
      </c>
      <c r="U246">
        <f t="shared" si="197"/>
        <v>1</v>
      </c>
      <c r="V246" t="str">
        <f t="shared" si="193"/>
        <v>43</v>
      </c>
      <c r="W246" s="188">
        <f t="shared" si="198"/>
        <v>0</v>
      </c>
      <c r="X246" s="188">
        <f t="shared" si="199"/>
        <v>0</v>
      </c>
      <c r="Y246" s="33">
        <f t="shared" si="200"/>
        <v>43852</v>
      </c>
    </row>
    <row r="247" spans="1:25" ht="15.75" customHeight="1" thickBot="1">
      <c r="A247" s="39"/>
      <c r="B247" s="241"/>
      <c r="C247" s="14" t="str">
        <f>IF(B236&lt;&gt;"",'Agents Postes'!E$14,"")</f>
        <v/>
      </c>
      <c r="D247" s="15"/>
      <c r="E247" s="126"/>
      <c r="F247" s="126"/>
      <c r="G247" s="127"/>
      <c r="H247" s="127"/>
      <c r="I247" s="128"/>
      <c r="J247" s="128"/>
      <c r="K247" s="21"/>
      <c r="L247" s="5">
        <f t="shared" si="229"/>
        <v>0</v>
      </c>
      <c r="M247" s="6">
        <f t="shared" si="230"/>
        <v>0</v>
      </c>
      <c r="R247">
        <f t="shared" si="194"/>
        <v>3</v>
      </c>
      <c r="S247" s="33">
        <f t="shared" ref="S247" si="248">S233</f>
        <v>43852</v>
      </c>
      <c r="T247">
        <f t="shared" si="196"/>
        <v>4</v>
      </c>
      <c r="U247">
        <f t="shared" si="197"/>
        <v>1</v>
      </c>
      <c r="V247" t="str">
        <f t="shared" si="193"/>
        <v>43</v>
      </c>
      <c r="W247" s="188">
        <f t="shared" si="198"/>
        <v>0</v>
      </c>
      <c r="X247" s="188">
        <f t="shared" si="199"/>
        <v>0</v>
      </c>
      <c r="Y247" s="33">
        <f t="shared" si="200"/>
        <v>43852</v>
      </c>
    </row>
    <row r="248" spans="1:25" ht="15" customHeight="1">
      <c r="A248" s="39">
        <v>16</v>
      </c>
      <c r="B248" s="239">
        <f>IF(WORKDAY(D$4,A248,Feries)&lt;=F$4,WORKDAY(D$4,A248,Feries),"")</f>
        <v>43853</v>
      </c>
      <c r="C248" s="11" t="str">
        <f>IF(B248&lt;&gt;"",'Agents Postes'!E$3,"")</f>
        <v>Herbert Dupont</v>
      </c>
      <c r="D248" s="12"/>
      <c r="E248" s="123"/>
      <c r="F248" s="123"/>
      <c r="G248" s="124"/>
      <c r="H248" s="124"/>
      <c r="I248" s="125"/>
      <c r="J248" s="125"/>
      <c r="K248" s="13"/>
      <c r="L248" s="2">
        <f t="shared" si="229"/>
        <v>0</v>
      </c>
      <c r="M248" s="3">
        <f t="shared" si="230"/>
        <v>0</v>
      </c>
      <c r="R248">
        <f t="shared" si="194"/>
        <v>4</v>
      </c>
      <c r="S248" s="33">
        <f t="shared" ref="S248" si="249">B248</f>
        <v>43853</v>
      </c>
      <c r="T248">
        <f t="shared" si="196"/>
        <v>4</v>
      </c>
      <c r="U248">
        <f t="shared" si="197"/>
        <v>1</v>
      </c>
      <c r="V248" t="str">
        <f t="shared" si="193"/>
        <v>4Herbert Dupont4</v>
      </c>
      <c r="W248" s="188">
        <f t="shared" si="198"/>
        <v>0</v>
      </c>
      <c r="X248" s="188">
        <f t="shared" si="199"/>
        <v>0</v>
      </c>
      <c r="Y248" s="33">
        <f t="shared" si="200"/>
        <v>43853</v>
      </c>
    </row>
    <row r="249" spans="1:25" ht="15" customHeight="1">
      <c r="A249" s="39"/>
      <c r="B249" s="240"/>
      <c r="C249" s="14" t="str">
        <f>IF(B248&lt;&gt;"",'Agents Postes'!E$4,"")</f>
        <v>Lulu Durand</v>
      </c>
      <c r="D249" s="15"/>
      <c r="E249" s="16"/>
      <c r="F249" s="16"/>
      <c r="G249" s="17"/>
      <c r="H249" s="17"/>
      <c r="I249" s="18"/>
      <c r="J249" s="18"/>
      <c r="K249" s="19"/>
      <c r="L249" s="1">
        <f t="shared" si="229"/>
        <v>0</v>
      </c>
      <c r="M249" s="4">
        <f t="shared" si="230"/>
        <v>0</v>
      </c>
      <c r="R249">
        <f t="shared" si="194"/>
        <v>4</v>
      </c>
      <c r="S249" s="33">
        <f t="shared" ref="S249" si="250">S248</f>
        <v>43853</v>
      </c>
      <c r="T249">
        <f t="shared" si="196"/>
        <v>4</v>
      </c>
      <c r="U249">
        <f t="shared" si="197"/>
        <v>1</v>
      </c>
      <c r="V249" t="str">
        <f t="shared" si="193"/>
        <v>4Lulu Durand4</v>
      </c>
      <c r="W249" s="188">
        <f t="shared" si="198"/>
        <v>0</v>
      </c>
      <c r="X249" s="188">
        <f t="shared" si="199"/>
        <v>0</v>
      </c>
      <c r="Y249" s="33">
        <f t="shared" si="200"/>
        <v>43853</v>
      </c>
    </row>
    <row r="250" spans="1:25" ht="15" customHeight="1">
      <c r="A250" s="39"/>
      <c r="B250" s="240"/>
      <c r="C250" s="14" t="str">
        <f>IF(B248&lt;&gt;"",'Agents Postes'!E$5,"")</f>
        <v>Jules Wist</v>
      </c>
      <c r="D250" s="15"/>
      <c r="E250" s="16"/>
      <c r="F250" s="16"/>
      <c r="G250" s="17"/>
      <c r="H250" s="17"/>
      <c r="I250" s="18"/>
      <c r="J250" s="18"/>
      <c r="K250" s="19"/>
      <c r="L250" s="1">
        <f t="shared" si="229"/>
        <v>0</v>
      </c>
      <c r="M250" s="4">
        <f t="shared" si="230"/>
        <v>0</v>
      </c>
      <c r="R250">
        <f t="shared" si="194"/>
        <v>4</v>
      </c>
      <c r="S250" s="33">
        <f t="shared" ref="S250" si="251">S248</f>
        <v>43853</v>
      </c>
      <c r="T250">
        <f t="shared" si="196"/>
        <v>4</v>
      </c>
      <c r="U250">
        <f t="shared" si="197"/>
        <v>1</v>
      </c>
      <c r="V250" t="str">
        <f t="shared" si="193"/>
        <v>4Jules Wist4</v>
      </c>
      <c r="W250" s="188">
        <f t="shared" si="198"/>
        <v>0</v>
      </c>
      <c r="X250" s="188">
        <f t="shared" si="199"/>
        <v>0</v>
      </c>
      <c r="Y250" s="33">
        <f t="shared" si="200"/>
        <v>43853</v>
      </c>
    </row>
    <row r="251" spans="1:25" ht="15" customHeight="1">
      <c r="A251" s="39"/>
      <c r="B251" s="240"/>
      <c r="C251" s="14" t="str">
        <f>IF(B248&lt;&gt;"",'Agents Postes'!E$6,"")</f>
        <v>Honoré Tarot</v>
      </c>
      <c r="D251" s="15"/>
      <c r="E251" s="16"/>
      <c r="F251" s="16"/>
      <c r="G251" s="17"/>
      <c r="H251" s="17"/>
      <c r="I251" s="18"/>
      <c r="J251" s="18"/>
      <c r="K251" s="19"/>
      <c r="L251" s="1">
        <f t="shared" si="229"/>
        <v>0</v>
      </c>
      <c r="M251" s="4">
        <f t="shared" si="230"/>
        <v>0</v>
      </c>
      <c r="R251">
        <f t="shared" si="194"/>
        <v>4</v>
      </c>
      <c r="S251" s="33">
        <f t="shared" ref="S251" si="252">S248</f>
        <v>43853</v>
      </c>
      <c r="T251">
        <f t="shared" si="196"/>
        <v>4</v>
      </c>
      <c r="U251">
        <f t="shared" si="197"/>
        <v>1</v>
      </c>
      <c r="V251" t="str">
        <f t="shared" si="193"/>
        <v>4Honoré Tarot4</v>
      </c>
      <c r="W251" s="188">
        <f t="shared" si="198"/>
        <v>0</v>
      </c>
      <c r="X251" s="188">
        <f t="shared" si="199"/>
        <v>0</v>
      </c>
      <c r="Y251" s="33">
        <f t="shared" si="200"/>
        <v>43853</v>
      </c>
    </row>
    <row r="252" spans="1:25" ht="15" customHeight="1">
      <c r="A252" s="39"/>
      <c r="B252" s="240"/>
      <c r="C252" s="14" t="str">
        <f>IF(B248&lt;&gt;"",'Agents Postes'!E$7,"")</f>
        <v>Joseph Belote</v>
      </c>
      <c r="D252" s="15"/>
      <c r="E252" s="16"/>
      <c r="F252" s="16"/>
      <c r="G252" s="17"/>
      <c r="H252" s="17"/>
      <c r="I252" s="18"/>
      <c r="J252" s="18"/>
      <c r="K252" s="19"/>
      <c r="L252" s="1">
        <f t="shared" si="229"/>
        <v>0</v>
      </c>
      <c r="M252" s="4">
        <f t="shared" si="230"/>
        <v>0</v>
      </c>
      <c r="R252">
        <f t="shared" si="194"/>
        <v>4</v>
      </c>
      <c r="S252" s="33">
        <f t="shared" ref="S252" si="253">S248</f>
        <v>43853</v>
      </c>
      <c r="T252">
        <f t="shared" si="196"/>
        <v>4</v>
      </c>
      <c r="U252">
        <f t="shared" si="197"/>
        <v>1</v>
      </c>
      <c r="V252" t="str">
        <f t="shared" si="193"/>
        <v>4Joseph Belote4</v>
      </c>
      <c r="W252" s="188">
        <f t="shared" si="198"/>
        <v>0</v>
      </c>
      <c r="X252" s="188">
        <f t="shared" si="199"/>
        <v>0</v>
      </c>
      <c r="Y252" s="33">
        <f t="shared" si="200"/>
        <v>43853</v>
      </c>
    </row>
    <row r="253" spans="1:25" ht="15" customHeight="1">
      <c r="A253" s="39"/>
      <c r="B253" s="240"/>
      <c r="C253" s="14" t="str">
        <f>IF(B248&lt;&gt;"",'Agents Postes'!E$8,"")</f>
        <v/>
      </c>
      <c r="D253" s="15"/>
      <c r="E253" s="16"/>
      <c r="F253" s="16"/>
      <c r="G253" s="17"/>
      <c r="H253" s="17"/>
      <c r="I253" s="18"/>
      <c r="J253" s="18"/>
      <c r="K253" s="19"/>
      <c r="L253" s="1">
        <f t="shared" si="229"/>
        <v>0</v>
      </c>
      <c r="M253" s="4">
        <f t="shared" si="230"/>
        <v>0</v>
      </c>
      <c r="R253">
        <f t="shared" si="194"/>
        <v>4</v>
      </c>
      <c r="S253" s="33">
        <f t="shared" ref="S253" si="254">S248</f>
        <v>43853</v>
      </c>
      <c r="T253">
        <f t="shared" si="196"/>
        <v>4</v>
      </c>
      <c r="U253">
        <f t="shared" si="197"/>
        <v>1</v>
      </c>
      <c r="V253" t="str">
        <f t="shared" si="193"/>
        <v>44</v>
      </c>
      <c r="W253" s="188">
        <f t="shared" si="198"/>
        <v>0</v>
      </c>
      <c r="X253" s="188">
        <f t="shared" si="199"/>
        <v>0</v>
      </c>
      <c r="Y253" s="33">
        <f t="shared" si="200"/>
        <v>43853</v>
      </c>
    </row>
    <row r="254" spans="1:25" ht="15" customHeight="1">
      <c r="A254" s="39"/>
      <c r="B254" s="240"/>
      <c r="C254" s="14" t="str">
        <f>IF(B248&lt;&gt;"",'Agents Postes'!E$9,"")</f>
        <v/>
      </c>
      <c r="D254" s="15"/>
      <c r="E254" s="16"/>
      <c r="F254" s="16"/>
      <c r="G254" s="17"/>
      <c r="H254" s="17"/>
      <c r="I254" s="18"/>
      <c r="J254" s="18"/>
      <c r="K254" s="19"/>
      <c r="L254" s="1">
        <f t="shared" si="229"/>
        <v>0</v>
      </c>
      <c r="M254" s="4">
        <f t="shared" si="230"/>
        <v>0</v>
      </c>
      <c r="R254">
        <f t="shared" si="194"/>
        <v>4</v>
      </c>
      <c r="S254" s="33">
        <f t="shared" ref="S254" si="255">S248</f>
        <v>43853</v>
      </c>
      <c r="T254">
        <f t="shared" si="196"/>
        <v>4</v>
      </c>
      <c r="U254">
        <f t="shared" si="197"/>
        <v>1</v>
      </c>
      <c r="V254" t="str">
        <f t="shared" si="193"/>
        <v>44</v>
      </c>
      <c r="W254" s="188">
        <f t="shared" si="198"/>
        <v>0</v>
      </c>
      <c r="X254" s="188">
        <f t="shared" si="199"/>
        <v>0</v>
      </c>
      <c r="Y254" s="33">
        <f t="shared" si="200"/>
        <v>43853</v>
      </c>
    </row>
    <row r="255" spans="1:25" ht="15" customHeight="1">
      <c r="A255" s="39"/>
      <c r="B255" s="240"/>
      <c r="C255" s="14" t="str">
        <f>IF(B248&lt;&gt;"",'Agents Postes'!E$10,"")</f>
        <v/>
      </c>
      <c r="D255" s="15"/>
      <c r="E255" s="16"/>
      <c r="F255" s="16"/>
      <c r="G255" s="17"/>
      <c r="H255" s="17"/>
      <c r="I255" s="18"/>
      <c r="J255" s="18"/>
      <c r="K255" s="19"/>
      <c r="L255" s="1">
        <f t="shared" si="229"/>
        <v>0</v>
      </c>
      <c r="M255" s="4">
        <f t="shared" si="230"/>
        <v>0</v>
      </c>
      <c r="R255">
        <f t="shared" si="194"/>
        <v>4</v>
      </c>
      <c r="S255" s="33">
        <f t="shared" ref="S255" si="256">S248</f>
        <v>43853</v>
      </c>
      <c r="T255">
        <f t="shared" si="196"/>
        <v>4</v>
      </c>
      <c r="U255">
        <f t="shared" si="197"/>
        <v>1</v>
      </c>
      <c r="V255" t="str">
        <f t="shared" si="193"/>
        <v>44</v>
      </c>
      <c r="W255" s="188">
        <f t="shared" si="198"/>
        <v>0</v>
      </c>
      <c r="X255" s="188">
        <f t="shared" si="199"/>
        <v>0</v>
      </c>
      <c r="Y255" s="33">
        <f t="shared" si="200"/>
        <v>43853</v>
      </c>
    </row>
    <row r="256" spans="1:25" ht="15" customHeight="1">
      <c r="A256" s="39"/>
      <c r="B256" s="240"/>
      <c r="C256" s="14" t="str">
        <f>IF(B248&lt;&gt;"",'Agents Postes'!E$11,"")</f>
        <v/>
      </c>
      <c r="D256" s="15"/>
      <c r="E256" s="16"/>
      <c r="F256" s="16"/>
      <c r="G256" s="17"/>
      <c r="H256" s="17"/>
      <c r="I256" s="18"/>
      <c r="J256" s="18"/>
      <c r="K256" s="19"/>
      <c r="L256" s="1">
        <f t="shared" si="229"/>
        <v>0</v>
      </c>
      <c r="M256" s="4">
        <f t="shared" si="230"/>
        <v>0</v>
      </c>
      <c r="R256">
        <f t="shared" si="194"/>
        <v>4</v>
      </c>
      <c r="S256" s="33">
        <f t="shared" ref="S256" si="257">S248</f>
        <v>43853</v>
      </c>
      <c r="T256">
        <f t="shared" si="196"/>
        <v>4</v>
      </c>
      <c r="U256">
        <f t="shared" si="197"/>
        <v>1</v>
      </c>
      <c r="V256" t="str">
        <f t="shared" si="193"/>
        <v>44</v>
      </c>
      <c r="W256" s="188">
        <f t="shared" si="198"/>
        <v>0</v>
      </c>
      <c r="X256" s="188">
        <f t="shared" si="199"/>
        <v>0</v>
      </c>
      <c r="Y256" s="33">
        <f t="shared" si="200"/>
        <v>43853</v>
      </c>
    </row>
    <row r="257" spans="1:25" ht="15" customHeight="1">
      <c r="A257" s="39"/>
      <c r="B257" s="240"/>
      <c r="C257" s="14" t="str">
        <f>IF(B248&lt;&gt;"",'Agents Postes'!E$12,"")</f>
        <v/>
      </c>
      <c r="D257" s="15"/>
      <c r="E257" s="16"/>
      <c r="F257" s="16"/>
      <c r="G257" s="17"/>
      <c r="H257" s="17"/>
      <c r="I257" s="18"/>
      <c r="J257" s="18"/>
      <c r="K257" s="19"/>
      <c r="L257" s="1">
        <f t="shared" si="229"/>
        <v>0</v>
      </c>
      <c r="M257" s="4">
        <f t="shared" si="230"/>
        <v>0</v>
      </c>
      <c r="R257">
        <f t="shared" si="194"/>
        <v>4</v>
      </c>
      <c r="S257" s="33">
        <f t="shared" ref="S257" si="258">S248</f>
        <v>43853</v>
      </c>
      <c r="T257">
        <f t="shared" si="196"/>
        <v>4</v>
      </c>
      <c r="U257">
        <f t="shared" si="197"/>
        <v>1</v>
      </c>
      <c r="V257" t="str">
        <f t="shared" si="193"/>
        <v>44</v>
      </c>
      <c r="W257" s="188">
        <f t="shared" si="198"/>
        <v>0</v>
      </c>
      <c r="X257" s="188">
        <f t="shared" si="199"/>
        <v>0</v>
      </c>
      <c r="Y257" s="33">
        <f t="shared" si="200"/>
        <v>43853</v>
      </c>
    </row>
    <row r="258" spans="1:25" ht="15" customHeight="1">
      <c r="A258" s="39"/>
      <c r="B258" s="240"/>
      <c r="C258" s="14" t="str">
        <f>IF(B248&lt;&gt;"",'Agents Postes'!E$13,"")</f>
        <v/>
      </c>
      <c r="D258" s="15"/>
      <c r="E258" s="16"/>
      <c r="F258" s="16"/>
      <c r="G258" s="17"/>
      <c r="H258" s="17"/>
      <c r="I258" s="18"/>
      <c r="J258" s="18"/>
      <c r="K258" s="19"/>
      <c r="L258" s="1">
        <f t="shared" si="229"/>
        <v>0</v>
      </c>
      <c r="M258" s="4">
        <f t="shared" si="230"/>
        <v>0</v>
      </c>
      <c r="R258">
        <f t="shared" si="194"/>
        <v>4</v>
      </c>
      <c r="S258" s="33">
        <f t="shared" ref="S258" si="259">S248</f>
        <v>43853</v>
      </c>
      <c r="T258">
        <f t="shared" si="196"/>
        <v>4</v>
      </c>
      <c r="U258">
        <f t="shared" si="197"/>
        <v>1</v>
      </c>
      <c r="V258" t="str">
        <f t="shared" si="193"/>
        <v>44</v>
      </c>
      <c r="W258" s="188">
        <f t="shared" si="198"/>
        <v>0</v>
      </c>
      <c r="X258" s="188">
        <f t="shared" si="199"/>
        <v>0</v>
      </c>
      <c r="Y258" s="33">
        <f t="shared" si="200"/>
        <v>43853</v>
      </c>
    </row>
    <row r="259" spans="1:25" ht="15" customHeight="1">
      <c r="A259" s="39"/>
      <c r="B259" s="240"/>
      <c r="C259" s="14" t="str">
        <f>IF(B248&lt;&gt;"",'Agents Postes'!E$14,"")</f>
        <v/>
      </c>
      <c r="D259" s="15"/>
      <c r="E259" s="16"/>
      <c r="F259" s="16"/>
      <c r="G259" s="17"/>
      <c r="H259" s="17"/>
      <c r="I259" s="18"/>
      <c r="J259" s="18"/>
      <c r="K259" s="19"/>
      <c r="L259" s="1">
        <f t="shared" si="229"/>
        <v>0</v>
      </c>
      <c r="M259" s="4">
        <f t="shared" si="230"/>
        <v>0</v>
      </c>
      <c r="R259">
        <f t="shared" si="194"/>
        <v>4</v>
      </c>
      <c r="S259" s="33">
        <f t="shared" ref="S259" si="260">S248</f>
        <v>43853</v>
      </c>
      <c r="T259">
        <f t="shared" si="196"/>
        <v>4</v>
      </c>
      <c r="U259">
        <f t="shared" si="197"/>
        <v>1</v>
      </c>
      <c r="V259" t="str">
        <f t="shared" si="193"/>
        <v>44</v>
      </c>
      <c r="W259" s="188">
        <f t="shared" si="198"/>
        <v>0</v>
      </c>
      <c r="X259" s="188">
        <f t="shared" si="199"/>
        <v>0</v>
      </c>
      <c r="Y259" s="33">
        <f t="shared" si="200"/>
        <v>43853</v>
      </c>
    </row>
    <row r="260" spans="1:25" ht="15" customHeight="1">
      <c r="A260" s="39"/>
      <c r="B260" s="240"/>
      <c r="C260" s="14" t="str">
        <f>IF(B249&lt;&gt;"",'Agents Postes'!E$14,"")</f>
        <v/>
      </c>
      <c r="D260" s="15"/>
      <c r="E260" s="16"/>
      <c r="F260" s="16"/>
      <c r="G260" s="17"/>
      <c r="H260" s="17"/>
      <c r="I260" s="18"/>
      <c r="J260" s="18"/>
      <c r="K260" s="19"/>
      <c r="L260" s="1">
        <f t="shared" si="229"/>
        <v>0</v>
      </c>
      <c r="M260" s="4">
        <f t="shared" si="230"/>
        <v>0</v>
      </c>
      <c r="R260">
        <f t="shared" si="194"/>
        <v>4</v>
      </c>
      <c r="S260" s="33">
        <f t="shared" ref="S260" si="261">S248</f>
        <v>43853</v>
      </c>
      <c r="T260">
        <f t="shared" si="196"/>
        <v>4</v>
      </c>
      <c r="U260">
        <f t="shared" si="197"/>
        <v>1</v>
      </c>
      <c r="V260" t="str">
        <f t="shared" si="193"/>
        <v>44</v>
      </c>
      <c r="W260" s="188">
        <f t="shared" si="198"/>
        <v>0</v>
      </c>
      <c r="X260" s="188">
        <f t="shared" si="199"/>
        <v>0</v>
      </c>
      <c r="Y260" s="33">
        <f t="shared" si="200"/>
        <v>43853</v>
      </c>
    </row>
    <row r="261" spans="1:25" ht="15" customHeight="1">
      <c r="A261" s="39"/>
      <c r="B261" s="240"/>
      <c r="C261" s="14" t="str">
        <f>IF(B250&lt;&gt;"",'Agents Postes'!E$14,"")</f>
        <v/>
      </c>
      <c r="D261" s="15"/>
      <c r="E261" s="16"/>
      <c r="F261" s="16"/>
      <c r="G261" s="17"/>
      <c r="H261" s="17"/>
      <c r="I261" s="18"/>
      <c r="J261" s="18"/>
      <c r="K261" s="19"/>
      <c r="L261" s="1">
        <f t="shared" si="229"/>
        <v>0</v>
      </c>
      <c r="M261" s="4">
        <f t="shared" si="230"/>
        <v>0</v>
      </c>
      <c r="R261">
        <f t="shared" si="194"/>
        <v>4</v>
      </c>
      <c r="S261" s="33">
        <f t="shared" ref="S261" si="262">S248</f>
        <v>43853</v>
      </c>
      <c r="T261">
        <f t="shared" si="196"/>
        <v>4</v>
      </c>
      <c r="U261">
        <f t="shared" si="197"/>
        <v>1</v>
      </c>
      <c r="V261" t="str">
        <f t="shared" si="193"/>
        <v>44</v>
      </c>
      <c r="W261" s="188">
        <f t="shared" si="198"/>
        <v>0</v>
      </c>
      <c r="X261" s="188">
        <f t="shared" si="199"/>
        <v>0</v>
      </c>
      <c r="Y261" s="33">
        <f t="shared" si="200"/>
        <v>43853</v>
      </c>
    </row>
    <row r="262" spans="1:25" ht="15.75" customHeight="1" thickBot="1">
      <c r="A262" s="39"/>
      <c r="B262" s="241"/>
      <c r="C262" s="14" t="str">
        <f>IF(B251&lt;&gt;"",'Agents Postes'!E$14,"")</f>
        <v/>
      </c>
      <c r="D262" s="15"/>
      <c r="E262" s="126"/>
      <c r="F262" s="126"/>
      <c r="G262" s="127"/>
      <c r="H262" s="127"/>
      <c r="I262" s="128"/>
      <c r="J262" s="128"/>
      <c r="K262" s="21"/>
      <c r="L262" s="5">
        <f t="shared" si="229"/>
        <v>0</v>
      </c>
      <c r="M262" s="6">
        <f t="shared" si="230"/>
        <v>0</v>
      </c>
      <c r="R262">
        <f t="shared" si="194"/>
        <v>4</v>
      </c>
      <c r="S262" s="33">
        <f t="shared" ref="S262" si="263">S248</f>
        <v>43853</v>
      </c>
      <c r="T262">
        <f t="shared" si="196"/>
        <v>4</v>
      </c>
      <c r="U262">
        <f t="shared" si="197"/>
        <v>1</v>
      </c>
      <c r="V262" t="str">
        <f t="shared" si="193"/>
        <v>44</v>
      </c>
      <c r="W262" s="188">
        <f t="shared" si="198"/>
        <v>0</v>
      </c>
      <c r="X262" s="188">
        <f t="shared" si="199"/>
        <v>0</v>
      </c>
      <c r="Y262" s="33">
        <f t="shared" si="200"/>
        <v>43853</v>
      </c>
    </row>
    <row r="263" spans="1:25" ht="15" customHeight="1">
      <c r="A263" s="39">
        <v>17</v>
      </c>
      <c r="B263" s="239">
        <f>IF(WORKDAY(D$4,A263,Feries)&lt;=F$4,WORKDAY(D$4,A263,Feries),"")</f>
        <v>43854</v>
      </c>
      <c r="C263" s="11" t="str">
        <f>IF(B263&lt;&gt;"",'Agents Postes'!E$3,"")</f>
        <v>Herbert Dupont</v>
      </c>
      <c r="D263" s="12"/>
      <c r="E263" s="123"/>
      <c r="F263" s="123"/>
      <c r="G263" s="124"/>
      <c r="H263" s="124"/>
      <c r="I263" s="125"/>
      <c r="J263" s="125"/>
      <c r="K263" s="13"/>
      <c r="L263" s="2">
        <f t="shared" si="229"/>
        <v>0</v>
      </c>
      <c r="M263" s="3">
        <f t="shared" si="230"/>
        <v>0</v>
      </c>
      <c r="R263">
        <f t="shared" si="194"/>
        <v>5</v>
      </c>
      <c r="S263" s="33">
        <f t="shared" ref="S263" si="264">B263</f>
        <v>43854</v>
      </c>
      <c r="T263">
        <f t="shared" si="196"/>
        <v>4</v>
      </c>
      <c r="U263">
        <f t="shared" si="197"/>
        <v>1</v>
      </c>
      <c r="V263" t="str">
        <f t="shared" si="193"/>
        <v>4Herbert Dupont5</v>
      </c>
      <c r="W263" s="188">
        <f t="shared" si="198"/>
        <v>0</v>
      </c>
      <c r="X263" s="188">
        <f t="shared" si="199"/>
        <v>0</v>
      </c>
      <c r="Y263" s="33">
        <f t="shared" si="200"/>
        <v>43854</v>
      </c>
    </row>
    <row r="264" spans="1:25" ht="15" customHeight="1">
      <c r="A264" s="39"/>
      <c r="B264" s="240"/>
      <c r="C264" s="14" t="str">
        <f>IF(B263&lt;&gt;"",'Agents Postes'!E$4,"")</f>
        <v>Lulu Durand</v>
      </c>
      <c r="D264" s="15"/>
      <c r="E264" s="16"/>
      <c r="F264" s="16"/>
      <c r="G264" s="17"/>
      <c r="H264" s="17"/>
      <c r="I264" s="18"/>
      <c r="J264" s="18"/>
      <c r="K264" s="19"/>
      <c r="L264" s="1">
        <f t="shared" si="229"/>
        <v>0</v>
      </c>
      <c r="M264" s="4">
        <f t="shared" si="230"/>
        <v>0</v>
      </c>
      <c r="R264">
        <f t="shared" si="194"/>
        <v>5</v>
      </c>
      <c r="S264" s="33">
        <f t="shared" ref="S264" si="265">S263</f>
        <v>43854</v>
      </c>
      <c r="T264">
        <f t="shared" si="196"/>
        <v>4</v>
      </c>
      <c r="U264">
        <f t="shared" si="197"/>
        <v>1</v>
      </c>
      <c r="V264" t="str">
        <f t="shared" ref="V264:V327" si="266">T264&amp;C264&amp;R264</f>
        <v>4Lulu Durand5</v>
      </c>
      <c r="W264" s="188">
        <f t="shared" si="198"/>
        <v>0</v>
      </c>
      <c r="X264" s="188">
        <f t="shared" si="199"/>
        <v>0</v>
      </c>
      <c r="Y264" s="33">
        <f t="shared" si="200"/>
        <v>43854</v>
      </c>
    </row>
    <row r="265" spans="1:25" ht="15" customHeight="1">
      <c r="A265" s="39"/>
      <c r="B265" s="240"/>
      <c r="C265" s="14" t="str">
        <f>IF(B263&lt;&gt;"",'Agents Postes'!E$5,"")</f>
        <v>Jules Wist</v>
      </c>
      <c r="D265" s="15"/>
      <c r="E265" s="16"/>
      <c r="F265" s="16"/>
      <c r="G265" s="17"/>
      <c r="H265" s="17"/>
      <c r="I265" s="18"/>
      <c r="J265" s="18"/>
      <c r="K265" s="19"/>
      <c r="L265" s="1">
        <f t="shared" si="229"/>
        <v>0</v>
      </c>
      <c r="M265" s="4">
        <f t="shared" si="230"/>
        <v>0</v>
      </c>
      <c r="R265">
        <f t="shared" ref="R265:R328" si="267">IF(S265&lt;&gt;"",WEEKDAY(S265,2),"")</f>
        <v>5</v>
      </c>
      <c r="S265" s="33">
        <f t="shared" ref="S265" si="268">S263</f>
        <v>43854</v>
      </c>
      <c r="T265">
        <f t="shared" ref="T265:T328" si="269">IF(S265&lt;&gt;"",WEEKNUM(S265,2),"")</f>
        <v>4</v>
      </c>
      <c r="U265">
        <f t="shared" ref="U265:U328" si="270">IF(S265&lt;&gt;"",MONTH(S265),"")</f>
        <v>1</v>
      </c>
      <c r="V265" t="str">
        <f t="shared" si="266"/>
        <v>4Jules Wist5</v>
      </c>
      <c r="W265" s="188">
        <f t="shared" ref="W265:W328" si="271">D265</f>
        <v>0</v>
      </c>
      <c r="X265" s="188">
        <f t="shared" ref="X265:X328" si="272">K265</f>
        <v>0</v>
      </c>
      <c r="Y265" s="33">
        <f t="shared" ref="Y265:Y328" si="273">S265</f>
        <v>43854</v>
      </c>
    </row>
    <row r="266" spans="1:25" ht="15" customHeight="1">
      <c r="A266" s="39"/>
      <c r="B266" s="240"/>
      <c r="C266" s="14" t="str">
        <f>IF(B263&lt;&gt;"",'Agents Postes'!E$6,"")</f>
        <v>Honoré Tarot</v>
      </c>
      <c r="D266" s="15"/>
      <c r="E266" s="16"/>
      <c r="F266" s="16"/>
      <c r="G266" s="17"/>
      <c r="H266" s="17"/>
      <c r="I266" s="18"/>
      <c r="J266" s="18"/>
      <c r="K266" s="19"/>
      <c r="L266" s="1">
        <f t="shared" si="229"/>
        <v>0</v>
      </c>
      <c r="M266" s="4">
        <f t="shared" si="230"/>
        <v>0</v>
      </c>
      <c r="R266">
        <f t="shared" si="267"/>
        <v>5</v>
      </c>
      <c r="S266" s="33">
        <f t="shared" ref="S266" si="274">S263</f>
        <v>43854</v>
      </c>
      <c r="T266">
        <f t="shared" si="269"/>
        <v>4</v>
      </c>
      <c r="U266">
        <f t="shared" si="270"/>
        <v>1</v>
      </c>
      <c r="V266" t="str">
        <f t="shared" si="266"/>
        <v>4Honoré Tarot5</v>
      </c>
      <c r="W266" s="188">
        <f t="shared" si="271"/>
        <v>0</v>
      </c>
      <c r="X266" s="188">
        <f t="shared" si="272"/>
        <v>0</v>
      </c>
      <c r="Y266" s="33">
        <f t="shared" si="273"/>
        <v>43854</v>
      </c>
    </row>
    <row r="267" spans="1:25" ht="15" customHeight="1">
      <c r="A267" s="39"/>
      <c r="B267" s="240"/>
      <c r="C267" s="14" t="str">
        <f>IF(B263&lt;&gt;"",'Agents Postes'!E$7,"")</f>
        <v>Joseph Belote</v>
      </c>
      <c r="D267" s="15"/>
      <c r="E267" s="16"/>
      <c r="F267" s="16"/>
      <c r="G267" s="17"/>
      <c r="H267" s="17"/>
      <c r="I267" s="18"/>
      <c r="J267" s="18"/>
      <c r="K267" s="19"/>
      <c r="L267" s="1">
        <f t="shared" si="229"/>
        <v>0</v>
      </c>
      <c r="M267" s="4">
        <f t="shared" si="230"/>
        <v>0</v>
      </c>
      <c r="R267">
        <f t="shared" si="267"/>
        <v>5</v>
      </c>
      <c r="S267" s="33">
        <f t="shared" ref="S267" si="275">S263</f>
        <v>43854</v>
      </c>
      <c r="T267">
        <f t="shared" si="269"/>
        <v>4</v>
      </c>
      <c r="U267">
        <f t="shared" si="270"/>
        <v>1</v>
      </c>
      <c r="V267" t="str">
        <f t="shared" si="266"/>
        <v>4Joseph Belote5</v>
      </c>
      <c r="W267" s="188">
        <f t="shared" si="271"/>
        <v>0</v>
      </c>
      <c r="X267" s="188">
        <f t="shared" si="272"/>
        <v>0</v>
      </c>
      <c r="Y267" s="33">
        <f t="shared" si="273"/>
        <v>43854</v>
      </c>
    </row>
    <row r="268" spans="1:25" ht="15" customHeight="1">
      <c r="A268" s="39"/>
      <c r="B268" s="240"/>
      <c r="C268" s="14" t="str">
        <f>IF(B263&lt;&gt;"",'Agents Postes'!E$8,"")</f>
        <v/>
      </c>
      <c r="D268" s="15"/>
      <c r="E268" s="16"/>
      <c r="F268" s="16"/>
      <c r="G268" s="17"/>
      <c r="H268" s="17"/>
      <c r="I268" s="18"/>
      <c r="J268" s="18"/>
      <c r="K268" s="19"/>
      <c r="L268" s="1">
        <f t="shared" si="229"/>
        <v>0</v>
      </c>
      <c r="M268" s="4">
        <f t="shared" si="230"/>
        <v>0</v>
      </c>
      <c r="R268">
        <f t="shared" si="267"/>
        <v>5</v>
      </c>
      <c r="S268" s="33">
        <f t="shared" ref="S268" si="276">S263</f>
        <v>43854</v>
      </c>
      <c r="T268">
        <f t="shared" si="269"/>
        <v>4</v>
      </c>
      <c r="U268">
        <f t="shared" si="270"/>
        <v>1</v>
      </c>
      <c r="V268" t="str">
        <f t="shared" si="266"/>
        <v>45</v>
      </c>
      <c r="W268" s="188">
        <f t="shared" si="271"/>
        <v>0</v>
      </c>
      <c r="X268" s="188">
        <f t="shared" si="272"/>
        <v>0</v>
      </c>
      <c r="Y268" s="33">
        <f t="shared" si="273"/>
        <v>43854</v>
      </c>
    </row>
    <row r="269" spans="1:25" ht="15" customHeight="1">
      <c r="A269" s="39"/>
      <c r="B269" s="240"/>
      <c r="C269" s="14" t="str">
        <f>IF(B263&lt;&gt;"",'Agents Postes'!E$9,"")</f>
        <v/>
      </c>
      <c r="D269" s="15"/>
      <c r="E269" s="16"/>
      <c r="F269" s="16"/>
      <c r="G269" s="17"/>
      <c r="H269" s="17"/>
      <c r="I269" s="18"/>
      <c r="J269" s="18"/>
      <c r="K269" s="19"/>
      <c r="L269" s="1">
        <f t="shared" si="229"/>
        <v>0</v>
      </c>
      <c r="M269" s="4">
        <f t="shared" si="230"/>
        <v>0</v>
      </c>
      <c r="R269">
        <f t="shared" si="267"/>
        <v>5</v>
      </c>
      <c r="S269" s="33">
        <f t="shared" ref="S269" si="277">S263</f>
        <v>43854</v>
      </c>
      <c r="T269">
        <f t="shared" si="269"/>
        <v>4</v>
      </c>
      <c r="U269">
        <f t="shared" si="270"/>
        <v>1</v>
      </c>
      <c r="V269" t="str">
        <f t="shared" si="266"/>
        <v>45</v>
      </c>
      <c r="W269" s="188">
        <f t="shared" si="271"/>
        <v>0</v>
      </c>
      <c r="X269" s="188">
        <f t="shared" si="272"/>
        <v>0</v>
      </c>
      <c r="Y269" s="33">
        <f t="shared" si="273"/>
        <v>43854</v>
      </c>
    </row>
    <row r="270" spans="1:25" ht="15" customHeight="1">
      <c r="A270" s="39"/>
      <c r="B270" s="240"/>
      <c r="C270" s="14" t="str">
        <f>IF(B263&lt;&gt;"",'Agents Postes'!E$10,"")</f>
        <v/>
      </c>
      <c r="D270" s="15"/>
      <c r="E270" s="16"/>
      <c r="F270" s="16"/>
      <c r="G270" s="17"/>
      <c r="H270" s="17"/>
      <c r="I270" s="18"/>
      <c r="J270" s="18"/>
      <c r="K270" s="19"/>
      <c r="L270" s="1">
        <f t="shared" si="229"/>
        <v>0</v>
      </c>
      <c r="M270" s="4">
        <f t="shared" si="230"/>
        <v>0</v>
      </c>
      <c r="R270">
        <f t="shared" si="267"/>
        <v>5</v>
      </c>
      <c r="S270" s="33">
        <f t="shared" ref="S270" si="278">S263</f>
        <v>43854</v>
      </c>
      <c r="T270">
        <f t="shared" si="269"/>
        <v>4</v>
      </c>
      <c r="U270">
        <f t="shared" si="270"/>
        <v>1</v>
      </c>
      <c r="V270" t="str">
        <f t="shared" si="266"/>
        <v>45</v>
      </c>
      <c r="W270" s="188">
        <f t="shared" si="271"/>
        <v>0</v>
      </c>
      <c r="X270" s="188">
        <f t="shared" si="272"/>
        <v>0</v>
      </c>
      <c r="Y270" s="33">
        <f t="shared" si="273"/>
        <v>43854</v>
      </c>
    </row>
    <row r="271" spans="1:25" ht="15" customHeight="1">
      <c r="A271" s="39"/>
      <c r="B271" s="240"/>
      <c r="C271" s="14" t="str">
        <f>IF(B263&lt;&gt;"",'Agents Postes'!E$11,"")</f>
        <v/>
      </c>
      <c r="D271" s="15"/>
      <c r="E271" s="16"/>
      <c r="F271" s="16"/>
      <c r="G271" s="17"/>
      <c r="H271" s="17"/>
      <c r="I271" s="18"/>
      <c r="J271" s="18"/>
      <c r="K271" s="19"/>
      <c r="L271" s="1">
        <f t="shared" si="229"/>
        <v>0</v>
      </c>
      <c r="M271" s="4">
        <f t="shared" si="230"/>
        <v>0</v>
      </c>
      <c r="R271">
        <f t="shared" si="267"/>
        <v>5</v>
      </c>
      <c r="S271" s="33">
        <f t="shared" ref="S271" si="279">S263</f>
        <v>43854</v>
      </c>
      <c r="T271">
        <f t="shared" si="269"/>
        <v>4</v>
      </c>
      <c r="U271">
        <f t="shared" si="270"/>
        <v>1</v>
      </c>
      <c r="V271" t="str">
        <f t="shared" si="266"/>
        <v>45</v>
      </c>
      <c r="W271" s="188">
        <f t="shared" si="271"/>
        <v>0</v>
      </c>
      <c r="X271" s="188">
        <f t="shared" si="272"/>
        <v>0</v>
      </c>
      <c r="Y271" s="33">
        <f t="shared" si="273"/>
        <v>43854</v>
      </c>
    </row>
    <row r="272" spans="1:25" ht="15" customHeight="1">
      <c r="A272" s="39"/>
      <c r="B272" s="240"/>
      <c r="C272" s="14" t="str">
        <f>IF(B263&lt;&gt;"",'Agents Postes'!E$12,"")</f>
        <v/>
      </c>
      <c r="D272" s="15"/>
      <c r="E272" s="16"/>
      <c r="F272" s="16"/>
      <c r="G272" s="17"/>
      <c r="H272" s="17"/>
      <c r="I272" s="18"/>
      <c r="J272" s="18"/>
      <c r="K272" s="19"/>
      <c r="L272" s="1">
        <f t="shared" si="229"/>
        <v>0</v>
      </c>
      <c r="M272" s="4">
        <f t="shared" si="230"/>
        <v>0</v>
      </c>
      <c r="R272">
        <f t="shared" si="267"/>
        <v>5</v>
      </c>
      <c r="S272" s="33">
        <f t="shared" ref="S272" si="280">S263</f>
        <v>43854</v>
      </c>
      <c r="T272">
        <f t="shared" si="269"/>
        <v>4</v>
      </c>
      <c r="U272">
        <f t="shared" si="270"/>
        <v>1</v>
      </c>
      <c r="V272" t="str">
        <f t="shared" si="266"/>
        <v>45</v>
      </c>
      <c r="W272" s="188">
        <f t="shared" si="271"/>
        <v>0</v>
      </c>
      <c r="X272" s="188">
        <f t="shared" si="272"/>
        <v>0</v>
      </c>
      <c r="Y272" s="33">
        <f t="shared" si="273"/>
        <v>43854</v>
      </c>
    </row>
    <row r="273" spans="1:25" ht="15" customHeight="1">
      <c r="A273" s="39"/>
      <c r="B273" s="240"/>
      <c r="C273" s="14" t="str">
        <f>IF(B263&lt;&gt;"",'Agents Postes'!E$13,"")</f>
        <v/>
      </c>
      <c r="D273" s="15"/>
      <c r="E273" s="16"/>
      <c r="F273" s="16"/>
      <c r="G273" s="17"/>
      <c r="H273" s="17"/>
      <c r="I273" s="18"/>
      <c r="J273" s="18"/>
      <c r="K273" s="19"/>
      <c r="L273" s="1">
        <f t="shared" si="229"/>
        <v>0</v>
      </c>
      <c r="M273" s="4">
        <f t="shared" si="230"/>
        <v>0</v>
      </c>
      <c r="R273">
        <f t="shared" si="267"/>
        <v>5</v>
      </c>
      <c r="S273" s="33">
        <f t="shared" ref="S273" si="281">S263</f>
        <v>43854</v>
      </c>
      <c r="T273">
        <f t="shared" si="269"/>
        <v>4</v>
      </c>
      <c r="U273">
        <f t="shared" si="270"/>
        <v>1</v>
      </c>
      <c r="V273" t="str">
        <f t="shared" si="266"/>
        <v>45</v>
      </c>
      <c r="W273" s="188">
        <f t="shared" si="271"/>
        <v>0</v>
      </c>
      <c r="X273" s="188">
        <f t="shared" si="272"/>
        <v>0</v>
      </c>
      <c r="Y273" s="33">
        <f t="shared" si="273"/>
        <v>43854</v>
      </c>
    </row>
    <row r="274" spans="1:25" ht="15" customHeight="1">
      <c r="A274" s="39"/>
      <c r="B274" s="240"/>
      <c r="C274" s="14" t="str">
        <f>IF(B263&lt;&gt;"",'Agents Postes'!E$14,"")</f>
        <v/>
      </c>
      <c r="D274" s="15"/>
      <c r="E274" s="16"/>
      <c r="F274" s="16"/>
      <c r="G274" s="17"/>
      <c r="H274" s="17"/>
      <c r="I274" s="18"/>
      <c r="J274" s="18"/>
      <c r="K274" s="19"/>
      <c r="L274" s="1">
        <f t="shared" si="229"/>
        <v>0</v>
      </c>
      <c r="M274" s="4">
        <f t="shared" si="230"/>
        <v>0</v>
      </c>
      <c r="R274">
        <f t="shared" si="267"/>
        <v>5</v>
      </c>
      <c r="S274" s="33">
        <f t="shared" ref="S274" si="282">S263</f>
        <v>43854</v>
      </c>
      <c r="T274">
        <f t="shared" si="269"/>
        <v>4</v>
      </c>
      <c r="U274">
        <f t="shared" si="270"/>
        <v>1</v>
      </c>
      <c r="V274" t="str">
        <f t="shared" si="266"/>
        <v>45</v>
      </c>
      <c r="W274" s="188">
        <f t="shared" si="271"/>
        <v>0</v>
      </c>
      <c r="X274" s="188">
        <f t="shared" si="272"/>
        <v>0</v>
      </c>
      <c r="Y274" s="33">
        <f t="shared" si="273"/>
        <v>43854</v>
      </c>
    </row>
    <row r="275" spans="1:25" ht="15" customHeight="1">
      <c r="A275" s="39"/>
      <c r="B275" s="240"/>
      <c r="C275" s="14" t="str">
        <f>IF(B264&lt;&gt;"",'Agents Postes'!E$14,"")</f>
        <v/>
      </c>
      <c r="D275" s="15"/>
      <c r="E275" s="16"/>
      <c r="F275" s="16"/>
      <c r="G275" s="17"/>
      <c r="H275" s="17"/>
      <c r="I275" s="18"/>
      <c r="J275" s="18"/>
      <c r="K275" s="19"/>
      <c r="L275" s="1">
        <f t="shared" si="229"/>
        <v>0</v>
      </c>
      <c r="M275" s="4">
        <f t="shared" si="230"/>
        <v>0</v>
      </c>
      <c r="R275">
        <f t="shared" si="267"/>
        <v>5</v>
      </c>
      <c r="S275" s="33">
        <f t="shared" ref="S275" si="283">S263</f>
        <v>43854</v>
      </c>
      <c r="T275">
        <f t="shared" si="269"/>
        <v>4</v>
      </c>
      <c r="U275">
        <f t="shared" si="270"/>
        <v>1</v>
      </c>
      <c r="V275" t="str">
        <f t="shared" si="266"/>
        <v>45</v>
      </c>
      <c r="W275" s="188">
        <f t="shared" si="271"/>
        <v>0</v>
      </c>
      <c r="X275" s="188">
        <f t="shared" si="272"/>
        <v>0</v>
      </c>
      <c r="Y275" s="33">
        <f t="shared" si="273"/>
        <v>43854</v>
      </c>
    </row>
    <row r="276" spans="1:25" ht="15" customHeight="1">
      <c r="A276" s="39"/>
      <c r="B276" s="240"/>
      <c r="C276" s="14" t="str">
        <f>IF(B265&lt;&gt;"",'Agents Postes'!E$14,"")</f>
        <v/>
      </c>
      <c r="D276" s="15"/>
      <c r="E276" s="16"/>
      <c r="F276" s="16"/>
      <c r="G276" s="17"/>
      <c r="H276" s="17"/>
      <c r="I276" s="18"/>
      <c r="J276" s="18"/>
      <c r="K276" s="19"/>
      <c r="L276" s="1">
        <f t="shared" si="229"/>
        <v>0</v>
      </c>
      <c r="M276" s="4">
        <f t="shared" si="230"/>
        <v>0</v>
      </c>
      <c r="R276">
        <f t="shared" si="267"/>
        <v>5</v>
      </c>
      <c r="S276" s="33">
        <f t="shared" ref="S276" si="284">S263</f>
        <v>43854</v>
      </c>
      <c r="T276">
        <f t="shared" si="269"/>
        <v>4</v>
      </c>
      <c r="U276">
        <f t="shared" si="270"/>
        <v>1</v>
      </c>
      <c r="V276" t="str">
        <f t="shared" si="266"/>
        <v>45</v>
      </c>
      <c r="W276" s="188">
        <f t="shared" si="271"/>
        <v>0</v>
      </c>
      <c r="X276" s="188">
        <f t="shared" si="272"/>
        <v>0</v>
      </c>
      <c r="Y276" s="33">
        <f t="shared" si="273"/>
        <v>43854</v>
      </c>
    </row>
    <row r="277" spans="1:25" ht="15.75" customHeight="1" thickBot="1">
      <c r="A277" s="39"/>
      <c r="B277" s="241"/>
      <c r="C277" s="14" t="str">
        <f>IF(B266&lt;&gt;"",'Agents Postes'!E$14,"")</f>
        <v/>
      </c>
      <c r="D277" s="15"/>
      <c r="E277" s="126"/>
      <c r="F277" s="126"/>
      <c r="G277" s="127"/>
      <c r="H277" s="127"/>
      <c r="I277" s="128"/>
      <c r="J277" s="128"/>
      <c r="K277" s="21"/>
      <c r="L277" s="5">
        <f t="shared" si="229"/>
        <v>0</v>
      </c>
      <c r="M277" s="6">
        <f t="shared" si="230"/>
        <v>0</v>
      </c>
      <c r="R277">
        <f t="shared" si="267"/>
        <v>5</v>
      </c>
      <c r="S277" s="33">
        <f t="shared" ref="S277" si="285">S263</f>
        <v>43854</v>
      </c>
      <c r="T277">
        <f t="shared" si="269"/>
        <v>4</v>
      </c>
      <c r="U277">
        <f t="shared" si="270"/>
        <v>1</v>
      </c>
      <c r="V277" t="str">
        <f t="shared" si="266"/>
        <v>45</v>
      </c>
      <c r="W277" s="188">
        <f t="shared" si="271"/>
        <v>0</v>
      </c>
      <c r="X277" s="188">
        <f t="shared" si="272"/>
        <v>0</v>
      </c>
      <c r="Y277" s="33">
        <f t="shared" si="273"/>
        <v>43854</v>
      </c>
    </row>
    <row r="278" spans="1:25" ht="15" customHeight="1">
      <c r="A278" s="39">
        <v>18</v>
      </c>
      <c r="B278" s="239">
        <f>IF(WORKDAY(D$4,A278,Feries)&lt;=F$4,WORKDAY(D$4,A278,Feries),"")</f>
        <v>43857</v>
      </c>
      <c r="C278" s="11" t="str">
        <f>IF(B278&lt;&gt;"",'Agents Postes'!E$3,"")</f>
        <v>Herbert Dupont</v>
      </c>
      <c r="D278" s="12"/>
      <c r="E278" s="123"/>
      <c r="F278" s="123"/>
      <c r="G278" s="124"/>
      <c r="H278" s="124"/>
      <c r="I278" s="125"/>
      <c r="J278" s="125"/>
      <c r="K278" s="13"/>
      <c r="L278" s="2">
        <f t="shared" si="229"/>
        <v>0</v>
      </c>
      <c r="M278" s="3">
        <f t="shared" si="230"/>
        <v>0</v>
      </c>
      <c r="R278">
        <f t="shared" si="267"/>
        <v>1</v>
      </c>
      <c r="S278" s="33">
        <f t="shared" ref="S278" si="286">B278</f>
        <v>43857</v>
      </c>
      <c r="T278">
        <f t="shared" si="269"/>
        <v>5</v>
      </c>
      <c r="U278">
        <f t="shared" si="270"/>
        <v>1</v>
      </c>
      <c r="V278" t="str">
        <f t="shared" si="266"/>
        <v>5Herbert Dupont1</v>
      </c>
      <c r="W278" s="188">
        <f t="shared" si="271"/>
        <v>0</v>
      </c>
      <c r="X278" s="188">
        <f t="shared" si="272"/>
        <v>0</v>
      </c>
      <c r="Y278" s="33">
        <f t="shared" si="273"/>
        <v>43857</v>
      </c>
    </row>
    <row r="279" spans="1:25" ht="15" customHeight="1">
      <c r="A279" s="39"/>
      <c r="B279" s="240"/>
      <c r="C279" s="14" t="str">
        <f>IF(B278&lt;&gt;"",'Agents Postes'!E$4,"")</f>
        <v>Lulu Durand</v>
      </c>
      <c r="D279" s="15"/>
      <c r="E279" s="16"/>
      <c r="F279" s="16"/>
      <c r="G279" s="17"/>
      <c r="H279" s="17"/>
      <c r="I279" s="18"/>
      <c r="J279" s="18"/>
      <c r="K279" s="19"/>
      <c r="L279" s="1">
        <f t="shared" si="229"/>
        <v>0</v>
      </c>
      <c r="M279" s="4">
        <f t="shared" si="230"/>
        <v>0</v>
      </c>
      <c r="R279">
        <f t="shared" si="267"/>
        <v>1</v>
      </c>
      <c r="S279" s="33">
        <f t="shared" ref="S279" si="287">S278</f>
        <v>43857</v>
      </c>
      <c r="T279">
        <f t="shared" si="269"/>
        <v>5</v>
      </c>
      <c r="U279">
        <f t="shared" si="270"/>
        <v>1</v>
      </c>
      <c r="V279" t="str">
        <f t="shared" si="266"/>
        <v>5Lulu Durand1</v>
      </c>
      <c r="W279" s="188">
        <f t="shared" si="271"/>
        <v>0</v>
      </c>
      <c r="X279" s="188">
        <f t="shared" si="272"/>
        <v>0</v>
      </c>
      <c r="Y279" s="33">
        <f t="shared" si="273"/>
        <v>43857</v>
      </c>
    </row>
    <row r="280" spans="1:25" ht="15" customHeight="1">
      <c r="A280" s="39"/>
      <c r="B280" s="240"/>
      <c r="C280" s="14" t="str">
        <f>IF(B278&lt;&gt;"",'Agents Postes'!E$5,"")</f>
        <v>Jules Wist</v>
      </c>
      <c r="D280" s="15"/>
      <c r="E280" s="16"/>
      <c r="F280" s="16"/>
      <c r="G280" s="17"/>
      <c r="H280" s="17"/>
      <c r="I280" s="18"/>
      <c r="J280" s="18"/>
      <c r="K280" s="19"/>
      <c r="L280" s="1">
        <f t="shared" si="229"/>
        <v>0</v>
      </c>
      <c r="M280" s="4">
        <f t="shared" si="230"/>
        <v>0</v>
      </c>
      <c r="R280">
        <f t="shared" si="267"/>
        <v>1</v>
      </c>
      <c r="S280" s="33">
        <f t="shared" ref="S280" si="288">S278</f>
        <v>43857</v>
      </c>
      <c r="T280">
        <f t="shared" si="269"/>
        <v>5</v>
      </c>
      <c r="U280">
        <f t="shared" si="270"/>
        <v>1</v>
      </c>
      <c r="V280" t="str">
        <f t="shared" si="266"/>
        <v>5Jules Wist1</v>
      </c>
      <c r="W280" s="188">
        <f t="shared" si="271"/>
        <v>0</v>
      </c>
      <c r="X280" s="188">
        <f t="shared" si="272"/>
        <v>0</v>
      </c>
      <c r="Y280" s="33">
        <f t="shared" si="273"/>
        <v>43857</v>
      </c>
    </row>
    <row r="281" spans="1:25" ht="15" customHeight="1">
      <c r="A281" s="39"/>
      <c r="B281" s="240"/>
      <c r="C281" s="14" t="str">
        <f>IF(B278&lt;&gt;"",'Agents Postes'!E$6,"")</f>
        <v>Honoré Tarot</v>
      </c>
      <c r="D281" s="15"/>
      <c r="E281" s="16"/>
      <c r="F281" s="16"/>
      <c r="G281" s="17"/>
      <c r="H281" s="17"/>
      <c r="I281" s="18"/>
      <c r="J281" s="18"/>
      <c r="K281" s="19"/>
      <c r="L281" s="1">
        <f t="shared" si="229"/>
        <v>0</v>
      </c>
      <c r="M281" s="4">
        <f t="shared" si="230"/>
        <v>0</v>
      </c>
      <c r="R281">
        <f t="shared" si="267"/>
        <v>1</v>
      </c>
      <c r="S281" s="33">
        <f t="shared" ref="S281" si="289">S278</f>
        <v>43857</v>
      </c>
      <c r="T281">
        <f t="shared" si="269"/>
        <v>5</v>
      </c>
      <c r="U281">
        <f t="shared" si="270"/>
        <v>1</v>
      </c>
      <c r="V281" t="str">
        <f t="shared" si="266"/>
        <v>5Honoré Tarot1</v>
      </c>
      <c r="W281" s="188">
        <f t="shared" si="271"/>
        <v>0</v>
      </c>
      <c r="X281" s="188">
        <f t="shared" si="272"/>
        <v>0</v>
      </c>
      <c r="Y281" s="33">
        <f t="shared" si="273"/>
        <v>43857</v>
      </c>
    </row>
    <row r="282" spans="1:25" ht="15" customHeight="1">
      <c r="A282" s="39"/>
      <c r="B282" s="240"/>
      <c r="C282" s="14" t="str">
        <f>IF(B278&lt;&gt;"",'Agents Postes'!E$7,"")</f>
        <v>Joseph Belote</v>
      </c>
      <c r="D282" s="15"/>
      <c r="E282" s="16"/>
      <c r="F282" s="16"/>
      <c r="G282" s="17"/>
      <c r="H282" s="17"/>
      <c r="I282" s="18"/>
      <c r="J282" s="18"/>
      <c r="K282" s="19"/>
      <c r="L282" s="1">
        <f t="shared" si="229"/>
        <v>0</v>
      </c>
      <c r="M282" s="4">
        <f t="shared" si="230"/>
        <v>0</v>
      </c>
      <c r="R282">
        <f t="shared" si="267"/>
        <v>1</v>
      </c>
      <c r="S282" s="33">
        <f t="shared" ref="S282" si="290">S278</f>
        <v>43857</v>
      </c>
      <c r="T282">
        <f t="shared" si="269"/>
        <v>5</v>
      </c>
      <c r="U282">
        <f t="shared" si="270"/>
        <v>1</v>
      </c>
      <c r="V282" t="str">
        <f t="shared" si="266"/>
        <v>5Joseph Belote1</v>
      </c>
      <c r="W282" s="188">
        <f t="shared" si="271"/>
        <v>0</v>
      </c>
      <c r="X282" s="188">
        <f t="shared" si="272"/>
        <v>0</v>
      </c>
      <c r="Y282" s="33">
        <f t="shared" si="273"/>
        <v>43857</v>
      </c>
    </row>
    <row r="283" spans="1:25" ht="15" customHeight="1">
      <c r="A283" s="39"/>
      <c r="B283" s="240"/>
      <c r="C283" s="14" t="str">
        <f>IF(B278&lt;&gt;"",'Agents Postes'!E$8,"")</f>
        <v/>
      </c>
      <c r="D283" s="15"/>
      <c r="E283" s="16"/>
      <c r="F283" s="16"/>
      <c r="G283" s="17"/>
      <c r="H283" s="17"/>
      <c r="I283" s="18"/>
      <c r="J283" s="18"/>
      <c r="K283" s="19"/>
      <c r="L283" s="1">
        <f t="shared" si="229"/>
        <v>0</v>
      </c>
      <c r="M283" s="4">
        <f t="shared" si="230"/>
        <v>0</v>
      </c>
      <c r="R283">
        <f t="shared" si="267"/>
        <v>1</v>
      </c>
      <c r="S283" s="33">
        <f t="shared" ref="S283" si="291">S278</f>
        <v>43857</v>
      </c>
      <c r="T283">
        <f t="shared" si="269"/>
        <v>5</v>
      </c>
      <c r="U283">
        <f t="shared" si="270"/>
        <v>1</v>
      </c>
      <c r="V283" t="str">
        <f t="shared" si="266"/>
        <v>51</v>
      </c>
      <c r="W283" s="188">
        <f t="shared" si="271"/>
        <v>0</v>
      </c>
      <c r="X283" s="188">
        <f t="shared" si="272"/>
        <v>0</v>
      </c>
      <c r="Y283" s="33">
        <f t="shared" si="273"/>
        <v>43857</v>
      </c>
    </row>
    <row r="284" spans="1:25" ht="15" customHeight="1">
      <c r="A284" s="39"/>
      <c r="B284" s="240"/>
      <c r="C284" s="14" t="str">
        <f>IF(B278&lt;&gt;"",'Agents Postes'!E$9,"")</f>
        <v/>
      </c>
      <c r="D284" s="15"/>
      <c r="E284" s="16"/>
      <c r="F284" s="16"/>
      <c r="G284" s="17"/>
      <c r="H284" s="17"/>
      <c r="I284" s="18"/>
      <c r="J284" s="18"/>
      <c r="K284" s="19"/>
      <c r="L284" s="1">
        <f t="shared" si="229"/>
        <v>0</v>
      </c>
      <c r="M284" s="4">
        <f t="shared" si="230"/>
        <v>0</v>
      </c>
      <c r="R284">
        <f t="shared" si="267"/>
        <v>1</v>
      </c>
      <c r="S284" s="33">
        <f t="shared" ref="S284" si="292">S278</f>
        <v>43857</v>
      </c>
      <c r="T284">
        <f t="shared" si="269"/>
        <v>5</v>
      </c>
      <c r="U284">
        <f t="shared" si="270"/>
        <v>1</v>
      </c>
      <c r="V284" t="str">
        <f t="shared" si="266"/>
        <v>51</v>
      </c>
      <c r="W284" s="188">
        <f t="shared" si="271"/>
        <v>0</v>
      </c>
      <c r="X284" s="188">
        <f t="shared" si="272"/>
        <v>0</v>
      </c>
      <c r="Y284" s="33">
        <f t="shared" si="273"/>
        <v>43857</v>
      </c>
    </row>
    <row r="285" spans="1:25" ht="15" customHeight="1">
      <c r="A285" s="39"/>
      <c r="B285" s="240"/>
      <c r="C285" s="14" t="str">
        <f>IF(B278&lt;&gt;"",'Agents Postes'!E$10,"")</f>
        <v/>
      </c>
      <c r="D285" s="15"/>
      <c r="E285" s="16"/>
      <c r="F285" s="16"/>
      <c r="G285" s="17"/>
      <c r="H285" s="17"/>
      <c r="I285" s="18"/>
      <c r="J285" s="18"/>
      <c r="K285" s="19"/>
      <c r="L285" s="1">
        <f t="shared" si="229"/>
        <v>0</v>
      </c>
      <c r="M285" s="4">
        <f t="shared" si="230"/>
        <v>0</v>
      </c>
      <c r="R285">
        <f t="shared" si="267"/>
        <v>1</v>
      </c>
      <c r="S285" s="33">
        <f t="shared" ref="S285" si="293">S278</f>
        <v>43857</v>
      </c>
      <c r="T285">
        <f t="shared" si="269"/>
        <v>5</v>
      </c>
      <c r="U285">
        <f t="shared" si="270"/>
        <v>1</v>
      </c>
      <c r="V285" t="str">
        <f t="shared" si="266"/>
        <v>51</v>
      </c>
      <c r="W285" s="188">
        <f t="shared" si="271"/>
        <v>0</v>
      </c>
      <c r="X285" s="188">
        <f t="shared" si="272"/>
        <v>0</v>
      </c>
      <c r="Y285" s="33">
        <f t="shared" si="273"/>
        <v>43857</v>
      </c>
    </row>
    <row r="286" spans="1:25" ht="15" customHeight="1">
      <c r="A286" s="39"/>
      <c r="B286" s="240"/>
      <c r="C286" s="14" t="str">
        <f>IF(B278&lt;&gt;"",'Agents Postes'!E$11,"")</f>
        <v/>
      </c>
      <c r="D286" s="15"/>
      <c r="E286" s="16"/>
      <c r="F286" s="16"/>
      <c r="G286" s="17"/>
      <c r="H286" s="17"/>
      <c r="I286" s="18"/>
      <c r="J286" s="18"/>
      <c r="K286" s="19"/>
      <c r="L286" s="1">
        <f t="shared" si="229"/>
        <v>0</v>
      </c>
      <c r="M286" s="4">
        <f t="shared" si="230"/>
        <v>0</v>
      </c>
      <c r="R286">
        <f t="shared" si="267"/>
        <v>1</v>
      </c>
      <c r="S286" s="33">
        <f t="shared" ref="S286" si="294">S278</f>
        <v>43857</v>
      </c>
      <c r="T286">
        <f t="shared" si="269"/>
        <v>5</v>
      </c>
      <c r="U286">
        <f t="shared" si="270"/>
        <v>1</v>
      </c>
      <c r="V286" t="str">
        <f t="shared" si="266"/>
        <v>51</v>
      </c>
      <c r="W286" s="188">
        <f t="shared" si="271"/>
        <v>0</v>
      </c>
      <c r="X286" s="188">
        <f t="shared" si="272"/>
        <v>0</v>
      </c>
      <c r="Y286" s="33">
        <f t="shared" si="273"/>
        <v>43857</v>
      </c>
    </row>
    <row r="287" spans="1:25" ht="15" customHeight="1">
      <c r="A287" s="39"/>
      <c r="B287" s="240"/>
      <c r="C287" s="14" t="str">
        <f>IF(B278&lt;&gt;"",'Agents Postes'!E$12,"")</f>
        <v/>
      </c>
      <c r="D287" s="15"/>
      <c r="E287" s="16"/>
      <c r="F287" s="16"/>
      <c r="G287" s="17"/>
      <c r="H287" s="17"/>
      <c r="I287" s="18"/>
      <c r="J287" s="18"/>
      <c r="K287" s="19"/>
      <c r="L287" s="1">
        <f t="shared" si="229"/>
        <v>0</v>
      </c>
      <c r="M287" s="4">
        <f t="shared" si="230"/>
        <v>0</v>
      </c>
      <c r="R287">
        <f t="shared" si="267"/>
        <v>1</v>
      </c>
      <c r="S287" s="33">
        <f t="shared" ref="S287" si="295">S278</f>
        <v>43857</v>
      </c>
      <c r="T287">
        <f t="shared" si="269"/>
        <v>5</v>
      </c>
      <c r="U287">
        <f t="shared" si="270"/>
        <v>1</v>
      </c>
      <c r="V287" t="str">
        <f t="shared" si="266"/>
        <v>51</v>
      </c>
      <c r="W287" s="188">
        <f t="shared" si="271"/>
        <v>0</v>
      </c>
      <c r="X287" s="188">
        <f t="shared" si="272"/>
        <v>0</v>
      </c>
      <c r="Y287" s="33">
        <f t="shared" si="273"/>
        <v>43857</v>
      </c>
    </row>
    <row r="288" spans="1:25" ht="15" customHeight="1">
      <c r="A288" s="39"/>
      <c r="B288" s="240"/>
      <c r="C288" s="14" t="str">
        <f>IF(B278&lt;&gt;"",'Agents Postes'!E$13,"")</f>
        <v/>
      </c>
      <c r="D288" s="15"/>
      <c r="E288" s="16"/>
      <c r="F288" s="16"/>
      <c r="G288" s="17"/>
      <c r="H288" s="17"/>
      <c r="I288" s="18"/>
      <c r="J288" s="18"/>
      <c r="K288" s="19"/>
      <c r="L288" s="1">
        <f t="shared" si="229"/>
        <v>0</v>
      </c>
      <c r="M288" s="4">
        <f t="shared" si="230"/>
        <v>0</v>
      </c>
      <c r="R288">
        <f t="shared" si="267"/>
        <v>1</v>
      </c>
      <c r="S288" s="33">
        <f t="shared" ref="S288" si="296">S278</f>
        <v>43857</v>
      </c>
      <c r="T288">
        <f t="shared" si="269"/>
        <v>5</v>
      </c>
      <c r="U288">
        <f t="shared" si="270"/>
        <v>1</v>
      </c>
      <c r="V288" t="str">
        <f t="shared" si="266"/>
        <v>51</v>
      </c>
      <c r="W288" s="188">
        <f t="shared" si="271"/>
        <v>0</v>
      </c>
      <c r="X288" s="188">
        <f t="shared" si="272"/>
        <v>0</v>
      </c>
      <c r="Y288" s="33">
        <f t="shared" si="273"/>
        <v>43857</v>
      </c>
    </row>
    <row r="289" spans="1:25" ht="15" customHeight="1">
      <c r="A289" s="39"/>
      <c r="B289" s="240"/>
      <c r="C289" s="14" t="str">
        <f>IF(B278&lt;&gt;"",'Agents Postes'!E$14,"")</f>
        <v/>
      </c>
      <c r="D289" s="15"/>
      <c r="E289" s="16"/>
      <c r="F289" s="16"/>
      <c r="G289" s="17"/>
      <c r="H289" s="17"/>
      <c r="I289" s="18"/>
      <c r="J289" s="18"/>
      <c r="K289" s="19"/>
      <c r="L289" s="1">
        <f t="shared" si="229"/>
        <v>0</v>
      </c>
      <c r="M289" s="4">
        <f t="shared" si="230"/>
        <v>0</v>
      </c>
      <c r="R289">
        <f t="shared" si="267"/>
        <v>1</v>
      </c>
      <c r="S289" s="33">
        <f t="shared" ref="S289" si="297">S278</f>
        <v>43857</v>
      </c>
      <c r="T289">
        <f t="shared" si="269"/>
        <v>5</v>
      </c>
      <c r="U289">
        <f t="shared" si="270"/>
        <v>1</v>
      </c>
      <c r="V289" t="str">
        <f t="shared" si="266"/>
        <v>51</v>
      </c>
      <c r="W289" s="188">
        <f t="shared" si="271"/>
        <v>0</v>
      </c>
      <c r="X289" s="188">
        <f t="shared" si="272"/>
        <v>0</v>
      </c>
      <c r="Y289" s="33">
        <f t="shared" si="273"/>
        <v>43857</v>
      </c>
    </row>
    <row r="290" spans="1:25" ht="15" customHeight="1">
      <c r="A290" s="39"/>
      <c r="B290" s="240"/>
      <c r="C290" s="14" t="str">
        <f>IF(B279&lt;&gt;"",'Agents Postes'!E$14,"")</f>
        <v/>
      </c>
      <c r="D290" s="15"/>
      <c r="E290" s="16"/>
      <c r="F290" s="16"/>
      <c r="G290" s="17"/>
      <c r="H290" s="17"/>
      <c r="I290" s="18"/>
      <c r="J290" s="18"/>
      <c r="K290" s="19"/>
      <c r="L290" s="1">
        <f t="shared" si="229"/>
        <v>0</v>
      </c>
      <c r="M290" s="4">
        <f t="shared" si="230"/>
        <v>0</v>
      </c>
      <c r="R290">
        <f t="shared" si="267"/>
        <v>1</v>
      </c>
      <c r="S290" s="33">
        <f t="shared" ref="S290" si="298">S278</f>
        <v>43857</v>
      </c>
      <c r="T290">
        <f t="shared" si="269"/>
        <v>5</v>
      </c>
      <c r="U290">
        <f t="shared" si="270"/>
        <v>1</v>
      </c>
      <c r="V290" t="str">
        <f t="shared" si="266"/>
        <v>51</v>
      </c>
      <c r="W290" s="188">
        <f t="shared" si="271"/>
        <v>0</v>
      </c>
      <c r="X290" s="188">
        <f t="shared" si="272"/>
        <v>0</v>
      </c>
      <c r="Y290" s="33">
        <f t="shared" si="273"/>
        <v>43857</v>
      </c>
    </row>
    <row r="291" spans="1:25" ht="15" customHeight="1">
      <c r="A291" s="39"/>
      <c r="B291" s="240"/>
      <c r="C291" s="14" t="str">
        <f>IF(B280&lt;&gt;"",'Agents Postes'!E$14,"")</f>
        <v/>
      </c>
      <c r="D291" s="15"/>
      <c r="E291" s="16"/>
      <c r="F291" s="16"/>
      <c r="G291" s="17"/>
      <c r="H291" s="17"/>
      <c r="I291" s="18"/>
      <c r="J291" s="18"/>
      <c r="K291" s="19"/>
      <c r="L291" s="1">
        <f t="shared" si="229"/>
        <v>0</v>
      </c>
      <c r="M291" s="4">
        <f t="shared" si="230"/>
        <v>0</v>
      </c>
      <c r="R291">
        <f t="shared" si="267"/>
        <v>1</v>
      </c>
      <c r="S291" s="33">
        <f t="shared" ref="S291" si="299">S278</f>
        <v>43857</v>
      </c>
      <c r="T291">
        <f t="shared" si="269"/>
        <v>5</v>
      </c>
      <c r="U291">
        <f t="shared" si="270"/>
        <v>1</v>
      </c>
      <c r="V291" t="str">
        <f t="shared" si="266"/>
        <v>51</v>
      </c>
      <c r="W291" s="188">
        <f t="shared" si="271"/>
        <v>0</v>
      </c>
      <c r="X291" s="188">
        <f t="shared" si="272"/>
        <v>0</v>
      </c>
      <c r="Y291" s="33">
        <f t="shared" si="273"/>
        <v>43857</v>
      </c>
    </row>
    <row r="292" spans="1:25" ht="15.75" customHeight="1" thickBot="1">
      <c r="A292" s="39"/>
      <c r="B292" s="241"/>
      <c r="C292" s="14" t="str">
        <f>IF(B281&lt;&gt;"",'Agents Postes'!E$14,"")</f>
        <v/>
      </c>
      <c r="D292" s="15"/>
      <c r="E292" s="126"/>
      <c r="F292" s="126"/>
      <c r="G292" s="127"/>
      <c r="H292" s="127"/>
      <c r="I292" s="128"/>
      <c r="J292" s="128"/>
      <c r="K292" s="21"/>
      <c r="L292" s="5">
        <f t="shared" si="229"/>
        <v>0</v>
      </c>
      <c r="M292" s="6">
        <f t="shared" si="230"/>
        <v>0</v>
      </c>
      <c r="R292">
        <f t="shared" si="267"/>
        <v>1</v>
      </c>
      <c r="S292" s="33">
        <f t="shared" ref="S292" si="300">S278</f>
        <v>43857</v>
      </c>
      <c r="T292">
        <f t="shared" si="269"/>
        <v>5</v>
      </c>
      <c r="U292">
        <f t="shared" si="270"/>
        <v>1</v>
      </c>
      <c r="V292" t="str">
        <f t="shared" si="266"/>
        <v>51</v>
      </c>
      <c r="W292" s="188">
        <f t="shared" si="271"/>
        <v>0</v>
      </c>
      <c r="X292" s="188">
        <f t="shared" si="272"/>
        <v>0</v>
      </c>
      <c r="Y292" s="33">
        <f t="shared" si="273"/>
        <v>43857</v>
      </c>
    </row>
    <row r="293" spans="1:25" ht="15" customHeight="1">
      <c r="A293" s="39">
        <v>19</v>
      </c>
      <c r="B293" s="239">
        <f>IF(WORKDAY(D$4,A293,Feries)&lt;=F$4,WORKDAY(D$4,A293,Feries),"")</f>
        <v>43858</v>
      </c>
      <c r="C293" s="11" t="str">
        <f>IF(B293&lt;&gt;"",'Agents Postes'!E$3,"")</f>
        <v>Herbert Dupont</v>
      </c>
      <c r="D293" s="12"/>
      <c r="E293" s="123"/>
      <c r="F293" s="123"/>
      <c r="G293" s="124"/>
      <c r="H293" s="124"/>
      <c r="I293" s="125"/>
      <c r="J293" s="125"/>
      <c r="K293" s="13"/>
      <c r="L293" s="2">
        <f t="shared" si="229"/>
        <v>0</v>
      </c>
      <c r="M293" s="3">
        <f t="shared" si="230"/>
        <v>0</v>
      </c>
      <c r="R293">
        <f t="shared" si="267"/>
        <v>2</v>
      </c>
      <c r="S293" s="33">
        <f t="shared" ref="S293" si="301">B293</f>
        <v>43858</v>
      </c>
      <c r="T293">
        <f t="shared" si="269"/>
        <v>5</v>
      </c>
      <c r="U293">
        <f t="shared" si="270"/>
        <v>1</v>
      </c>
      <c r="V293" t="str">
        <f t="shared" si="266"/>
        <v>5Herbert Dupont2</v>
      </c>
      <c r="W293" s="188">
        <f t="shared" si="271"/>
        <v>0</v>
      </c>
      <c r="X293" s="188">
        <f t="shared" si="272"/>
        <v>0</v>
      </c>
      <c r="Y293" s="33">
        <f t="shared" si="273"/>
        <v>43858</v>
      </c>
    </row>
    <row r="294" spans="1:25" ht="15" customHeight="1">
      <c r="A294" s="39"/>
      <c r="B294" s="240"/>
      <c r="C294" s="14" t="str">
        <f>IF(B293&lt;&gt;"",'Agents Postes'!E$4,"")</f>
        <v>Lulu Durand</v>
      </c>
      <c r="D294" s="15"/>
      <c r="E294" s="16"/>
      <c r="F294" s="16"/>
      <c r="G294" s="17"/>
      <c r="H294" s="17"/>
      <c r="I294" s="18"/>
      <c r="J294" s="18"/>
      <c r="K294" s="19"/>
      <c r="L294" s="1">
        <f t="shared" ref="L294:L357" si="302">(F294-E294)+(H294-G294)+(J294-I294)</f>
        <v>0</v>
      </c>
      <c r="M294" s="4">
        <f t="shared" ref="M294:M357" si="303">L294*24</f>
        <v>0</v>
      </c>
      <c r="R294">
        <f t="shared" si="267"/>
        <v>2</v>
      </c>
      <c r="S294" s="33">
        <f t="shared" ref="S294" si="304">S293</f>
        <v>43858</v>
      </c>
      <c r="T294">
        <f t="shared" si="269"/>
        <v>5</v>
      </c>
      <c r="U294">
        <f t="shared" si="270"/>
        <v>1</v>
      </c>
      <c r="V294" t="str">
        <f t="shared" si="266"/>
        <v>5Lulu Durand2</v>
      </c>
      <c r="W294" s="188">
        <f t="shared" si="271"/>
        <v>0</v>
      </c>
      <c r="X294" s="188">
        <f t="shared" si="272"/>
        <v>0</v>
      </c>
      <c r="Y294" s="33">
        <f t="shared" si="273"/>
        <v>43858</v>
      </c>
    </row>
    <row r="295" spans="1:25" ht="15" customHeight="1">
      <c r="A295" s="39"/>
      <c r="B295" s="240"/>
      <c r="C295" s="14" t="str">
        <f>IF(B293&lt;&gt;"",'Agents Postes'!E$5,"")</f>
        <v>Jules Wist</v>
      </c>
      <c r="D295" s="15"/>
      <c r="E295" s="16"/>
      <c r="F295" s="16"/>
      <c r="G295" s="17"/>
      <c r="H295" s="17"/>
      <c r="I295" s="18"/>
      <c r="J295" s="18"/>
      <c r="K295" s="19"/>
      <c r="L295" s="1">
        <f t="shared" si="302"/>
        <v>0</v>
      </c>
      <c r="M295" s="4">
        <f t="shared" si="303"/>
        <v>0</v>
      </c>
      <c r="R295">
        <f t="shared" si="267"/>
        <v>2</v>
      </c>
      <c r="S295" s="33">
        <f t="shared" ref="S295" si="305">S293</f>
        <v>43858</v>
      </c>
      <c r="T295">
        <f t="shared" si="269"/>
        <v>5</v>
      </c>
      <c r="U295">
        <f t="shared" si="270"/>
        <v>1</v>
      </c>
      <c r="V295" t="str">
        <f t="shared" si="266"/>
        <v>5Jules Wist2</v>
      </c>
      <c r="W295" s="188">
        <f t="shared" si="271"/>
        <v>0</v>
      </c>
      <c r="X295" s="188">
        <f t="shared" si="272"/>
        <v>0</v>
      </c>
      <c r="Y295" s="33">
        <f t="shared" si="273"/>
        <v>43858</v>
      </c>
    </row>
    <row r="296" spans="1:25" ht="15" customHeight="1">
      <c r="A296" s="39"/>
      <c r="B296" s="240"/>
      <c r="C296" s="14" t="str">
        <f>IF(B293&lt;&gt;"",'Agents Postes'!E$6,"")</f>
        <v>Honoré Tarot</v>
      </c>
      <c r="D296" s="15"/>
      <c r="E296" s="16"/>
      <c r="F296" s="16"/>
      <c r="G296" s="17"/>
      <c r="H296" s="17"/>
      <c r="I296" s="18"/>
      <c r="J296" s="18"/>
      <c r="K296" s="19"/>
      <c r="L296" s="1">
        <f t="shared" si="302"/>
        <v>0</v>
      </c>
      <c r="M296" s="4">
        <f t="shared" si="303"/>
        <v>0</v>
      </c>
      <c r="R296">
        <f t="shared" si="267"/>
        <v>2</v>
      </c>
      <c r="S296" s="33">
        <f t="shared" ref="S296" si="306">S293</f>
        <v>43858</v>
      </c>
      <c r="T296">
        <f t="shared" si="269"/>
        <v>5</v>
      </c>
      <c r="U296">
        <f t="shared" si="270"/>
        <v>1</v>
      </c>
      <c r="V296" t="str">
        <f t="shared" si="266"/>
        <v>5Honoré Tarot2</v>
      </c>
      <c r="W296" s="188">
        <f t="shared" si="271"/>
        <v>0</v>
      </c>
      <c r="X296" s="188">
        <f t="shared" si="272"/>
        <v>0</v>
      </c>
      <c r="Y296" s="33">
        <f t="shared" si="273"/>
        <v>43858</v>
      </c>
    </row>
    <row r="297" spans="1:25" ht="15" customHeight="1">
      <c r="A297" s="39"/>
      <c r="B297" s="240"/>
      <c r="C297" s="14" t="str">
        <f>IF(B293&lt;&gt;"",'Agents Postes'!E$7,"")</f>
        <v>Joseph Belote</v>
      </c>
      <c r="D297" s="15"/>
      <c r="E297" s="16"/>
      <c r="F297" s="16"/>
      <c r="G297" s="17"/>
      <c r="H297" s="17"/>
      <c r="I297" s="18"/>
      <c r="J297" s="18"/>
      <c r="K297" s="19"/>
      <c r="L297" s="1">
        <f t="shared" si="302"/>
        <v>0</v>
      </c>
      <c r="M297" s="4">
        <f t="shared" si="303"/>
        <v>0</v>
      </c>
      <c r="R297">
        <f t="shared" si="267"/>
        <v>2</v>
      </c>
      <c r="S297" s="33">
        <f t="shared" ref="S297" si="307">S293</f>
        <v>43858</v>
      </c>
      <c r="T297">
        <f t="shared" si="269"/>
        <v>5</v>
      </c>
      <c r="U297">
        <f t="shared" si="270"/>
        <v>1</v>
      </c>
      <c r="V297" t="str">
        <f t="shared" si="266"/>
        <v>5Joseph Belote2</v>
      </c>
      <c r="W297" s="188">
        <f t="shared" si="271"/>
        <v>0</v>
      </c>
      <c r="X297" s="188">
        <f t="shared" si="272"/>
        <v>0</v>
      </c>
      <c r="Y297" s="33">
        <f t="shared" si="273"/>
        <v>43858</v>
      </c>
    </row>
    <row r="298" spans="1:25" ht="15" customHeight="1">
      <c r="A298" s="39"/>
      <c r="B298" s="240"/>
      <c r="C298" s="14" t="str">
        <f>IF(B293&lt;&gt;"",'Agents Postes'!E$8,"")</f>
        <v/>
      </c>
      <c r="D298" s="15"/>
      <c r="E298" s="16"/>
      <c r="F298" s="16"/>
      <c r="G298" s="17"/>
      <c r="H298" s="17"/>
      <c r="I298" s="18"/>
      <c r="J298" s="18"/>
      <c r="K298" s="19"/>
      <c r="L298" s="1">
        <f t="shared" si="302"/>
        <v>0</v>
      </c>
      <c r="M298" s="4">
        <f t="shared" si="303"/>
        <v>0</v>
      </c>
      <c r="R298">
        <f t="shared" si="267"/>
        <v>2</v>
      </c>
      <c r="S298" s="33">
        <f t="shared" ref="S298" si="308">S293</f>
        <v>43858</v>
      </c>
      <c r="T298">
        <f t="shared" si="269"/>
        <v>5</v>
      </c>
      <c r="U298">
        <f t="shared" si="270"/>
        <v>1</v>
      </c>
      <c r="V298" t="str">
        <f t="shared" si="266"/>
        <v>52</v>
      </c>
      <c r="W298" s="188">
        <f t="shared" si="271"/>
        <v>0</v>
      </c>
      <c r="X298" s="188">
        <f t="shared" si="272"/>
        <v>0</v>
      </c>
      <c r="Y298" s="33">
        <f t="shared" si="273"/>
        <v>43858</v>
      </c>
    </row>
    <row r="299" spans="1:25" ht="15" customHeight="1">
      <c r="A299" s="39"/>
      <c r="B299" s="240"/>
      <c r="C299" s="14" t="str">
        <f>IF(B293&lt;&gt;"",'Agents Postes'!E$9,"")</f>
        <v/>
      </c>
      <c r="D299" s="15"/>
      <c r="E299" s="16"/>
      <c r="F299" s="16"/>
      <c r="G299" s="17"/>
      <c r="H299" s="17"/>
      <c r="I299" s="18"/>
      <c r="J299" s="18"/>
      <c r="K299" s="19"/>
      <c r="L299" s="1">
        <f t="shared" si="302"/>
        <v>0</v>
      </c>
      <c r="M299" s="4">
        <f t="shared" si="303"/>
        <v>0</v>
      </c>
      <c r="R299">
        <f t="shared" si="267"/>
        <v>2</v>
      </c>
      <c r="S299" s="33">
        <f t="shared" ref="S299" si="309">S293</f>
        <v>43858</v>
      </c>
      <c r="T299">
        <f t="shared" si="269"/>
        <v>5</v>
      </c>
      <c r="U299">
        <f t="shared" si="270"/>
        <v>1</v>
      </c>
      <c r="V299" t="str">
        <f t="shared" si="266"/>
        <v>52</v>
      </c>
      <c r="W299" s="188">
        <f t="shared" si="271"/>
        <v>0</v>
      </c>
      <c r="X299" s="188">
        <f t="shared" si="272"/>
        <v>0</v>
      </c>
      <c r="Y299" s="33">
        <f t="shared" si="273"/>
        <v>43858</v>
      </c>
    </row>
    <row r="300" spans="1:25" ht="15" customHeight="1">
      <c r="A300" s="39"/>
      <c r="B300" s="240"/>
      <c r="C300" s="14" t="str">
        <f>IF(B293&lt;&gt;"",'Agents Postes'!E$10,"")</f>
        <v/>
      </c>
      <c r="D300" s="15"/>
      <c r="E300" s="16"/>
      <c r="F300" s="16"/>
      <c r="G300" s="17"/>
      <c r="H300" s="17"/>
      <c r="I300" s="18"/>
      <c r="J300" s="18"/>
      <c r="K300" s="19"/>
      <c r="L300" s="1">
        <f t="shared" si="302"/>
        <v>0</v>
      </c>
      <c r="M300" s="4">
        <f t="shared" si="303"/>
        <v>0</v>
      </c>
      <c r="R300">
        <f t="shared" si="267"/>
        <v>2</v>
      </c>
      <c r="S300" s="33">
        <f t="shared" ref="S300" si="310">S293</f>
        <v>43858</v>
      </c>
      <c r="T300">
        <f t="shared" si="269"/>
        <v>5</v>
      </c>
      <c r="U300">
        <f t="shared" si="270"/>
        <v>1</v>
      </c>
      <c r="V300" t="str">
        <f t="shared" si="266"/>
        <v>52</v>
      </c>
      <c r="W300" s="188">
        <f t="shared" si="271"/>
        <v>0</v>
      </c>
      <c r="X300" s="188">
        <f t="shared" si="272"/>
        <v>0</v>
      </c>
      <c r="Y300" s="33">
        <f t="shared" si="273"/>
        <v>43858</v>
      </c>
    </row>
    <row r="301" spans="1:25" ht="15" customHeight="1">
      <c r="A301" s="39"/>
      <c r="B301" s="240"/>
      <c r="C301" s="14" t="str">
        <f>IF(B293&lt;&gt;"",'Agents Postes'!E$11,"")</f>
        <v/>
      </c>
      <c r="D301" s="15"/>
      <c r="E301" s="16"/>
      <c r="F301" s="16"/>
      <c r="G301" s="17"/>
      <c r="H301" s="17"/>
      <c r="I301" s="18"/>
      <c r="J301" s="18"/>
      <c r="K301" s="19"/>
      <c r="L301" s="1">
        <f t="shared" si="302"/>
        <v>0</v>
      </c>
      <c r="M301" s="4">
        <f t="shared" si="303"/>
        <v>0</v>
      </c>
      <c r="R301">
        <f t="shared" si="267"/>
        <v>2</v>
      </c>
      <c r="S301" s="33">
        <f t="shared" ref="S301" si="311">S293</f>
        <v>43858</v>
      </c>
      <c r="T301">
        <f t="shared" si="269"/>
        <v>5</v>
      </c>
      <c r="U301">
        <f t="shared" si="270"/>
        <v>1</v>
      </c>
      <c r="V301" t="str">
        <f t="shared" si="266"/>
        <v>52</v>
      </c>
      <c r="W301" s="188">
        <f t="shared" si="271"/>
        <v>0</v>
      </c>
      <c r="X301" s="188">
        <f t="shared" si="272"/>
        <v>0</v>
      </c>
      <c r="Y301" s="33">
        <f t="shared" si="273"/>
        <v>43858</v>
      </c>
    </row>
    <row r="302" spans="1:25" ht="15" customHeight="1">
      <c r="A302" s="39"/>
      <c r="B302" s="240"/>
      <c r="C302" s="14" t="str">
        <f>IF(B293&lt;&gt;"",'Agents Postes'!E$12,"")</f>
        <v/>
      </c>
      <c r="D302" s="15"/>
      <c r="E302" s="16"/>
      <c r="F302" s="16"/>
      <c r="G302" s="17"/>
      <c r="H302" s="17"/>
      <c r="I302" s="18"/>
      <c r="J302" s="18"/>
      <c r="K302" s="19"/>
      <c r="L302" s="1">
        <f t="shared" si="302"/>
        <v>0</v>
      </c>
      <c r="M302" s="4">
        <f t="shared" si="303"/>
        <v>0</v>
      </c>
      <c r="R302">
        <f t="shared" si="267"/>
        <v>2</v>
      </c>
      <c r="S302" s="33">
        <f t="shared" ref="S302" si="312">S293</f>
        <v>43858</v>
      </c>
      <c r="T302">
        <f t="shared" si="269"/>
        <v>5</v>
      </c>
      <c r="U302">
        <f t="shared" si="270"/>
        <v>1</v>
      </c>
      <c r="V302" t="str">
        <f t="shared" si="266"/>
        <v>52</v>
      </c>
      <c r="W302" s="188">
        <f t="shared" si="271"/>
        <v>0</v>
      </c>
      <c r="X302" s="188">
        <f t="shared" si="272"/>
        <v>0</v>
      </c>
      <c r="Y302" s="33">
        <f t="shared" si="273"/>
        <v>43858</v>
      </c>
    </row>
    <row r="303" spans="1:25" ht="15" customHeight="1">
      <c r="A303" s="39"/>
      <c r="B303" s="240"/>
      <c r="C303" s="14" t="str">
        <f>IF(B293&lt;&gt;"",'Agents Postes'!E$13,"")</f>
        <v/>
      </c>
      <c r="D303" s="15"/>
      <c r="E303" s="16"/>
      <c r="F303" s="16"/>
      <c r="G303" s="17"/>
      <c r="H303" s="17"/>
      <c r="I303" s="18"/>
      <c r="J303" s="18"/>
      <c r="K303" s="19"/>
      <c r="L303" s="1">
        <f t="shared" si="302"/>
        <v>0</v>
      </c>
      <c r="M303" s="4">
        <f t="shared" si="303"/>
        <v>0</v>
      </c>
      <c r="R303">
        <f t="shared" si="267"/>
        <v>2</v>
      </c>
      <c r="S303" s="33">
        <f t="shared" ref="S303" si="313">S293</f>
        <v>43858</v>
      </c>
      <c r="T303">
        <f t="shared" si="269"/>
        <v>5</v>
      </c>
      <c r="U303">
        <f t="shared" si="270"/>
        <v>1</v>
      </c>
      <c r="V303" t="str">
        <f t="shared" si="266"/>
        <v>52</v>
      </c>
      <c r="W303" s="188">
        <f t="shared" si="271"/>
        <v>0</v>
      </c>
      <c r="X303" s="188">
        <f t="shared" si="272"/>
        <v>0</v>
      </c>
      <c r="Y303" s="33">
        <f t="shared" si="273"/>
        <v>43858</v>
      </c>
    </row>
    <row r="304" spans="1:25" ht="15" customHeight="1">
      <c r="A304" s="39"/>
      <c r="B304" s="240"/>
      <c r="C304" s="14" t="str">
        <f>IF(B293&lt;&gt;"",'Agents Postes'!E$14,"")</f>
        <v/>
      </c>
      <c r="D304" s="15"/>
      <c r="E304" s="16"/>
      <c r="F304" s="16"/>
      <c r="G304" s="17"/>
      <c r="H304" s="17"/>
      <c r="I304" s="18"/>
      <c r="J304" s="18"/>
      <c r="K304" s="19"/>
      <c r="L304" s="1">
        <f t="shared" si="302"/>
        <v>0</v>
      </c>
      <c r="M304" s="4">
        <f t="shared" si="303"/>
        <v>0</v>
      </c>
      <c r="R304">
        <f t="shared" si="267"/>
        <v>2</v>
      </c>
      <c r="S304" s="33">
        <f t="shared" ref="S304" si="314">S293</f>
        <v>43858</v>
      </c>
      <c r="T304">
        <f t="shared" si="269"/>
        <v>5</v>
      </c>
      <c r="U304">
        <f t="shared" si="270"/>
        <v>1</v>
      </c>
      <c r="V304" t="str">
        <f t="shared" si="266"/>
        <v>52</v>
      </c>
      <c r="W304" s="188">
        <f t="shared" si="271"/>
        <v>0</v>
      </c>
      <c r="X304" s="188">
        <f t="shared" si="272"/>
        <v>0</v>
      </c>
      <c r="Y304" s="33">
        <f t="shared" si="273"/>
        <v>43858</v>
      </c>
    </row>
    <row r="305" spans="1:25" ht="15" customHeight="1">
      <c r="A305" s="39"/>
      <c r="B305" s="240"/>
      <c r="C305" s="14" t="str">
        <f>IF(B294&lt;&gt;"",'Agents Postes'!E$14,"")</f>
        <v/>
      </c>
      <c r="D305" s="15"/>
      <c r="E305" s="16"/>
      <c r="F305" s="16"/>
      <c r="G305" s="17"/>
      <c r="H305" s="17"/>
      <c r="I305" s="18"/>
      <c r="J305" s="18"/>
      <c r="K305" s="19"/>
      <c r="L305" s="1">
        <f t="shared" si="302"/>
        <v>0</v>
      </c>
      <c r="M305" s="4">
        <f t="shared" si="303"/>
        <v>0</v>
      </c>
      <c r="R305">
        <f t="shared" si="267"/>
        <v>2</v>
      </c>
      <c r="S305" s="33">
        <f t="shared" ref="S305" si="315">S293</f>
        <v>43858</v>
      </c>
      <c r="T305">
        <f t="shared" si="269"/>
        <v>5</v>
      </c>
      <c r="U305">
        <f t="shared" si="270"/>
        <v>1</v>
      </c>
      <c r="V305" t="str">
        <f t="shared" si="266"/>
        <v>52</v>
      </c>
      <c r="W305" s="188">
        <f t="shared" si="271"/>
        <v>0</v>
      </c>
      <c r="X305" s="188">
        <f t="shared" si="272"/>
        <v>0</v>
      </c>
      <c r="Y305" s="33">
        <f t="shared" si="273"/>
        <v>43858</v>
      </c>
    </row>
    <row r="306" spans="1:25" ht="15" customHeight="1">
      <c r="A306" s="39"/>
      <c r="B306" s="240"/>
      <c r="C306" s="14" t="str">
        <f>IF(B295&lt;&gt;"",'Agents Postes'!E$14,"")</f>
        <v/>
      </c>
      <c r="D306" s="15"/>
      <c r="E306" s="16"/>
      <c r="F306" s="16"/>
      <c r="G306" s="17"/>
      <c r="H306" s="17"/>
      <c r="I306" s="18"/>
      <c r="J306" s="18"/>
      <c r="K306" s="19"/>
      <c r="L306" s="1">
        <f t="shared" si="302"/>
        <v>0</v>
      </c>
      <c r="M306" s="4">
        <f t="shared" si="303"/>
        <v>0</v>
      </c>
      <c r="R306">
        <f t="shared" si="267"/>
        <v>2</v>
      </c>
      <c r="S306" s="33">
        <f t="shared" ref="S306" si="316">S293</f>
        <v>43858</v>
      </c>
      <c r="T306">
        <f t="shared" si="269"/>
        <v>5</v>
      </c>
      <c r="U306">
        <f t="shared" si="270"/>
        <v>1</v>
      </c>
      <c r="V306" t="str">
        <f t="shared" si="266"/>
        <v>52</v>
      </c>
      <c r="W306" s="188">
        <f t="shared" si="271"/>
        <v>0</v>
      </c>
      <c r="X306" s="188">
        <f t="shared" si="272"/>
        <v>0</v>
      </c>
      <c r="Y306" s="33">
        <f t="shared" si="273"/>
        <v>43858</v>
      </c>
    </row>
    <row r="307" spans="1:25" ht="15.75" customHeight="1" thickBot="1">
      <c r="A307" s="39"/>
      <c r="B307" s="241"/>
      <c r="C307" s="14" t="str">
        <f>IF(B296&lt;&gt;"",'Agents Postes'!E$14,"")</f>
        <v/>
      </c>
      <c r="D307" s="15"/>
      <c r="E307" s="126"/>
      <c r="F307" s="126"/>
      <c r="G307" s="127"/>
      <c r="H307" s="127"/>
      <c r="I307" s="128"/>
      <c r="J307" s="128"/>
      <c r="K307" s="21"/>
      <c r="L307" s="5">
        <f t="shared" si="302"/>
        <v>0</v>
      </c>
      <c r="M307" s="6">
        <f t="shared" si="303"/>
        <v>0</v>
      </c>
      <c r="R307">
        <f t="shared" si="267"/>
        <v>2</v>
      </c>
      <c r="S307" s="33">
        <f t="shared" ref="S307" si="317">S293</f>
        <v>43858</v>
      </c>
      <c r="T307">
        <f t="shared" si="269"/>
        <v>5</v>
      </c>
      <c r="U307">
        <f t="shared" si="270"/>
        <v>1</v>
      </c>
      <c r="V307" t="str">
        <f t="shared" si="266"/>
        <v>52</v>
      </c>
      <c r="W307" s="188">
        <f t="shared" si="271"/>
        <v>0</v>
      </c>
      <c r="X307" s="188">
        <f t="shared" si="272"/>
        <v>0</v>
      </c>
      <c r="Y307" s="33">
        <f t="shared" si="273"/>
        <v>43858</v>
      </c>
    </row>
    <row r="308" spans="1:25" ht="15" customHeight="1">
      <c r="A308" s="39">
        <v>20</v>
      </c>
      <c r="B308" s="239">
        <f>IF(WORKDAY(D$4,A308,Feries)&lt;=F$4,WORKDAY(D$4,A308,Feries),"")</f>
        <v>43859</v>
      </c>
      <c r="C308" s="11" t="str">
        <f>IF(B308&lt;&gt;"",'Agents Postes'!E$3,"")</f>
        <v>Herbert Dupont</v>
      </c>
      <c r="D308" s="12"/>
      <c r="E308" s="123"/>
      <c r="F308" s="123"/>
      <c r="G308" s="124"/>
      <c r="H308" s="124"/>
      <c r="I308" s="125"/>
      <c r="J308" s="125"/>
      <c r="K308" s="13"/>
      <c r="L308" s="2">
        <f t="shared" si="302"/>
        <v>0</v>
      </c>
      <c r="M308" s="3">
        <f t="shared" si="303"/>
        <v>0</v>
      </c>
      <c r="R308">
        <f t="shared" si="267"/>
        <v>3</v>
      </c>
      <c r="S308" s="33">
        <f t="shared" ref="S308" si="318">B308</f>
        <v>43859</v>
      </c>
      <c r="T308">
        <f t="shared" si="269"/>
        <v>5</v>
      </c>
      <c r="U308">
        <f t="shared" si="270"/>
        <v>1</v>
      </c>
      <c r="V308" t="str">
        <f t="shared" si="266"/>
        <v>5Herbert Dupont3</v>
      </c>
      <c r="W308" s="188">
        <f t="shared" si="271"/>
        <v>0</v>
      </c>
      <c r="X308" s="188">
        <f t="shared" si="272"/>
        <v>0</v>
      </c>
      <c r="Y308" s="33">
        <f t="shared" si="273"/>
        <v>43859</v>
      </c>
    </row>
    <row r="309" spans="1:25" ht="15" customHeight="1">
      <c r="A309" s="39"/>
      <c r="B309" s="240"/>
      <c r="C309" s="14" t="str">
        <f>IF(B308&lt;&gt;"",'Agents Postes'!E$4,"")</f>
        <v>Lulu Durand</v>
      </c>
      <c r="D309" s="15"/>
      <c r="E309" s="16"/>
      <c r="F309" s="16"/>
      <c r="G309" s="17"/>
      <c r="H309" s="17"/>
      <c r="I309" s="18"/>
      <c r="J309" s="18"/>
      <c r="K309" s="19"/>
      <c r="L309" s="1">
        <f t="shared" si="302"/>
        <v>0</v>
      </c>
      <c r="M309" s="4">
        <f t="shared" si="303"/>
        <v>0</v>
      </c>
      <c r="R309">
        <f t="shared" si="267"/>
        <v>3</v>
      </c>
      <c r="S309" s="33">
        <f t="shared" ref="S309" si="319">S308</f>
        <v>43859</v>
      </c>
      <c r="T309">
        <f t="shared" si="269"/>
        <v>5</v>
      </c>
      <c r="U309">
        <f t="shared" si="270"/>
        <v>1</v>
      </c>
      <c r="V309" t="str">
        <f t="shared" si="266"/>
        <v>5Lulu Durand3</v>
      </c>
      <c r="W309" s="188">
        <f t="shared" si="271"/>
        <v>0</v>
      </c>
      <c r="X309" s="188">
        <f t="shared" si="272"/>
        <v>0</v>
      </c>
      <c r="Y309" s="33">
        <f t="shared" si="273"/>
        <v>43859</v>
      </c>
    </row>
    <row r="310" spans="1:25" ht="15" customHeight="1">
      <c r="A310" s="39"/>
      <c r="B310" s="240"/>
      <c r="C310" s="14" t="str">
        <f>IF(B308&lt;&gt;"",'Agents Postes'!E$5,"")</f>
        <v>Jules Wist</v>
      </c>
      <c r="D310" s="15"/>
      <c r="E310" s="16"/>
      <c r="F310" s="16"/>
      <c r="G310" s="17"/>
      <c r="H310" s="17"/>
      <c r="I310" s="18"/>
      <c r="J310" s="18"/>
      <c r="K310" s="19"/>
      <c r="L310" s="1">
        <f t="shared" si="302"/>
        <v>0</v>
      </c>
      <c r="M310" s="4">
        <f t="shared" si="303"/>
        <v>0</v>
      </c>
      <c r="R310">
        <f t="shared" si="267"/>
        <v>3</v>
      </c>
      <c r="S310" s="33">
        <f t="shared" ref="S310" si="320">S308</f>
        <v>43859</v>
      </c>
      <c r="T310">
        <f t="shared" si="269"/>
        <v>5</v>
      </c>
      <c r="U310">
        <f t="shared" si="270"/>
        <v>1</v>
      </c>
      <c r="V310" t="str">
        <f t="shared" si="266"/>
        <v>5Jules Wist3</v>
      </c>
      <c r="W310" s="188">
        <f t="shared" si="271"/>
        <v>0</v>
      </c>
      <c r="X310" s="188">
        <f t="shared" si="272"/>
        <v>0</v>
      </c>
      <c r="Y310" s="33">
        <f t="shared" si="273"/>
        <v>43859</v>
      </c>
    </row>
    <row r="311" spans="1:25" ht="15" customHeight="1">
      <c r="A311" s="39"/>
      <c r="B311" s="240"/>
      <c r="C311" s="14" t="str">
        <f>IF(B308&lt;&gt;"",'Agents Postes'!E$6,"")</f>
        <v>Honoré Tarot</v>
      </c>
      <c r="D311" s="15"/>
      <c r="E311" s="16"/>
      <c r="F311" s="16"/>
      <c r="G311" s="17"/>
      <c r="H311" s="17"/>
      <c r="I311" s="18"/>
      <c r="J311" s="18"/>
      <c r="K311" s="19"/>
      <c r="L311" s="1">
        <f t="shared" si="302"/>
        <v>0</v>
      </c>
      <c r="M311" s="4">
        <f t="shared" si="303"/>
        <v>0</v>
      </c>
      <c r="R311">
        <f t="shared" si="267"/>
        <v>3</v>
      </c>
      <c r="S311" s="33">
        <f t="shared" ref="S311" si="321">S308</f>
        <v>43859</v>
      </c>
      <c r="T311">
        <f t="shared" si="269"/>
        <v>5</v>
      </c>
      <c r="U311">
        <f t="shared" si="270"/>
        <v>1</v>
      </c>
      <c r="V311" t="str">
        <f t="shared" si="266"/>
        <v>5Honoré Tarot3</v>
      </c>
      <c r="W311" s="188">
        <f t="shared" si="271"/>
        <v>0</v>
      </c>
      <c r="X311" s="188">
        <f t="shared" si="272"/>
        <v>0</v>
      </c>
      <c r="Y311" s="33">
        <f t="shared" si="273"/>
        <v>43859</v>
      </c>
    </row>
    <row r="312" spans="1:25" ht="15" customHeight="1">
      <c r="A312" s="39"/>
      <c r="B312" s="240"/>
      <c r="C312" s="14" t="str">
        <f>IF(B308&lt;&gt;"",'Agents Postes'!E$7,"")</f>
        <v>Joseph Belote</v>
      </c>
      <c r="D312" s="15"/>
      <c r="E312" s="16"/>
      <c r="F312" s="16"/>
      <c r="G312" s="17"/>
      <c r="H312" s="17"/>
      <c r="I312" s="18"/>
      <c r="J312" s="18"/>
      <c r="K312" s="19"/>
      <c r="L312" s="1">
        <f t="shared" si="302"/>
        <v>0</v>
      </c>
      <c r="M312" s="4">
        <f t="shared" si="303"/>
        <v>0</v>
      </c>
      <c r="R312">
        <f t="shared" si="267"/>
        <v>3</v>
      </c>
      <c r="S312" s="33">
        <f t="shared" ref="S312" si="322">S308</f>
        <v>43859</v>
      </c>
      <c r="T312">
        <f t="shared" si="269"/>
        <v>5</v>
      </c>
      <c r="U312">
        <f t="shared" si="270"/>
        <v>1</v>
      </c>
      <c r="V312" t="str">
        <f t="shared" si="266"/>
        <v>5Joseph Belote3</v>
      </c>
      <c r="W312" s="188">
        <f t="shared" si="271"/>
        <v>0</v>
      </c>
      <c r="X312" s="188">
        <f t="shared" si="272"/>
        <v>0</v>
      </c>
      <c r="Y312" s="33">
        <f t="shared" si="273"/>
        <v>43859</v>
      </c>
    </row>
    <row r="313" spans="1:25" ht="15" customHeight="1">
      <c r="A313" s="39"/>
      <c r="B313" s="240"/>
      <c r="C313" s="14" t="str">
        <f>IF(B308&lt;&gt;"",'Agents Postes'!E$8,"")</f>
        <v/>
      </c>
      <c r="D313" s="15"/>
      <c r="E313" s="16"/>
      <c r="F313" s="16"/>
      <c r="G313" s="17"/>
      <c r="H313" s="17"/>
      <c r="I313" s="18"/>
      <c r="J313" s="18"/>
      <c r="K313" s="19"/>
      <c r="L313" s="1">
        <f t="shared" si="302"/>
        <v>0</v>
      </c>
      <c r="M313" s="4">
        <f t="shared" si="303"/>
        <v>0</v>
      </c>
      <c r="R313">
        <f t="shared" si="267"/>
        <v>3</v>
      </c>
      <c r="S313" s="33">
        <f t="shared" ref="S313" si="323">S308</f>
        <v>43859</v>
      </c>
      <c r="T313">
        <f t="shared" si="269"/>
        <v>5</v>
      </c>
      <c r="U313">
        <f t="shared" si="270"/>
        <v>1</v>
      </c>
      <c r="V313" t="str">
        <f t="shared" si="266"/>
        <v>53</v>
      </c>
      <c r="W313" s="188">
        <f t="shared" si="271"/>
        <v>0</v>
      </c>
      <c r="X313" s="188">
        <f t="shared" si="272"/>
        <v>0</v>
      </c>
      <c r="Y313" s="33">
        <f t="shared" si="273"/>
        <v>43859</v>
      </c>
    </row>
    <row r="314" spans="1:25" ht="15" customHeight="1">
      <c r="A314" s="39"/>
      <c r="B314" s="240"/>
      <c r="C314" s="14" t="str">
        <f>IF(B308&lt;&gt;"",'Agents Postes'!E$9,"")</f>
        <v/>
      </c>
      <c r="D314" s="15"/>
      <c r="E314" s="16"/>
      <c r="F314" s="16"/>
      <c r="G314" s="17"/>
      <c r="H314" s="17"/>
      <c r="I314" s="18"/>
      <c r="J314" s="18"/>
      <c r="K314" s="19"/>
      <c r="L314" s="1">
        <f t="shared" si="302"/>
        <v>0</v>
      </c>
      <c r="M314" s="4">
        <f t="shared" si="303"/>
        <v>0</v>
      </c>
      <c r="R314">
        <f t="shared" si="267"/>
        <v>3</v>
      </c>
      <c r="S314" s="33">
        <f t="shared" ref="S314" si="324">S308</f>
        <v>43859</v>
      </c>
      <c r="T314">
        <f t="shared" si="269"/>
        <v>5</v>
      </c>
      <c r="U314">
        <f t="shared" si="270"/>
        <v>1</v>
      </c>
      <c r="V314" t="str">
        <f t="shared" si="266"/>
        <v>53</v>
      </c>
      <c r="W314" s="188">
        <f t="shared" si="271"/>
        <v>0</v>
      </c>
      <c r="X314" s="188">
        <f t="shared" si="272"/>
        <v>0</v>
      </c>
      <c r="Y314" s="33">
        <f t="shared" si="273"/>
        <v>43859</v>
      </c>
    </row>
    <row r="315" spans="1:25" ht="15" customHeight="1">
      <c r="A315" s="39"/>
      <c r="B315" s="240"/>
      <c r="C315" s="14" t="str">
        <f>IF(B308&lt;&gt;"",'Agents Postes'!E$10,"")</f>
        <v/>
      </c>
      <c r="D315" s="15"/>
      <c r="E315" s="16"/>
      <c r="F315" s="16"/>
      <c r="G315" s="17"/>
      <c r="H315" s="17"/>
      <c r="I315" s="18"/>
      <c r="J315" s="18"/>
      <c r="K315" s="19"/>
      <c r="L315" s="1">
        <f t="shared" si="302"/>
        <v>0</v>
      </c>
      <c r="M315" s="4">
        <f t="shared" si="303"/>
        <v>0</v>
      </c>
      <c r="R315">
        <f t="shared" si="267"/>
        <v>3</v>
      </c>
      <c r="S315" s="33">
        <f t="shared" ref="S315" si="325">S308</f>
        <v>43859</v>
      </c>
      <c r="T315">
        <f t="shared" si="269"/>
        <v>5</v>
      </c>
      <c r="U315">
        <f t="shared" si="270"/>
        <v>1</v>
      </c>
      <c r="V315" t="str">
        <f t="shared" si="266"/>
        <v>53</v>
      </c>
      <c r="W315" s="188">
        <f t="shared" si="271"/>
        <v>0</v>
      </c>
      <c r="X315" s="188">
        <f t="shared" si="272"/>
        <v>0</v>
      </c>
      <c r="Y315" s="33">
        <f t="shared" si="273"/>
        <v>43859</v>
      </c>
    </row>
    <row r="316" spans="1:25" ht="15" customHeight="1">
      <c r="A316" s="39"/>
      <c r="B316" s="240"/>
      <c r="C316" s="14" t="str">
        <f>IF(B308&lt;&gt;"",'Agents Postes'!E$11,"")</f>
        <v/>
      </c>
      <c r="D316" s="15"/>
      <c r="E316" s="16"/>
      <c r="F316" s="16"/>
      <c r="G316" s="17"/>
      <c r="H316" s="17"/>
      <c r="I316" s="18"/>
      <c r="J316" s="18"/>
      <c r="K316" s="19"/>
      <c r="L316" s="1">
        <f t="shared" si="302"/>
        <v>0</v>
      </c>
      <c r="M316" s="4">
        <f t="shared" si="303"/>
        <v>0</v>
      </c>
      <c r="R316">
        <f t="shared" si="267"/>
        <v>3</v>
      </c>
      <c r="S316" s="33">
        <f t="shared" ref="S316" si="326">S308</f>
        <v>43859</v>
      </c>
      <c r="T316">
        <f t="shared" si="269"/>
        <v>5</v>
      </c>
      <c r="U316">
        <f t="shared" si="270"/>
        <v>1</v>
      </c>
      <c r="V316" t="str">
        <f t="shared" si="266"/>
        <v>53</v>
      </c>
      <c r="W316" s="188">
        <f t="shared" si="271"/>
        <v>0</v>
      </c>
      <c r="X316" s="188">
        <f t="shared" si="272"/>
        <v>0</v>
      </c>
      <c r="Y316" s="33">
        <f t="shared" si="273"/>
        <v>43859</v>
      </c>
    </row>
    <row r="317" spans="1:25" ht="15" customHeight="1">
      <c r="A317" s="39"/>
      <c r="B317" s="240"/>
      <c r="C317" s="14" t="str">
        <f>IF(B308&lt;&gt;"",'Agents Postes'!E$12,"")</f>
        <v/>
      </c>
      <c r="D317" s="15"/>
      <c r="E317" s="16"/>
      <c r="F317" s="16"/>
      <c r="G317" s="17"/>
      <c r="H317" s="17"/>
      <c r="I317" s="18"/>
      <c r="J317" s="18"/>
      <c r="K317" s="19"/>
      <c r="L317" s="1">
        <f t="shared" si="302"/>
        <v>0</v>
      </c>
      <c r="M317" s="4">
        <f t="shared" si="303"/>
        <v>0</v>
      </c>
      <c r="R317">
        <f t="shared" si="267"/>
        <v>3</v>
      </c>
      <c r="S317" s="33">
        <f t="shared" ref="S317" si="327">S308</f>
        <v>43859</v>
      </c>
      <c r="T317">
        <f t="shared" si="269"/>
        <v>5</v>
      </c>
      <c r="U317">
        <f t="shared" si="270"/>
        <v>1</v>
      </c>
      <c r="V317" t="str">
        <f t="shared" si="266"/>
        <v>53</v>
      </c>
      <c r="W317" s="188">
        <f t="shared" si="271"/>
        <v>0</v>
      </c>
      <c r="X317" s="188">
        <f t="shared" si="272"/>
        <v>0</v>
      </c>
      <c r="Y317" s="33">
        <f t="shared" si="273"/>
        <v>43859</v>
      </c>
    </row>
    <row r="318" spans="1:25" ht="15" customHeight="1">
      <c r="A318" s="39"/>
      <c r="B318" s="240"/>
      <c r="C318" s="14" t="str">
        <f>IF(B308&lt;&gt;"",'Agents Postes'!E$13,"")</f>
        <v/>
      </c>
      <c r="D318" s="15"/>
      <c r="E318" s="16"/>
      <c r="F318" s="16"/>
      <c r="G318" s="17"/>
      <c r="H318" s="17"/>
      <c r="I318" s="18"/>
      <c r="J318" s="18"/>
      <c r="K318" s="19"/>
      <c r="L318" s="1">
        <f t="shared" si="302"/>
        <v>0</v>
      </c>
      <c r="M318" s="4">
        <f t="shared" si="303"/>
        <v>0</v>
      </c>
      <c r="R318">
        <f t="shared" si="267"/>
        <v>3</v>
      </c>
      <c r="S318" s="33">
        <f t="shared" ref="S318" si="328">S308</f>
        <v>43859</v>
      </c>
      <c r="T318">
        <f t="shared" si="269"/>
        <v>5</v>
      </c>
      <c r="U318">
        <f t="shared" si="270"/>
        <v>1</v>
      </c>
      <c r="V318" t="str">
        <f t="shared" si="266"/>
        <v>53</v>
      </c>
      <c r="W318" s="188">
        <f t="shared" si="271"/>
        <v>0</v>
      </c>
      <c r="X318" s="188">
        <f t="shared" si="272"/>
        <v>0</v>
      </c>
      <c r="Y318" s="33">
        <f t="shared" si="273"/>
        <v>43859</v>
      </c>
    </row>
    <row r="319" spans="1:25" ht="15" customHeight="1">
      <c r="A319" s="39"/>
      <c r="B319" s="240"/>
      <c r="C319" s="14" t="str">
        <f>IF(B308&lt;&gt;"",'Agents Postes'!E$14,"")</f>
        <v/>
      </c>
      <c r="D319" s="15"/>
      <c r="E319" s="16"/>
      <c r="F319" s="16"/>
      <c r="G319" s="17"/>
      <c r="H319" s="17"/>
      <c r="I319" s="18"/>
      <c r="J319" s="18"/>
      <c r="K319" s="19"/>
      <c r="L319" s="1">
        <f t="shared" si="302"/>
        <v>0</v>
      </c>
      <c r="M319" s="4">
        <f t="shared" si="303"/>
        <v>0</v>
      </c>
      <c r="R319">
        <f t="shared" si="267"/>
        <v>3</v>
      </c>
      <c r="S319" s="33">
        <f t="shared" ref="S319" si="329">S308</f>
        <v>43859</v>
      </c>
      <c r="T319">
        <f t="shared" si="269"/>
        <v>5</v>
      </c>
      <c r="U319">
        <f t="shared" si="270"/>
        <v>1</v>
      </c>
      <c r="V319" t="str">
        <f t="shared" si="266"/>
        <v>53</v>
      </c>
      <c r="W319" s="188">
        <f t="shared" si="271"/>
        <v>0</v>
      </c>
      <c r="X319" s="188">
        <f t="shared" si="272"/>
        <v>0</v>
      </c>
      <c r="Y319" s="33">
        <f t="shared" si="273"/>
        <v>43859</v>
      </c>
    </row>
    <row r="320" spans="1:25" ht="15" customHeight="1">
      <c r="A320" s="39"/>
      <c r="B320" s="240"/>
      <c r="C320" s="14" t="str">
        <f>IF(B309&lt;&gt;"",'Agents Postes'!E$14,"")</f>
        <v/>
      </c>
      <c r="D320" s="15"/>
      <c r="E320" s="16"/>
      <c r="F320" s="16"/>
      <c r="G320" s="17"/>
      <c r="H320" s="17"/>
      <c r="I320" s="18"/>
      <c r="J320" s="18"/>
      <c r="K320" s="19"/>
      <c r="L320" s="1">
        <f t="shared" si="302"/>
        <v>0</v>
      </c>
      <c r="M320" s="4">
        <f t="shared" si="303"/>
        <v>0</v>
      </c>
      <c r="R320">
        <f t="shared" si="267"/>
        <v>3</v>
      </c>
      <c r="S320" s="33">
        <f t="shared" ref="S320" si="330">S308</f>
        <v>43859</v>
      </c>
      <c r="T320">
        <f t="shared" si="269"/>
        <v>5</v>
      </c>
      <c r="U320">
        <f t="shared" si="270"/>
        <v>1</v>
      </c>
      <c r="V320" t="str">
        <f t="shared" si="266"/>
        <v>53</v>
      </c>
      <c r="W320" s="188">
        <f t="shared" si="271"/>
        <v>0</v>
      </c>
      <c r="X320" s="188">
        <f t="shared" si="272"/>
        <v>0</v>
      </c>
      <c r="Y320" s="33">
        <f t="shared" si="273"/>
        <v>43859</v>
      </c>
    </row>
    <row r="321" spans="1:25" ht="15" customHeight="1">
      <c r="A321" s="39"/>
      <c r="B321" s="240"/>
      <c r="C321" s="14" t="str">
        <f>IF(B310&lt;&gt;"",'Agents Postes'!E$14,"")</f>
        <v/>
      </c>
      <c r="D321" s="15"/>
      <c r="E321" s="16"/>
      <c r="F321" s="16"/>
      <c r="G321" s="17"/>
      <c r="H321" s="17"/>
      <c r="I321" s="18"/>
      <c r="J321" s="18"/>
      <c r="K321" s="19"/>
      <c r="L321" s="1">
        <f t="shared" si="302"/>
        <v>0</v>
      </c>
      <c r="M321" s="4">
        <f t="shared" si="303"/>
        <v>0</v>
      </c>
      <c r="R321">
        <f t="shared" si="267"/>
        <v>3</v>
      </c>
      <c r="S321" s="33">
        <f t="shared" ref="S321" si="331">S308</f>
        <v>43859</v>
      </c>
      <c r="T321">
        <f t="shared" si="269"/>
        <v>5</v>
      </c>
      <c r="U321">
        <f t="shared" si="270"/>
        <v>1</v>
      </c>
      <c r="V321" t="str">
        <f t="shared" si="266"/>
        <v>53</v>
      </c>
      <c r="W321" s="188">
        <f t="shared" si="271"/>
        <v>0</v>
      </c>
      <c r="X321" s="188">
        <f t="shared" si="272"/>
        <v>0</v>
      </c>
      <c r="Y321" s="33">
        <f t="shared" si="273"/>
        <v>43859</v>
      </c>
    </row>
    <row r="322" spans="1:25" ht="15.75" customHeight="1" thickBot="1">
      <c r="A322" s="39"/>
      <c r="B322" s="241"/>
      <c r="C322" s="14" t="str">
        <f>IF(B311&lt;&gt;"",'Agents Postes'!E$14,"")</f>
        <v/>
      </c>
      <c r="D322" s="15"/>
      <c r="E322" s="126"/>
      <c r="F322" s="126"/>
      <c r="G322" s="127"/>
      <c r="H322" s="127"/>
      <c r="I322" s="128"/>
      <c r="J322" s="128"/>
      <c r="K322" s="21"/>
      <c r="L322" s="5">
        <f t="shared" si="302"/>
        <v>0</v>
      </c>
      <c r="M322" s="6">
        <f t="shared" si="303"/>
        <v>0</v>
      </c>
      <c r="R322">
        <f t="shared" si="267"/>
        <v>3</v>
      </c>
      <c r="S322" s="33">
        <f t="shared" ref="S322" si="332">S308</f>
        <v>43859</v>
      </c>
      <c r="T322">
        <f t="shared" si="269"/>
        <v>5</v>
      </c>
      <c r="U322">
        <f t="shared" si="270"/>
        <v>1</v>
      </c>
      <c r="V322" t="str">
        <f t="shared" si="266"/>
        <v>53</v>
      </c>
      <c r="W322" s="188">
        <f t="shared" si="271"/>
        <v>0</v>
      </c>
      <c r="X322" s="188">
        <f t="shared" si="272"/>
        <v>0</v>
      </c>
      <c r="Y322" s="33">
        <f t="shared" si="273"/>
        <v>43859</v>
      </c>
    </row>
    <row r="323" spans="1:25" ht="15" customHeight="1">
      <c r="A323" s="39">
        <v>21</v>
      </c>
      <c r="B323" s="239">
        <f>IF(WORKDAY(D$4,A323,Feries)&lt;=F$4,WORKDAY(D$4,A323,Feries),"")</f>
        <v>43860</v>
      </c>
      <c r="C323" s="11" t="str">
        <f>IF(B323&lt;&gt;"",'Agents Postes'!E$3,"")</f>
        <v>Herbert Dupont</v>
      </c>
      <c r="D323" s="12"/>
      <c r="E323" s="123"/>
      <c r="F323" s="123"/>
      <c r="G323" s="124"/>
      <c r="H323" s="124"/>
      <c r="I323" s="125"/>
      <c r="J323" s="125"/>
      <c r="K323" s="13"/>
      <c r="L323" s="2">
        <f t="shared" si="302"/>
        <v>0</v>
      </c>
      <c r="M323" s="3">
        <f t="shared" si="303"/>
        <v>0</v>
      </c>
      <c r="R323">
        <f t="shared" si="267"/>
        <v>4</v>
      </c>
      <c r="S323" s="33">
        <f t="shared" ref="S323" si="333">B323</f>
        <v>43860</v>
      </c>
      <c r="T323">
        <f t="shared" si="269"/>
        <v>5</v>
      </c>
      <c r="U323">
        <f t="shared" si="270"/>
        <v>1</v>
      </c>
      <c r="V323" t="str">
        <f t="shared" si="266"/>
        <v>5Herbert Dupont4</v>
      </c>
      <c r="W323" s="188">
        <f t="shared" si="271"/>
        <v>0</v>
      </c>
      <c r="X323" s="188">
        <f t="shared" si="272"/>
        <v>0</v>
      </c>
      <c r="Y323" s="33">
        <f t="shared" si="273"/>
        <v>43860</v>
      </c>
    </row>
    <row r="324" spans="1:25" ht="15" customHeight="1">
      <c r="A324" s="39"/>
      <c r="B324" s="240"/>
      <c r="C324" s="14" t="str">
        <f>IF(B323&lt;&gt;"",'Agents Postes'!E$4,"")</f>
        <v>Lulu Durand</v>
      </c>
      <c r="D324" s="15"/>
      <c r="E324" s="16"/>
      <c r="F324" s="16"/>
      <c r="G324" s="17"/>
      <c r="H324" s="17"/>
      <c r="I324" s="18"/>
      <c r="J324" s="18"/>
      <c r="K324" s="19"/>
      <c r="L324" s="1">
        <f t="shared" si="302"/>
        <v>0</v>
      </c>
      <c r="M324" s="4">
        <f t="shared" si="303"/>
        <v>0</v>
      </c>
      <c r="R324">
        <f t="shared" si="267"/>
        <v>4</v>
      </c>
      <c r="S324" s="33">
        <f t="shared" ref="S324" si="334">S323</f>
        <v>43860</v>
      </c>
      <c r="T324">
        <f t="shared" si="269"/>
        <v>5</v>
      </c>
      <c r="U324">
        <f t="shared" si="270"/>
        <v>1</v>
      </c>
      <c r="V324" t="str">
        <f t="shared" si="266"/>
        <v>5Lulu Durand4</v>
      </c>
      <c r="W324" s="188">
        <f t="shared" si="271"/>
        <v>0</v>
      </c>
      <c r="X324" s="188">
        <f t="shared" si="272"/>
        <v>0</v>
      </c>
      <c r="Y324" s="33">
        <f t="shared" si="273"/>
        <v>43860</v>
      </c>
    </row>
    <row r="325" spans="1:25" ht="15" customHeight="1">
      <c r="A325" s="39"/>
      <c r="B325" s="240"/>
      <c r="C325" s="14" t="str">
        <f>IF(B323&lt;&gt;"",'Agents Postes'!E$5,"")</f>
        <v>Jules Wist</v>
      </c>
      <c r="D325" s="15"/>
      <c r="E325" s="16"/>
      <c r="F325" s="16"/>
      <c r="G325" s="17"/>
      <c r="H325" s="17"/>
      <c r="I325" s="18"/>
      <c r="J325" s="18"/>
      <c r="K325" s="19"/>
      <c r="L325" s="1">
        <f t="shared" si="302"/>
        <v>0</v>
      </c>
      <c r="M325" s="4">
        <f t="shared" si="303"/>
        <v>0</v>
      </c>
      <c r="R325">
        <f t="shared" si="267"/>
        <v>4</v>
      </c>
      <c r="S325" s="33">
        <f t="shared" ref="S325" si="335">S323</f>
        <v>43860</v>
      </c>
      <c r="T325">
        <f t="shared" si="269"/>
        <v>5</v>
      </c>
      <c r="U325">
        <f t="shared" si="270"/>
        <v>1</v>
      </c>
      <c r="V325" t="str">
        <f t="shared" si="266"/>
        <v>5Jules Wist4</v>
      </c>
      <c r="W325" s="188">
        <f t="shared" si="271"/>
        <v>0</v>
      </c>
      <c r="X325" s="188">
        <f t="shared" si="272"/>
        <v>0</v>
      </c>
      <c r="Y325" s="33">
        <f t="shared" si="273"/>
        <v>43860</v>
      </c>
    </row>
    <row r="326" spans="1:25" ht="15" customHeight="1">
      <c r="A326" s="39"/>
      <c r="B326" s="240"/>
      <c r="C326" s="14" t="str">
        <f>IF(B323&lt;&gt;"",'Agents Postes'!E$6,"")</f>
        <v>Honoré Tarot</v>
      </c>
      <c r="D326" s="15"/>
      <c r="E326" s="16"/>
      <c r="F326" s="16"/>
      <c r="G326" s="17"/>
      <c r="H326" s="17"/>
      <c r="I326" s="18"/>
      <c r="J326" s="18"/>
      <c r="K326" s="19"/>
      <c r="L326" s="1">
        <f t="shared" si="302"/>
        <v>0</v>
      </c>
      <c r="M326" s="4">
        <f t="shared" si="303"/>
        <v>0</v>
      </c>
      <c r="R326">
        <f t="shared" si="267"/>
        <v>4</v>
      </c>
      <c r="S326" s="33">
        <f t="shared" ref="S326" si="336">S323</f>
        <v>43860</v>
      </c>
      <c r="T326">
        <f t="shared" si="269"/>
        <v>5</v>
      </c>
      <c r="U326">
        <f t="shared" si="270"/>
        <v>1</v>
      </c>
      <c r="V326" t="str">
        <f t="shared" si="266"/>
        <v>5Honoré Tarot4</v>
      </c>
      <c r="W326" s="188">
        <f t="shared" si="271"/>
        <v>0</v>
      </c>
      <c r="X326" s="188">
        <f t="shared" si="272"/>
        <v>0</v>
      </c>
      <c r="Y326" s="33">
        <f t="shared" si="273"/>
        <v>43860</v>
      </c>
    </row>
    <row r="327" spans="1:25" ht="15" customHeight="1">
      <c r="A327" s="39"/>
      <c r="B327" s="240"/>
      <c r="C327" s="14" t="str">
        <f>IF(B323&lt;&gt;"",'Agents Postes'!E$7,"")</f>
        <v>Joseph Belote</v>
      </c>
      <c r="D327" s="15"/>
      <c r="E327" s="16"/>
      <c r="F327" s="16"/>
      <c r="G327" s="17"/>
      <c r="H327" s="17"/>
      <c r="I327" s="18"/>
      <c r="J327" s="18"/>
      <c r="K327" s="19"/>
      <c r="L327" s="1">
        <f t="shared" si="302"/>
        <v>0</v>
      </c>
      <c r="M327" s="4">
        <f t="shared" si="303"/>
        <v>0</v>
      </c>
      <c r="R327">
        <f t="shared" si="267"/>
        <v>4</v>
      </c>
      <c r="S327" s="33">
        <f t="shared" ref="S327" si="337">S323</f>
        <v>43860</v>
      </c>
      <c r="T327">
        <f t="shared" si="269"/>
        <v>5</v>
      </c>
      <c r="U327">
        <f t="shared" si="270"/>
        <v>1</v>
      </c>
      <c r="V327" t="str">
        <f t="shared" si="266"/>
        <v>5Joseph Belote4</v>
      </c>
      <c r="W327" s="188">
        <f t="shared" si="271"/>
        <v>0</v>
      </c>
      <c r="X327" s="188">
        <f t="shared" si="272"/>
        <v>0</v>
      </c>
      <c r="Y327" s="33">
        <f t="shared" si="273"/>
        <v>43860</v>
      </c>
    </row>
    <row r="328" spans="1:25" ht="15" customHeight="1">
      <c r="A328" s="39"/>
      <c r="B328" s="240"/>
      <c r="C328" s="14" t="str">
        <f>IF(B323&lt;&gt;"",'Agents Postes'!E$8,"")</f>
        <v/>
      </c>
      <c r="D328" s="15"/>
      <c r="E328" s="16"/>
      <c r="F328" s="16"/>
      <c r="G328" s="17"/>
      <c r="H328" s="17"/>
      <c r="I328" s="18"/>
      <c r="J328" s="18"/>
      <c r="K328" s="19"/>
      <c r="L328" s="1">
        <f t="shared" si="302"/>
        <v>0</v>
      </c>
      <c r="M328" s="4">
        <f t="shared" si="303"/>
        <v>0</v>
      </c>
      <c r="R328">
        <f t="shared" si="267"/>
        <v>4</v>
      </c>
      <c r="S328" s="33">
        <f t="shared" ref="S328" si="338">S323</f>
        <v>43860</v>
      </c>
      <c r="T328">
        <f t="shared" si="269"/>
        <v>5</v>
      </c>
      <c r="U328">
        <f t="shared" si="270"/>
        <v>1</v>
      </c>
      <c r="V328" t="str">
        <f t="shared" ref="V328:V391" si="339">T328&amp;C328&amp;R328</f>
        <v>54</v>
      </c>
      <c r="W328" s="188">
        <f t="shared" si="271"/>
        <v>0</v>
      </c>
      <c r="X328" s="188">
        <f t="shared" si="272"/>
        <v>0</v>
      </c>
      <c r="Y328" s="33">
        <f t="shared" si="273"/>
        <v>43860</v>
      </c>
    </row>
    <row r="329" spans="1:25" ht="15" customHeight="1">
      <c r="A329" s="39"/>
      <c r="B329" s="240"/>
      <c r="C329" s="14" t="str">
        <f>IF(B323&lt;&gt;"",'Agents Postes'!E$9,"")</f>
        <v/>
      </c>
      <c r="D329" s="15"/>
      <c r="E329" s="16"/>
      <c r="F329" s="16"/>
      <c r="G329" s="17"/>
      <c r="H329" s="17"/>
      <c r="I329" s="18"/>
      <c r="J329" s="18"/>
      <c r="K329" s="19"/>
      <c r="L329" s="1">
        <f t="shared" si="302"/>
        <v>0</v>
      </c>
      <c r="M329" s="4">
        <f t="shared" si="303"/>
        <v>0</v>
      </c>
      <c r="R329">
        <f t="shared" ref="R329:R392" si="340">IF(S329&lt;&gt;"",WEEKDAY(S329,2),"")</f>
        <v>4</v>
      </c>
      <c r="S329" s="33">
        <f t="shared" ref="S329" si="341">S323</f>
        <v>43860</v>
      </c>
      <c r="T329">
        <f t="shared" ref="T329:T392" si="342">IF(S329&lt;&gt;"",WEEKNUM(S329,2),"")</f>
        <v>5</v>
      </c>
      <c r="U329">
        <f t="shared" ref="U329:U392" si="343">IF(S329&lt;&gt;"",MONTH(S329),"")</f>
        <v>1</v>
      </c>
      <c r="V329" t="str">
        <f t="shared" si="339"/>
        <v>54</v>
      </c>
      <c r="W329" s="188">
        <f t="shared" ref="W329:W392" si="344">D329</f>
        <v>0</v>
      </c>
      <c r="X329" s="188">
        <f t="shared" ref="X329:X392" si="345">K329</f>
        <v>0</v>
      </c>
      <c r="Y329" s="33">
        <f t="shared" ref="Y329:Y392" si="346">S329</f>
        <v>43860</v>
      </c>
    </row>
    <row r="330" spans="1:25" ht="15" customHeight="1">
      <c r="A330" s="39"/>
      <c r="B330" s="240"/>
      <c r="C330" s="14" t="str">
        <f>IF(B323&lt;&gt;"",'Agents Postes'!E$10,"")</f>
        <v/>
      </c>
      <c r="D330" s="15"/>
      <c r="E330" s="16"/>
      <c r="F330" s="16"/>
      <c r="G330" s="17"/>
      <c r="H330" s="17"/>
      <c r="I330" s="18"/>
      <c r="J330" s="18"/>
      <c r="K330" s="19"/>
      <c r="L330" s="1">
        <f t="shared" si="302"/>
        <v>0</v>
      </c>
      <c r="M330" s="4">
        <f t="shared" si="303"/>
        <v>0</v>
      </c>
      <c r="R330">
        <f t="shared" si="340"/>
        <v>4</v>
      </c>
      <c r="S330" s="33">
        <f t="shared" ref="S330" si="347">S323</f>
        <v>43860</v>
      </c>
      <c r="T330">
        <f t="shared" si="342"/>
        <v>5</v>
      </c>
      <c r="U330">
        <f t="shared" si="343"/>
        <v>1</v>
      </c>
      <c r="V330" t="str">
        <f t="shared" si="339"/>
        <v>54</v>
      </c>
      <c r="W330" s="188">
        <f t="shared" si="344"/>
        <v>0</v>
      </c>
      <c r="X330" s="188">
        <f t="shared" si="345"/>
        <v>0</v>
      </c>
      <c r="Y330" s="33">
        <f t="shared" si="346"/>
        <v>43860</v>
      </c>
    </row>
    <row r="331" spans="1:25" ht="15" customHeight="1">
      <c r="A331" s="39"/>
      <c r="B331" s="240"/>
      <c r="C331" s="14" t="str">
        <f>IF(B323&lt;&gt;"",'Agents Postes'!E$11,"")</f>
        <v/>
      </c>
      <c r="D331" s="15"/>
      <c r="E331" s="16"/>
      <c r="F331" s="16"/>
      <c r="G331" s="17"/>
      <c r="H331" s="17"/>
      <c r="I331" s="18"/>
      <c r="J331" s="18"/>
      <c r="K331" s="19"/>
      <c r="L331" s="1">
        <f t="shared" si="302"/>
        <v>0</v>
      </c>
      <c r="M331" s="4">
        <f t="shared" si="303"/>
        <v>0</v>
      </c>
      <c r="R331">
        <f t="shared" si="340"/>
        <v>4</v>
      </c>
      <c r="S331" s="33">
        <f t="shared" ref="S331" si="348">S323</f>
        <v>43860</v>
      </c>
      <c r="T331">
        <f t="shared" si="342"/>
        <v>5</v>
      </c>
      <c r="U331">
        <f t="shared" si="343"/>
        <v>1</v>
      </c>
      <c r="V331" t="str">
        <f t="shared" si="339"/>
        <v>54</v>
      </c>
      <c r="W331" s="188">
        <f t="shared" si="344"/>
        <v>0</v>
      </c>
      <c r="X331" s="188">
        <f t="shared" si="345"/>
        <v>0</v>
      </c>
      <c r="Y331" s="33">
        <f t="shared" si="346"/>
        <v>43860</v>
      </c>
    </row>
    <row r="332" spans="1:25" ht="15" customHeight="1">
      <c r="A332" s="39"/>
      <c r="B332" s="240"/>
      <c r="C332" s="14" t="str">
        <f>IF(B323&lt;&gt;"",'Agents Postes'!E$12,"")</f>
        <v/>
      </c>
      <c r="D332" s="15"/>
      <c r="E332" s="16"/>
      <c r="F332" s="16"/>
      <c r="G332" s="17"/>
      <c r="H332" s="17"/>
      <c r="I332" s="18"/>
      <c r="J332" s="18"/>
      <c r="K332" s="19"/>
      <c r="L332" s="1">
        <f t="shared" si="302"/>
        <v>0</v>
      </c>
      <c r="M332" s="4">
        <f t="shared" si="303"/>
        <v>0</v>
      </c>
      <c r="R332">
        <f t="shared" si="340"/>
        <v>4</v>
      </c>
      <c r="S332" s="33">
        <f t="shared" ref="S332" si="349">S323</f>
        <v>43860</v>
      </c>
      <c r="T332">
        <f t="shared" si="342"/>
        <v>5</v>
      </c>
      <c r="U332">
        <f t="shared" si="343"/>
        <v>1</v>
      </c>
      <c r="V332" t="str">
        <f t="shared" si="339"/>
        <v>54</v>
      </c>
      <c r="W332" s="188">
        <f t="shared" si="344"/>
        <v>0</v>
      </c>
      <c r="X332" s="188">
        <f t="shared" si="345"/>
        <v>0</v>
      </c>
      <c r="Y332" s="33">
        <f t="shared" si="346"/>
        <v>43860</v>
      </c>
    </row>
    <row r="333" spans="1:25" ht="15" customHeight="1">
      <c r="A333" s="39"/>
      <c r="B333" s="240"/>
      <c r="C333" s="14" t="str">
        <f>IF(B323&lt;&gt;"",'Agents Postes'!E$13,"")</f>
        <v/>
      </c>
      <c r="D333" s="15"/>
      <c r="E333" s="16"/>
      <c r="F333" s="16"/>
      <c r="G333" s="17"/>
      <c r="H333" s="17"/>
      <c r="I333" s="18"/>
      <c r="J333" s="18"/>
      <c r="K333" s="19"/>
      <c r="L333" s="1">
        <f t="shared" si="302"/>
        <v>0</v>
      </c>
      <c r="M333" s="4">
        <f t="shared" si="303"/>
        <v>0</v>
      </c>
      <c r="R333">
        <f t="shared" si="340"/>
        <v>4</v>
      </c>
      <c r="S333" s="33">
        <f t="shared" ref="S333" si="350">S323</f>
        <v>43860</v>
      </c>
      <c r="T333">
        <f t="shared" si="342"/>
        <v>5</v>
      </c>
      <c r="U333">
        <f t="shared" si="343"/>
        <v>1</v>
      </c>
      <c r="V333" t="str">
        <f t="shared" si="339"/>
        <v>54</v>
      </c>
      <c r="W333" s="188">
        <f t="shared" si="344"/>
        <v>0</v>
      </c>
      <c r="X333" s="188">
        <f t="shared" si="345"/>
        <v>0</v>
      </c>
      <c r="Y333" s="33">
        <f t="shared" si="346"/>
        <v>43860</v>
      </c>
    </row>
    <row r="334" spans="1:25" ht="15" customHeight="1">
      <c r="A334" s="39"/>
      <c r="B334" s="240"/>
      <c r="C334" s="14" t="str">
        <f>IF(B323&lt;&gt;"",'Agents Postes'!E$14,"")</f>
        <v/>
      </c>
      <c r="D334" s="15"/>
      <c r="E334" s="16"/>
      <c r="F334" s="16"/>
      <c r="G334" s="17"/>
      <c r="H334" s="17"/>
      <c r="I334" s="18"/>
      <c r="J334" s="18"/>
      <c r="K334" s="19"/>
      <c r="L334" s="1">
        <f t="shared" si="302"/>
        <v>0</v>
      </c>
      <c r="M334" s="4">
        <f t="shared" si="303"/>
        <v>0</v>
      </c>
      <c r="R334">
        <f t="shared" si="340"/>
        <v>4</v>
      </c>
      <c r="S334" s="33">
        <f t="shared" ref="S334" si="351">S323</f>
        <v>43860</v>
      </c>
      <c r="T334">
        <f t="shared" si="342"/>
        <v>5</v>
      </c>
      <c r="U334">
        <f t="shared" si="343"/>
        <v>1</v>
      </c>
      <c r="V334" t="str">
        <f t="shared" si="339"/>
        <v>54</v>
      </c>
      <c r="W334" s="188">
        <f t="shared" si="344"/>
        <v>0</v>
      </c>
      <c r="X334" s="188">
        <f t="shared" si="345"/>
        <v>0</v>
      </c>
      <c r="Y334" s="33">
        <f t="shared" si="346"/>
        <v>43860</v>
      </c>
    </row>
    <row r="335" spans="1:25" ht="15" customHeight="1">
      <c r="A335" s="39"/>
      <c r="B335" s="240"/>
      <c r="C335" s="14" t="str">
        <f>IF(B324&lt;&gt;"",'Agents Postes'!E$14,"")</f>
        <v/>
      </c>
      <c r="D335" s="15"/>
      <c r="E335" s="16"/>
      <c r="F335" s="16"/>
      <c r="G335" s="17"/>
      <c r="H335" s="17"/>
      <c r="I335" s="18"/>
      <c r="J335" s="18"/>
      <c r="K335" s="19"/>
      <c r="L335" s="1">
        <f t="shared" si="302"/>
        <v>0</v>
      </c>
      <c r="M335" s="4">
        <f t="shared" si="303"/>
        <v>0</v>
      </c>
      <c r="R335">
        <f t="shared" si="340"/>
        <v>4</v>
      </c>
      <c r="S335" s="33">
        <f t="shared" ref="S335" si="352">S323</f>
        <v>43860</v>
      </c>
      <c r="T335">
        <f t="shared" si="342"/>
        <v>5</v>
      </c>
      <c r="U335">
        <f t="shared" si="343"/>
        <v>1</v>
      </c>
      <c r="V335" t="str">
        <f t="shared" si="339"/>
        <v>54</v>
      </c>
      <c r="W335" s="188">
        <f t="shared" si="344"/>
        <v>0</v>
      </c>
      <c r="X335" s="188">
        <f t="shared" si="345"/>
        <v>0</v>
      </c>
      <c r="Y335" s="33">
        <f t="shared" si="346"/>
        <v>43860</v>
      </c>
    </row>
    <row r="336" spans="1:25" ht="15" customHeight="1">
      <c r="A336" s="39"/>
      <c r="B336" s="240"/>
      <c r="C336" s="14" t="str">
        <f>IF(B325&lt;&gt;"",'Agents Postes'!E$14,"")</f>
        <v/>
      </c>
      <c r="D336" s="15"/>
      <c r="E336" s="16"/>
      <c r="F336" s="16"/>
      <c r="G336" s="17"/>
      <c r="H336" s="17"/>
      <c r="I336" s="18"/>
      <c r="J336" s="18"/>
      <c r="K336" s="19"/>
      <c r="L336" s="1">
        <f t="shared" si="302"/>
        <v>0</v>
      </c>
      <c r="M336" s="4">
        <f t="shared" si="303"/>
        <v>0</v>
      </c>
      <c r="R336">
        <f t="shared" si="340"/>
        <v>4</v>
      </c>
      <c r="S336" s="33">
        <f t="shared" ref="S336" si="353">S323</f>
        <v>43860</v>
      </c>
      <c r="T336">
        <f t="shared" si="342"/>
        <v>5</v>
      </c>
      <c r="U336">
        <f t="shared" si="343"/>
        <v>1</v>
      </c>
      <c r="V336" t="str">
        <f t="shared" si="339"/>
        <v>54</v>
      </c>
      <c r="W336" s="188">
        <f t="shared" si="344"/>
        <v>0</v>
      </c>
      <c r="X336" s="188">
        <f t="shared" si="345"/>
        <v>0</v>
      </c>
      <c r="Y336" s="33">
        <f t="shared" si="346"/>
        <v>43860</v>
      </c>
    </row>
    <row r="337" spans="1:25" ht="15.75" customHeight="1" thickBot="1">
      <c r="A337" s="39"/>
      <c r="B337" s="241"/>
      <c r="C337" s="14" t="str">
        <f>IF(B326&lt;&gt;"",'Agents Postes'!E$14,"")</f>
        <v/>
      </c>
      <c r="D337" s="15"/>
      <c r="E337" s="126"/>
      <c r="F337" s="126"/>
      <c r="G337" s="127"/>
      <c r="H337" s="127"/>
      <c r="I337" s="128"/>
      <c r="J337" s="128"/>
      <c r="K337" s="21"/>
      <c r="L337" s="5">
        <f t="shared" si="302"/>
        <v>0</v>
      </c>
      <c r="M337" s="6">
        <f t="shared" si="303"/>
        <v>0</v>
      </c>
      <c r="R337">
        <f t="shared" si="340"/>
        <v>4</v>
      </c>
      <c r="S337" s="33">
        <f t="shared" ref="S337" si="354">S323</f>
        <v>43860</v>
      </c>
      <c r="T337">
        <f t="shared" si="342"/>
        <v>5</v>
      </c>
      <c r="U337">
        <f t="shared" si="343"/>
        <v>1</v>
      </c>
      <c r="V337" t="str">
        <f t="shared" si="339"/>
        <v>54</v>
      </c>
      <c r="W337" s="188">
        <f t="shared" si="344"/>
        <v>0</v>
      </c>
      <c r="X337" s="188">
        <f t="shared" si="345"/>
        <v>0</v>
      </c>
      <c r="Y337" s="33">
        <f t="shared" si="346"/>
        <v>43860</v>
      </c>
    </row>
    <row r="338" spans="1:25" ht="15" customHeight="1">
      <c r="A338" s="39">
        <v>22</v>
      </c>
      <c r="B338" s="239">
        <f>IF(WORKDAY(D$4,A338,Feries)&lt;=F$4,WORKDAY(D$4,A338,Feries),"")</f>
        <v>43861</v>
      </c>
      <c r="C338" s="11" t="str">
        <f>IF(B338&lt;&gt;"",'Agents Postes'!E$3,"")</f>
        <v>Herbert Dupont</v>
      </c>
      <c r="D338" s="12"/>
      <c r="E338" s="123"/>
      <c r="F338" s="123"/>
      <c r="G338" s="124"/>
      <c r="H338" s="124"/>
      <c r="I338" s="125"/>
      <c r="J338" s="125"/>
      <c r="K338" s="13"/>
      <c r="L338" s="2">
        <f t="shared" si="302"/>
        <v>0</v>
      </c>
      <c r="M338" s="3">
        <f t="shared" si="303"/>
        <v>0</v>
      </c>
      <c r="R338">
        <f t="shared" si="340"/>
        <v>5</v>
      </c>
      <c r="S338" s="33">
        <f t="shared" ref="S338" si="355">B338</f>
        <v>43861</v>
      </c>
      <c r="T338">
        <f t="shared" si="342"/>
        <v>5</v>
      </c>
      <c r="U338">
        <f t="shared" si="343"/>
        <v>1</v>
      </c>
      <c r="V338" t="str">
        <f t="shared" si="339"/>
        <v>5Herbert Dupont5</v>
      </c>
      <c r="W338" s="188">
        <f t="shared" si="344"/>
        <v>0</v>
      </c>
      <c r="X338" s="188">
        <f t="shared" si="345"/>
        <v>0</v>
      </c>
      <c r="Y338" s="33">
        <f t="shared" si="346"/>
        <v>43861</v>
      </c>
    </row>
    <row r="339" spans="1:25" ht="15" customHeight="1">
      <c r="A339" s="39"/>
      <c r="B339" s="240"/>
      <c r="C339" s="14" t="str">
        <f>IF(B338&lt;&gt;"",'Agents Postes'!E$4,"")</f>
        <v>Lulu Durand</v>
      </c>
      <c r="D339" s="15"/>
      <c r="E339" s="16"/>
      <c r="F339" s="16"/>
      <c r="G339" s="17"/>
      <c r="H339" s="17"/>
      <c r="I339" s="18"/>
      <c r="J339" s="18"/>
      <c r="K339" s="19"/>
      <c r="L339" s="1">
        <f t="shared" si="302"/>
        <v>0</v>
      </c>
      <c r="M339" s="4">
        <f t="shared" si="303"/>
        <v>0</v>
      </c>
      <c r="R339">
        <f t="shared" si="340"/>
        <v>5</v>
      </c>
      <c r="S339" s="33">
        <f t="shared" ref="S339" si="356">S338</f>
        <v>43861</v>
      </c>
      <c r="T339">
        <f t="shared" si="342"/>
        <v>5</v>
      </c>
      <c r="U339">
        <f t="shared" si="343"/>
        <v>1</v>
      </c>
      <c r="V339" t="str">
        <f t="shared" si="339"/>
        <v>5Lulu Durand5</v>
      </c>
      <c r="W339" s="188">
        <f t="shared" si="344"/>
        <v>0</v>
      </c>
      <c r="X339" s="188">
        <f t="shared" si="345"/>
        <v>0</v>
      </c>
      <c r="Y339" s="33">
        <f t="shared" si="346"/>
        <v>43861</v>
      </c>
    </row>
    <row r="340" spans="1:25" ht="15" customHeight="1">
      <c r="A340" s="39"/>
      <c r="B340" s="240"/>
      <c r="C340" s="14" t="str">
        <f>IF(B338&lt;&gt;"",'Agents Postes'!E$5,"")</f>
        <v>Jules Wist</v>
      </c>
      <c r="D340" s="15"/>
      <c r="E340" s="16"/>
      <c r="F340" s="16"/>
      <c r="G340" s="17"/>
      <c r="H340" s="17"/>
      <c r="I340" s="18"/>
      <c r="J340" s="18"/>
      <c r="K340" s="19"/>
      <c r="L340" s="1">
        <f t="shared" si="302"/>
        <v>0</v>
      </c>
      <c r="M340" s="4">
        <f t="shared" si="303"/>
        <v>0</v>
      </c>
      <c r="R340">
        <f t="shared" si="340"/>
        <v>5</v>
      </c>
      <c r="S340" s="33">
        <f t="shared" ref="S340" si="357">S338</f>
        <v>43861</v>
      </c>
      <c r="T340">
        <f t="shared" si="342"/>
        <v>5</v>
      </c>
      <c r="U340">
        <f t="shared" si="343"/>
        <v>1</v>
      </c>
      <c r="V340" t="str">
        <f t="shared" si="339"/>
        <v>5Jules Wist5</v>
      </c>
      <c r="W340" s="188">
        <f t="shared" si="344"/>
        <v>0</v>
      </c>
      <c r="X340" s="188">
        <f t="shared" si="345"/>
        <v>0</v>
      </c>
      <c r="Y340" s="33">
        <f t="shared" si="346"/>
        <v>43861</v>
      </c>
    </row>
    <row r="341" spans="1:25" ht="15" customHeight="1">
      <c r="A341" s="39"/>
      <c r="B341" s="240"/>
      <c r="C341" s="14" t="str">
        <f>IF(B338&lt;&gt;"",'Agents Postes'!E$6,"")</f>
        <v>Honoré Tarot</v>
      </c>
      <c r="D341" s="15"/>
      <c r="E341" s="16"/>
      <c r="F341" s="16"/>
      <c r="G341" s="17"/>
      <c r="H341" s="17"/>
      <c r="I341" s="18"/>
      <c r="J341" s="18"/>
      <c r="K341" s="19"/>
      <c r="L341" s="1">
        <f t="shared" si="302"/>
        <v>0</v>
      </c>
      <c r="M341" s="4">
        <f t="shared" si="303"/>
        <v>0</v>
      </c>
      <c r="R341">
        <f t="shared" si="340"/>
        <v>5</v>
      </c>
      <c r="S341" s="33">
        <f t="shared" ref="S341" si="358">S338</f>
        <v>43861</v>
      </c>
      <c r="T341">
        <f t="shared" si="342"/>
        <v>5</v>
      </c>
      <c r="U341">
        <f t="shared" si="343"/>
        <v>1</v>
      </c>
      <c r="V341" t="str">
        <f t="shared" si="339"/>
        <v>5Honoré Tarot5</v>
      </c>
      <c r="W341" s="188">
        <f t="shared" si="344"/>
        <v>0</v>
      </c>
      <c r="X341" s="188">
        <f t="shared" si="345"/>
        <v>0</v>
      </c>
      <c r="Y341" s="33">
        <f t="shared" si="346"/>
        <v>43861</v>
      </c>
    </row>
    <row r="342" spans="1:25" ht="15" customHeight="1">
      <c r="A342" s="39"/>
      <c r="B342" s="240"/>
      <c r="C342" s="14" t="str">
        <f>IF(B338&lt;&gt;"",'Agents Postes'!E$7,"")</f>
        <v>Joseph Belote</v>
      </c>
      <c r="D342" s="15"/>
      <c r="E342" s="16"/>
      <c r="F342" s="16"/>
      <c r="G342" s="17"/>
      <c r="H342" s="17"/>
      <c r="I342" s="18"/>
      <c r="J342" s="18"/>
      <c r="K342" s="19"/>
      <c r="L342" s="1">
        <f t="shared" si="302"/>
        <v>0</v>
      </c>
      <c r="M342" s="4">
        <f t="shared" si="303"/>
        <v>0</v>
      </c>
      <c r="R342">
        <f t="shared" si="340"/>
        <v>5</v>
      </c>
      <c r="S342" s="33">
        <f t="shared" ref="S342" si="359">S338</f>
        <v>43861</v>
      </c>
      <c r="T342">
        <f t="shared" si="342"/>
        <v>5</v>
      </c>
      <c r="U342">
        <f t="shared" si="343"/>
        <v>1</v>
      </c>
      <c r="V342" t="str">
        <f t="shared" si="339"/>
        <v>5Joseph Belote5</v>
      </c>
      <c r="W342" s="188">
        <f t="shared" si="344"/>
        <v>0</v>
      </c>
      <c r="X342" s="188">
        <f t="shared" si="345"/>
        <v>0</v>
      </c>
      <c r="Y342" s="33">
        <f t="shared" si="346"/>
        <v>43861</v>
      </c>
    </row>
    <row r="343" spans="1:25" ht="15" customHeight="1">
      <c r="A343" s="39"/>
      <c r="B343" s="240"/>
      <c r="C343" s="14" t="str">
        <f>IF(B338&lt;&gt;"",'Agents Postes'!E$8,"")</f>
        <v/>
      </c>
      <c r="D343" s="15"/>
      <c r="E343" s="16"/>
      <c r="F343" s="16"/>
      <c r="G343" s="17"/>
      <c r="H343" s="17"/>
      <c r="I343" s="18"/>
      <c r="J343" s="18"/>
      <c r="K343" s="19"/>
      <c r="L343" s="1">
        <f t="shared" si="302"/>
        <v>0</v>
      </c>
      <c r="M343" s="4">
        <f t="shared" si="303"/>
        <v>0</v>
      </c>
      <c r="R343">
        <f t="shared" si="340"/>
        <v>5</v>
      </c>
      <c r="S343" s="33">
        <f t="shared" ref="S343" si="360">S338</f>
        <v>43861</v>
      </c>
      <c r="T343">
        <f t="shared" si="342"/>
        <v>5</v>
      </c>
      <c r="U343">
        <f t="shared" si="343"/>
        <v>1</v>
      </c>
      <c r="V343" t="str">
        <f t="shared" si="339"/>
        <v>55</v>
      </c>
      <c r="W343" s="188">
        <f t="shared" si="344"/>
        <v>0</v>
      </c>
      <c r="X343" s="188">
        <f t="shared" si="345"/>
        <v>0</v>
      </c>
      <c r="Y343" s="33">
        <f t="shared" si="346"/>
        <v>43861</v>
      </c>
    </row>
    <row r="344" spans="1:25" ht="15" customHeight="1">
      <c r="A344" s="39"/>
      <c r="B344" s="240"/>
      <c r="C344" s="14" t="str">
        <f>IF(B338&lt;&gt;"",'Agents Postes'!E$9,"")</f>
        <v/>
      </c>
      <c r="D344" s="15"/>
      <c r="E344" s="16"/>
      <c r="F344" s="16"/>
      <c r="G344" s="17"/>
      <c r="H344" s="17"/>
      <c r="I344" s="18"/>
      <c r="J344" s="18"/>
      <c r="K344" s="19"/>
      <c r="L344" s="1">
        <f t="shared" si="302"/>
        <v>0</v>
      </c>
      <c r="M344" s="4">
        <f t="shared" si="303"/>
        <v>0</v>
      </c>
      <c r="R344">
        <f t="shared" si="340"/>
        <v>5</v>
      </c>
      <c r="S344" s="33">
        <f t="shared" ref="S344" si="361">S338</f>
        <v>43861</v>
      </c>
      <c r="T344">
        <f t="shared" si="342"/>
        <v>5</v>
      </c>
      <c r="U344">
        <f t="shared" si="343"/>
        <v>1</v>
      </c>
      <c r="V344" t="str">
        <f t="shared" si="339"/>
        <v>55</v>
      </c>
      <c r="W344" s="188">
        <f t="shared" si="344"/>
        <v>0</v>
      </c>
      <c r="X344" s="188">
        <f t="shared" si="345"/>
        <v>0</v>
      </c>
      <c r="Y344" s="33">
        <f t="shared" si="346"/>
        <v>43861</v>
      </c>
    </row>
    <row r="345" spans="1:25" ht="15" customHeight="1">
      <c r="A345" s="39"/>
      <c r="B345" s="240"/>
      <c r="C345" s="14" t="str">
        <f>IF(B338&lt;&gt;"",'Agents Postes'!E$10,"")</f>
        <v/>
      </c>
      <c r="D345" s="15"/>
      <c r="E345" s="16"/>
      <c r="F345" s="16"/>
      <c r="G345" s="17"/>
      <c r="H345" s="17"/>
      <c r="I345" s="18"/>
      <c r="J345" s="18"/>
      <c r="K345" s="19"/>
      <c r="L345" s="1">
        <f t="shared" si="302"/>
        <v>0</v>
      </c>
      <c r="M345" s="4">
        <f t="shared" si="303"/>
        <v>0</v>
      </c>
      <c r="R345">
        <f t="shared" si="340"/>
        <v>5</v>
      </c>
      <c r="S345" s="33">
        <f t="shared" ref="S345" si="362">S338</f>
        <v>43861</v>
      </c>
      <c r="T345">
        <f t="shared" si="342"/>
        <v>5</v>
      </c>
      <c r="U345">
        <f t="shared" si="343"/>
        <v>1</v>
      </c>
      <c r="V345" t="str">
        <f t="shared" si="339"/>
        <v>55</v>
      </c>
      <c r="W345" s="188">
        <f t="shared" si="344"/>
        <v>0</v>
      </c>
      <c r="X345" s="188">
        <f t="shared" si="345"/>
        <v>0</v>
      </c>
      <c r="Y345" s="33">
        <f t="shared" si="346"/>
        <v>43861</v>
      </c>
    </row>
    <row r="346" spans="1:25" ht="15" customHeight="1">
      <c r="A346" s="39"/>
      <c r="B346" s="240"/>
      <c r="C346" s="14" t="str">
        <f>IF(B338&lt;&gt;"",'Agents Postes'!E$11,"")</f>
        <v/>
      </c>
      <c r="D346" s="15"/>
      <c r="E346" s="16"/>
      <c r="F346" s="16"/>
      <c r="G346" s="17"/>
      <c r="H346" s="17"/>
      <c r="I346" s="18"/>
      <c r="J346" s="18"/>
      <c r="K346" s="19"/>
      <c r="L346" s="1">
        <f t="shared" si="302"/>
        <v>0</v>
      </c>
      <c r="M346" s="4">
        <f t="shared" si="303"/>
        <v>0</v>
      </c>
      <c r="R346">
        <f t="shared" si="340"/>
        <v>5</v>
      </c>
      <c r="S346" s="33">
        <f t="shared" ref="S346" si="363">S338</f>
        <v>43861</v>
      </c>
      <c r="T346">
        <f t="shared" si="342"/>
        <v>5</v>
      </c>
      <c r="U346">
        <f t="shared" si="343"/>
        <v>1</v>
      </c>
      <c r="V346" t="str">
        <f t="shared" si="339"/>
        <v>55</v>
      </c>
      <c r="W346" s="188">
        <f t="shared" si="344"/>
        <v>0</v>
      </c>
      <c r="X346" s="188">
        <f t="shared" si="345"/>
        <v>0</v>
      </c>
      <c r="Y346" s="33">
        <f t="shared" si="346"/>
        <v>43861</v>
      </c>
    </row>
    <row r="347" spans="1:25" ht="15" customHeight="1">
      <c r="A347" s="39"/>
      <c r="B347" s="240"/>
      <c r="C347" s="14" t="str">
        <f>IF(B338&lt;&gt;"",'Agents Postes'!E$12,"")</f>
        <v/>
      </c>
      <c r="D347" s="15"/>
      <c r="E347" s="16"/>
      <c r="F347" s="16"/>
      <c r="G347" s="17"/>
      <c r="H347" s="17"/>
      <c r="I347" s="18"/>
      <c r="J347" s="18"/>
      <c r="K347" s="19"/>
      <c r="L347" s="1">
        <f t="shared" si="302"/>
        <v>0</v>
      </c>
      <c r="M347" s="4">
        <f t="shared" si="303"/>
        <v>0</v>
      </c>
      <c r="R347">
        <f t="shared" si="340"/>
        <v>5</v>
      </c>
      <c r="S347" s="33">
        <f t="shared" ref="S347" si="364">S338</f>
        <v>43861</v>
      </c>
      <c r="T347">
        <f t="shared" si="342"/>
        <v>5</v>
      </c>
      <c r="U347">
        <f t="shared" si="343"/>
        <v>1</v>
      </c>
      <c r="V347" t="str">
        <f t="shared" si="339"/>
        <v>55</v>
      </c>
      <c r="W347" s="188">
        <f t="shared" si="344"/>
        <v>0</v>
      </c>
      <c r="X347" s="188">
        <f t="shared" si="345"/>
        <v>0</v>
      </c>
      <c r="Y347" s="33">
        <f t="shared" si="346"/>
        <v>43861</v>
      </c>
    </row>
    <row r="348" spans="1:25" ht="15" customHeight="1">
      <c r="A348" s="39"/>
      <c r="B348" s="240"/>
      <c r="C348" s="14" t="str">
        <f>IF(B338&lt;&gt;"",'Agents Postes'!E$13,"")</f>
        <v/>
      </c>
      <c r="D348" s="15"/>
      <c r="E348" s="16"/>
      <c r="F348" s="16"/>
      <c r="G348" s="17"/>
      <c r="H348" s="17"/>
      <c r="I348" s="18"/>
      <c r="J348" s="18"/>
      <c r="K348" s="19"/>
      <c r="L348" s="1">
        <f t="shared" si="302"/>
        <v>0</v>
      </c>
      <c r="M348" s="4">
        <f t="shared" si="303"/>
        <v>0</v>
      </c>
      <c r="R348">
        <f t="shared" si="340"/>
        <v>5</v>
      </c>
      <c r="S348" s="33">
        <f t="shared" ref="S348" si="365">S338</f>
        <v>43861</v>
      </c>
      <c r="T348">
        <f t="shared" si="342"/>
        <v>5</v>
      </c>
      <c r="U348">
        <f t="shared" si="343"/>
        <v>1</v>
      </c>
      <c r="V348" t="str">
        <f t="shared" si="339"/>
        <v>55</v>
      </c>
      <c r="W348" s="188">
        <f t="shared" si="344"/>
        <v>0</v>
      </c>
      <c r="X348" s="188">
        <f t="shared" si="345"/>
        <v>0</v>
      </c>
      <c r="Y348" s="33">
        <f t="shared" si="346"/>
        <v>43861</v>
      </c>
    </row>
    <row r="349" spans="1:25" ht="15" customHeight="1">
      <c r="A349" s="39"/>
      <c r="B349" s="240"/>
      <c r="C349" s="14" t="str">
        <f>IF(B338&lt;&gt;"",'Agents Postes'!E$14,"")</f>
        <v/>
      </c>
      <c r="D349" s="15"/>
      <c r="E349" s="16"/>
      <c r="F349" s="16"/>
      <c r="G349" s="17"/>
      <c r="H349" s="17"/>
      <c r="I349" s="18"/>
      <c r="J349" s="18"/>
      <c r="K349" s="19"/>
      <c r="L349" s="1">
        <f t="shared" si="302"/>
        <v>0</v>
      </c>
      <c r="M349" s="4">
        <f t="shared" si="303"/>
        <v>0</v>
      </c>
      <c r="R349">
        <f t="shared" si="340"/>
        <v>5</v>
      </c>
      <c r="S349" s="33">
        <f t="shared" ref="S349" si="366">S338</f>
        <v>43861</v>
      </c>
      <c r="T349">
        <f t="shared" si="342"/>
        <v>5</v>
      </c>
      <c r="U349">
        <f t="shared" si="343"/>
        <v>1</v>
      </c>
      <c r="V349" t="str">
        <f t="shared" si="339"/>
        <v>55</v>
      </c>
      <c r="W349" s="188">
        <f t="shared" si="344"/>
        <v>0</v>
      </c>
      <c r="X349" s="188">
        <f t="shared" si="345"/>
        <v>0</v>
      </c>
      <c r="Y349" s="33">
        <f t="shared" si="346"/>
        <v>43861</v>
      </c>
    </row>
    <row r="350" spans="1:25" ht="15" customHeight="1">
      <c r="A350" s="39"/>
      <c r="B350" s="240"/>
      <c r="C350" s="14" t="str">
        <f>IF(B339&lt;&gt;"",'Agents Postes'!E$14,"")</f>
        <v/>
      </c>
      <c r="D350" s="15"/>
      <c r="E350" s="16"/>
      <c r="F350" s="16"/>
      <c r="G350" s="17"/>
      <c r="H350" s="17"/>
      <c r="I350" s="18"/>
      <c r="J350" s="18"/>
      <c r="K350" s="19"/>
      <c r="L350" s="1">
        <f t="shared" si="302"/>
        <v>0</v>
      </c>
      <c r="M350" s="4">
        <f t="shared" si="303"/>
        <v>0</v>
      </c>
      <c r="R350">
        <f t="shared" si="340"/>
        <v>5</v>
      </c>
      <c r="S350" s="33">
        <f t="shared" ref="S350" si="367">S338</f>
        <v>43861</v>
      </c>
      <c r="T350">
        <f t="shared" si="342"/>
        <v>5</v>
      </c>
      <c r="U350">
        <f t="shared" si="343"/>
        <v>1</v>
      </c>
      <c r="V350" t="str">
        <f t="shared" si="339"/>
        <v>55</v>
      </c>
      <c r="W350" s="188">
        <f t="shared" si="344"/>
        <v>0</v>
      </c>
      <c r="X350" s="188">
        <f t="shared" si="345"/>
        <v>0</v>
      </c>
      <c r="Y350" s="33">
        <f t="shared" si="346"/>
        <v>43861</v>
      </c>
    </row>
    <row r="351" spans="1:25" ht="15" customHeight="1">
      <c r="A351" s="39"/>
      <c r="B351" s="240"/>
      <c r="C351" s="14" t="str">
        <f>IF(B340&lt;&gt;"",'Agents Postes'!E$14,"")</f>
        <v/>
      </c>
      <c r="D351" s="15"/>
      <c r="E351" s="16"/>
      <c r="F351" s="16"/>
      <c r="G351" s="17"/>
      <c r="H351" s="17"/>
      <c r="I351" s="18"/>
      <c r="J351" s="18"/>
      <c r="K351" s="19"/>
      <c r="L351" s="1">
        <f t="shared" si="302"/>
        <v>0</v>
      </c>
      <c r="M351" s="4">
        <f t="shared" si="303"/>
        <v>0</v>
      </c>
      <c r="R351">
        <f t="shared" si="340"/>
        <v>5</v>
      </c>
      <c r="S351" s="33">
        <f t="shared" ref="S351" si="368">S338</f>
        <v>43861</v>
      </c>
      <c r="T351">
        <f t="shared" si="342"/>
        <v>5</v>
      </c>
      <c r="U351">
        <f t="shared" si="343"/>
        <v>1</v>
      </c>
      <c r="V351" t="str">
        <f t="shared" si="339"/>
        <v>55</v>
      </c>
      <c r="W351" s="188">
        <f t="shared" si="344"/>
        <v>0</v>
      </c>
      <c r="X351" s="188">
        <f t="shared" si="345"/>
        <v>0</v>
      </c>
      <c r="Y351" s="33">
        <f t="shared" si="346"/>
        <v>43861</v>
      </c>
    </row>
    <row r="352" spans="1:25" ht="15.75" customHeight="1" thickBot="1">
      <c r="A352" s="39"/>
      <c r="B352" s="241"/>
      <c r="C352" s="14" t="str">
        <f>IF(B341&lt;&gt;"",'Agents Postes'!E$14,"")</f>
        <v/>
      </c>
      <c r="D352" s="15"/>
      <c r="E352" s="126"/>
      <c r="F352" s="126"/>
      <c r="G352" s="127"/>
      <c r="H352" s="127"/>
      <c r="I352" s="128"/>
      <c r="J352" s="128"/>
      <c r="K352" s="21"/>
      <c r="L352" s="5">
        <f t="shared" si="302"/>
        <v>0</v>
      </c>
      <c r="M352" s="6">
        <f t="shared" si="303"/>
        <v>0</v>
      </c>
      <c r="R352">
        <f t="shared" si="340"/>
        <v>5</v>
      </c>
      <c r="S352" s="33">
        <f t="shared" ref="S352" si="369">S338</f>
        <v>43861</v>
      </c>
      <c r="T352">
        <f t="shared" si="342"/>
        <v>5</v>
      </c>
      <c r="U352">
        <f t="shared" si="343"/>
        <v>1</v>
      </c>
      <c r="V352" t="str">
        <f t="shared" si="339"/>
        <v>55</v>
      </c>
      <c r="W352" s="188">
        <f t="shared" si="344"/>
        <v>0</v>
      </c>
      <c r="X352" s="188">
        <f t="shared" si="345"/>
        <v>0</v>
      </c>
      <c r="Y352" s="33">
        <f t="shared" si="346"/>
        <v>43861</v>
      </c>
    </row>
    <row r="353" spans="1:25" ht="15" customHeight="1">
      <c r="A353" s="39">
        <v>23</v>
      </c>
      <c r="B353" s="239">
        <f>IF(WORKDAY(D$4,A353,Feries)&lt;=F$4,WORKDAY(D$4,A353,Feries),"")</f>
        <v>43864</v>
      </c>
      <c r="C353" s="11" t="str">
        <f>IF(B353&lt;&gt;"",'Agents Postes'!E$3,"")</f>
        <v>Herbert Dupont</v>
      </c>
      <c r="D353" s="12"/>
      <c r="E353" s="123"/>
      <c r="F353" s="123"/>
      <c r="G353" s="124"/>
      <c r="H353" s="124"/>
      <c r="I353" s="125"/>
      <c r="J353" s="125"/>
      <c r="K353" s="13"/>
      <c r="L353" s="2">
        <f t="shared" si="302"/>
        <v>0</v>
      </c>
      <c r="M353" s="3">
        <f t="shared" si="303"/>
        <v>0</v>
      </c>
      <c r="R353">
        <f t="shared" si="340"/>
        <v>1</v>
      </c>
      <c r="S353" s="33">
        <f t="shared" ref="S353" si="370">B353</f>
        <v>43864</v>
      </c>
      <c r="T353">
        <f t="shared" si="342"/>
        <v>6</v>
      </c>
      <c r="U353">
        <f t="shared" si="343"/>
        <v>2</v>
      </c>
      <c r="V353" t="str">
        <f t="shared" si="339"/>
        <v>6Herbert Dupont1</v>
      </c>
      <c r="W353" s="188">
        <f t="shared" si="344"/>
        <v>0</v>
      </c>
      <c r="X353" s="188">
        <f t="shared" si="345"/>
        <v>0</v>
      </c>
      <c r="Y353" s="33">
        <f t="shared" si="346"/>
        <v>43864</v>
      </c>
    </row>
    <row r="354" spans="1:25" ht="15" customHeight="1">
      <c r="A354" s="39"/>
      <c r="B354" s="240"/>
      <c r="C354" s="14" t="str">
        <f>IF(B353&lt;&gt;"",'Agents Postes'!E$4,"")</f>
        <v>Lulu Durand</v>
      </c>
      <c r="D354" s="15"/>
      <c r="E354" s="16"/>
      <c r="F354" s="16"/>
      <c r="G354" s="17"/>
      <c r="H354" s="17"/>
      <c r="I354" s="18"/>
      <c r="J354" s="18"/>
      <c r="K354" s="19"/>
      <c r="L354" s="1">
        <f t="shared" si="302"/>
        <v>0</v>
      </c>
      <c r="M354" s="4">
        <f t="shared" si="303"/>
        <v>0</v>
      </c>
      <c r="R354">
        <f t="shared" si="340"/>
        <v>1</v>
      </c>
      <c r="S354" s="33">
        <f t="shared" ref="S354" si="371">S353</f>
        <v>43864</v>
      </c>
      <c r="T354">
        <f t="shared" si="342"/>
        <v>6</v>
      </c>
      <c r="U354">
        <f t="shared" si="343"/>
        <v>2</v>
      </c>
      <c r="V354" t="str">
        <f t="shared" si="339"/>
        <v>6Lulu Durand1</v>
      </c>
      <c r="W354" s="188">
        <f t="shared" si="344"/>
        <v>0</v>
      </c>
      <c r="X354" s="188">
        <f t="shared" si="345"/>
        <v>0</v>
      </c>
      <c r="Y354" s="33">
        <f t="shared" si="346"/>
        <v>43864</v>
      </c>
    </row>
    <row r="355" spans="1:25" ht="15" customHeight="1">
      <c r="A355" s="39"/>
      <c r="B355" s="240"/>
      <c r="C355" s="14" t="str">
        <f>IF(B353&lt;&gt;"",'Agents Postes'!E$5,"")</f>
        <v>Jules Wist</v>
      </c>
      <c r="D355" s="15"/>
      <c r="E355" s="16"/>
      <c r="F355" s="16"/>
      <c r="G355" s="17"/>
      <c r="H355" s="17"/>
      <c r="I355" s="18"/>
      <c r="J355" s="18"/>
      <c r="K355" s="19"/>
      <c r="L355" s="1">
        <f t="shared" si="302"/>
        <v>0</v>
      </c>
      <c r="M355" s="4">
        <f t="shared" si="303"/>
        <v>0</v>
      </c>
      <c r="R355">
        <f t="shared" si="340"/>
        <v>1</v>
      </c>
      <c r="S355" s="33">
        <f t="shared" ref="S355" si="372">S353</f>
        <v>43864</v>
      </c>
      <c r="T355">
        <f t="shared" si="342"/>
        <v>6</v>
      </c>
      <c r="U355">
        <f t="shared" si="343"/>
        <v>2</v>
      </c>
      <c r="V355" t="str">
        <f t="shared" si="339"/>
        <v>6Jules Wist1</v>
      </c>
      <c r="W355" s="188">
        <f t="shared" si="344"/>
        <v>0</v>
      </c>
      <c r="X355" s="188">
        <f t="shared" si="345"/>
        <v>0</v>
      </c>
      <c r="Y355" s="33">
        <f t="shared" si="346"/>
        <v>43864</v>
      </c>
    </row>
    <row r="356" spans="1:25" ht="15" customHeight="1">
      <c r="A356" s="39"/>
      <c r="B356" s="240"/>
      <c r="C356" s="14" t="str">
        <f>IF(B353&lt;&gt;"",'Agents Postes'!E$6,"")</f>
        <v>Honoré Tarot</v>
      </c>
      <c r="D356" s="15"/>
      <c r="E356" s="16"/>
      <c r="F356" s="16"/>
      <c r="G356" s="17"/>
      <c r="H356" s="17"/>
      <c r="I356" s="18"/>
      <c r="J356" s="18"/>
      <c r="K356" s="19"/>
      <c r="L356" s="1">
        <f t="shared" si="302"/>
        <v>0</v>
      </c>
      <c r="M356" s="4">
        <f t="shared" si="303"/>
        <v>0</v>
      </c>
      <c r="R356">
        <f t="shared" si="340"/>
        <v>1</v>
      </c>
      <c r="S356" s="33">
        <f t="shared" ref="S356" si="373">S353</f>
        <v>43864</v>
      </c>
      <c r="T356">
        <f t="shared" si="342"/>
        <v>6</v>
      </c>
      <c r="U356">
        <f t="shared" si="343"/>
        <v>2</v>
      </c>
      <c r="V356" t="str">
        <f t="shared" si="339"/>
        <v>6Honoré Tarot1</v>
      </c>
      <c r="W356" s="188">
        <f t="shared" si="344"/>
        <v>0</v>
      </c>
      <c r="X356" s="188">
        <f t="shared" si="345"/>
        <v>0</v>
      </c>
      <c r="Y356" s="33">
        <f t="shared" si="346"/>
        <v>43864</v>
      </c>
    </row>
    <row r="357" spans="1:25" ht="15" customHeight="1">
      <c r="A357" s="39"/>
      <c r="B357" s="240"/>
      <c r="C357" s="14" t="str">
        <f>IF(B353&lt;&gt;"",'Agents Postes'!E$7,"")</f>
        <v>Joseph Belote</v>
      </c>
      <c r="D357" s="15"/>
      <c r="E357" s="16"/>
      <c r="F357" s="16"/>
      <c r="G357" s="17"/>
      <c r="H357" s="17"/>
      <c r="I357" s="18"/>
      <c r="J357" s="18"/>
      <c r="K357" s="19"/>
      <c r="L357" s="1">
        <f t="shared" si="302"/>
        <v>0</v>
      </c>
      <c r="M357" s="4">
        <f t="shared" si="303"/>
        <v>0</v>
      </c>
      <c r="R357">
        <f t="shared" si="340"/>
        <v>1</v>
      </c>
      <c r="S357" s="33">
        <f t="shared" ref="S357" si="374">S353</f>
        <v>43864</v>
      </c>
      <c r="T357">
        <f t="shared" si="342"/>
        <v>6</v>
      </c>
      <c r="U357">
        <f t="shared" si="343"/>
        <v>2</v>
      </c>
      <c r="V357" t="str">
        <f t="shared" si="339"/>
        <v>6Joseph Belote1</v>
      </c>
      <c r="W357" s="188">
        <f t="shared" si="344"/>
        <v>0</v>
      </c>
      <c r="X357" s="188">
        <f t="shared" si="345"/>
        <v>0</v>
      </c>
      <c r="Y357" s="33">
        <f t="shared" si="346"/>
        <v>43864</v>
      </c>
    </row>
    <row r="358" spans="1:25" ht="15" customHeight="1">
      <c r="A358" s="39"/>
      <c r="B358" s="240"/>
      <c r="C358" s="14" t="str">
        <f>IF(B353&lt;&gt;"",'Agents Postes'!E$8,"")</f>
        <v/>
      </c>
      <c r="D358" s="15"/>
      <c r="E358" s="16"/>
      <c r="F358" s="16"/>
      <c r="G358" s="17"/>
      <c r="H358" s="17"/>
      <c r="I358" s="18"/>
      <c r="J358" s="18"/>
      <c r="K358" s="19"/>
      <c r="L358" s="1">
        <f t="shared" ref="L358:L421" si="375">(F358-E358)+(H358-G358)+(J358-I358)</f>
        <v>0</v>
      </c>
      <c r="M358" s="4">
        <f t="shared" ref="M358:M421" si="376">L358*24</f>
        <v>0</v>
      </c>
      <c r="R358">
        <f t="shared" si="340"/>
        <v>1</v>
      </c>
      <c r="S358" s="33">
        <f t="shared" ref="S358" si="377">S353</f>
        <v>43864</v>
      </c>
      <c r="T358">
        <f t="shared" si="342"/>
        <v>6</v>
      </c>
      <c r="U358">
        <f t="shared" si="343"/>
        <v>2</v>
      </c>
      <c r="V358" t="str">
        <f t="shared" si="339"/>
        <v>61</v>
      </c>
      <c r="W358" s="188">
        <f t="shared" si="344"/>
        <v>0</v>
      </c>
      <c r="X358" s="188">
        <f t="shared" si="345"/>
        <v>0</v>
      </c>
      <c r="Y358" s="33">
        <f t="shared" si="346"/>
        <v>43864</v>
      </c>
    </row>
    <row r="359" spans="1:25" ht="15" customHeight="1">
      <c r="A359" s="39"/>
      <c r="B359" s="240"/>
      <c r="C359" s="14" t="str">
        <f>IF(B353&lt;&gt;"",'Agents Postes'!E$9,"")</f>
        <v/>
      </c>
      <c r="D359" s="15"/>
      <c r="E359" s="16"/>
      <c r="F359" s="16"/>
      <c r="G359" s="17"/>
      <c r="H359" s="17"/>
      <c r="I359" s="18"/>
      <c r="J359" s="18"/>
      <c r="K359" s="19"/>
      <c r="L359" s="1">
        <f t="shared" si="375"/>
        <v>0</v>
      </c>
      <c r="M359" s="4">
        <f t="shared" si="376"/>
        <v>0</v>
      </c>
      <c r="R359">
        <f t="shared" si="340"/>
        <v>1</v>
      </c>
      <c r="S359" s="33">
        <f t="shared" ref="S359" si="378">S353</f>
        <v>43864</v>
      </c>
      <c r="T359">
        <f t="shared" si="342"/>
        <v>6</v>
      </c>
      <c r="U359">
        <f t="shared" si="343"/>
        <v>2</v>
      </c>
      <c r="V359" t="str">
        <f t="shared" si="339"/>
        <v>61</v>
      </c>
      <c r="W359" s="188">
        <f t="shared" si="344"/>
        <v>0</v>
      </c>
      <c r="X359" s="188">
        <f t="shared" si="345"/>
        <v>0</v>
      </c>
      <c r="Y359" s="33">
        <f t="shared" si="346"/>
        <v>43864</v>
      </c>
    </row>
    <row r="360" spans="1:25" ht="15" customHeight="1">
      <c r="A360" s="39"/>
      <c r="B360" s="240"/>
      <c r="C360" s="14" t="str">
        <f>IF(B353&lt;&gt;"",'Agents Postes'!E$10,"")</f>
        <v/>
      </c>
      <c r="D360" s="15"/>
      <c r="E360" s="16"/>
      <c r="F360" s="16"/>
      <c r="G360" s="17"/>
      <c r="H360" s="17"/>
      <c r="I360" s="18"/>
      <c r="J360" s="18"/>
      <c r="K360" s="19"/>
      <c r="L360" s="1">
        <f t="shared" si="375"/>
        <v>0</v>
      </c>
      <c r="M360" s="4">
        <f t="shared" si="376"/>
        <v>0</v>
      </c>
      <c r="R360">
        <f t="shared" si="340"/>
        <v>1</v>
      </c>
      <c r="S360" s="33">
        <f t="shared" ref="S360" si="379">S353</f>
        <v>43864</v>
      </c>
      <c r="T360">
        <f t="shared" si="342"/>
        <v>6</v>
      </c>
      <c r="U360">
        <f t="shared" si="343"/>
        <v>2</v>
      </c>
      <c r="V360" t="str">
        <f t="shared" si="339"/>
        <v>61</v>
      </c>
      <c r="W360" s="188">
        <f t="shared" si="344"/>
        <v>0</v>
      </c>
      <c r="X360" s="188">
        <f t="shared" si="345"/>
        <v>0</v>
      </c>
      <c r="Y360" s="33">
        <f t="shared" si="346"/>
        <v>43864</v>
      </c>
    </row>
    <row r="361" spans="1:25" ht="15" customHeight="1">
      <c r="A361" s="39"/>
      <c r="B361" s="240"/>
      <c r="C361" s="14" t="str">
        <f>IF(B353&lt;&gt;"",'Agents Postes'!E$11,"")</f>
        <v/>
      </c>
      <c r="D361" s="15"/>
      <c r="E361" s="16"/>
      <c r="F361" s="16"/>
      <c r="G361" s="17"/>
      <c r="H361" s="17"/>
      <c r="I361" s="18"/>
      <c r="J361" s="18"/>
      <c r="K361" s="19"/>
      <c r="L361" s="1">
        <f t="shared" si="375"/>
        <v>0</v>
      </c>
      <c r="M361" s="4">
        <f t="shared" si="376"/>
        <v>0</v>
      </c>
      <c r="R361">
        <f t="shared" si="340"/>
        <v>1</v>
      </c>
      <c r="S361" s="33">
        <f t="shared" ref="S361" si="380">S353</f>
        <v>43864</v>
      </c>
      <c r="T361">
        <f t="shared" si="342"/>
        <v>6</v>
      </c>
      <c r="U361">
        <f t="shared" si="343"/>
        <v>2</v>
      </c>
      <c r="V361" t="str">
        <f t="shared" si="339"/>
        <v>61</v>
      </c>
      <c r="W361" s="188">
        <f t="shared" si="344"/>
        <v>0</v>
      </c>
      <c r="X361" s="188">
        <f t="shared" si="345"/>
        <v>0</v>
      </c>
      <c r="Y361" s="33">
        <f t="shared" si="346"/>
        <v>43864</v>
      </c>
    </row>
    <row r="362" spans="1:25" ht="15" customHeight="1">
      <c r="A362" s="39"/>
      <c r="B362" s="240"/>
      <c r="C362" s="14" t="str">
        <f>IF(B353&lt;&gt;"",'Agents Postes'!E$12,"")</f>
        <v/>
      </c>
      <c r="D362" s="15"/>
      <c r="E362" s="16"/>
      <c r="F362" s="16"/>
      <c r="G362" s="17"/>
      <c r="H362" s="17"/>
      <c r="I362" s="18"/>
      <c r="J362" s="18"/>
      <c r="K362" s="19"/>
      <c r="L362" s="1">
        <f t="shared" si="375"/>
        <v>0</v>
      </c>
      <c r="M362" s="4">
        <f t="shared" si="376"/>
        <v>0</v>
      </c>
      <c r="R362">
        <f t="shared" si="340"/>
        <v>1</v>
      </c>
      <c r="S362" s="33">
        <f t="shared" ref="S362" si="381">S353</f>
        <v>43864</v>
      </c>
      <c r="T362">
        <f t="shared" si="342"/>
        <v>6</v>
      </c>
      <c r="U362">
        <f t="shared" si="343"/>
        <v>2</v>
      </c>
      <c r="V362" t="str">
        <f t="shared" si="339"/>
        <v>61</v>
      </c>
      <c r="W362" s="188">
        <f t="shared" si="344"/>
        <v>0</v>
      </c>
      <c r="X362" s="188">
        <f t="shared" si="345"/>
        <v>0</v>
      </c>
      <c r="Y362" s="33">
        <f t="shared" si="346"/>
        <v>43864</v>
      </c>
    </row>
    <row r="363" spans="1:25" ht="15" customHeight="1">
      <c r="A363" s="39"/>
      <c r="B363" s="240"/>
      <c r="C363" s="14" t="str">
        <f>IF(B353&lt;&gt;"",'Agents Postes'!E$13,"")</f>
        <v/>
      </c>
      <c r="D363" s="15"/>
      <c r="E363" s="16"/>
      <c r="F363" s="16"/>
      <c r="G363" s="17"/>
      <c r="H363" s="17"/>
      <c r="I363" s="18"/>
      <c r="J363" s="18"/>
      <c r="K363" s="19"/>
      <c r="L363" s="1">
        <f t="shared" si="375"/>
        <v>0</v>
      </c>
      <c r="M363" s="4">
        <f t="shared" si="376"/>
        <v>0</v>
      </c>
      <c r="R363">
        <f t="shared" si="340"/>
        <v>1</v>
      </c>
      <c r="S363" s="33">
        <f t="shared" ref="S363" si="382">S353</f>
        <v>43864</v>
      </c>
      <c r="T363">
        <f t="shared" si="342"/>
        <v>6</v>
      </c>
      <c r="U363">
        <f t="shared" si="343"/>
        <v>2</v>
      </c>
      <c r="V363" t="str">
        <f t="shared" si="339"/>
        <v>61</v>
      </c>
      <c r="W363" s="188">
        <f t="shared" si="344"/>
        <v>0</v>
      </c>
      <c r="X363" s="188">
        <f t="shared" si="345"/>
        <v>0</v>
      </c>
      <c r="Y363" s="33">
        <f t="shared" si="346"/>
        <v>43864</v>
      </c>
    </row>
    <row r="364" spans="1:25" ht="15" customHeight="1">
      <c r="A364" s="39"/>
      <c r="B364" s="240"/>
      <c r="C364" s="14" t="str">
        <f>IF(B353&lt;&gt;"",'Agents Postes'!E$14,"")</f>
        <v/>
      </c>
      <c r="D364" s="15"/>
      <c r="E364" s="16"/>
      <c r="F364" s="16"/>
      <c r="G364" s="17"/>
      <c r="H364" s="17"/>
      <c r="I364" s="18"/>
      <c r="J364" s="18"/>
      <c r="K364" s="19"/>
      <c r="L364" s="1">
        <f t="shared" si="375"/>
        <v>0</v>
      </c>
      <c r="M364" s="4">
        <f t="shared" si="376"/>
        <v>0</v>
      </c>
      <c r="R364">
        <f t="shared" si="340"/>
        <v>1</v>
      </c>
      <c r="S364" s="33">
        <f t="shared" ref="S364" si="383">S353</f>
        <v>43864</v>
      </c>
      <c r="T364">
        <f t="shared" si="342"/>
        <v>6</v>
      </c>
      <c r="U364">
        <f t="shared" si="343"/>
        <v>2</v>
      </c>
      <c r="V364" t="str">
        <f t="shared" si="339"/>
        <v>61</v>
      </c>
      <c r="W364" s="188">
        <f t="shared" si="344"/>
        <v>0</v>
      </c>
      <c r="X364" s="188">
        <f t="shared" si="345"/>
        <v>0</v>
      </c>
      <c r="Y364" s="33">
        <f t="shared" si="346"/>
        <v>43864</v>
      </c>
    </row>
    <row r="365" spans="1:25" ht="15" customHeight="1">
      <c r="A365" s="39"/>
      <c r="B365" s="240"/>
      <c r="C365" s="14" t="str">
        <f>IF(B354&lt;&gt;"",'Agents Postes'!E$14,"")</f>
        <v/>
      </c>
      <c r="D365" s="15"/>
      <c r="E365" s="16"/>
      <c r="F365" s="16"/>
      <c r="G365" s="17"/>
      <c r="H365" s="17"/>
      <c r="I365" s="18"/>
      <c r="J365" s="18"/>
      <c r="K365" s="19"/>
      <c r="L365" s="1">
        <f t="shared" si="375"/>
        <v>0</v>
      </c>
      <c r="M365" s="4">
        <f t="shared" si="376"/>
        <v>0</v>
      </c>
      <c r="R365">
        <f t="shared" si="340"/>
        <v>1</v>
      </c>
      <c r="S365" s="33">
        <f t="shared" ref="S365" si="384">S353</f>
        <v>43864</v>
      </c>
      <c r="T365">
        <f t="shared" si="342"/>
        <v>6</v>
      </c>
      <c r="U365">
        <f t="shared" si="343"/>
        <v>2</v>
      </c>
      <c r="V365" t="str">
        <f t="shared" si="339"/>
        <v>61</v>
      </c>
      <c r="W365" s="188">
        <f t="shared" si="344"/>
        <v>0</v>
      </c>
      <c r="X365" s="188">
        <f t="shared" si="345"/>
        <v>0</v>
      </c>
      <c r="Y365" s="33">
        <f t="shared" si="346"/>
        <v>43864</v>
      </c>
    </row>
    <row r="366" spans="1:25" ht="15" customHeight="1">
      <c r="A366" s="39"/>
      <c r="B366" s="240"/>
      <c r="C366" s="14" t="str">
        <f>IF(B355&lt;&gt;"",'Agents Postes'!E$14,"")</f>
        <v/>
      </c>
      <c r="D366" s="15"/>
      <c r="E366" s="16"/>
      <c r="F366" s="16"/>
      <c r="G366" s="17"/>
      <c r="H366" s="17"/>
      <c r="I366" s="18"/>
      <c r="J366" s="18"/>
      <c r="K366" s="19"/>
      <c r="L366" s="1">
        <f t="shared" si="375"/>
        <v>0</v>
      </c>
      <c r="M366" s="4">
        <f t="shared" si="376"/>
        <v>0</v>
      </c>
      <c r="R366">
        <f t="shared" si="340"/>
        <v>1</v>
      </c>
      <c r="S366" s="33">
        <f t="shared" ref="S366" si="385">S353</f>
        <v>43864</v>
      </c>
      <c r="T366">
        <f t="shared" si="342"/>
        <v>6</v>
      </c>
      <c r="U366">
        <f t="shared" si="343"/>
        <v>2</v>
      </c>
      <c r="V366" t="str">
        <f t="shared" si="339"/>
        <v>61</v>
      </c>
      <c r="W366" s="188">
        <f t="shared" si="344"/>
        <v>0</v>
      </c>
      <c r="X366" s="188">
        <f t="shared" si="345"/>
        <v>0</v>
      </c>
      <c r="Y366" s="33">
        <f t="shared" si="346"/>
        <v>43864</v>
      </c>
    </row>
    <row r="367" spans="1:25" ht="15.75" customHeight="1" thickBot="1">
      <c r="A367" s="39"/>
      <c r="B367" s="241"/>
      <c r="C367" s="14" t="str">
        <f>IF(B356&lt;&gt;"",'Agents Postes'!E$14,"")</f>
        <v/>
      </c>
      <c r="D367" s="15"/>
      <c r="E367" s="126"/>
      <c r="F367" s="126"/>
      <c r="G367" s="127"/>
      <c r="H367" s="127"/>
      <c r="I367" s="128"/>
      <c r="J367" s="128"/>
      <c r="K367" s="21"/>
      <c r="L367" s="5">
        <f t="shared" si="375"/>
        <v>0</v>
      </c>
      <c r="M367" s="6">
        <f t="shared" si="376"/>
        <v>0</v>
      </c>
      <c r="R367">
        <f t="shared" si="340"/>
        <v>1</v>
      </c>
      <c r="S367" s="33">
        <f t="shared" ref="S367" si="386">S353</f>
        <v>43864</v>
      </c>
      <c r="T367">
        <f t="shared" si="342"/>
        <v>6</v>
      </c>
      <c r="U367">
        <f t="shared" si="343"/>
        <v>2</v>
      </c>
      <c r="V367" t="str">
        <f t="shared" si="339"/>
        <v>61</v>
      </c>
      <c r="W367" s="188">
        <f t="shared" si="344"/>
        <v>0</v>
      </c>
      <c r="X367" s="188">
        <f t="shared" si="345"/>
        <v>0</v>
      </c>
      <c r="Y367" s="33">
        <f t="shared" si="346"/>
        <v>43864</v>
      </c>
    </row>
    <row r="368" spans="1:25" ht="15" customHeight="1">
      <c r="A368" s="39">
        <v>24</v>
      </c>
      <c r="B368" s="239">
        <f>IF(WORKDAY(D$4,A368,Feries)&lt;=F$4,WORKDAY(D$4,A368,Feries),"")</f>
        <v>43865</v>
      </c>
      <c r="C368" s="11" t="str">
        <f>IF(B368&lt;&gt;"",'Agents Postes'!E$3,"")</f>
        <v>Herbert Dupont</v>
      </c>
      <c r="D368" s="12"/>
      <c r="E368" s="123"/>
      <c r="F368" s="123"/>
      <c r="G368" s="124"/>
      <c r="H368" s="124"/>
      <c r="I368" s="125"/>
      <c r="J368" s="125"/>
      <c r="K368" s="13"/>
      <c r="L368" s="2">
        <f t="shared" si="375"/>
        <v>0</v>
      </c>
      <c r="M368" s="3">
        <f t="shared" si="376"/>
        <v>0</v>
      </c>
      <c r="R368">
        <f t="shared" si="340"/>
        <v>2</v>
      </c>
      <c r="S368" s="33">
        <f t="shared" ref="S368" si="387">B368</f>
        <v>43865</v>
      </c>
      <c r="T368">
        <f t="shared" si="342"/>
        <v>6</v>
      </c>
      <c r="U368">
        <f t="shared" si="343"/>
        <v>2</v>
      </c>
      <c r="V368" t="str">
        <f t="shared" si="339"/>
        <v>6Herbert Dupont2</v>
      </c>
      <c r="W368" s="188">
        <f t="shared" si="344"/>
        <v>0</v>
      </c>
      <c r="X368" s="188">
        <f t="shared" si="345"/>
        <v>0</v>
      </c>
      <c r="Y368" s="33">
        <f t="shared" si="346"/>
        <v>43865</v>
      </c>
    </row>
    <row r="369" spans="1:25" ht="15" customHeight="1">
      <c r="A369" s="39"/>
      <c r="B369" s="240"/>
      <c r="C369" s="14" t="str">
        <f>IF(B368&lt;&gt;"",'Agents Postes'!E$4,"")</f>
        <v>Lulu Durand</v>
      </c>
      <c r="D369" s="15"/>
      <c r="E369" s="16"/>
      <c r="F369" s="16"/>
      <c r="G369" s="17"/>
      <c r="H369" s="17"/>
      <c r="I369" s="18"/>
      <c r="J369" s="18"/>
      <c r="K369" s="19"/>
      <c r="L369" s="1">
        <f t="shared" si="375"/>
        <v>0</v>
      </c>
      <c r="M369" s="4">
        <f t="shared" si="376"/>
        <v>0</v>
      </c>
      <c r="R369">
        <f t="shared" si="340"/>
        <v>2</v>
      </c>
      <c r="S369" s="33">
        <f t="shared" ref="S369" si="388">S368</f>
        <v>43865</v>
      </c>
      <c r="T369">
        <f t="shared" si="342"/>
        <v>6</v>
      </c>
      <c r="U369">
        <f t="shared" si="343"/>
        <v>2</v>
      </c>
      <c r="V369" t="str">
        <f t="shared" si="339"/>
        <v>6Lulu Durand2</v>
      </c>
      <c r="W369" s="188">
        <f t="shared" si="344"/>
        <v>0</v>
      </c>
      <c r="X369" s="188">
        <f t="shared" si="345"/>
        <v>0</v>
      </c>
      <c r="Y369" s="33">
        <f t="shared" si="346"/>
        <v>43865</v>
      </c>
    </row>
    <row r="370" spans="1:25" ht="15" customHeight="1">
      <c r="A370" s="39"/>
      <c r="B370" s="240"/>
      <c r="C370" s="14" t="str">
        <f>IF(B368&lt;&gt;"",'Agents Postes'!E$5,"")</f>
        <v>Jules Wist</v>
      </c>
      <c r="D370" s="15"/>
      <c r="E370" s="16"/>
      <c r="F370" s="16"/>
      <c r="G370" s="17"/>
      <c r="H370" s="17"/>
      <c r="I370" s="18"/>
      <c r="J370" s="18"/>
      <c r="K370" s="19"/>
      <c r="L370" s="1">
        <f t="shared" si="375"/>
        <v>0</v>
      </c>
      <c r="M370" s="4">
        <f t="shared" si="376"/>
        <v>0</v>
      </c>
      <c r="R370">
        <f t="shared" si="340"/>
        <v>2</v>
      </c>
      <c r="S370" s="33">
        <f t="shared" ref="S370" si="389">S368</f>
        <v>43865</v>
      </c>
      <c r="T370">
        <f t="shared" si="342"/>
        <v>6</v>
      </c>
      <c r="U370">
        <f t="shared" si="343"/>
        <v>2</v>
      </c>
      <c r="V370" t="str">
        <f t="shared" si="339"/>
        <v>6Jules Wist2</v>
      </c>
      <c r="W370" s="188">
        <f t="shared" si="344"/>
        <v>0</v>
      </c>
      <c r="X370" s="188">
        <f t="shared" si="345"/>
        <v>0</v>
      </c>
      <c r="Y370" s="33">
        <f t="shared" si="346"/>
        <v>43865</v>
      </c>
    </row>
    <row r="371" spans="1:25" ht="15" customHeight="1">
      <c r="A371" s="39"/>
      <c r="B371" s="240"/>
      <c r="C371" s="14" t="str">
        <f>IF(B368&lt;&gt;"",'Agents Postes'!E$6,"")</f>
        <v>Honoré Tarot</v>
      </c>
      <c r="D371" s="15"/>
      <c r="E371" s="16"/>
      <c r="F371" s="16"/>
      <c r="G371" s="17"/>
      <c r="H371" s="17"/>
      <c r="I371" s="18"/>
      <c r="J371" s="18"/>
      <c r="K371" s="19"/>
      <c r="L371" s="1">
        <f t="shared" si="375"/>
        <v>0</v>
      </c>
      <c r="M371" s="4">
        <f t="shared" si="376"/>
        <v>0</v>
      </c>
      <c r="R371">
        <f t="shared" si="340"/>
        <v>2</v>
      </c>
      <c r="S371" s="33">
        <f t="shared" ref="S371" si="390">S368</f>
        <v>43865</v>
      </c>
      <c r="T371">
        <f t="shared" si="342"/>
        <v>6</v>
      </c>
      <c r="U371">
        <f t="shared" si="343"/>
        <v>2</v>
      </c>
      <c r="V371" t="str">
        <f t="shared" si="339"/>
        <v>6Honoré Tarot2</v>
      </c>
      <c r="W371" s="188">
        <f t="shared" si="344"/>
        <v>0</v>
      </c>
      <c r="X371" s="188">
        <f t="shared" si="345"/>
        <v>0</v>
      </c>
      <c r="Y371" s="33">
        <f t="shared" si="346"/>
        <v>43865</v>
      </c>
    </row>
    <row r="372" spans="1:25" ht="15" customHeight="1">
      <c r="A372" s="39"/>
      <c r="B372" s="240"/>
      <c r="C372" s="14" t="str">
        <f>IF(B368&lt;&gt;"",'Agents Postes'!E$7,"")</f>
        <v>Joseph Belote</v>
      </c>
      <c r="D372" s="15"/>
      <c r="E372" s="16"/>
      <c r="F372" s="16"/>
      <c r="G372" s="17"/>
      <c r="H372" s="17"/>
      <c r="I372" s="18"/>
      <c r="J372" s="18"/>
      <c r="K372" s="19"/>
      <c r="L372" s="1">
        <f t="shared" si="375"/>
        <v>0</v>
      </c>
      <c r="M372" s="4">
        <f t="shared" si="376"/>
        <v>0</v>
      </c>
      <c r="R372">
        <f t="shared" si="340"/>
        <v>2</v>
      </c>
      <c r="S372" s="33">
        <f t="shared" ref="S372" si="391">S368</f>
        <v>43865</v>
      </c>
      <c r="T372">
        <f t="shared" si="342"/>
        <v>6</v>
      </c>
      <c r="U372">
        <f t="shared" si="343"/>
        <v>2</v>
      </c>
      <c r="V372" t="str">
        <f t="shared" si="339"/>
        <v>6Joseph Belote2</v>
      </c>
      <c r="W372" s="188">
        <f t="shared" si="344"/>
        <v>0</v>
      </c>
      <c r="X372" s="188">
        <f t="shared" si="345"/>
        <v>0</v>
      </c>
      <c r="Y372" s="33">
        <f t="shared" si="346"/>
        <v>43865</v>
      </c>
    </row>
    <row r="373" spans="1:25" ht="15" customHeight="1">
      <c r="A373" s="39"/>
      <c r="B373" s="240"/>
      <c r="C373" s="14" t="str">
        <f>IF(B368&lt;&gt;"",'Agents Postes'!E$8,"")</f>
        <v/>
      </c>
      <c r="D373" s="15"/>
      <c r="E373" s="16"/>
      <c r="F373" s="16"/>
      <c r="G373" s="17"/>
      <c r="H373" s="17"/>
      <c r="I373" s="18"/>
      <c r="J373" s="18"/>
      <c r="K373" s="19"/>
      <c r="L373" s="1">
        <f t="shared" si="375"/>
        <v>0</v>
      </c>
      <c r="M373" s="4">
        <f t="shared" si="376"/>
        <v>0</v>
      </c>
      <c r="R373">
        <f t="shared" si="340"/>
        <v>2</v>
      </c>
      <c r="S373" s="33">
        <f t="shared" ref="S373" si="392">S368</f>
        <v>43865</v>
      </c>
      <c r="T373">
        <f t="shared" si="342"/>
        <v>6</v>
      </c>
      <c r="U373">
        <f t="shared" si="343"/>
        <v>2</v>
      </c>
      <c r="V373" t="str">
        <f t="shared" si="339"/>
        <v>62</v>
      </c>
      <c r="W373" s="188">
        <f t="shared" si="344"/>
        <v>0</v>
      </c>
      <c r="X373" s="188">
        <f t="shared" si="345"/>
        <v>0</v>
      </c>
      <c r="Y373" s="33">
        <f t="shared" si="346"/>
        <v>43865</v>
      </c>
    </row>
    <row r="374" spans="1:25" ht="15" customHeight="1">
      <c r="A374" s="39"/>
      <c r="B374" s="240"/>
      <c r="C374" s="14" t="str">
        <f>IF(B368&lt;&gt;"",'Agents Postes'!E$9,"")</f>
        <v/>
      </c>
      <c r="D374" s="15"/>
      <c r="E374" s="16"/>
      <c r="F374" s="16"/>
      <c r="G374" s="17"/>
      <c r="H374" s="17"/>
      <c r="I374" s="18"/>
      <c r="J374" s="18"/>
      <c r="K374" s="19"/>
      <c r="L374" s="1">
        <f t="shared" si="375"/>
        <v>0</v>
      </c>
      <c r="M374" s="4">
        <f t="shared" si="376"/>
        <v>0</v>
      </c>
      <c r="R374">
        <f t="shared" si="340"/>
        <v>2</v>
      </c>
      <c r="S374" s="33">
        <f t="shared" ref="S374" si="393">S368</f>
        <v>43865</v>
      </c>
      <c r="T374">
        <f t="shared" si="342"/>
        <v>6</v>
      </c>
      <c r="U374">
        <f t="shared" si="343"/>
        <v>2</v>
      </c>
      <c r="V374" t="str">
        <f t="shared" si="339"/>
        <v>62</v>
      </c>
      <c r="W374" s="188">
        <f t="shared" si="344"/>
        <v>0</v>
      </c>
      <c r="X374" s="188">
        <f t="shared" si="345"/>
        <v>0</v>
      </c>
      <c r="Y374" s="33">
        <f t="shared" si="346"/>
        <v>43865</v>
      </c>
    </row>
    <row r="375" spans="1:25" ht="15" customHeight="1">
      <c r="A375" s="39"/>
      <c r="B375" s="240"/>
      <c r="C375" s="14" t="str">
        <f>IF(B368&lt;&gt;"",'Agents Postes'!E$10,"")</f>
        <v/>
      </c>
      <c r="D375" s="15"/>
      <c r="E375" s="16"/>
      <c r="F375" s="16"/>
      <c r="G375" s="17"/>
      <c r="H375" s="17"/>
      <c r="I375" s="18"/>
      <c r="J375" s="18"/>
      <c r="K375" s="19"/>
      <c r="L375" s="1">
        <f t="shared" si="375"/>
        <v>0</v>
      </c>
      <c r="M375" s="4">
        <f t="shared" si="376"/>
        <v>0</v>
      </c>
      <c r="R375">
        <f t="shared" si="340"/>
        <v>2</v>
      </c>
      <c r="S375" s="33">
        <f t="shared" ref="S375" si="394">S368</f>
        <v>43865</v>
      </c>
      <c r="T375">
        <f t="shared" si="342"/>
        <v>6</v>
      </c>
      <c r="U375">
        <f t="shared" si="343"/>
        <v>2</v>
      </c>
      <c r="V375" t="str">
        <f t="shared" si="339"/>
        <v>62</v>
      </c>
      <c r="W375" s="188">
        <f t="shared" si="344"/>
        <v>0</v>
      </c>
      <c r="X375" s="188">
        <f t="shared" si="345"/>
        <v>0</v>
      </c>
      <c r="Y375" s="33">
        <f t="shared" si="346"/>
        <v>43865</v>
      </c>
    </row>
    <row r="376" spans="1:25" ht="15" customHeight="1">
      <c r="A376" s="39"/>
      <c r="B376" s="240"/>
      <c r="C376" s="14" t="str">
        <f>IF(B368&lt;&gt;"",'Agents Postes'!E$11,"")</f>
        <v/>
      </c>
      <c r="D376" s="15"/>
      <c r="E376" s="16"/>
      <c r="F376" s="16"/>
      <c r="G376" s="17"/>
      <c r="H376" s="17"/>
      <c r="I376" s="18"/>
      <c r="J376" s="18"/>
      <c r="K376" s="19"/>
      <c r="L376" s="1">
        <f t="shared" si="375"/>
        <v>0</v>
      </c>
      <c r="M376" s="4">
        <f t="shared" si="376"/>
        <v>0</v>
      </c>
      <c r="R376">
        <f t="shared" si="340"/>
        <v>2</v>
      </c>
      <c r="S376" s="33">
        <f t="shared" ref="S376" si="395">S368</f>
        <v>43865</v>
      </c>
      <c r="T376">
        <f t="shared" si="342"/>
        <v>6</v>
      </c>
      <c r="U376">
        <f t="shared" si="343"/>
        <v>2</v>
      </c>
      <c r="V376" t="str">
        <f t="shared" si="339"/>
        <v>62</v>
      </c>
      <c r="W376" s="188">
        <f t="shared" si="344"/>
        <v>0</v>
      </c>
      <c r="X376" s="188">
        <f t="shared" si="345"/>
        <v>0</v>
      </c>
      <c r="Y376" s="33">
        <f t="shared" si="346"/>
        <v>43865</v>
      </c>
    </row>
    <row r="377" spans="1:25" ht="15" customHeight="1">
      <c r="A377" s="39"/>
      <c r="B377" s="240"/>
      <c r="C377" s="14" t="str">
        <f>IF(B368&lt;&gt;"",'Agents Postes'!E$12,"")</f>
        <v/>
      </c>
      <c r="D377" s="15"/>
      <c r="E377" s="16"/>
      <c r="F377" s="16"/>
      <c r="G377" s="17"/>
      <c r="H377" s="17"/>
      <c r="I377" s="18"/>
      <c r="J377" s="18"/>
      <c r="K377" s="19"/>
      <c r="L377" s="1">
        <f t="shared" si="375"/>
        <v>0</v>
      </c>
      <c r="M377" s="4">
        <f t="shared" si="376"/>
        <v>0</v>
      </c>
      <c r="R377">
        <f t="shared" si="340"/>
        <v>2</v>
      </c>
      <c r="S377" s="33">
        <f t="shared" ref="S377" si="396">S368</f>
        <v>43865</v>
      </c>
      <c r="T377">
        <f t="shared" si="342"/>
        <v>6</v>
      </c>
      <c r="U377">
        <f t="shared" si="343"/>
        <v>2</v>
      </c>
      <c r="V377" t="str">
        <f t="shared" si="339"/>
        <v>62</v>
      </c>
      <c r="W377" s="188">
        <f t="shared" si="344"/>
        <v>0</v>
      </c>
      <c r="X377" s="188">
        <f t="shared" si="345"/>
        <v>0</v>
      </c>
      <c r="Y377" s="33">
        <f t="shared" si="346"/>
        <v>43865</v>
      </c>
    </row>
    <row r="378" spans="1:25" ht="15" customHeight="1">
      <c r="A378" s="39"/>
      <c r="B378" s="240"/>
      <c r="C378" s="14" t="str">
        <f>IF(B368&lt;&gt;"",'Agents Postes'!E$13,"")</f>
        <v/>
      </c>
      <c r="D378" s="15"/>
      <c r="E378" s="16"/>
      <c r="F378" s="16"/>
      <c r="G378" s="17"/>
      <c r="H378" s="17"/>
      <c r="I378" s="18"/>
      <c r="J378" s="18"/>
      <c r="K378" s="19"/>
      <c r="L378" s="1">
        <f t="shared" si="375"/>
        <v>0</v>
      </c>
      <c r="M378" s="4">
        <f t="shared" si="376"/>
        <v>0</v>
      </c>
      <c r="R378">
        <f t="shared" si="340"/>
        <v>2</v>
      </c>
      <c r="S378" s="33">
        <f t="shared" ref="S378" si="397">S368</f>
        <v>43865</v>
      </c>
      <c r="T378">
        <f t="shared" si="342"/>
        <v>6</v>
      </c>
      <c r="U378">
        <f t="shared" si="343"/>
        <v>2</v>
      </c>
      <c r="V378" t="str">
        <f t="shared" si="339"/>
        <v>62</v>
      </c>
      <c r="W378" s="188">
        <f t="shared" si="344"/>
        <v>0</v>
      </c>
      <c r="X378" s="188">
        <f t="shared" si="345"/>
        <v>0</v>
      </c>
      <c r="Y378" s="33">
        <f t="shared" si="346"/>
        <v>43865</v>
      </c>
    </row>
    <row r="379" spans="1:25" ht="15" customHeight="1">
      <c r="A379" s="39"/>
      <c r="B379" s="240"/>
      <c r="C379" s="14" t="str">
        <f>IF(B368&lt;&gt;"",'Agents Postes'!E$14,"")</f>
        <v/>
      </c>
      <c r="D379" s="15"/>
      <c r="E379" s="16"/>
      <c r="F379" s="16"/>
      <c r="G379" s="17"/>
      <c r="H379" s="17"/>
      <c r="I379" s="18"/>
      <c r="J379" s="18"/>
      <c r="K379" s="19"/>
      <c r="L379" s="1">
        <f t="shared" si="375"/>
        <v>0</v>
      </c>
      <c r="M379" s="4">
        <f t="shared" si="376"/>
        <v>0</v>
      </c>
      <c r="R379">
        <f t="shared" si="340"/>
        <v>2</v>
      </c>
      <c r="S379" s="33">
        <f t="shared" ref="S379" si="398">S368</f>
        <v>43865</v>
      </c>
      <c r="T379">
        <f t="shared" si="342"/>
        <v>6</v>
      </c>
      <c r="U379">
        <f t="shared" si="343"/>
        <v>2</v>
      </c>
      <c r="V379" t="str">
        <f t="shared" si="339"/>
        <v>62</v>
      </c>
      <c r="W379" s="188">
        <f t="shared" si="344"/>
        <v>0</v>
      </c>
      <c r="X379" s="188">
        <f t="shared" si="345"/>
        <v>0</v>
      </c>
      <c r="Y379" s="33">
        <f t="shared" si="346"/>
        <v>43865</v>
      </c>
    </row>
    <row r="380" spans="1:25" ht="15" customHeight="1">
      <c r="A380" s="39"/>
      <c r="B380" s="240"/>
      <c r="C380" s="14" t="str">
        <f>IF(B369&lt;&gt;"",'Agents Postes'!E$14,"")</f>
        <v/>
      </c>
      <c r="D380" s="15"/>
      <c r="E380" s="16"/>
      <c r="F380" s="16"/>
      <c r="G380" s="17"/>
      <c r="H380" s="17"/>
      <c r="I380" s="18"/>
      <c r="J380" s="18"/>
      <c r="K380" s="19"/>
      <c r="L380" s="1">
        <f t="shared" si="375"/>
        <v>0</v>
      </c>
      <c r="M380" s="4">
        <f t="shared" si="376"/>
        <v>0</v>
      </c>
      <c r="R380">
        <f t="shared" si="340"/>
        <v>2</v>
      </c>
      <c r="S380" s="33">
        <f t="shared" ref="S380" si="399">S368</f>
        <v>43865</v>
      </c>
      <c r="T380">
        <f t="shared" si="342"/>
        <v>6</v>
      </c>
      <c r="U380">
        <f t="shared" si="343"/>
        <v>2</v>
      </c>
      <c r="V380" t="str">
        <f t="shared" si="339"/>
        <v>62</v>
      </c>
      <c r="W380" s="188">
        <f t="shared" si="344"/>
        <v>0</v>
      </c>
      <c r="X380" s="188">
        <f t="shared" si="345"/>
        <v>0</v>
      </c>
      <c r="Y380" s="33">
        <f t="shared" si="346"/>
        <v>43865</v>
      </c>
    </row>
    <row r="381" spans="1:25" ht="15" customHeight="1">
      <c r="A381" s="39"/>
      <c r="B381" s="240"/>
      <c r="C381" s="14" t="str">
        <f>IF(B370&lt;&gt;"",'Agents Postes'!E$14,"")</f>
        <v/>
      </c>
      <c r="D381" s="15"/>
      <c r="E381" s="16"/>
      <c r="F381" s="16"/>
      <c r="G381" s="17"/>
      <c r="H381" s="17"/>
      <c r="I381" s="18"/>
      <c r="J381" s="18"/>
      <c r="K381" s="19"/>
      <c r="L381" s="1">
        <f t="shared" si="375"/>
        <v>0</v>
      </c>
      <c r="M381" s="4">
        <f t="shared" si="376"/>
        <v>0</v>
      </c>
      <c r="R381">
        <f t="shared" si="340"/>
        <v>2</v>
      </c>
      <c r="S381" s="33">
        <f t="shared" ref="S381" si="400">S368</f>
        <v>43865</v>
      </c>
      <c r="T381">
        <f t="shared" si="342"/>
        <v>6</v>
      </c>
      <c r="U381">
        <f t="shared" si="343"/>
        <v>2</v>
      </c>
      <c r="V381" t="str">
        <f t="shared" si="339"/>
        <v>62</v>
      </c>
      <c r="W381" s="188">
        <f t="shared" si="344"/>
        <v>0</v>
      </c>
      <c r="X381" s="188">
        <f t="shared" si="345"/>
        <v>0</v>
      </c>
      <c r="Y381" s="33">
        <f t="shared" si="346"/>
        <v>43865</v>
      </c>
    </row>
    <row r="382" spans="1:25" ht="15.75" customHeight="1" thickBot="1">
      <c r="A382" s="39"/>
      <c r="B382" s="241"/>
      <c r="C382" s="14" t="str">
        <f>IF(B371&lt;&gt;"",'Agents Postes'!E$14,"")</f>
        <v/>
      </c>
      <c r="D382" s="15"/>
      <c r="E382" s="126"/>
      <c r="F382" s="126"/>
      <c r="G382" s="127"/>
      <c r="H382" s="127"/>
      <c r="I382" s="128"/>
      <c r="J382" s="128"/>
      <c r="K382" s="21"/>
      <c r="L382" s="5">
        <f t="shared" si="375"/>
        <v>0</v>
      </c>
      <c r="M382" s="6">
        <f t="shared" si="376"/>
        <v>0</v>
      </c>
      <c r="R382">
        <f t="shared" si="340"/>
        <v>2</v>
      </c>
      <c r="S382" s="33">
        <f t="shared" ref="S382" si="401">S368</f>
        <v>43865</v>
      </c>
      <c r="T382">
        <f t="shared" si="342"/>
        <v>6</v>
      </c>
      <c r="U382">
        <f t="shared" si="343"/>
        <v>2</v>
      </c>
      <c r="V382" t="str">
        <f t="shared" si="339"/>
        <v>62</v>
      </c>
      <c r="W382" s="188">
        <f t="shared" si="344"/>
        <v>0</v>
      </c>
      <c r="X382" s="188">
        <f t="shared" si="345"/>
        <v>0</v>
      </c>
      <c r="Y382" s="33">
        <f t="shared" si="346"/>
        <v>43865</v>
      </c>
    </row>
    <row r="383" spans="1:25" ht="15" customHeight="1">
      <c r="A383" s="39">
        <v>25</v>
      </c>
      <c r="B383" s="239">
        <f>IF(WORKDAY(D$4,A383,Feries)&lt;=F$4,WORKDAY(D$4,A383,Feries),"")</f>
        <v>43866</v>
      </c>
      <c r="C383" s="11" t="str">
        <f>IF(B383&lt;&gt;"",'Agents Postes'!E$3,"")</f>
        <v>Herbert Dupont</v>
      </c>
      <c r="D383" s="12"/>
      <c r="E383" s="123"/>
      <c r="F383" s="123"/>
      <c r="G383" s="124"/>
      <c r="H383" s="124"/>
      <c r="I383" s="125"/>
      <c r="J383" s="125"/>
      <c r="K383" s="13"/>
      <c r="L383" s="2">
        <f t="shared" si="375"/>
        <v>0</v>
      </c>
      <c r="M383" s="3">
        <f t="shared" si="376"/>
        <v>0</v>
      </c>
      <c r="R383">
        <f t="shared" si="340"/>
        <v>3</v>
      </c>
      <c r="S383" s="33">
        <f t="shared" ref="S383" si="402">B383</f>
        <v>43866</v>
      </c>
      <c r="T383">
        <f t="shared" si="342"/>
        <v>6</v>
      </c>
      <c r="U383">
        <f t="shared" si="343"/>
        <v>2</v>
      </c>
      <c r="V383" t="str">
        <f t="shared" si="339"/>
        <v>6Herbert Dupont3</v>
      </c>
      <c r="W383" s="188">
        <f t="shared" si="344"/>
        <v>0</v>
      </c>
      <c r="X383" s="188">
        <f t="shared" si="345"/>
        <v>0</v>
      </c>
      <c r="Y383" s="33">
        <f t="shared" si="346"/>
        <v>43866</v>
      </c>
    </row>
    <row r="384" spans="1:25" ht="15" customHeight="1">
      <c r="A384" s="39"/>
      <c r="B384" s="240"/>
      <c r="C384" s="14" t="str">
        <f>IF(B383&lt;&gt;"",'Agents Postes'!E$4,"")</f>
        <v>Lulu Durand</v>
      </c>
      <c r="D384" s="15"/>
      <c r="E384" s="16"/>
      <c r="F384" s="16"/>
      <c r="G384" s="17"/>
      <c r="H384" s="17"/>
      <c r="I384" s="18"/>
      <c r="J384" s="18"/>
      <c r="K384" s="19"/>
      <c r="L384" s="1">
        <f t="shared" si="375"/>
        <v>0</v>
      </c>
      <c r="M384" s="4">
        <f t="shared" si="376"/>
        <v>0</v>
      </c>
      <c r="R384">
        <f t="shared" si="340"/>
        <v>3</v>
      </c>
      <c r="S384" s="33">
        <f t="shared" ref="S384" si="403">S383</f>
        <v>43866</v>
      </c>
      <c r="T384">
        <f t="shared" si="342"/>
        <v>6</v>
      </c>
      <c r="U384">
        <f t="shared" si="343"/>
        <v>2</v>
      </c>
      <c r="V384" t="str">
        <f t="shared" si="339"/>
        <v>6Lulu Durand3</v>
      </c>
      <c r="W384" s="188">
        <f t="shared" si="344"/>
        <v>0</v>
      </c>
      <c r="X384" s="188">
        <f t="shared" si="345"/>
        <v>0</v>
      </c>
      <c r="Y384" s="33">
        <f t="shared" si="346"/>
        <v>43866</v>
      </c>
    </row>
    <row r="385" spans="1:25" ht="15" customHeight="1">
      <c r="A385" s="39"/>
      <c r="B385" s="240"/>
      <c r="C385" s="14" t="str">
        <f>IF(B383&lt;&gt;"",'Agents Postes'!E$5,"")</f>
        <v>Jules Wist</v>
      </c>
      <c r="D385" s="15"/>
      <c r="E385" s="16"/>
      <c r="F385" s="16"/>
      <c r="G385" s="17"/>
      <c r="H385" s="17"/>
      <c r="I385" s="18"/>
      <c r="J385" s="18"/>
      <c r="K385" s="19"/>
      <c r="L385" s="1">
        <f t="shared" si="375"/>
        <v>0</v>
      </c>
      <c r="M385" s="4">
        <f t="shared" si="376"/>
        <v>0</v>
      </c>
      <c r="R385">
        <f t="shared" si="340"/>
        <v>3</v>
      </c>
      <c r="S385" s="33">
        <f t="shared" ref="S385" si="404">S383</f>
        <v>43866</v>
      </c>
      <c r="T385">
        <f t="shared" si="342"/>
        <v>6</v>
      </c>
      <c r="U385">
        <f t="shared" si="343"/>
        <v>2</v>
      </c>
      <c r="V385" t="str">
        <f t="shared" si="339"/>
        <v>6Jules Wist3</v>
      </c>
      <c r="W385" s="188">
        <f t="shared" si="344"/>
        <v>0</v>
      </c>
      <c r="X385" s="188">
        <f t="shared" si="345"/>
        <v>0</v>
      </c>
      <c r="Y385" s="33">
        <f t="shared" si="346"/>
        <v>43866</v>
      </c>
    </row>
    <row r="386" spans="1:25" ht="15" customHeight="1">
      <c r="A386" s="39"/>
      <c r="B386" s="240"/>
      <c r="C386" s="14" t="str">
        <f>IF(B383&lt;&gt;"",'Agents Postes'!E$6,"")</f>
        <v>Honoré Tarot</v>
      </c>
      <c r="D386" s="15"/>
      <c r="E386" s="16"/>
      <c r="F386" s="16"/>
      <c r="G386" s="17"/>
      <c r="H386" s="17"/>
      <c r="I386" s="18"/>
      <c r="J386" s="18"/>
      <c r="K386" s="19"/>
      <c r="L386" s="1">
        <f t="shared" si="375"/>
        <v>0</v>
      </c>
      <c r="M386" s="4">
        <f t="shared" si="376"/>
        <v>0</v>
      </c>
      <c r="R386">
        <f t="shared" si="340"/>
        <v>3</v>
      </c>
      <c r="S386" s="33">
        <f t="shared" ref="S386" si="405">S383</f>
        <v>43866</v>
      </c>
      <c r="T386">
        <f t="shared" si="342"/>
        <v>6</v>
      </c>
      <c r="U386">
        <f t="shared" si="343"/>
        <v>2</v>
      </c>
      <c r="V386" t="str">
        <f t="shared" si="339"/>
        <v>6Honoré Tarot3</v>
      </c>
      <c r="W386" s="188">
        <f t="shared" si="344"/>
        <v>0</v>
      </c>
      <c r="X386" s="188">
        <f t="shared" si="345"/>
        <v>0</v>
      </c>
      <c r="Y386" s="33">
        <f t="shared" si="346"/>
        <v>43866</v>
      </c>
    </row>
    <row r="387" spans="1:25" ht="15" customHeight="1">
      <c r="A387" s="39"/>
      <c r="B387" s="240"/>
      <c r="C387" s="14" t="str">
        <f>IF(B383&lt;&gt;"",'Agents Postes'!E$7,"")</f>
        <v>Joseph Belote</v>
      </c>
      <c r="D387" s="15"/>
      <c r="E387" s="16"/>
      <c r="F387" s="16"/>
      <c r="G387" s="17"/>
      <c r="H387" s="17"/>
      <c r="I387" s="18"/>
      <c r="J387" s="18"/>
      <c r="K387" s="19"/>
      <c r="L387" s="1">
        <f t="shared" si="375"/>
        <v>0</v>
      </c>
      <c r="M387" s="4">
        <f t="shared" si="376"/>
        <v>0</v>
      </c>
      <c r="R387">
        <f t="shared" si="340"/>
        <v>3</v>
      </c>
      <c r="S387" s="33">
        <f t="shared" ref="S387" si="406">S383</f>
        <v>43866</v>
      </c>
      <c r="T387">
        <f t="shared" si="342"/>
        <v>6</v>
      </c>
      <c r="U387">
        <f t="shared" si="343"/>
        <v>2</v>
      </c>
      <c r="V387" t="str">
        <f t="shared" si="339"/>
        <v>6Joseph Belote3</v>
      </c>
      <c r="W387" s="188">
        <f t="shared" si="344"/>
        <v>0</v>
      </c>
      <c r="X387" s="188">
        <f t="shared" si="345"/>
        <v>0</v>
      </c>
      <c r="Y387" s="33">
        <f t="shared" si="346"/>
        <v>43866</v>
      </c>
    </row>
    <row r="388" spans="1:25" ht="15" customHeight="1">
      <c r="A388" s="39"/>
      <c r="B388" s="240"/>
      <c r="C388" s="14" t="str">
        <f>IF(B383&lt;&gt;"",'Agents Postes'!E$8,"")</f>
        <v/>
      </c>
      <c r="D388" s="15"/>
      <c r="E388" s="16"/>
      <c r="F388" s="16"/>
      <c r="G388" s="17"/>
      <c r="H388" s="17"/>
      <c r="I388" s="18"/>
      <c r="J388" s="18"/>
      <c r="K388" s="19"/>
      <c r="L388" s="1">
        <f t="shared" si="375"/>
        <v>0</v>
      </c>
      <c r="M388" s="4">
        <f t="shared" si="376"/>
        <v>0</v>
      </c>
      <c r="R388">
        <f t="shared" si="340"/>
        <v>3</v>
      </c>
      <c r="S388" s="33">
        <f t="shared" ref="S388" si="407">S383</f>
        <v>43866</v>
      </c>
      <c r="T388">
        <f t="shared" si="342"/>
        <v>6</v>
      </c>
      <c r="U388">
        <f t="shared" si="343"/>
        <v>2</v>
      </c>
      <c r="V388" t="str">
        <f t="shared" si="339"/>
        <v>63</v>
      </c>
      <c r="W388" s="188">
        <f t="shared" si="344"/>
        <v>0</v>
      </c>
      <c r="X388" s="188">
        <f t="shared" si="345"/>
        <v>0</v>
      </c>
      <c r="Y388" s="33">
        <f t="shared" si="346"/>
        <v>43866</v>
      </c>
    </row>
    <row r="389" spans="1:25" ht="15" customHeight="1">
      <c r="A389" s="39"/>
      <c r="B389" s="240"/>
      <c r="C389" s="14" t="str">
        <f>IF(B383&lt;&gt;"",'Agents Postes'!E$9,"")</f>
        <v/>
      </c>
      <c r="D389" s="15"/>
      <c r="E389" s="16"/>
      <c r="F389" s="16"/>
      <c r="G389" s="17"/>
      <c r="H389" s="17"/>
      <c r="I389" s="18"/>
      <c r="J389" s="18"/>
      <c r="K389" s="19"/>
      <c r="L389" s="1">
        <f t="shared" si="375"/>
        <v>0</v>
      </c>
      <c r="M389" s="4">
        <f t="shared" si="376"/>
        <v>0</v>
      </c>
      <c r="R389">
        <f t="shared" si="340"/>
        <v>3</v>
      </c>
      <c r="S389" s="33">
        <f t="shared" ref="S389" si="408">S383</f>
        <v>43866</v>
      </c>
      <c r="T389">
        <f t="shared" si="342"/>
        <v>6</v>
      </c>
      <c r="U389">
        <f t="shared" si="343"/>
        <v>2</v>
      </c>
      <c r="V389" t="str">
        <f t="shared" si="339"/>
        <v>63</v>
      </c>
      <c r="W389" s="188">
        <f t="shared" si="344"/>
        <v>0</v>
      </c>
      <c r="X389" s="188">
        <f t="shared" si="345"/>
        <v>0</v>
      </c>
      <c r="Y389" s="33">
        <f t="shared" si="346"/>
        <v>43866</v>
      </c>
    </row>
    <row r="390" spans="1:25" ht="15" customHeight="1">
      <c r="A390" s="39"/>
      <c r="B390" s="240"/>
      <c r="C390" s="14" t="str">
        <f>IF(B383&lt;&gt;"",'Agents Postes'!E$10,"")</f>
        <v/>
      </c>
      <c r="D390" s="15"/>
      <c r="E390" s="16"/>
      <c r="F390" s="16"/>
      <c r="G390" s="17"/>
      <c r="H390" s="17"/>
      <c r="I390" s="18"/>
      <c r="J390" s="18"/>
      <c r="K390" s="19"/>
      <c r="L390" s="1">
        <f t="shared" si="375"/>
        <v>0</v>
      </c>
      <c r="M390" s="4">
        <f t="shared" si="376"/>
        <v>0</v>
      </c>
      <c r="R390">
        <f t="shared" si="340"/>
        <v>3</v>
      </c>
      <c r="S390" s="33">
        <f t="shared" ref="S390" si="409">S383</f>
        <v>43866</v>
      </c>
      <c r="T390">
        <f t="shared" si="342"/>
        <v>6</v>
      </c>
      <c r="U390">
        <f t="shared" si="343"/>
        <v>2</v>
      </c>
      <c r="V390" t="str">
        <f t="shared" si="339"/>
        <v>63</v>
      </c>
      <c r="W390" s="188">
        <f t="shared" si="344"/>
        <v>0</v>
      </c>
      <c r="X390" s="188">
        <f t="shared" si="345"/>
        <v>0</v>
      </c>
      <c r="Y390" s="33">
        <f t="shared" si="346"/>
        <v>43866</v>
      </c>
    </row>
    <row r="391" spans="1:25" ht="15" customHeight="1">
      <c r="A391" s="39"/>
      <c r="B391" s="240"/>
      <c r="C391" s="14" t="str">
        <f>IF(B383&lt;&gt;"",'Agents Postes'!E$11,"")</f>
        <v/>
      </c>
      <c r="D391" s="15"/>
      <c r="E391" s="16"/>
      <c r="F391" s="16"/>
      <c r="G391" s="17"/>
      <c r="H391" s="17"/>
      <c r="I391" s="18"/>
      <c r="J391" s="18"/>
      <c r="K391" s="19"/>
      <c r="L391" s="1">
        <f t="shared" si="375"/>
        <v>0</v>
      </c>
      <c r="M391" s="4">
        <f t="shared" si="376"/>
        <v>0</v>
      </c>
      <c r="R391">
        <f t="shared" si="340"/>
        <v>3</v>
      </c>
      <c r="S391" s="33">
        <f t="shared" ref="S391" si="410">S383</f>
        <v>43866</v>
      </c>
      <c r="T391">
        <f t="shared" si="342"/>
        <v>6</v>
      </c>
      <c r="U391">
        <f t="shared" si="343"/>
        <v>2</v>
      </c>
      <c r="V391" t="str">
        <f t="shared" si="339"/>
        <v>63</v>
      </c>
      <c r="W391" s="188">
        <f t="shared" si="344"/>
        <v>0</v>
      </c>
      <c r="X391" s="188">
        <f t="shared" si="345"/>
        <v>0</v>
      </c>
      <c r="Y391" s="33">
        <f t="shared" si="346"/>
        <v>43866</v>
      </c>
    </row>
    <row r="392" spans="1:25" ht="15" customHeight="1">
      <c r="A392" s="39"/>
      <c r="B392" s="240"/>
      <c r="C392" s="14" t="str">
        <f>IF(B383&lt;&gt;"",'Agents Postes'!E$12,"")</f>
        <v/>
      </c>
      <c r="D392" s="15"/>
      <c r="E392" s="16"/>
      <c r="F392" s="16"/>
      <c r="G392" s="17"/>
      <c r="H392" s="17"/>
      <c r="I392" s="18"/>
      <c r="J392" s="18"/>
      <c r="K392" s="19"/>
      <c r="L392" s="1">
        <f t="shared" si="375"/>
        <v>0</v>
      </c>
      <c r="M392" s="4">
        <f t="shared" si="376"/>
        <v>0</v>
      </c>
      <c r="R392">
        <f t="shared" si="340"/>
        <v>3</v>
      </c>
      <c r="S392" s="33">
        <f t="shared" ref="S392" si="411">S383</f>
        <v>43866</v>
      </c>
      <c r="T392">
        <f t="shared" si="342"/>
        <v>6</v>
      </c>
      <c r="U392">
        <f t="shared" si="343"/>
        <v>2</v>
      </c>
      <c r="V392" t="str">
        <f t="shared" ref="V392:V455" si="412">T392&amp;C392&amp;R392</f>
        <v>63</v>
      </c>
      <c r="W392" s="188">
        <f t="shared" si="344"/>
        <v>0</v>
      </c>
      <c r="X392" s="188">
        <f t="shared" si="345"/>
        <v>0</v>
      </c>
      <c r="Y392" s="33">
        <f t="shared" si="346"/>
        <v>43866</v>
      </c>
    </row>
    <row r="393" spans="1:25" ht="15" customHeight="1">
      <c r="A393" s="39"/>
      <c r="B393" s="240"/>
      <c r="C393" s="14" t="str">
        <f>IF(B383&lt;&gt;"",'Agents Postes'!E$13,"")</f>
        <v/>
      </c>
      <c r="D393" s="15"/>
      <c r="E393" s="16"/>
      <c r="F393" s="16"/>
      <c r="G393" s="17"/>
      <c r="H393" s="17"/>
      <c r="I393" s="18"/>
      <c r="J393" s="18"/>
      <c r="K393" s="19"/>
      <c r="L393" s="1">
        <f t="shared" si="375"/>
        <v>0</v>
      </c>
      <c r="M393" s="4">
        <f t="shared" si="376"/>
        <v>0</v>
      </c>
      <c r="R393">
        <f t="shared" ref="R393:R456" si="413">IF(S393&lt;&gt;"",WEEKDAY(S393,2),"")</f>
        <v>3</v>
      </c>
      <c r="S393" s="33">
        <f t="shared" ref="S393" si="414">S383</f>
        <v>43866</v>
      </c>
      <c r="T393">
        <f t="shared" ref="T393:T456" si="415">IF(S393&lt;&gt;"",WEEKNUM(S393,2),"")</f>
        <v>6</v>
      </c>
      <c r="U393">
        <f t="shared" ref="U393:U456" si="416">IF(S393&lt;&gt;"",MONTH(S393),"")</f>
        <v>2</v>
      </c>
      <c r="V393" t="str">
        <f t="shared" si="412"/>
        <v>63</v>
      </c>
      <c r="W393" s="188">
        <f t="shared" ref="W393:W456" si="417">D393</f>
        <v>0</v>
      </c>
      <c r="X393" s="188">
        <f t="shared" ref="X393:X456" si="418">K393</f>
        <v>0</v>
      </c>
      <c r="Y393" s="33">
        <f t="shared" ref="Y393:Y456" si="419">S393</f>
        <v>43866</v>
      </c>
    </row>
    <row r="394" spans="1:25" ht="15" customHeight="1">
      <c r="A394" s="39"/>
      <c r="B394" s="240"/>
      <c r="C394" s="14" t="str">
        <f>IF(B383&lt;&gt;"",'Agents Postes'!E$14,"")</f>
        <v/>
      </c>
      <c r="D394" s="15"/>
      <c r="E394" s="16"/>
      <c r="F394" s="16"/>
      <c r="G394" s="17"/>
      <c r="H394" s="17"/>
      <c r="I394" s="18"/>
      <c r="J394" s="18"/>
      <c r="K394" s="19"/>
      <c r="L394" s="1">
        <f t="shared" si="375"/>
        <v>0</v>
      </c>
      <c r="M394" s="4">
        <f t="shared" si="376"/>
        <v>0</v>
      </c>
      <c r="R394">
        <f t="shared" si="413"/>
        <v>3</v>
      </c>
      <c r="S394" s="33">
        <f t="shared" ref="S394" si="420">S383</f>
        <v>43866</v>
      </c>
      <c r="T394">
        <f t="shared" si="415"/>
        <v>6</v>
      </c>
      <c r="U394">
        <f t="shared" si="416"/>
        <v>2</v>
      </c>
      <c r="V394" t="str">
        <f t="shared" si="412"/>
        <v>63</v>
      </c>
      <c r="W394" s="188">
        <f t="shared" si="417"/>
        <v>0</v>
      </c>
      <c r="X394" s="188">
        <f t="shared" si="418"/>
        <v>0</v>
      </c>
      <c r="Y394" s="33">
        <f t="shared" si="419"/>
        <v>43866</v>
      </c>
    </row>
    <row r="395" spans="1:25" ht="15" customHeight="1">
      <c r="A395" s="39"/>
      <c r="B395" s="240"/>
      <c r="C395" s="14" t="str">
        <f>IF(B384&lt;&gt;"",'Agents Postes'!E$14,"")</f>
        <v/>
      </c>
      <c r="D395" s="15"/>
      <c r="E395" s="16"/>
      <c r="F395" s="16"/>
      <c r="G395" s="17"/>
      <c r="H395" s="17"/>
      <c r="I395" s="18"/>
      <c r="J395" s="18"/>
      <c r="K395" s="19"/>
      <c r="L395" s="1">
        <f t="shared" si="375"/>
        <v>0</v>
      </c>
      <c r="M395" s="4">
        <f t="shared" si="376"/>
        <v>0</v>
      </c>
      <c r="R395">
        <f t="shared" si="413"/>
        <v>3</v>
      </c>
      <c r="S395" s="33">
        <f t="shared" ref="S395" si="421">S383</f>
        <v>43866</v>
      </c>
      <c r="T395">
        <f t="shared" si="415"/>
        <v>6</v>
      </c>
      <c r="U395">
        <f t="shared" si="416"/>
        <v>2</v>
      </c>
      <c r="V395" t="str">
        <f t="shared" si="412"/>
        <v>63</v>
      </c>
      <c r="W395" s="188">
        <f t="shared" si="417"/>
        <v>0</v>
      </c>
      <c r="X395" s="188">
        <f t="shared" si="418"/>
        <v>0</v>
      </c>
      <c r="Y395" s="33">
        <f t="shared" si="419"/>
        <v>43866</v>
      </c>
    </row>
    <row r="396" spans="1:25" ht="15" customHeight="1">
      <c r="A396" s="39"/>
      <c r="B396" s="240"/>
      <c r="C396" s="14" t="str">
        <f>IF(B385&lt;&gt;"",'Agents Postes'!E$14,"")</f>
        <v/>
      </c>
      <c r="D396" s="15"/>
      <c r="E396" s="16"/>
      <c r="F396" s="16"/>
      <c r="G396" s="17"/>
      <c r="H396" s="17"/>
      <c r="I396" s="18"/>
      <c r="J396" s="18"/>
      <c r="K396" s="19"/>
      <c r="L396" s="1">
        <f t="shared" si="375"/>
        <v>0</v>
      </c>
      <c r="M396" s="4">
        <f t="shared" si="376"/>
        <v>0</v>
      </c>
      <c r="R396">
        <f t="shared" si="413"/>
        <v>3</v>
      </c>
      <c r="S396" s="33">
        <f t="shared" ref="S396" si="422">S383</f>
        <v>43866</v>
      </c>
      <c r="T396">
        <f t="shared" si="415"/>
        <v>6</v>
      </c>
      <c r="U396">
        <f t="shared" si="416"/>
        <v>2</v>
      </c>
      <c r="V396" t="str">
        <f t="shared" si="412"/>
        <v>63</v>
      </c>
      <c r="W396" s="188">
        <f t="shared" si="417"/>
        <v>0</v>
      </c>
      <c r="X396" s="188">
        <f t="shared" si="418"/>
        <v>0</v>
      </c>
      <c r="Y396" s="33">
        <f t="shared" si="419"/>
        <v>43866</v>
      </c>
    </row>
    <row r="397" spans="1:25" ht="15.75" customHeight="1" thickBot="1">
      <c r="A397" s="39"/>
      <c r="B397" s="241"/>
      <c r="C397" s="14" t="str">
        <f>IF(B386&lt;&gt;"",'Agents Postes'!E$14,"")</f>
        <v/>
      </c>
      <c r="D397" s="15"/>
      <c r="E397" s="126"/>
      <c r="F397" s="126"/>
      <c r="G397" s="127"/>
      <c r="H397" s="127"/>
      <c r="I397" s="128"/>
      <c r="J397" s="128"/>
      <c r="K397" s="21"/>
      <c r="L397" s="5">
        <f t="shared" si="375"/>
        <v>0</v>
      </c>
      <c r="M397" s="6">
        <f t="shared" si="376"/>
        <v>0</v>
      </c>
      <c r="R397">
        <f t="shared" si="413"/>
        <v>3</v>
      </c>
      <c r="S397" s="33">
        <f t="shared" ref="S397" si="423">S383</f>
        <v>43866</v>
      </c>
      <c r="T397">
        <f t="shared" si="415"/>
        <v>6</v>
      </c>
      <c r="U397">
        <f t="shared" si="416"/>
        <v>2</v>
      </c>
      <c r="V397" t="str">
        <f t="shared" si="412"/>
        <v>63</v>
      </c>
      <c r="W397" s="188">
        <f t="shared" si="417"/>
        <v>0</v>
      </c>
      <c r="X397" s="188">
        <f t="shared" si="418"/>
        <v>0</v>
      </c>
      <c r="Y397" s="33">
        <f t="shared" si="419"/>
        <v>43866</v>
      </c>
    </row>
    <row r="398" spans="1:25" ht="15" customHeight="1">
      <c r="A398" s="39">
        <v>26</v>
      </c>
      <c r="B398" s="239">
        <f>IF(WORKDAY(D$4,A398,Feries)&lt;=F$4,WORKDAY(D$4,A398,Feries),"")</f>
        <v>43867</v>
      </c>
      <c r="C398" s="11" t="str">
        <f>IF(B398&lt;&gt;"",'Agents Postes'!E$3,"")</f>
        <v>Herbert Dupont</v>
      </c>
      <c r="D398" s="12"/>
      <c r="E398" s="123"/>
      <c r="F398" s="123"/>
      <c r="G398" s="124"/>
      <c r="H398" s="124"/>
      <c r="I398" s="125"/>
      <c r="J398" s="125"/>
      <c r="K398" s="13"/>
      <c r="L398" s="2">
        <f t="shared" si="375"/>
        <v>0</v>
      </c>
      <c r="M398" s="3">
        <f t="shared" si="376"/>
        <v>0</v>
      </c>
      <c r="R398">
        <f t="shared" si="413"/>
        <v>4</v>
      </c>
      <c r="S398" s="33">
        <f t="shared" ref="S398" si="424">B398</f>
        <v>43867</v>
      </c>
      <c r="T398">
        <f t="shared" si="415"/>
        <v>6</v>
      </c>
      <c r="U398">
        <f t="shared" si="416"/>
        <v>2</v>
      </c>
      <c r="V398" t="str">
        <f t="shared" si="412"/>
        <v>6Herbert Dupont4</v>
      </c>
      <c r="W398" s="188">
        <f t="shared" si="417"/>
        <v>0</v>
      </c>
      <c r="X398" s="188">
        <f t="shared" si="418"/>
        <v>0</v>
      </c>
      <c r="Y398" s="33">
        <f t="shared" si="419"/>
        <v>43867</v>
      </c>
    </row>
    <row r="399" spans="1:25" ht="15" customHeight="1">
      <c r="A399" s="39"/>
      <c r="B399" s="240"/>
      <c r="C399" s="14" t="str">
        <f>IF(B398&lt;&gt;"",'Agents Postes'!E$4,"")</f>
        <v>Lulu Durand</v>
      </c>
      <c r="D399" s="15"/>
      <c r="E399" s="16"/>
      <c r="F399" s="16"/>
      <c r="G399" s="17"/>
      <c r="H399" s="17"/>
      <c r="I399" s="18"/>
      <c r="J399" s="18"/>
      <c r="K399" s="19"/>
      <c r="L399" s="1">
        <f t="shared" si="375"/>
        <v>0</v>
      </c>
      <c r="M399" s="4">
        <f t="shared" si="376"/>
        <v>0</v>
      </c>
      <c r="R399">
        <f t="shared" si="413"/>
        <v>4</v>
      </c>
      <c r="S399" s="33">
        <f t="shared" ref="S399" si="425">S398</f>
        <v>43867</v>
      </c>
      <c r="T399">
        <f t="shared" si="415"/>
        <v>6</v>
      </c>
      <c r="U399">
        <f t="shared" si="416"/>
        <v>2</v>
      </c>
      <c r="V399" t="str">
        <f t="shared" si="412"/>
        <v>6Lulu Durand4</v>
      </c>
      <c r="W399" s="188">
        <f t="shared" si="417"/>
        <v>0</v>
      </c>
      <c r="X399" s="188">
        <f t="shared" si="418"/>
        <v>0</v>
      </c>
      <c r="Y399" s="33">
        <f t="shared" si="419"/>
        <v>43867</v>
      </c>
    </row>
    <row r="400" spans="1:25" ht="15" customHeight="1">
      <c r="A400" s="39"/>
      <c r="B400" s="240"/>
      <c r="C400" s="14" t="str">
        <f>IF(B398&lt;&gt;"",'Agents Postes'!E$5,"")</f>
        <v>Jules Wist</v>
      </c>
      <c r="D400" s="15"/>
      <c r="E400" s="16"/>
      <c r="F400" s="16"/>
      <c r="G400" s="17"/>
      <c r="H400" s="17"/>
      <c r="I400" s="18"/>
      <c r="J400" s="18"/>
      <c r="K400" s="19"/>
      <c r="L400" s="1">
        <f t="shared" si="375"/>
        <v>0</v>
      </c>
      <c r="M400" s="4">
        <f t="shared" si="376"/>
        <v>0</v>
      </c>
      <c r="R400">
        <f t="shared" si="413"/>
        <v>4</v>
      </c>
      <c r="S400" s="33">
        <f t="shared" ref="S400" si="426">S398</f>
        <v>43867</v>
      </c>
      <c r="T400">
        <f t="shared" si="415"/>
        <v>6</v>
      </c>
      <c r="U400">
        <f t="shared" si="416"/>
        <v>2</v>
      </c>
      <c r="V400" t="str">
        <f t="shared" si="412"/>
        <v>6Jules Wist4</v>
      </c>
      <c r="W400" s="188">
        <f t="shared" si="417"/>
        <v>0</v>
      </c>
      <c r="X400" s="188">
        <f t="shared" si="418"/>
        <v>0</v>
      </c>
      <c r="Y400" s="33">
        <f t="shared" si="419"/>
        <v>43867</v>
      </c>
    </row>
    <row r="401" spans="1:25" ht="15" customHeight="1">
      <c r="A401" s="39"/>
      <c r="B401" s="240"/>
      <c r="C401" s="14" t="str">
        <f>IF(B398&lt;&gt;"",'Agents Postes'!E$6,"")</f>
        <v>Honoré Tarot</v>
      </c>
      <c r="D401" s="15"/>
      <c r="E401" s="16"/>
      <c r="F401" s="16"/>
      <c r="G401" s="17"/>
      <c r="H401" s="17"/>
      <c r="I401" s="18"/>
      <c r="J401" s="18"/>
      <c r="K401" s="19"/>
      <c r="L401" s="1">
        <f t="shared" si="375"/>
        <v>0</v>
      </c>
      <c r="M401" s="4">
        <f t="shared" si="376"/>
        <v>0</v>
      </c>
      <c r="R401">
        <f t="shared" si="413"/>
        <v>4</v>
      </c>
      <c r="S401" s="33">
        <f t="shared" ref="S401" si="427">S398</f>
        <v>43867</v>
      </c>
      <c r="T401">
        <f t="shared" si="415"/>
        <v>6</v>
      </c>
      <c r="U401">
        <f t="shared" si="416"/>
        <v>2</v>
      </c>
      <c r="V401" t="str">
        <f t="shared" si="412"/>
        <v>6Honoré Tarot4</v>
      </c>
      <c r="W401" s="188">
        <f t="shared" si="417"/>
        <v>0</v>
      </c>
      <c r="X401" s="188">
        <f t="shared" si="418"/>
        <v>0</v>
      </c>
      <c r="Y401" s="33">
        <f t="shared" si="419"/>
        <v>43867</v>
      </c>
    </row>
    <row r="402" spans="1:25" ht="15" customHeight="1">
      <c r="A402" s="39"/>
      <c r="B402" s="240"/>
      <c r="C402" s="14" t="str">
        <f>IF(B398&lt;&gt;"",'Agents Postes'!E$7,"")</f>
        <v>Joseph Belote</v>
      </c>
      <c r="D402" s="15"/>
      <c r="E402" s="16"/>
      <c r="F402" s="16"/>
      <c r="G402" s="17"/>
      <c r="H402" s="17"/>
      <c r="I402" s="18"/>
      <c r="J402" s="18"/>
      <c r="K402" s="19"/>
      <c r="L402" s="1">
        <f t="shared" si="375"/>
        <v>0</v>
      </c>
      <c r="M402" s="4">
        <f t="shared" si="376"/>
        <v>0</v>
      </c>
      <c r="R402">
        <f t="shared" si="413"/>
        <v>4</v>
      </c>
      <c r="S402" s="33">
        <f t="shared" ref="S402" si="428">S398</f>
        <v>43867</v>
      </c>
      <c r="T402">
        <f t="shared" si="415"/>
        <v>6</v>
      </c>
      <c r="U402">
        <f t="shared" si="416"/>
        <v>2</v>
      </c>
      <c r="V402" t="str">
        <f t="shared" si="412"/>
        <v>6Joseph Belote4</v>
      </c>
      <c r="W402" s="188">
        <f t="shared" si="417"/>
        <v>0</v>
      </c>
      <c r="X402" s="188">
        <f t="shared" si="418"/>
        <v>0</v>
      </c>
      <c r="Y402" s="33">
        <f t="shared" si="419"/>
        <v>43867</v>
      </c>
    </row>
    <row r="403" spans="1:25" ht="15" customHeight="1">
      <c r="A403" s="39"/>
      <c r="B403" s="240"/>
      <c r="C403" s="14" t="str">
        <f>IF(B398&lt;&gt;"",'Agents Postes'!E$8,"")</f>
        <v/>
      </c>
      <c r="D403" s="15"/>
      <c r="E403" s="16"/>
      <c r="F403" s="16"/>
      <c r="G403" s="17"/>
      <c r="H403" s="17"/>
      <c r="I403" s="18"/>
      <c r="J403" s="18"/>
      <c r="K403" s="19"/>
      <c r="L403" s="1">
        <f t="shared" si="375"/>
        <v>0</v>
      </c>
      <c r="M403" s="4">
        <f t="shared" si="376"/>
        <v>0</v>
      </c>
      <c r="R403">
        <f t="shared" si="413"/>
        <v>4</v>
      </c>
      <c r="S403" s="33">
        <f t="shared" ref="S403" si="429">S398</f>
        <v>43867</v>
      </c>
      <c r="T403">
        <f t="shared" si="415"/>
        <v>6</v>
      </c>
      <c r="U403">
        <f t="shared" si="416"/>
        <v>2</v>
      </c>
      <c r="V403" t="str">
        <f t="shared" si="412"/>
        <v>64</v>
      </c>
      <c r="W403" s="188">
        <f t="shared" si="417"/>
        <v>0</v>
      </c>
      <c r="X403" s="188">
        <f t="shared" si="418"/>
        <v>0</v>
      </c>
      <c r="Y403" s="33">
        <f t="shared" si="419"/>
        <v>43867</v>
      </c>
    </row>
    <row r="404" spans="1:25" ht="15" customHeight="1">
      <c r="A404" s="39"/>
      <c r="B404" s="240"/>
      <c r="C404" s="14" t="str">
        <f>IF(B398&lt;&gt;"",'Agents Postes'!E$9,"")</f>
        <v/>
      </c>
      <c r="D404" s="15"/>
      <c r="E404" s="16"/>
      <c r="F404" s="16"/>
      <c r="G404" s="17"/>
      <c r="H404" s="17"/>
      <c r="I404" s="18"/>
      <c r="J404" s="18"/>
      <c r="K404" s="19"/>
      <c r="L404" s="1">
        <f t="shared" si="375"/>
        <v>0</v>
      </c>
      <c r="M404" s="4">
        <f t="shared" si="376"/>
        <v>0</v>
      </c>
      <c r="R404">
        <f t="shared" si="413"/>
        <v>4</v>
      </c>
      <c r="S404" s="33">
        <f t="shared" ref="S404" si="430">S398</f>
        <v>43867</v>
      </c>
      <c r="T404">
        <f t="shared" si="415"/>
        <v>6</v>
      </c>
      <c r="U404">
        <f t="shared" si="416"/>
        <v>2</v>
      </c>
      <c r="V404" t="str">
        <f t="shared" si="412"/>
        <v>64</v>
      </c>
      <c r="W404" s="188">
        <f t="shared" si="417"/>
        <v>0</v>
      </c>
      <c r="X404" s="188">
        <f t="shared" si="418"/>
        <v>0</v>
      </c>
      <c r="Y404" s="33">
        <f t="shared" si="419"/>
        <v>43867</v>
      </c>
    </row>
    <row r="405" spans="1:25" ht="15" customHeight="1">
      <c r="A405" s="39"/>
      <c r="B405" s="240"/>
      <c r="C405" s="14" t="str">
        <f>IF(B398&lt;&gt;"",'Agents Postes'!E$10,"")</f>
        <v/>
      </c>
      <c r="D405" s="15"/>
      <c r="E405" s="16"/>
      <c r="F405" s="16"/>
      <c r="G405" s="17"/>
      <c r="H405" s="17"/>
      <c r="I405" s="18"/>
      <c r="J405" s="18"/>
      <c r="K405" s="19"/>
      <c r="L405" s="1">
        <f t="shared" si="375"/>
        <v>0</v>
      </c>
      <c r="M405" s="4">
        <f t="shared" si="376"/>
        <v>0</v>
      </c>
      <c r="R405">
        <f t="shared" si="413"/>
        <v>4</v>
      </c>
      <c r="S405" s="33">
        <f t="shared" ref="S405" si="431">S398</f>
        <v>43867</v>
      </c>
      <c r="T405">
        <f t="shared" si="415"/>
        <v>6</v>
      </c>
      <c r="U405">
        <f t="shared" si="416"/>
        <v>2</v>
      </c>
      <c r="V405" t="str">
        <f t="shared" si="412"/>
        <v>64</v>
      </c>
      <c r="W405" s="188">
        <f t="shared" si="417"/>
        <v>0</v>
      </c>
      <c r="X405" s="188">
        <f t="shared" si="418"/>
        <v>0</v>
      </c>
      <c r="Y405" s="33">
        <f t="shared" si="419"/>
        <v>43867</v>
      </c>
    </row>
    <row r="406" spans="1:25" ht="15" customHeight="1">
      <c r="A406" s="39"/>
      <c r="B406" s="240"/>
      <c r="C406" s="14" t="str">
        <f>IF(B398&lt;&gt;"",'Agents Postes'!E$11,"")</f>
        <v/>
      </c>
      <c r="D406" s="15"/>
      <c r="E406" s="16"/>
      <c r="F406" s="16"/>
      <c r="G406" s="17"/>
      <c r="H406" s="17"/>
      <c r="I406" s="18"/>
      <c r="J406" s="18"/>
      <c r="K406" s="19"/>
      <c r="L406" s="1">
        <f t="shared" si="375"/>
        <v>0</v>
      </c>
      <c r="M406" s="4">
        <f t="shared" si="376"/>
        <v>0</v>
      </c>
      <c r="R406">
        <f t="shared" si="413"/>
        <v>4</v>
      </c>
      <c r="S406" s="33">
        <f t="shared" ref="S406" si="432">S398</f>
        <v>43867</v>
      </c>
      <c r="T406">
        <f t="shared" si="415"/>
        <v>6</v>
      </c>
      <c r="U406">
        <f t="shared" si="416"/>
        <v>2</v>
      </c>
      <c r="V406" t="str">
        <f t="shared" si="412"/>
        <v>64</v>
      </c>
      <c r="W406" s="188">
        <f t="shared" si="417"/>
        <v>0</v>
      </c>
      <c r="X406" s="188">
        <f t="shared" si="418"/>
        <v>0</v>
      </c>
      <c r="Y406" s="33">
        <f t="shared" si="419"/>
        <v>43867</v>
      </c>
    </row>
    <row r="407" spans="1:25" ht="15" customHeight="1">
      <c r="A407" s="39"/>
      <c r="B407" s="240"/>
      <c r="C407" s="14" t="str">
        <f>IF(B398&lt;&gt;"",'Agents Postes'!E$12,"")</f>
        <v/>
      </c>
      <c r="D407" s="15"/>
      <c r="E407" s="16"/>
      <c r="F407" s="16"/>
      <c r="G407" s="17"/>
      <c r="H407" s="17"/>
      <c r="I407" s="18"/>
      <c r="J407" s="18"/>
      <c r="K407" s="19"/>
      <c r="L407" s="1">
        <f t="shared" si="375"/>
        <v>0</v>
      </c>
      <c r="M407" s="4">
        <f t="shared" si="376"/>
        <v>0</v>
      </c>
      <c r="R407">
        <f t="shared" si="413"/>
        <v>4</v>
      </c>
      <c r="S407" s="33">
        <f t="shared" ref="S407" si="433">S398</f>
        <v>43867</v>
      </c>
      <c r="T407">
        <f t="shared" si="415"/>
        <v>6</v>
      </c>
      <c r="U407">
        <f t="shared" si="416"/>
        <v>2</v>
      </c>
      <c r="V407" t="str">
        <f t="shared" si="412"/>
        <v>64</v>
      </c>
      <c r="W407" s="188">
        <f t="shared" si="417"/>
        <v>0</v>
      </c>
      <c r="X407" s="188">
        <f t="shared" si="418"/>
        <v>0</v>
      </c>
      <c r="Y407" s="33">
        <f t="shared" si="419"/>
        <v>43867</v>
      </c>
    </row>
    <row r="408" spans="1:25" ht="15" customHeight="1">
      <c r="A408" s="39"/>
      <c r="B408" s="240"/>
      <c r="C408" s="14" t="str">
        <f>IF(B398&lt;&gt;"",'Agents Postes'!E$13,"")</f>
        <v/>
      </c>
      <c r="D408" s="15"/>
      <c r="E408" s="16"/>
      <c r="F408" s="16"/>
      <c r="G408" s="17"/>
      <c r="H408" s="17"/>
      <c r="I408" s="18"/>
      <c r="J408" s="18"/>
      <c r="K408" s="19"/>
      <c r="L408" s="1">
        <f t="shared" si="375"/>
        <v>0</v>
      </c>
      <c r="M408" s="4">
        <f t="shared" si="376"/>
        <v>0</v>
      </c>
      <c r="R408">
        <f t="shared" si="413"/>
        <v>4</v>
      </c>
      <c r="S408" s="33">
        <f t="shared" ref="S408" si="434">S398</f>
        <v>43867</v>
      </c>
      <c r="T408">
        <f t="shared" si="415"/>
        <v>6</v>
      </c>
      <c r="U408">
        <f t="shared" si="416"/>
        <v>2</v>
      </c>
      <c r="V408" t="str">
        <f t="shared" si="412"/>
        <v>64</v>
      </c>
      <c r="W408" s="188">
        <f t="shared" si="417"/>
        <v>0</v>
      </c>
      <c r="X408" s="188">
        <f t="shared" si="418"/>
        <v>0</v>
      </c>
      <c r="Y408" s="33">
        <f t="shared" si="419"/>
        <v>43867</v>
      </c>
    </row>
    <row r="409" spans="1:25" ht="15" customHeight="1">
      <c r="A409" s="39"/>
      <c r="B409" s="240"/>
      <c r="C409" s="14" t="str">
        <f>IF(B398&lt;&gt;"",'Agents Postes'!E$14,"")</f>
        <v/>
      </c>
      <c r="D409" s="15"/>
      <c r="E409" s="16"/>
      <c r="F409" s="16"/>
      <c r="G409" s="17"/>
      <c r="H409" s="17"/>
      <c r="I409" s="18"/>
      <c r="J409" s="18"/>
      <c r="K409" s="19"/>
      <c r="L409" s="1">
        <f t="shared" si="375"/>
        <v>0</v>
      </c>
      <c r="M409" s="4">
        <f t="shared" si="376"/>
        <v>0</v>
      </c>
      <c r="R409">
        <f t="shared" si="413"/>
        <v>4</v>
      </c>
      <c r="S409" s="33">
        <f t="shared" ref="S409" si="435">S398</f>
        <v>43867</v>
      </c>
      <c r="T409">
        <f t="shared" si="415"/>
        <v>6</v>
      </c>
      <c r="U409">
        <f t="shared" si="416"/>
        <v>2</v>
      </c>
      <c r="V409" t="str">
        <f t="shared" si="412"/>
        <v>64</v>
      </c>
      <c r="W409" s="188">
        <f t="shared" si="417"/>
        <v>0</v>
      </c>
      <c r="X409" s="188">
        <f t="shared" si="418"/>
        <v>0</v>
      </c>
      <c r="Y409" s="33">
        <f t="shared" si="419"/>
        <v>43867</v>
      </c>
    </row>
    <row r="410" spans="1:25" ht="15" customHeight="1">
      <c r="A410" s="39"/>
      <c r="B410" s="240"/>
      <c r="C410" s="14" t="str">
        <f>IF(B399&lt;&gt;"",'Agents Postes'!E$14,"")</f>
        <v/>
      </c>
      <c r="D410" s="15"/>
      <c r="E410" s="16"/>
      <c r="F410" s="16"/>
      <c r="G410" s="17"/>
      <c r="H410" s="17"/>
      <c r="I410" s="18"/>
      <c r="J410" s="18"/>
      <c r="K410" s="19"/>
      <c r="L410" s="1">
        <f t="shared" si="375"/>
        <v>0</v>
      </c>
      <c r="M410" s="4">
        <f t="shared" si="376"/>
        <v>0</v>
      </c>
      <c r="R410">
        <f t="shared" si="413"/>
        <v>4</v>
      </c>
      <c r="S410" s="33">
        <f t="shared" ref="S410" si="436">S398</f>
        <v>43867</v>
      </c>
      <c r="T410">
        <f t="shared" si="415"/>
        <v>6</v>
      </c>
      <c r="U410">
        <f t="shared" si="416"/>
        <v>2</v>
      </c>
      <c r="V410" t="str">
        <f t="shared" si="412"/>
        <v>64</v>
      </c>
      <c r="W410" s="188">
        <f t="shared" si="417"/>
        <v>0</v>
      </c>
      <c r="X410" s="188">
        <f t="shared" si="418"/>
        <v>0</v>
      </c>
      <c r="Y410" s="33">
        <f t="shared" si="419"/>
        <v>43867</v>
      </c>
    </row>
    <row r="411" spans="1:25" ht="15" customHeight="1">
      <c r="A411" s="39"/>
      <c r="B411" s="240"/>
      <c r="C411" s="14" t="str">
        <f>IF(B400&lt;&gt;"",'Agents Postes'!E$14,"")</f>
        <v/>
      </c>
      <c r="D411" s="15"/>
      <c r="E411" s="16"/>
      <c r="F411" s="16"/>
      <c r="G411" s="17"/>
      <c r="H411" s="17"/>
      <c r="I411" s="18"/>
      <c r="J411" s="18"/>
      <c r="K411" s="19"/>
      <c r="L411" s="1">
        <f t="shared" si="375"/>
        <v>0</v>
      </c>
      <c r="M411" s="4">
        <f t="shared" si="376"/>
        <v>0</v>
      </c>
      <c r="R411">
        <f t="shared" si="413"/>
        <v>4</v>
      </c>
      <c r="S411" s="33">
        <f t="shared" ref="S411" si="437">S398</f>
        <v>43867</v>
      </c>
      <c r="T411">
        <f t="shared" si="415"/>
        <v>6</v>
      </c>
      <c r="U411">
        <f t="shared" si="416"/>
        <v>2</v>
      </c>
      <c r="V411" t="str">
        <f t="shared" si="412"/>
        <v>64</v>
      </c>
      <c r="W411" s="188">
        <f t="shared" si="417"/>
        <v>0</v>
      </c>
      <c r="X411" s="188">
        <f t="shared" si="418"/>
        <v>0</v>
      </c>
      <c r="Y411" s="33">
        <f t="shared" si="419"/>
        <v>43867</v>
      </c>
    </row>
    <row r="412" spans="1:25" ht="15.75" customHeight="1" thickBot="1">
      <c r="A412" s="39"/>
      <c r="B412" s="241"/>
      <c r="C412" s="14" t="str">
        <f>IF(B401&lt;&gt;"",'Agents Postes'!E$14,"")</f>
        <v/>
      </c>
      <c r="D412" s="15"/>
      <c r="E412" s="126"/>
      <c r="F412" s="126"/>
      <c r="G412" s="127"/>
      <c r="H412" s="127"/>
      <c r="I412" s="128"/>
      <c r="J412" s="128"/>
      <c r="K412" s="21"/>
      <c r="L412" s="5">
        <f t="shared" si="375"/>
        <v>0</v>
      </c>
      <c r="M412" s="6">
        <f t="shared" si="376"/>
        <v>0</v>
      </c>
      <c r="R412">
        <f t="shared" si="413"/>
        <v>4</v>
      </c>
      <c r="S412" s="33">
        <f t="shared" ref="S412" si="438">S398</f>
        <v>43867</v>
      </c>
      <c r="T412">
        <f t="shared" si="415"/>
        <v>6</v>
      </c>
      <c r="U412">
        <f t="shared" si="416"/>
        <v>2</v>
      </c>
      <c r="V412" t="str">
        <f t="shared" si="412"/>
        <v>64</v>
      </c>
      <c r="W412" s="188">
        <f t="shared" si="417"/>
        <v>0</v>
      </c>
      <c r="X412" s="188">
        <f t="shared" si="418"/>
        <v>0</v>
      </c>
      <c r="Y412" s="33">
        <f t="shared" si="419"/>
        <v>43867</v>
      </c>
    </row>
    <row r="413" spans="1:25" ht="15" customHeight="1">
      <c r="A413" s="39">
        <v>27</v>
      </c>
      <c r="B413" s="239">
        <f>IF(WORKDAY(D$4,A413,Feries)&lt;=F$4,WORKDAY(D$4,A413,Feries),"")</f>
        <v>43868</v>
      </c>
      <c r="C413" s="11" t="str">
        <f>IF(B413&lt;&gt;"",'Agents Postes'!E$3,"")</f>
        <v>Herbert Dupont</v>
      </c>
      <c r="D413" s="12"/>
      <c r="E413" s="123"/>
      <c r="F413" s="123"/>
      <c r="G413" s="124"/>
      <c r="H413" s="124"/>
      <c r="I413" s="125"/>
      <c r="J413" s="125"/>
      <c r="K413" s="13"/>
      <c r="L413" s="2">
        <f t="shared" si="375"/>
        <v>0</v>
      </c>
      <c r="M413" s="3">
        <f t="shared" si="376"/>
        <v>0</v>
      </c>
      <c r="R413">
        <f t="shared" si="413"/>
        <v>5</v>
      </c>
      <c r="S413" s="33">
        <f t="shared" ref="S413" si="439">B413</f>
        <v>43868</v>
      </c>
      <c r="T413">
        <f t="shared" si="415"/>
        <v>6</v>
      </c>
      <c r="U413">
        <f t="shared" si="416"/>
        <v>2</v>
      </c>
      <c r="V413" t="str">
        <f t="shared" si="412"/>
        <v>6Herbert Dupont5</v>
      </c>
      <c r="W413" s="188">
        <f t="shared" si="417"/>
        <v>0</v>
      </c>
      <c r="X413" s="188">
        <f t="shared" si="418"/>
        <v>0</v>
      </c>
      <c r="Y413" s="33">
        <f t="shared" si="419"/>
        <v>43868</v>
      </c>
    </row>
    <row r="414" spans="1:25" ht="15" customHeight="1">
      <c r="A414" s="39"/>
      <c r="B414" s="240"/>
      <c r="C414" s="14" t="str">
        <f>IF(B413&lt;&gt;"",'Agents Postes'!E$4,"")</f>
        <v>Lulu Durand</v>
      </c>
      <c r="D414" s="15"/>
      <c r="E414" s="16"/>
      <c r="F414" s="16"/>
      <c r="G414" s="17"/>
      <c r="H414" s="17"/>
      <c r="I414" s="18"/>
      <c r="J414" s="18"/>
      <c r="K414" s="19"/>
      <c r="L414" s="1">
        <f t="shared" si="375"/>
        <v>0</v>
      </c>
      <c r="M414" s="4">
        <f t="shared" si="376"/>
        <v>0</v>
      </c>
      <c r="R414">
        <f t="shared" si="413"/>
        <v>5</v>
      </c>
      <c r="S414" s="33">
        <f t="shared" ref="S414" si="440">S413</f>
        <v>43868</v>
      </c>
      <c r="T414">
        <f t="shared" si="415"/>
        <v>6</v>
      </c>
      <c r="U414">
        <f t="shared" si="416"/>
        <v>2</v>
      </c>
      <c r="V414" t="str">
        <f t="shared" si="412"/>
        <v>6Lulu Durand5</v>
      </c>
      <c r="W414" s="188">
        <f t="shared" si="417"/>
        <v>0</v>
      </c>
      <c r="X414" s="188">
        <f t="shared" si="418"/>
        <v>0</v>
      </c>
      <c r="Y414" s="33">
        <f t="shared" si="419"/>
        <v>43868</v>
      </c>
    </row>
    <row r="415" spans="1:25" ht="15" customHeight="1">
      <c r="A415" s="39"/>
      <c r="B415" s="240"/>
      <c r="C415" s="14" t="str">
        <f>IF(B413&lt;&gt;"",'Agents Postes'!E$5,"")</f>
        <v>Jules Wist</v>
      </c>
      <c r="D415" s="15"/>
      <c r="E415" s="16"/>
      <c r="F415" s="16"/>
      <c r="G415" s="17"/>
      <c r="H415" s="17"/>
      <c r="I415" s="18"/>
      <c r="J415" s="18"/>
      <c r="K415" s="19"/>
      <c r="L415" s="1">
        <f t="shared" si="375"/>
        <v>0</v>
      </c>
      <c r="M415" s="4">
        <f t="shared" si="376"/>
        <v>0</v>
      </c>
      <c r="R415">
        <f t="shared" si="413"/>
        <v>5</v>
      </c>
      <c r="S415" s="33">
        <f t="shared" ref="S415" si="441">S413</f>
        <v>43868</v>
      </c>
      <c r="T415">
        <f t="shared" si="415"/>
        <v>6</v>
      </c>
      <c r="U415">
        <f t="shared" si="416"/>
        <v>2</v>
      </c>
      <c r="V415" t="str">
        <f t="shared" si="412"/>
        <v>6Jules Wist5</v>
      </c>
      <c r="W415" s="188">
        <f t="shared" si="417"/>
        <v>0</v>
      </c>
      <c r="X415" s="188">
        <f t="shared" si="418"/>
        <v>0</v>
      </c>
      <c r="Y415" s="33">
        <f t="shared" si="419"/>
        <v>43868</v>
      </c>
    </row>
    <row r="416" spans="1:25" ht="15" customHeight="1">
      <c r="A416" s="39"/>
      <c r="B416" s="240"/>
      <c r="C416" s="14" t="str">
        <f>IF(B413&lt;&gt;"",'Agents Postes'!E$6,"")</f>
        <v>Honoré Tarot</v>
      </c>
      <c r="D416" s="15"/>
      <c r="E416" s="16"/>
      <c r="F416" s="16"/>
      <c r="G416" s="17"/>
      <c r="H416" s="17"/>
      <c r="I416" s="18"/>
      <c r="J416" s="18"/>
      <c r="K416" s="19"/>
      <c r="L416" s="1">
        <f t="shared" si="375"/>
        <v>0</v>
      </c>
      <c r="M416" s="4">
        <f t="shared" si="376"/>
        <v>0</v>
      </c>
      <c r="R416">
        <f t="shared" si="413"/>
        <v>5</v>
      </c>
      <c r="S416" s="33">
        <f t="shared" ref="S416" si="442">S413</f>
        <v>43868</v>
      </c>
      <c r="T416">
        <f t="shared" si="415"/>
        <v>6</v>
      </c>
      <c r="U416">
        <f t="shared" si="416"/>
        <v>2</v>
      </c>
      <c r="V416" t="str">
        <f t="shared" si="412"/>
        <v>6Honoré Tarot5</v>
      </c>
      <c r="W416" s="188">
        <f t="shared" si="417"/>
        <v>0</v>
      </c>
      <c r="X416" s="188">
        <f t="shared" si="418"/>
        <v>0</v>
      </c>
      <c r="Y416" s="33">
        <f t="shared" si="419"/>
        <v>43868</v>
      </c>
    </row>
    <row r="417" spans="1:25" ht="15" customHeight="1">
      <c r="A417" s="39"/>
      <c r="B417" s="240"/>
      <c r="C417" s="14" t="str">
        <f>IF(B413&lt;&gt;"",'Agents Postes'!E$7,"")</f>
        <v>Joseph Belote</v>
      </c>
      <c r="D417" s="15"/>
      <c r="E417" s="16"/>
      <c r="F417" s="16"/>
      <c r="G417" s="17"/>
      <c r="H417" s="17"/>
      <c r="I417" s="18"/>
      <c r="J417" s="18"/>
      <c r="K417" s="19"/>
      <c r="L417" s="1">
        <f t="shared" si="375"/>
        <v>0</v>
      </c>
      <c r="M417" s="4">
        <f t="shared" si="376"/>
        <v>0</v>
      </c>
      <c r="R417">
        <f t="shared" si="413"/>
        <v>5</v>
      </c>
      <c r="S417" s="33">
        <f t="shared" ref="S417" si="443">S413</f>
        <v>43868</v>
      </c>
      <c r="T417">
        <f t="shared" si="415"/>
        <v>6</v>
      </c>
      <c r="U417">
        <f t="shared" si="416"/>
        <v>2</v>
      </c>
      <c r="V417" t="str">
        <f t="shared" si="412"/>
        <v>6Joseph Belote5</v>
      </c>
      <c r="W417" s="188">
        <f t="shared" si="417"/>
        <v>0</v>
      </c>
      <c r="X417" s="188">
        <f t="shared" si="418"/>
        <v>0</v>
      </c>
      <c r="Y417" s="33">
        <f t="shared" si="419"/>
        <v>43868</v>
      </c>
    </row>
    <row r="418" spans="1:25" ht="15" customHeight="1">
      <c r="A418" s="39"/>
      <c r="B418" s="240"/>
      <c r="C418" s="14" t="str">
        <f>IF(B413&lt;&gt;"",'Agents Postes'!E$8,"")</f>
        <v/>
      </c>
      <c r="D418" s="15"/>
      <c r="E418" s="16"/>
      <c r="F418" s="16"/>
      <c r="G418" s="17"/>
      <c r="H418" s="17"/>
      <c r="I418" s="18"/>
      <c r="J418" s="18"/>
      <c r="K418" s="19"/>
      <c r="L418" s="1">
        <f t="shared" si="375"/>
        <v>0</v>
      </c>
      <c r="M418" s="4">
        <f t="shared" si="376"/>
        <v>0</v>
      </c>
      <c r="R418">
        <f t="shared" si="413"/>
        <v>5</v>
      </c>
      <c r="S418" s="33">
        <f t="shared" ref="S418" si="444">S413</f>
        <v>43868</v>
      </c>
      <c r="T418">
        <f t="shared" si="415"/>
        <v>6</v>
      </c>
      <c r="U418">
        <f t="shared" si="416"/>
        <v>2</v>
      </c>
      <c r="V418" t="str">
        <f t="shared" si="412"/>
        <v>65</v>
      </c>
      <c r="W418" s="188">
        <f t="shared" si="417"/>
        <v>0</v>
      </c>
      <c r="X418" s="188">
        <f t="shared" si="418"/>
        <v>0</v>
      </c>
      <c r="Y418" s="33">
        <f t="shared" si="419"/>
        <v>43868</v>
      </c>
    </row>
    <row r="419" spans="1:25" ht="15" customHeight="1">
      <c r="A419" s="39"/>
      <c r="B419" s="240"/>
      <c r="C419" s="14" t="str">
        <f>IF(B413&lt;&gt;"",'Agents Postes'!E$9,"")</f>
        <v/>
      </c>
      <c r="D419" s="15"/>
      <c r="E419" s="16"/>
      <c r="F419" s="16"/>
      <c r="G419" s="17"/>
      <c r="H419" s="17"/>
      <c r="I419" s="18"/>
      <c r="J419" s="18"/>
      <c r="K419" s="19"/>
      <c r="L419" s="1">
        <f t="shared" si="375"/>
        <v>0</v>
      </c>
      <c r="M419" s="4">
        <f t="shared" si="376"/>
        <v>0</v>
      </c>
      <c r="R419">
        <f t="shared" si="413"/>
        <v>5</v>
      </c>
      <c r="S419" s="33">
        <f t="shared" ref="S419" si="445">S413</f>
        <v>43868</v>
      </c>
      <c r="T419">
        <f t="shared" si="415"/>
        <v>6</v>
      </c>
      <c r="U419">
        <f t="shared" si="416"/>
        <v>2</v>
      </c>
      <c r="V419" t="str">
        <f t="shared" si="412"/>
        <v>65</v>
      </c>
      <c r="W419" s="188">
        <f t="shared" si="417"/>
        <v>0</v>
      </c>
      <c r="X419" s="188">
        <f t="shared" si="418"/>
        <v>0</v>
      </c>
      <c r="Y419" s="33">
        <f t="shared" si="419"/>
        <v>43868</v>
      </c>
    </row>
    <row r="420" spans="1:25" ht="15" customHeight="1">
      <c r="A420" s="39"/>
      <c r="B420" s="240"/>
      <c r="C420" s="14" t="str">
        <f>IF(B413&lt;&gt;"",'Agents Postes'!E$10,"")</f>
        <v/>
      </c>
      <c r="D420" s="15"/>
      <c r="E420" s="16"/>
      <c r="F420" s="16"/>
      <c r="G420" s="17"/>
      <c r="H420" s="17"/>
      <c r="I420" s="18"/>
      <c r="J420" s="18"/>
      <c r="K420" s="19"/>
      <c r="L420" s="1">
        <f t="shared" si="375"/>
        <v>0</v>
      </c>
      <c r="M420" s="4">
        <f t="shared" si="376"/>
        <v>0</v>
      </c>
      <c r="R420">
        <f t="shared" si="413"/>
        <v>5</v>
      </c>
      <c r="S420" s="33">
        <f t="shared" ref="S420" si="446">S413</f>
        <v>43868</v>
      </c>
      <c r="T420">
        <f t="shared" si="415"/>
        <v>6</v>
      </c>
      <c r="U420">
        <f t="shared" si="416"/>
        <v>2</v>
      </c>
      <c r="V420" t="str">
        <f t="shared" si="412"/>
        <v>65</v>
      </c>
      <c r="W420" s="188">
        <f t="shared" si="417"/>
        <v>0</v>
      </c>
      <c r="X420" s="188">
        <f t="shared" si="418"/>
        <v>0</v>
      </c>
      <c r="Y420" s="33">
        <f t="shared" si="419"/>
        <v>43868</v>
      </c>
    </row>
    <row r="421" spans="1:25" ht="15" customHeight="1">
      <c r="A421" s="39"/>
      <c r="B421" s="240"/>
      <c r="C421" s="14" t="str">
        <f>IF(B413&lt;&gt;"",'Agents Postes'!E$11,"")</f>
        <v/>
      </c>
      <c r="D421" s="15"/>
      <c r="E421" s="16"/>
      <c r="F421" s="16"/>
      <c r="G421" s="17"/>
      <c r="H421" s="17"/>
      <c r="I421" s="18"/>
      <c r="J421" s="18"/>
      <c r="K421" s="19"/>
      <c r="L421" s="1">
        <f t="shared" si="375"/>
        <v>0</v>
      </c>
      <c r="M421" s="4">
        <f t="shared" si="376"/>
        <v>0</v>
      </c>
      <c r="R421">
        <f t="shared" si="413"/>
        <v>5</v>
      </c>
      <c r="S421" s="33">
        <f t="shared" ref="S421" si="447">S413</f>
        <v>43868</v>
      </c>
      <c r="T421">
        <f t="shared" si="415"/>
        <v>6</v>
      </c>
      <c r="U421">
        <f t="shared" si="416"/>
        <v>2</v>
      </c>
      <c r="V421" t="str">
        <f t="shared" si="412"/>
        <v>65</v>
      </c>
      <c r="W421" s="188">
        <f t="shared" si="417"/>
        <v>0</v>
      </c>
      <c r="X421" s="188">
        <f t="shared" si="418"/>
        <v>0</v>
      </c>
      <c r="Y421" s="33">
        <f t="shared" si="419"/>
        <v>43868</v>
      </c>
    </row>
    <row r="422" spans="1:25" ht="15" customHeight="1">
      <c r="A422" s="39"/>
      <c r="B422" s="240"/>
      <c r="C422" s="14" t="str">
        <f>IF(B413&lt;&gt;"",'Agents Postes'!E$12,"")</f>
        <v/>
      </c>
      <c r="D422" s="15"/>
      <c r="E422" s="16"/>
      <c r="F422" s="16"/>
      <c r="G422" s="17"/>
      <c r="H422" s="17"/>
      <c r="I422" s="18"/>
      <c r="J422" s="18"/>
      <c r="K422" s="19"/>
      <c r="L422" s="1">
        <f t="shared" ref="L422:L485" si="448">(F422-E422)+(H422-G422)+(J422-I422)</f>
        <v>0</v>
      </c>
      <c r="M422" s="4">
        <f t="shared" ref="M422:M485" si="449">L422*24</f>
        <v>0</v>
      </c>
      <c r="R422">
        <f t="shared" si="413"/>
        <v>5</v>
      </c>
      <c r="S422" s="33">
        <f t="shared" ref="S422" si="450">S413</f>
        <v>43868</v>
      </c>
      <c r="T422">
        <f t="shared" si="415"/>
        <v>6</v>
      </c>
      <c r="U422">
        <f t="shared" si="416"/>
        <v>2</v>
      </c>
      <c r="V422" t="str">
        <f t="shared" si="412"/>
        <v>65</v>
      </c>
      <c r="W422" s="188">
        <f t="shared" si="417"/>
        <v>0</v>
      </c>
      <c r="X422" s="188">
        <f t="shared" si="418"/>
        <v>0</v>
      </c>
      <c r="Y422" s="33">
        <f t="shared" si="419"/>
        <v>43868</v>
      </c>
    </row>
    <row r="423" spans="1:25" ht="15" customHeight="1">
      <c r="A423" s="39"/>
      <c r="B423" s="240"/>
      <c r="C423" s="14" t="str">
        <f>IF(B413&lt;&gt;"",'Agents Postes'!E$13,"")</f>
        <v/>
      </c>
      <c r="D423" s="15"/>
      <c r="E423" s="16"/>
      <c r="F423" s="16"/>
      <c r="G423" s="17"/>
      <c r="H423" s="17"/>
      <c r="I423" s="18"/>
      <c r="J423" s="18"/>
      <c r="K423" s="19"/>
      <c r="L423" s="1">
        <f t="shared" si="448"/>
        <v>0</v>
      </c>
      <c r="M423" s="4">
        <f t="shared" si="449"/>
        <v>0</v>
      </c>
      <c r="R423">
        <f t="shared" si="413"/>
        <v>5</v>
      </c>
      <c r="S423" s="33">
        <f t="shared" ref="S423" si="451">S413</f>
        <v>43868</v>
      </c>
      <c r="T423">
        <f t="shared" si="415"/>
        <v>6</v>
      </c>
      <c r="U423">
        <f t="shared" si="416"/>
        <v>2</v>
      </c>
      <c r="V423" t="str">
        <f t="shared" si="412"/>
        <v>65</v>
      </c>
      <c r="W423" s="188">
        <f t="shared" si="417"/>
        <v>0</v>
      </c>
      <c r="X423" s="188">
        <f t="shared" si="418"/>
        <v>0</v>
      </c>
      <c r="Y423" s="33">
        <f t="shared" si="419"/>
        <v>43868</v>
      </c>
    </row>
    <row r="424" spans="1:25" ht="15" customHeight="1">
      <c r="A424" s="39"/>
      <c r="B424" s="240"/>
      <c r="C424" s="14" t="str">
        <f>IF(B413&lt;&gt;"",'Agents Postes'!E$14,"")</f>
        <v/>
      </c>
      <c r="D424" s="15"/>
      <c r="E424" s="16"/>
      <c r="F424" s="16"/>
      <c r="G424" s="17"/>
      <c r="H424" s="17"/>
      <c r="I424" s="18"/>
      <c r="J424" s="18"/>
      <c r="K424" s="19"/>
      <c r="L424" s="1">
        <f t="shared" si="448"/>
        <v>0</v>
      </c>
      <c r="M424" s="4">
        <f t="shared" si="449"/>
        <v>0</v>
      </c>
      <c r="R424">
        <f t="shared" si="413"/>
        <v>5</v>
      </c>
      <c r="S424" s="33">
        <f t="shared" ref="S424" si="452">S413</f>
        <v>43868</v>
      </c>
      <c r="T424">
        <f t="shared" si="415"/>
        <v>6</v>
      </c>
      <c r="U424">
        <f t="shared" si="416"/>
        <v>2</v>
      </c>
      <c r="V424" t="str">
        <f t="shared" si="412"/>
        <v>65</v>
      </c>
      <c r="W424" s="188">
        <f t="shared" si="417"/>
        <v>0</v>
      </c>
      <c r="X424" s="188">
        <f t="shared" si="418"/>
        <v>0</v>
      </c>
      <c r="Y424" s="33">
        <f t="shared" si="419"/>
        <v>43868</v>
      </c>
    </row>
    <row r="425" spans="1:25" ht="15" customHeight="1">
      <c r="A425" s="39"/>
      <c r="B425" s="240"/>
      <c r="C425" s="14" t="str">
        <f>IF(B414&lt;&gt;"",'Agents Postes'!E$14,"")</f>
        <v/>
      </c>
      <c r="D425" s="15"/>
      <c r="E425" s="16"/>
      <c r="F425" s="16"/>
      <c r="G425" s="17"/>
      <c r="H425" s="17"/>
      <c r="I425" s="18"/>
      <c r="J425" s="18"/>
      <c r="K425" s="19"/>
      <c r="L425" s="1">
        <f t="shared" si="448"/>
        <v>0</v>
      </c>
      <c r="M425" s="4">
        <f t="shared" si="449"/>
        <v>0</v>
      </c>
      <c r="R425">
        <f t="shared" si="413"/>
        <v>5</v>
      </c>
      <c r="S425" s="33">
        <f t="shared" ref="S425" si="453">S413</f>
        <v>43868</v>
      </c>
      <c r="T425">
        <f t="shared" si="415"/>
        <v>6</v>
      </c>
      <c r="U425">
        <f t="shared" si="416"/>
        <v>2</v>
      </c>
      <c r="V425" t="str">
        <f t="shared" si="412"/>
        <v>65</v>
      </c>
      <c r="W425" s="188">
        <f t="shared" si="417"/>
        <v>0</v>
      </c>
      <c r="X425" s="188">
        <f t="shared" si="418"/>
        <v>0</v>
      </c>
      <c r="Y425" s="33">
        <f t="shared" si="419"/>
        <v>43868</v>
      </c>
    </row>
    <row r="426" spans="1:25" ht="15" customHeight="1">
      <c r="A426" s="39"/>
      <c r="B426" s="240"/>
      <c r="C426" s="14" t="str">
        <f>IF(B415&lt;&gt;"",'Agents Postes'!E$14,"")</f>
        <v/>
      </c>
      <c r="D426" s="15"/>
      <c r="E426" s="16"/>
      <c r="F426" s="16"/>
      <c r="G426" s="17"/>
      <c r="H426" s="17"/>
      <c r="I426" s="18"/>
      <c r="J426" s="18"/>
      <c r="K426" s="19"/>
      <c r="L426" s="1">
        <f t="shared" si="448"/>
        <v>0</v>
      </c>
      <c r="M426" s="4">
        <f t="shared" si="449"/>
        <v>0</v>
      </c>
      <c r="R426">
        <f t="shared" si="413"/>
        <v>5</v>
      </c>
      <c r="S426" s="33">
        <f t="shared" ref="S426" si="454">S413</f>
        <v>43868</v>
      </c>
      <c r="T426">
        <f t="shared" si="415"/>
        <v>6</v>
      </c>
      <c r="U426">
        <f t="shared" si="416"/>
        <v>2</v>
      </c>
      <c r="V426" t="str">
        <f t="shared" si="412"/>
        <v>65</v>
      </c>
      <c r="W426" s="188">
        <f t="shared" si="417"/>
        <v>0</v>
      </c>
      <c r="X426" s="188">
        <f t="shared" si="418"/>
        <v>0</v>
      </c>
      <c r="Y426" s="33">
        <f t="shared" si="419"/>
        <v>43868</v>
      </c>
    </row>
    <row r="427" spans="1:25" ht="15.75" customHeight="1" thickBot="1">
      <c r="A427" s="39"/>
      <c r="B427" s="241"/>
      <c r="C427" s="14" t="str">
        <f>IF(B416&lt;&gt;"",'Agents Postes'!E$14,"")</f>
        <v/>
      </c>
      <c r="D427" s="15"/>
      <c r="E427" s="126"/>
      <c r="F427" s="126"/>
      <c r="G427" s="127"/>
      <c r="H427" s="127"/>
      <c r="I427" s="128"/>
      <c r="J427" s="128"/>
      <c r="K427" s="21"/>
      <c r="L427" s="5">
        <f t="shared" si="448"/>
        <v>0</v>
      </c>
      <c r="M427" s="6">
        <f t="shared" si="449"/>
        <v>0</v>
      </c>
      <c r="R427">
        <f t="shared" si="413"/>
        <v>5</v>
      </c>
      <c r="S427" s="33">
        <f t="shared" ref="S427" si="455">S413</f>
        <v>43868</v>
      </c>
      <c r="T427">
        <f t="shared" si="415"/>
        <v>6</v>
      </c>
      <c r="U427">
        <f t="shared" si="416"/>
        <v>2</v>
      </c>
      <c r="V427" t="str">
        <f t="shared" si="412"/>
        <v>65</v>
      </c>
      <c r="W427" s="188">
        <f t="shared" si="417"/>
        <v>0</v>
      </c>
      <c r="X427" s="188">
        <f t="shared" si="418"/>
        <v>0</v>
      </c>
      <c r="Y427" s="33">
        <f t="shared" si="419"/>
        <v>43868</v>
      </c>
    </row>
    <row r="428" spans="1:25" ht="15" customHeight="1">
      <c r="A428" s="39">
        <v>28</v>
      </c>
      <c r="B428" s="239">
        <f>IF(WORKDAY(D$4,A428,Feries)&lt;=F$4,WORKDAY(D$4,A428,Feries),"")</f>
        <v>43871</v>
      </c>
      <c r="C428" s="11" t="str">
        <f>IF(B428&lt;&gt;"",'Agents Postes'!E$3,"")</f>
        <v>Herbert Dupont</v>
      </c>
      <c r="D428" s="12"/>
      <c r="E428" s="123"/>
      <c r="F428" s="123"/>
      <c r="G428" s="124"/>
      <c r="H428" s="124"/>
      <c r="I428" s="125"/>
      <c r="J428" s="125"/>
      <c r="K428" s="13"/>
      <c r="L428" s="2">
        <f t="shared" si="448"/>
        <v>0</v>
      </c>
      <c r="M428" s="3">
        <f t="shared" si="449"/>
        <v>0</v>
      </c>
      <c r="R428">
        <f t="shared" si="413"/>
        <v>1</v>
      </c>
      <c r="S428" s="33">
        <f t="shared" ref="S428" si="456">B428</f>
        <v>43871</v>
      </c>
      <c r="T428">
        <f t="shared" si="415"/>
        <v>7</v>
      </c>
      <c r="U428">
        <f t="shared" si="416"/>
        <v>2</v>
      </c>
      <c r="V428" t="str">
        <f t="shared" si="412"/>
        <v>7Herbert Dupont1</v>
      </c>
      <c r="W428" s="188">
        <f t="shared" si="417"/>
        <v>0</v>
      </c>
      <c r="X428" s="188">
        <f t="shared" si="418"/>
        <v>0</v>
      </c>
      <c r="Y428" s="33">
        <f t="shared" si="419"/>
        <v>43871</v>
      </c>
    </row>
    <row r="429" spans="1:25" ht="15" customHeight="1">
      <c r="A429" s="39"/>
      <c r="B429" s="240"/>
      <c r="C429" s="14" t="str">
        <f>IF(B428&lt;&gt;"",'Agents Postes'!E$4,"")</f>
        <v>Lulu Durand</v>
      </c>
      <c r="D429" s="15"/>
      <c r="E429" s="16"/>
      <c r="F429" s="16"/>
      <c r="G429" s="17"/>
      <c r="H429" s="17"/>
      <c r="I429" s="18"/>
      <c r="J429" s="18"/>
      <c r="K429" s="19"/>
      <c r="L429" s="1">
        <f t="shared" si="448"/>
        <v>0</v>
      </c>
      <c r="M429" s="4">
        <f t="shared" si="449"/>
        <v>0</v>
      </c>
      <c r="R429">
        <f t="shared" si="413"/>
        <v>1</v>
      </c>
      <c r="S429" s="33">
        <f t="shared" ref="S429" si="457">S428</f>
        <v>43871</v>
      </c>
      <c r="T429">
        <f t="shared" si="415"/>
        <v>7</v>
      </c>
      <c r="U429">
        <f t="shared" si="416"/>
        <v>2</v>
      </c>
      <c r="V429" t="str">
        <f t="shared" si="412"/>
        <v>7Lulu Durand1</v>
      </c>
      <c r="W429" s="188">
        <f t="shared" si="417"/>
        <v>0</v>
      </c>
      <c r="X429" s="188">
        <f t="shared" si="418"/>
        <v>0</v>
      </c>
      <c r="Y429" s="33">
        <f t="shared" si="419"/>
        <v>43871</v>
      </c>
    </row>
    <row r="430" spans="1:25" ht="15" customHeight="1">
      <c r="A430" s="39"/>
      <c r="B430" s="240"/>
      <c r="C430" s="14" t="str">
        <f>IF(B428&lt;&gt;"",'Agents Postes'!E$5,"")</f>
        <v>Jules Wist</v>
      </c>
      <c r="D430" s="15"/>
      <c r="E430" s="16"/>
      <c r="F430" s="16"/>
      <c r="G430" s="17"/>
      <c r="H430" s="17"/>
      <c r="I430" s="18"/>
      <c r="J430" s="18"/>
      <c r="K430" s="19"/>
      <c r="L430" s="1">
        <f t="shared" si="448"/>
        <v>0</v>
      </c>
      <c r="M430" s="4">
        <f t="shared" si="449"/>
        <v>0</v>
      </c>
      <c r="R430">
        <f t="shared" si="413"/>
        <v>1</v>
      </c>
      <c r="S430" s="33">
        <f t="shared" ref="S430" si="458">S428</f>
        <v>43871</v>
      </c>
      <c r="T430">
        <f t="shared" si="415"/>
        <v>7</v>
      </c>
      <c r="U430">
        <f t="shared" si="416"/>
        <v>2</v>
      </c>
      <c r="V430" t="str">
        <f t="shared" si="412"/>
        <v>7Jules Wist1</v>
      </c>
      <c r="W430" s="188">
        <f t="shared" si="417"/>
        <v>0</v>
      </c>
      <c r="X430" s="188">
        <f t="shared" si="418"/>
        <v>0</v>
      </c>
      <c r="Y430" s="33">
        <f t="shared" si="419"/>
        <v>43871</v>
      </c>
    </row>
    <row r="431" spans="1:25" ht="15" customHeight="1">
      <c r="A431" s="39"/>
      <c r="B431" s="240"/>
      <c r="C431" s="14" t="str">
        <f>IF(B428&lt;&gt;"",'Agents Postes'!E$6,"")</f>
        <v>Honoré Tarot</v>
      </c>
      <c r="D431" s="15"/>
      <c r="E431" s="16"/>
      <c r="F431" s="16"/>
      <c r="G431" s="17"/>
      <c r="H431" s="17"/>
      <c r="I431" s="18"/>
      <c r="J431" s="18"/>
      <c r="K431" s="19"/>
      <c r="L431" s="1">
        <f t="shared" si="448"/>
        <v>0</v>
      </c>
      <c r="M431" s="4">
        <f t="shared" si="449"/>
        <v>0</v>
      </c>
      <c r="R431">
        <f t="shared" si="413"/>
        <v>1</v>
      </c>
      <c r="S431" s="33">
        <f t="shared" ref="S431" si="459">S428</f>
        <v>43871</v>
      </c>
      <c r="T431">
        <f t="shared" si="415"/>
        <v>7</v>
      </c>
      <c r="U431">
        <f t="shared" si="416"/>
        <v>2</v>
      </c>
      <c r="V431" t="str">
        <f t="shared" si="412"/>
        <v>7Honoré Tarot1</v>
      </c>
      <c r="W431" s="188">
        <f t="shared" si="417"/>
        <v>0</v>
      </c>
      <c r="X431" s="188">
        <f t="shared" si="418"/>
        <v>0</v>
      </c>
      <c r="Y431" s="33">
        <f t="shared" si="419"/>
        <v>43871</v>
      </c>
    </row>
    <row r="432" spans="1:25" ht="15" customHeight="1">
      <c r="A432" s="39"/>
      <c r="B432" s="240"/>
      <c r="C432" s="14" t="str">
        <f>IF(B428&lt;&gt;"",'Agents Postes'!E$7,"")</f>
        <v>Joseph Belote</v>
      </c>
      <c r="D432" s="15"/>
      <c r="E432" s="16"/>
      <c r="F432" s="16"/>
      <c r="G432" s="17"/>
      <c r="H432" s="17"/>
      <c r="I432" s="18"/>
      <c r="J432" s="18"/>
      <c r="K432" s="19"/>
      <c r="L432" s="1">
        <f t="shared" si="448"/>
        <v>0</v>
      </c>
      <c r="M432" s="4">
        <f t="shared" si="449"/>
        <v>0</v>
      </c>
      <c r="R432">
        <f t="shared" si="413"/>
        <v>1</v>
      </c>
      <c r="S432" s="33">
        <f t="shared" ref="S432" si="460">S428</f>
        <v>43871</v>
      </c>
      <c r="T432">
        <f t="shared" si="415"/>
        <v>7</v>
      </c>
      <c r="U432">
        <f t="shared" si="416"/>
        <v>2</v>
      </c>
      <c r="V432" t="str">
        <f t="shared" si="412"/>
        <v>7Joseph Belote1</v>
      </c>
      <c r="W432" s="188">
        <f t="shared" si="417"/>
        <v>0</v>
      </c>
      <c r="X432" s="188">
        <f t="shared" si="418"/>
        <v>0</v>
      </c>
      <c r="Y432" s="33">
        <f t="shared" si="419"/>
        <v>43871</v>
      </c>
    </row>
    <row r="433" spans="1:25" ht="15" customHeight="1">
      <c r="A433" s="39"/>
      <c r="B433" s="240"/>
      <c r="C433" s="14" t="str">
        <f>IF(B428&lt;&gt;"",'Agents Postes'!E$8,"")</f>
        <v/>
      </c>
      <c r="D433" s="15"/>
      <c r="E433" s="16"/>
      <c r="F433" s="16"/>
      <c r="G433" s="17"/>
      <c r="H433" s="17"/>
      <c r="I433" s="18"/>
      <c r="J433" s="18"/>
      <c r="K433" s="19"/>
      <c r="L433" s="1">
        <f t="shared" si="448"/>
        <v>0</v>
      </c>
      <c r="M433" s="4">
        <f t="shared" si="449"/>
        <v>0</v>
      </c>
      <c r="R433">
        <f t="shared" si="413"/>
        <v>1</v>
      </c>
      <c r="S433" s="33">
        <f t="shared" ref="S433" si="461">S428</f>
        <v>43871</v>
      </c>
      <c r="T433">
        <f t="shared" si="415"/>
        <v>7</v>
      </c>
      <c r="U433">
        <f t="shared" si="416"/>
        <v>2</v>
      </c>
      <c r="V433" t="str">
        <f t="shared" si="412"/>
        <v>71</v>
      </c>
      <c r="W433" s="188">
        <f t="shared" si="417"/>
        <v>0</v>
      </c>
      <c r="X433" s="188">
        <f t="shared" si="418"/>
        <v>0</v>
      </c>
      <c r="Y433" s="33">
        <f t="shared" si="419"/>
        <v>43871</v>
      </c>
    </row>
    <row r="434" spans="1:25" ht="15" customHeight="1">
      <c r="A434" s="39"/>
      <c r="B434" s="240"/>
      <c r="C434" s="14" t="str">
        <f>IF(B428&lt;&gt;"",'Agents Postes'!E$9,"")</f>
        <v/>
      </c>
      <c r="D434" s="15"/>
      <c r="E434" s="16"/>
      <c r="F434" s="16"/>
      <c r="G434" s="17"/>
      <c r="H434" s="17"/>
      <c r="I434" s="18"/>
      <c r="J434" s="18"/>
      <c r="K434" s="19"/>
      <c r="L434" s="1">
        <f t="shared" si="448"/>
        <v>0</v>
      </c>
      <c r="M434" s="4">
        <f t="shared" si="449"/>
        <v>0</v>
      </c>
      <c r="R434">
        <f t="shared" si="413"/>
        <v>1</v>
      </c>
      <c r="S434" s="33">
        <f t="shared" ref="S434" si="462">S428</f>
        <v>43871</v>
      </c>
      <c r="T434">
        <f t="shared" si="415"/>
        <v>7</v>
      </c>
      <c r="U434">
        <f t="shared" si="416"/>
        <v>2</v>
      </c>
      <c r="V434" t="str">
        <f t="shared" si="412"/>
        <v>71</v>
      </c>
      <c r="W434" s="188">
        <f t="shared" si="417"/>
        <v>0</v>
      </c>
      <c r="X434" s="188">
        <f t="shared" si="418"/>
        <v>0</v>
      </c>
      <c r="Y434" s="33">
        <f t="shared" si="419"/>
        <v>43871</v>
      </c>
    </row>
    <row r="435" spans="1:25" ht="15" customHeight="1">
      <c r="A435" s="39"/>
      <c r="B435" s="240"/>
      <c r="C435" s="14" t="str">
        <f>IF(B428&lt;&gt;"",'Agents Postes'!E$10,"")</f>
        <v/>
      </c>
      <c r="D435" s="15"/>
      <c r="E435" s="16"/>
      <c r="F435" s="16"/>
      <c r="G435" s="17"/>
      <c r="H435" s="17"/>
      <c r="I435" s="18"/>
      <c r="J435" s="18"/>
      <c r="K435" s="19"/>
      <c r="L435" s="1">
        <f t="shared" si="448"/>
        <v>0</v>
      </c>
      <c r="M435" s="4">
        <f t="shared" si="449"/>
        <v>0</v>
      </c>
      <c r="R435">
        <f t="shared" si="413"/>
        <v>1</v>
      </c>
      <c r="S435" s="33">
        <f t="shared" ref="S435" si="463">S428</f>
        <v>43871</v>
      </c>
      <c r="T435">
        <f t="shared" si="415"/>
        <v>7</v>
      </c>
      <c r="U435">
        <f t="shared" si="416"/>
        <v>2</v>
      </c>
      <c r="V435" t="str">
        <f t="shared" si="412"/>
        <v>71</v>
      </c>
      <c r="W435" s="188">
        <f t="shared" si="417"/>
        <v>0</v>
      </c>
      <c r="X435" s="188">
        <f t="shared" si="418"/>
        <v>0</v>
      </c>
      <c r="Y435" s="33">
        <f t="shared" si="419"/>
        <v>43871</v>
      </c>
    </row>
    <row r="436" spans="1:25" ht="15" customHeight="1">
      <c r="A436" s="39"/>
      <c r="B436" s="240"/>
      <c r="C436" s="14" t="str">
        <f>IF(B428&lt;&gt;"",'Agents Postes'!E$11,"")</f>
        <v/>
      </c>
      <c r="D436" s="15"/>
      <c r="E436" s="16"/>
      <c r="F436" s="16"/>
      <c r="G436" s="17"/>
      <c r="H436" s="17"/>
      <c r="I436" s="18"/>
      <c r="J436" s="18"/>
      <c r="K436" s="19"/>
      <c r="L436" s="1">
        <f t="shared" si="448"/>
        <v>0</v>
      </c>
      <c r="M436" s="4">
        <f t="shared" si="449"/>
        <v>0</v>
      </c>
      <c r="R436">
        <f t="shared" si="413"/>
        <v>1</v>
      </c>
      <c r="S436" s="33">
        <f t="shared" ref="S436" si="464">S428</f>
        <v>43871</v>
      </c>
      <c r="T436">
        <f t="shared" si="415"/>
        <v>7</v>
      </c>
      <c r="U436">
        <f t="shared" si="416"/>
        <v>2</v>
      </c>
      <c r="V436" t="str">
        <f t="shared" si="412"/>
        <v>71</v>
      </c>
      <c r="W436" s="188">
        <f t="shared" si="417"/>
        <v>0</v>
      </c>
      <c r="X436" s="188">
        <f t="shared" si="418"/>
        <v>0</v>
      </c>
      <c r="Y436" s="33">
        <f t="shared" si="419"/>
        <v>43871</v>
      </c>
    </row>
    <row r="437" spans="1:25" ht="15" customHeight="1">
      <c r="A437" s="39"/>
      <c r="B437" s="240"/>
      <c r="C437" s="14" t="str">
        <f>IF(B428&lt;&gt;"",'Agents Postes'!E$12,"")</f>
        <v/>
      </c>
      <c r="D437" s="15"/>
      <c r="E437" s="16"/>
      <c r="F437" s="16"/>
      <c r="G437" s="17"/>
      <c r="H437" s="17"/>
      <c r="I437" s="18"/>
      <c r="J437" s="18"/>
      <c r="K437" s="19"/>
      <c r="L437" s="1">
        <f t="shared" si="448"/>
        <v>0</v>
      </c>
      <c r="M437" s="4">
        <f t="shared" si="449"/>
        <v>0</v>
      </c>
      <c r="R437">
        <f t="shared" si="413"/>
        <v>1</v>
      </c>
      <c r="S437" s="33">
        <f t="shared" ref="S437" si="465">S428</f>
        <v>43871</v>
      </c>
      <c r="T437">
        <f t="shared" si="415"/>
        <v>7</v>
      </c>
      <c r="U437">
        <f t="shared" si="416"/>
        <v>2</v>
      </c>
      <c r="V437" t="str">
        <f t="shared" si="412"/>
        <v>71</v>
      </c>
      <c r="W437" s="188">
        <f t="shared" si="417"/>
        <v>0</v>
      </c>
      <c r="X437" s="188">
        <f t="shared" si="418"/>
        <v>0</v>
      </c>
      <c r="Y437" s="33">
        <f t="shared" si="419"/>
        <v>43871</v>
      </c>
    </row>
    <row r="438" spans="1:25" ht="15" customHeight="1">
      <c r="A438" s="39"/>
      <c r="B438" s="240"/>
      <c r="C438" s="14" t="str">
        <f>IF(B428&lt;&gt;"",'Agents Postes'!E$13,"")</f>
        <v/>
      </c>
      <c r="D438" s="15"/>
      <c r="E438" s="16"/>
      <c r="F438" s="16"/>
      <c r="G438" s="17"/>
      <c r="H438" s="17"/>
      <c r="I438" s="18"/>
      <c r="J438" s="18"/>
      <c r="K438" s="19"/>
      <c r="L438" s="1">
        <f t="shared" si="448"/>
        <v>0</v>
      </c>
      <c r="M438" s="4">
        <f t="shared" si="449"/>
        <v>0</v>
      </c>
      <c r="R438">
        <f t="shared" si="413"/>
        <v>1</v>
      </c>
      <c r="S438" s="33">
        <f t="shared" ref="S438" si="466">S428</f>
        <v>43871</v>
      </c>
      <c r="T438">
        <f t="shared" si="415"/>
        <v>7</v>
      </c>
      <c r="U438">
        <f t="shared" si="416"/>
        <v>2</v>
      </c>
      <c r="V438" t="str">
        <f t="shared" si="412"/>
        <v>71</v>
      </c>
      <c r="W438" s="188">
        <f t="shared" si="417"/>
        <v>0</v>
      </c>
      <c r="X438" s="188">
        <f t="shared" si="418"/>
        <v>0</v>
      </c>
      <c r="Y438" s="33">
        <f t="shared" si="419"/>
        <v>43871</v>
      </c>
    </row>
    <row r="439" spans="1:25" ht="15" customHeight="1">
      <c r="A439" s="39"/>
      <c r="B439" s="240"/>
      <c r="C439" s="14" t="str">
        <f>IF(B428&lt;&gt;"",'Agents Postes'!E$14,"")</f>
        <v/>
      </c>
      <c r="D439" s="15"/>
      <c r="E439" s="16"/>
      <c r="F439" s="16"/>
      <c r="G439" s="17"/>
      <c r="H439" s="17"/>
      <c r="I439" s="18"/>
      <c r="J439" s="18"/>
      <c r="K439" s="19"/>
      <c r="L439" s="1">
        <f t="shared" si="448"/>
        <v>0</v>
      </c>
      <c r="M439" s="4">
        <f t="shared" si="449"/>
        <v>0</v>
      </c>
      <c r="R439">
        <f t="shared" si="413"/>
        <v>1</v>
      </c>
      <c r="S439" s="33">
        <f t="shared" ref="S439" si="467">S428</f>
        <v>43871</v>
      </c>
      <c r="T439">
        <f t="shared" si="415"/>
        <v>7</v>
      </c>
      <c r="U439">
        <f t="shared" si="416"/>
        <v>2</v>
      </c>
      <c r="V439" t="str">
        <f t="shared" si="412"/>
        <v>71</v>
      </c>
      <c r="W439" s="188">
        <f t="shared" si="417"/>
        <v>0</v>
      </c>
      <c r="X439" s="188">
        <f t="shared" si="418"/>
        <v>0</v>
      </c>
      <c r="Y439" s="33">
        <f t="shared" si="419"/>
        <v>43871</v>
      </c>
    </row>
    <row r="440" spans="1:25" ht="15" customHeight="1">
      <c r="A440" s="39"/>
      <c r="B440" s="240"/>
      <c r="C440" s="14" t="str">
        <f>IF(B429&lt;&gt;"",'Agents Postes'!E$14,"")</f>
        <v/>
      </c>
      <c r="D440" s="15"/>
      <c r="E440" s="16"/>
      <c r="F440" s="16"/>
      <c r="G440" s="17"/>
      <c r="H440" s="17"/>
      <c r="I440" s="18"/>
      <c r="J440" s="18"/>
      <c r="K440" s="19"/>
      <c r="L440" s="1">
        <f t="shared" si="448"/>
        <v>0</v>
      </c>
      <c r="M440" s="4">
        <f t="shared" si="449"/>
        <v>0</v>
      </c>
      <c r="R440">
        <f t="shared" si="413"/>
        <v>1</v>
      </c>
      <c r="S440" s="33">
        <f t="shared" ref="S440" si="468">S428</f>
        <v>43871</v>
      </c>
      <c r="T440">
        <f t="shared" si="415"/>
        <v>7</v>
      </c>
      <c r="U440">
        <f t="shared" si="416"/>
        <v>2</v>
      </c>
      <c r="V440" t="str">
        <f t="shared" si="412"/>
        <v>71</v>
      </c>
      <c r="W440" s="188">
        <f t="shared" si="417"/>
        <v>0</v>
      </c>
      <c r="X440" s="188">
        <f t="shared" si="418"/>
        <v>0</v>
      </c>
      <c r="Y440" s="33">
        <f t="shared" si="419"/>
        <v>43871</v>
      </c>
    </row>
    <row r="441" spans="1:25" ht="15" customHeight="1">
      <c r="A441" s="39"/>
      <c r="B441" s="240"/>
      <c r="C441" s="14" t="str">
        <f>IF(B430&lt;&gt;"",'Agents Postes'!E$14,"")</f>
        <v/>
      </c>
      <c r="D441" s="15"/>
      <c r="E441" s="16"/>
      <c r="F441" s="16"/>
      <c r="G441" s="17"/>
      <c r="H441" s="17"/>
      <c r="I441" s="18"/>
      <c r="J441" s="18"/>
      <c r="K441" s="19"/>
      <c r="L441" s="1">
        <f t="shared" si="448"/>
        <v>0</v>
      </c>
      <c r="M441" s="4">
        <f t="shared" si="449"/>
        <v>0</v>
      </c>
      <c r="R441">
        <f t="shared" si="413"/>
        <v>1</v>
      </c>
      <c r="S441" s="33">
        <f t="shared" ref="S441" si="469">S428</f>
        <v>43871</v>
      </c>
      <c r="T441">
        <f t="shared" si="415"/>
        <v>7</v>
      </c>
      <c r="U441">
        <f t="shared" si="416"/>
        <v>2</v>
      </c>
      <c r="V441" t="str">
        <f t="shared" si="412"/>
        <v>71</v>
      </c>
      <c r="W441" s="188">
        <f t="shared" si="417"/>
        <v>0</v>
      </c>
      <c r="X441" s="188">
        <f t="shared" si="418"/>
        <v>0</v>
      </c>
      <c r="Y441" s="33">
        <f t="shared" si="419"/>
        <v>43871</v>
      </c>
    </row>
    <row r="442" spans="1:25" ht="15.75" customHeight="1" thickBot="1">
      <c r="A442" s="39"/>
      <c r="B442" s="241"/>
      <c r="C442" s="14" t="str">
        <f>IF(B431&lt;&gt;"",'Agents Postes'!E$14,"")</f>
        <v/>
      </c>
      <c r="D442" s="15"/>
      <c r="E442" s="126"/>
      <c r="F442" s="126"/>
      <c r="G442" s="127"/>
      <c r="H442" s="127"/>
      <c r="I442" s="128"/>
      <c r="J442" s="128"/>
      <c r="K442" s="21"/>
      <c r="L442" s="5">
        <f t="shared" si="448"/>
        <v>0</v>
      </c>
      <c r="M442" s="6">
        <f t="shared" si="449"/>
        <v>0</v>
      </c>
      <c r="R442">
        <f t="shared" si="413"/>
        <v>1</v>
      </c>
      <c r="S442" s="33">
        <f t="shared" ref="S442" si="470">S428</f>
        <v>43871</v>
      </c>
      <c r="T442">
        <f t="shared" si="415"/>
        <v>7</v>
      </c>
      <c r="U442">
        <f t="shared" si="416"/>
        <v>2</v>
      </c>
      <c r="V442" t="str">
        <f t="shared" si="412"/>
        <v>71</v>
      </c>
      <c r="W442" s="188">
        <f t="shared" si="417"/>
        <v>0</v>
      </c>
      <c r="X442" s="188">
        <f t="shared" si="418"/>
        <v>0</v>
      </c>
      <c r="Y442" s="33">
        <f t="shared" si="419"/>
        <v>43871</v>
      </c>
    </row>
    <row r="443" spans="1:25" ht="15" customHeight="1">
      <c r="A443" s="39">
        <v>29</v>
      </c>
      <c r="B443" s="239">
        <f>IF(WORKDAY(D$4,A443,Feries)&lt;=F$4,WORKDAY(D$4,A443,Feries),"")</f>
        <v>43872</v>
      </c>
      <c r="C443" s="11" t="str">
        <f>IF(B443&lt;&gt;"",'Agents Postes'!E$3,"")</f>
        <v>Herbert Dupont</v>
      </c>
      <c r="D443" s="12"/>
      <c r="E443" s="123"/>
      <c r="F443" s="123"/>
      <c r="G443" s="124"/>
      <c r="H443" s="124"/>
      <c r="I443" s="125"/>
      <c r="J443" s="125"/>
      <c r="K443" s="13"/>
      <c r="L443" s="2">
        <f t="shared" si="448"/>
        <v>0</v>
      </c>
      <c r="M443" s="3">
        <f t="shared" si="449"/>
        <v>0</v>
      </c>
      <c r="R443">
        <f t="shared" si="413"/>
        <v>2</v>
      </c>
      <c r="S443" s="33">
        <f t="shared" ref="S443" si="471">B443</f>
        <v>43872</v>
      </c>
      <c r="T443">
        <f t="shared" si="415"/>
        <v>7</v>
      </c>
      <c r="U443">
        <f t="shared" si="416"/>
        <v>2</v>
      </c>
      <c r="V443" t="str">
        <f t="shared" si="412"/>
        <v>7Herbert Dupont2</v>
      </c>
      <c r="W443" s="188">
        <f t="shared" si="417"/>
        <v>0</v>
      </c>
      <c r="X443" s="188">
        <f t="shared" si="418"/>
        <v>0</v>
      </c>
      <c r="Y443" s="33">
        <f t="shared" si="419"/>
        <v>43872</v>
      </c>
    </row>
    <row r="444" spans="1:25" ht="15" customHeight="1">
      <c r="A444" s="39"/>
      <c r="B444" s="240"/>
      <c r="C444" s="14" t="str">
        <f>IF(B443&lt;&gt;"",'Agents Postes'!E$4,"")</f>
        <v>Lulu Durand</v>
      </c>
      <c r="D444" s="15"/>
      <c r="E444" s="16"/>
      <c r="F444" s="16"/>
      <c r="G444" s="17"/>
      <c r="H444" s="17"/>
      <c r="I444" s="18"/>
      <c r="J444" s="18"/>
      <c r="K444" s="19"/>
      <c r="L444" s="1">
        <f t="shared" si="448"/>
        <v>0</v>
      </c>
      <c r="M444" s="4">
        <f t="shared" si="449"/>
        <v>0</v>
      </c>
      <c r="R444">
        <f t="shared" si="413"/>
        <v>2</v>
      </c>
      <c r="S444" s="33">
        <f t="shared" ref="S444" si="472">S443</f>
        <v>43872</v>
      </c>
      <c r="T444">
        <f t="shared" si="415"/>
        <v>7</v>
      </c>
      <c r="U444">
        <f t="shared" si="416"/>
        <v>2</v>
      </c>
      <c r="V444" t="str">
        <f t="shared" si="412"/>
        <v>7Lulu Durand2</v>
      </c>
      <c r="W444" s="188">
        <f t="shared" si="417"/>
        <v>0</v>
      </c>
      <c r="X444" s="188">
        <f t="shared" si="418"/>
        <v>0</v>
      </c>
      <c r="Y444" s="33">
        <f t="shared" si="419"/>
        <v>43872</v>
      </c>
    </row>
    <row r="445" spans="1:25" ht="15" customHeight="1">
      <c r="A445" s="39"/>
      <c r="B445" s="240"/>
      <c r="C445" s="14" t="str">
        <f>IF(B443&lt;&gt;"",'Agents Postes'!E$5,"")</f>
        <v>Jules Wist</v>
      </c>
      <c r="D445" s="15"/>
      <c r="E445" s="16"/>
      <c r="F445" s="16"/>
      <c r="G445" s="17"/>
      <c r="H445" s="17"/>
      <c r="I445" s="18"/>
      <c r="J445" s="18"/>
      <c r="K445" s="19"/>
      <c r="L445" s="1">
        <f t="shared" si="448"/>
        <v>0</v>
      </c>
      <c r="M445" s="4">
        <f t="shared" si="449"/>
        <v>0</v>
      </c>
      <c r="R445">
        <f t="shared" si="413"/>
        <v>2</v>
      </c>
      <c r="S445" s="33">
        <f t="shared" ref="S445" si="473">S443</f>
        <v>43872</v>
      </c>
      <c r="T445">
        <f t="shared" si="415"/>
        <v>7</v>
      </c>
      <c r="U445">
        <f t="shared" si="416"/>
        <v>2</v>
      </c>
      <c r="V445" t="str">
        <f t="shared" si="412"/>
        <v>7Jules Wist2</v>
      </c>
      <c r="W445" s="188">
        <f t="shared" si="417"/>
        <v>0</v>
      </c>
      <c r="X445" s="188">
        <f t="shared" si="418"/>
        <v>0</v>
      </c>
      <c r="Y445" s="33">
        <f t="shared" si="419"/>
        <v>43872</v>
      </c>
    </row>
    <row r="446" spans="1:25" ht="15" customHeight="1">
      <c r="A446" s="39"/>
      <c r="B446" s="240"/>
      <c r="C446" s="14" t="str">
        <f>IF(B443&lt;&gt;"",'Agents Postes'!E$6,"")</f>
        <v>Honoré Tarot</v>
      </c>
      <c r="D446" s="15"/>
      <c r="E446" s="16"/>
      <c r="F446" s="16"/>
      <c r="G446" s="17"/>
      <c r="H446" s="17"/>
      <c r="I446" s="18"/>
      <c r="J446" s="18"/>
      <c r="K446" s="19"/>
      <c r="L446" s="1">
        <f t="shared" si="448"/>
        <v>0</v>
      </c>
      <c r="M446" s="4">
        <f t="shared" si="449"/>
        <v>0</v>
      </c>
      <c r="R446">
        <f t="shared" si="413"/>
        <v>2</v>
      </c>
      <c r="S446" s="33">
        <f t="shared" ref="S446" si="474">S443</f>
        <v>43872</v>
      </c>
      <c r="T446">
        <f t="shared" si="415"/>
        <v>7</v>
      </c>
      <c r="U446">
        <f t="shared" si="416"/>
        <v>2</v>
      </c>
      <c r="V446" t="str">
        <f t="shared" si="412"/>
        <v>7Honoré Tarot2</v>
      </c>
      <c r="W446" s="188">
        <f t="shared" si="417"/>
        <v>0</v>
      </c>
      <c r="X446" s="188">
        <f t="shared" si="418"/>
        <v>0</v>
      </c>
      <c r="Y446" s="33">
        <f t="shared" si="419"/>
        <v>43872</v>
      </c>
    </row>
    <row r="447" spans="1:25" ht="15" customHeight="1">
      <c r="A447" s="39"/>
      <c r="B447" s="240"/>
      <c r="C447" s="14" t="str">
        <f>IF(B443&lt;&gt;"",'Agents Postes'!E$7,"")</f>
        <v>Joseph Belote</v>
      </c>
      <c r="D447" s="15"/>
      <c r="E447" s="16"/>
      <c r="F447" s="16"/>
      <c r="G447" s="17"/>
      <c r="H447" s="17"/>
      <c r="I447" s="18"/>
      <c r="J447" s="18"/>
      <c r="K447" s="19"/>
      <c r="L447" s="1">
        <f t="shared" si="448"/>
        <v>0</v>
      </c>
      <c r="M447" s="4">
        <f t="shared" si="449"/>
        <v>0</v>
      </c>
      <c r="R447">
        <f t="shared" si="413"/>
        <v>2</v>
      </c>
      <c r="S447" s="33">
        <f t="shared" ref="S447" si="475">S443</f>
        <v>43872</v>
      </c>
      <c r="T447">
        <f t="shared" si="415"/>
        <v>7</v>
      </c>
      <c r="U447">
        <f t="shared" si="416"/>
        <v>2</v>
      </c>
      <c r="V447" t="str">
        <f t="shared" si="412"/>
        <v>7Joseph Belote2</v>
      </c>
      <c r="W447" s="188">
        <f t="shared" si="417"/>
        <v>0</v>
      </c>
      <c r="X447" s="188">
        <f t="shared" si="418"/>
        <v>0</v>
      </c>
      <c r="Y447" s="33">
        <f t="shared" si="419"/>
        <v>43872</v>
      </c>
    </row>
    <row r="448" spans="1:25" ht="15" customHeight="1">
      <c r="A448" s="39"/>
      <c r="B448" s="240"/>
      <c r="C448" s="14" t="str">
        <f>IF(B443&lt;&gt;"",'Agents Postes'!E$8,"")</f>
        <v/>
      </c>
      <c r="D448" s="15"/>
      <c r="E448" s="16"/>
      <c r="F448" s="16"/>
      <c r="G448" s="17"/>
      <c r="H448" s="17"/>
      <c r="I448" s="18"/>
      <c r="J448" s="18"/>
      <c r="K448" s="19"/>
      <c r="L448" s="1">
        <f t="shared" si="448"/>
        <v>0</v>
      </c>
      <c r="M448" s="4">
        <f t="shared" si="449"/>
        <v>0</v>
      </c>
      <c r="R448">
        <f t="shared" si="413"/>
        <v>2</v>
      </c>
      <c r="S448" s="33">
        <f t="shared" ref="S448" si="476">S443</f>
        <v>43872</v>
      </c>
      <c r="T448">
        <f t="shared" si="415"/>
        <v>7</v>
      </c>
      <c r="U448">
        <f t="shared" si="416"/>
        <v>2</v>
      </c>
      <c r="V448" t="str">
        <f t="shared" si="412"/>
        <v>72</v>
      </c>
      <c r="W448" s="188">
        <f t="shared" si="417"/>
        <v>0</v>
      </c>
      <c r="X448" s="188">
        <f t="shared" si="418"/>
        <v>0</v>
      </c>
      <c r="Y448" s="33">
        <f t="shared" si="419"/>
        <v>43872</v>
      </c>
    </row>
    <row r="449" spans="1:25" ht="15" customHeight="1">
      <c r="A449" s="39"/>
      <c r="B449" s="240"/>
      <c r="C449" s="14" t="str">
        <f>IF(B443&lt;&gt;"",'Agents Postes'!E$9,"")</f>
        <v/>
      </c>
      <c r="D449" s="15"/>
      <c r="E449" s="16"/>
      <c r="F449" s="16"/>
      <c r="G449" s="17"/>
      <c r="H449" s="17"/>
      <c r="I449" s="18"/>
      <c r="J449" s="18"/>
      <c r="K449" s="19"/>
      <c r="L449" s="1">
        <f t="shared" si="448"/>
        <v>0</v>
      </c>
      <c r="M449" s="4">
        <f t="shared" si="449"/>
        <v>0</v>
      </c>
      <c r="R449">
        <f t="shared" si="413"/>
        <v>2</v>
      </c>
      <c r="S449" s="33">
        <f t="shared" ref="S449" si="477">S443</f>
        <v>43872</v>
      </c>
      <c r="T449">
        <f t="shared" si="415"/>
        <v>7</v>
      </c>
      <c r="U449">
        <f t="shared" si="416"/>
        <v>2</v>
      </c>
      <c r="V449" t="str">
        <f t="shared" si="412"/>
        <v>72</v>
      </c>
      <c r="W449" s="188">
        <f t="shared" si="417"/>
        <v>0</v>
      </c>
      <c r="X449" s="188">
        <f t="shared" si="418"/>
        <v>0</v>
      </c>
      <c r="Y449" s="33">
        <f t="shared" si="419"/>
        <v>43872</v>
      </c>
    </row>
    <row r="450" spans="1:25" ht="15" customHeight="1">
      <c r="A450" s="39"/>
      <c r="B450" s="240"/>
      <c r="C450" s="14" t="str">
        <f>IF(B443&lt;&gt;"",'Agents Postes'!E$10,"")</f>
        <v/>
      </c>
      <c r="D450" s="15"/>
      <c r="E450" s="16"/>
      <c r="F450" s="16"/>
      <c r="G450" s="17"/>
      <c r="H450" s="17"/>
      <c r="I450" s="18"/>
      <c r="J450" s="18"/>
      <c r="K450" s="19"/>
      <c r="L450" s="1">
        <f t="shared" si="448"/>
        <v>0</v>
      </c>
      <c r="M450" s="4">
        <f t="shared" si="449"/>
        <v>0</v>
      </c>
      <c r="R450">
        <f t="shared" si="413"/>
        <v>2</v>
      </c>
      <c r="S450" s="33">
        <f t="shared" ref="S450" si="478">S443</f>
        <v>43872</v>
      </c>
      <c r="T450">
        <f t="shared" si="415"/>
        <v>7</v>
      </c>
      <c r="U450">
        <f t="shared" si="416"/>
        <v>2</v>
      </c>
      <c r="V450" t="str">
        <f t="shared" si="412"/>
        <v>72</v>
      </c>
      <c r="W450" s="188">
        <f t="shared" si="417"/>
        <v>0</v>
      </c>
      <c r="X450" s="188">
        <f t="shared" si="418"/>
        <v>0</v>
      </c>
      <c r="Y450" s="33">
        <f t="shared" si="419"/>
        <v>43872</v>
      </c>
    </row>
    <row r="451" spans="1:25" ht="15" customHeight="1">
      <c r="A451" s="39"/>
      <c r="B451" s="240"/>
      <c r="C451" s="14" t="str">
        <f>IF(B443&lt;&gt;"",'Agents Postes'!E$11,"")</f>
        <v/>
      </c>
      <c r="D451" s="15"/>
      <c r="E451" s="16"/>
      <c r="F451" s="16"/>
      <c r="G451" s="17"/>
      <c r="H451" s="17"/>
      <c r="I451" s="18"/>
      <c r="J451" s="18"/>
      <c r="K451" s="19"/>
      <c r="L451" s="1">
        <f t="shared" si="448"/>
        <v>0</v>
      </c>
      <c r="M451" s="4">
        <f t="shared" si="449"/>
        <v>0</v>
      </c>
      <c r="R451">
        <f t="shared" si="413"/>
        <v>2</v>
      </c>
      <c r="S451" s="33">
        <f t="shared" ref="S451" si="479">S443</f>
        <v>43872</v>
      </c>
      <c r="T451">
        <f t="shared" si="415"/>
        <v>7</v>
      </c>
      <c r="U451">
        <f t="shared" si="416"/>
        <v>2</v>
      </c>
      <c r="V451" t="str">
        <f t="shared" si="412"/>
        <v>72</v>
      </c>
      <c r="W451" s="188">
        <f t="shared" si="417"/>
        <v>0</v>
      </c>
      <c r="X451" s="188">
        <f t="shared" si="418"/>
        <v>0</v>
      </c>
      <c r="Y451" s="33">
        <f t="shared" si="419"/>
        <v>43872</v>
      </c>
    </row>
    <row r="452" spans="1:25" ht="15" customHeight="1">
      <c r="A452" s="39"/>
      <c r="B452" s="240"/>
      <c r="C452" s="14" t="str">
        <f>IF(B443&lt;&gt;"",'Agents Postes'!E$12,"")</f>
        <v/>
      </c>
      <c r="D452" s="15"/>
      <c r="E452" s="16"/>
      <c r="F452" s="16"/>
      <c r="G452" s="17"/>
      <c r="H452" s="17"/>
      <c r="I452" s="18"/>
      <c r="J452" s="18"/>
      <c r="K452" s="19"/>
      <c r="L452" s="1">
        <f t="shared" si="448"/>
        <v>0</v>
      </c>
      <c r="M452" s="4">
        <f t="shared" si="449"/>
        <v>0</v>
      </c>
      <c r="R452">
        <f t="shared" si="413"/>
        <v>2</v>
      </c>
      <c r="S452" s="33">
        <f t="shared" ref="S452" si="480">S443</f>
        <v>43872</v>
      </c>
      <c r="T452">
        <f t="shared" si="415"/>
        <v>7</v>
      </c>
      <c r="U452">
        <f t="shared" si="416"/>
        <v>2</v>
      </c>
      <c r="V452" t="str">
        <f t="shared" si="412"/>
        <v>72</v>
      </c>
      <c r="W452" s="188">
        <f t="shared" si="417"/>
        <v>0</v>
      </c>
      <c r="X452" s="188">
        <f t="shared" si="418"/>
        <v>0</v>
      </c>
      <c r="Y452" s="33">
        <f t="shared" si="419"/>
        <v>43872</v>
      </c>
    </row>
    <row r="453" spans="1:25" ht="15" customHeight="1">
      <c r="A453" s="39"/>
      <c r="B453" s="240"/>
      <c r="C453" s="14" t="str">
        <f>IF(B443&lt;&gt;"",'Agents Postes'!E$13,"")</f>
        <v/>
      </c>
      <c r="D453" s="15"/>
      <c r="E453" s="16"/>
      <c r="F453" s="16"/>
      <c r="G453" s="17"/>
      <c r="H453" s="17"/>
      <c r="I453" s="18"/>
      <c r="J453" s="18"/>
      <c r="K453" s="19"/>
      <c r="L453" s="1">
        <f t="shared" si="448"/>
        <v>0</v>
      </c>
      <c r="M453" s="4">
        <f t="shared" si="449"/>
        <v>0</v>
      </c>
      <c r="R453">
        <f t="shared" si="413"/>
        <v>2</v>
      </c>
      <c r="S453" s="33">
        <f t="shared" ref="S453" si="481">S443</f>
        <v>43872</v>
      </c>
      <c r="T453">
        <f t="shared" si="415"/>
        <v>7</v>
      </c>
      <c r="U453">
        <f t="shared" si="416"/>
        <v>2</v>
      </c>
      <c r="V453" t="str">
        <f t="shared" si="412"/>
        <v>72</v>
      </c>
      <c r="W453" s="188">
        <f t="shared" si="417"/>
        <v>0</v>
      </c>
      <c r="X453" s="188">
        <f t="shared" si="418"/>
        <v>0</v>
      </c>
      <c r="Y453" s="33">
        <f t="shared" si="419"/>
        <v>43872</v>
      </c>
    </row>
    <row r="454" spans="1:25" ht="15" customHeight="1">
      <c r="A454" s="39"/>
      <c r="B454" s="240"/>
      <c r="C454" s="14" t="str">
        <f>IF(B443&lt;&gt;"",'Agents Postes'!E$14,"")</f>
        <v/>
      </c>
      <c r="D454" s="15"/>
      <c r="E454" s="16"/>
      <c r="F454" s="16"/>
      <c r="G454" s="17"/>
      <c r="H454" s="17"/>
      <c r="I454" s="18"/>
      <c r="J454" s="18"/>
      <c r="K454" s="19"/>
      <c r="L454" s="1">
        <f t="shared" si="448"/>
        <v>0</v>
      </c>
      <c r="M454" s="4">
        <f t="shared" si="449"/>
        <v>0</v>
      </c>
      <c r="R454">
        <f t="shared" si="413"/>
        <v>2</v>
      </c>
      <c r="S454" s="33">
        <f t="shared" ref="S454" si="482">S443</f>
        <v>43872</v>
      </c>
      <c r="T454">
        <f t="shared" si="415"/>
        <v>7</v>
      </c>
      <c r="U454">
        <f t="shared" si="416"/>
        <v>2</v>
      </c>
      <c r="V454" t="str">
        <f t="shared" si="412"/>
        <v>72</v>
      </c>
      <c r="W454" s="188">
        <f t="shared" si="417"/>
        <v>0</v>
      </c>
      <c r="X454" s="188">
        <f t="shared" si="418"/>
        <v>0</v>
      </c>
      <c r="Y454" s="33">
        <f t="shared" si="419"/>
        <v>43872</v>
      </c>
    </row>
    <row r="455" spans="1:25" ht="15" customHeight="1">
      <c r="A455" s="39"/>
      <c r="B455" s="240"/>
      <c r="C455" s="14" t="str">
        <f>IF(B444&lt;&gt;"",'Agents Postes'!E$14,"")</f>
        <v/>
      </c>
      <c r="D455" s="15"/>
      <c r="E455" s="16"/>
      <c r="F455" s="16"/>
      <c r="G455" s="17"/>
      <c r="H455" s="17"/>
      <c r="I455" s="18"/>
      <c r="J455" s="18"/>
      <c r="K455" s="19"/>
      <c r="L455" s="1">
        <f t="shared" si="448"/>
        <v>0</v>
      </c>
      <c r="M455" s="4">
        <f t="shared" si="449"/>
        <v>0</v>
      </c>
      <c r="R455">
        <f t="shared" si="413"/>
        <v>2</v>
      </c>
      <c r="S455" s="33">
        <f t="shared" ref="S455" si="483">S443</f>
        <v>43872</v>
      </c>
      <c r="T455">
        <f t="shared" si="415"/>
        <v>7</v>
      </c>
      <c r="U455">
        <f t="shared" si="416"/>
        <v>2</v>
      </c>
      <c r="V455" t="str">
        <f t="shared" si="412"/>
        <v>72</v>
      </c>
      <c r="W455" s="188">
        <f t="shared" si="417"/>
        <v>0</v>
      </c>
      <c r="X455" s="188">
        <f t="shared" si="418"/>
        <v>0</v>
      </c>
      <c r="Y455" s="33">
        <f t="shared" si="419"/>
        <v>43872</v>
      </c>
    </row>
    <row r="456" spans="1:25" ht="15" customHeight="1">
      <c r="A456" s="39"/>
      <c r="B456" s="240"/>
      <c r="C456" s="14" t="str">
        <f>IF(B445&lt;&gt;"",'Agents Postes'!E$14,"")</f>
        <v/>
      </c>
      <c r="D456" s="15"/>
      <c r="E456" s="16"/>
      <c r="F456" s="16"/>
      <c r="G456" s="17"/>
      <c r="H456" s="17"/>
      <c r="I456" s="18"/>
      <c r="J456" s="18"/>
      <c r="K456" s="19"/>
      <c r="L456" s="1">
        <f t="shared" si="448"/>
        <v>0</v>
      </c>
      <c r="M456" s="4">
        <f t="shared" si="449"/>
        <v>0</v>
      </c>
      <c r="R456">
        <f t="shared" si="413"/>
        <v>2</v>
      </c>
      <c r="S456" s="33">
        <f t="shared" ref="S456" si="484">S443</f>
        <v>43872</v>
      </c>
      <c r="T456">
        <f t="shared" si="415"/>
        <v>7</v>
      </c>
      <c r="U456">
        <f t="shared" si="416"/>
        <v>2</v>
      </c>
      <c r="V456" t="str">
        <f t="shared" ref="V456:V519" si="485">T456&amp;C456&amp;R456</f>
        <v>72</v>
      </c>
      <c r="W456" s="188">
        <f t="shared" si="417"/>
        <v>0</v>
      </c>
      <c r="X456" s="188">
        <f t="shared" si="418"/>
        <v>0</v>
      </c>
      <c r="Y456" s="33">
        <f t="shared" si="419"/>
        <v>43872</v>
      </c>
    </row>
    <row r="457" spans="1:25" ht="15.75" customHeight="1" thickBot="1">
      <c r="A457" s="39"/>
      <c r="B457" s="241"/>
      <c r="C457" s="14" t="str">
        <f>IF(B446&lt;&gt;"",'Agents Postes'!E$14,"")</f>
        <v/>
      </c>
      <c r="D457" s="15"/>
      <c r="E457" s="126"/>
      <c r="F457" s="126"/>
      <c r="G457" s="127"/>
      <c r="H457" s="127"/>
      <c r="I457" s="128"/>
      <c r="J457" s="128"/>
      <c r="K457" s="21"/>
      <c r="L457" s="5">
        <f t="shared" si="448"/>
        <v>0</v>
      </c>
      <c r="M457" s="6">
        <f t="shared" si="449"/>
        <v>0</v>
      </c>
      <c r="R457">
        <f t="shared" ref="R457:R520" si="486">IF(S457&lt;&gt;"",WEEKDAY(S457,2),"")</f>
        <v>2</v>
      </c>
      <c r="S457" s="33">
        <f t="shared" ref="S457" si="487">S443</f>
        <v>43872</v>
      </c>
      <c r="T457">
        <f t="shared" ref="T457:T520" si="488">IF(S457&lt;&gt;"",WEEKNUM(S457,2),"")</f>
        <v>7</v>
      </c>
      <c r="U457">
        <f t="shared" ref="U457:U520" si="489">IF(S457&lt;&gt;"",MONTH(S457),"")</f>
        <v>2</v>
      </c>
      <c r="V457" t="str">
        <f t="shared" si="485"/>
        <v>72</v>
      </c>
      <c r="W457" s="188">
        <f t="shared" ref="W457:W520" si="490">D457</f>
        <v>0</v>
      </c>
      <c r="X457" s="188">
        <f t="shared" ref="X457:X520" si="491">K457</f>
        <v>0</v>
      </c>
      <c r="Y457" s="33">
        <f t="shared" ref="Y457:Y520" si="492">S457</f>
        <v>43872</v>
      </c>
    </row>
    <row r="458" spans="1:25" ht="15" customHeight="1">
      <c r="A458" s="39">
        <v>30</v>
      </c>
      <c r="B458" s="239">
        <f>IF(WORKDAY(D$4,A458,Feries)&lt;=F$4,WORKDAY(D$4,A458,Feries),"")</f>
        <v>43873</v>
      </c>
      <c r="C458" s="11" t="str">
        <f>IF(B458&lt;&gt;"",'Agents Postes'!E$3,"")</f>
        <v>Herbert Dupont</v>
      </c>
      <c r="D458" s="12"/>
      <c r="E458" s="123"/>
      <c r="F458" s="123"/>
      <c r="G458" s="124"/>
      <c r="H458" s="124"/>
      <c r="I458" s="125"/>
      <c r="J458" s="125"/>
      <c r="K458" s="13"/>
      <c r="L458" s="2">
        <f t="shared" si="448"/>
        <v>0</v>
      </c>
      <c r="M458" s="3">
        <f t="shared" si="449"/>
        <v>0</v>
      </c>
      <c r="R458">
        <f t="shared" si="486"/>
        <v>3</v>
      </c>
      <c r="S458" s="33">
        <f t="shared" ref="S458" si="493">B458</f>
        <v>43873</v>
      </c>
      <c r="T458">
        <f t="shared" si="488"/>
        <v>7</v>
      </c>
      <c r="U458">
        <f t="shared" si="489"/>
        <v>2</v>
      </c>
      <c r="V458" t="str">
        <f t="shared" si="485"/>
        <v>7Herbert Dupont3</v>
      </c>
      <c r="W458" s="188">
        <f t="shared" si="490"/>
        <v>0</v>
      </c>
      <c r="X458" s="188">
        <f t="shared" si="491"/>
        <v>0</v>
      </c>
      <c r="Y458" s="33">
        <f t="shared" si="492"/>
        <v>43873</v>
      </c>
    </row>
    <row r="459" spans="1:25" ht="15" customHeight="1">
      <c r="A459" s="39"/>
      <c r="B459" s="240"/>
      <c r="C459" s="14" t="str">
        <f>IF(B458&lt;&gt;"",'Agents Postes'!E$4,"")</f>
        <v>Lulu Durand</v>
      </c>
      <c r="D459" s="15"/>
      <c r="E459" s="16"/>
      <c r="F459" s="16"/>
      <c r="G459" s="17"/>
      <c r="H459" s="17"/>
      <c r="I459" s="18"/>
      <c r="J459" s="18"/>
      <c r="K459" s="19"/>
      <c r="L459" s="1">
        <f t="shared" si="448"/>
        <v>0</v>
      </c>
      <c r="M459" s="4">
        <f t="shared" si="449"/>
        <v>0</v>
      </c>
      <c r="R459">
        <f t="shared" si="486"/>
        <v>3</v>
      </c>
      <c r="S459" s="33">
        <f t="shared" ref="S459" si="494">S458</f>
        <v>43873</v>
      </c>
      <c r="T459">
        <f t="shared" si="488"/>
        <v>7</v>
      </c>
      <c r="U459">
        <f t="shared" si="489"/>
        <v>2</v>
      </c>
      <c r="V459" t="str">
        <f t="shared" si="485"/>
        <v>7Lulu Durand3</v>
      </c>
      <c r="W459" s="188">
        <f t="shared" si="490"/>
        <v>0</v>
      </c>
      <c r="X459" s="188">
        <f t="shared" si="491"/>
        <v>0</v>
      </c>
      <c r="Y459" s="33">
        <f t="shared" si="492"/>
        <v>43873</v>
      </c>
    </row>
    <row r="460" spans="1:25" ht="15" customHeight="1">
      <c r="A460" s="39"/>
      <c r="B460" s="240"/>
      <c r="C460" s="14" t="str">
        <f>IF(B458&lt;&gt;"",'Agents Postes'!E$5,"")</f>
        <v>Jules Wist</v>
      </c>
      <c r="D460" s="15"/>
      <c r="E460" s="16"/>
      <c r="F460" s="16"/>
      <c r="G460" s="17"/>
      <c r="H460" s="17"/>
      <c r="I460" s="18"/>
      <c r="J460" s="18"/>
      <c r="K460" s="19"/>
      <c r="L460" s="1">
        <f t="shared" si="448"/>
        <v>0</v>
      </c>
      <c r="M460" s="4">
        <f t="shared" si="449"/>
        <v>0</v>
      </c>
      <c r="R460">
        <f t="shared" si="486"/>
        <v>3</v>
      </c>
      <c r="S460" s="33">
        <f t="shared" ref="S460" si="495">S458</f>
        <v>43873</v>
      </c>
      <c r="T460">
        <f t="shared" si="488"/>
        <v>7</v>
      </c>
      <c r="U460">
        <f t="shared" si="489"/>
        <v>2</v>
      </c>
      <c r="V460" t="str">
        <f t="shared" si="485"/>
        <v>7Jules Wist3</v>
      </c>
      <c r="W460" s="188">
        <f t="shared" si="490"/>
        <v>0</v>
      </c>
      <c r="X460" s="188">
        <f t="shared" si="491"/>
        <v>0</v>
      </c>
      <c r="Y460" s="33">
        <f t="shared" si="492"/>
        <v>43873</v>
      </c>
    </row>
    <row r="461" spans="1:25" ht="15" customHeight="1">
      <c r="A461" s="39"/>
      <c r="B461" s="240"/>
      <c r="C461" s="14" t="str">
        <f>IF(B458&lt;&gt;"",'Agents Postes'!E$6,"")</f>
        <v>Honoré Tarot</v>
      </c>
      <c r="D461" s="15"/>
      <c r="E461" s="16"/>
      <c r="F461" s="16"/>
      <c r="G461" s="17"/>
      <c r="H461" s="17"/>
      <c r="I461" s="18"/>
      <c r="J461" s="18"/>
      <c r="K461" s="19"/>
      <c r="L461" s="1">
        <f t="shared" si="448"/>
        <v>0</v>
      </c>
      <c r="M461" s="4">
        <f t="shared" si="449"/>
        <v>0</v>
      </c>
      <c r="R461">
        <f t="shared" si="486"/>
        <v>3</v>
      </c>
      <c r="S461" s="33">
        <f t="shared" ref="S461" si="496">S458</f>
        <v>43873</v>
      </c>
      <c r="T461">
        <f t="shared" si="488"/>
        <v>7</v>
      </c>
      <c r="U461">
        <f t="shared" si="489"/>
        <v>2</v>
      </c>
      <c r="V461" t="str">
        <f t="shared" si="485"/>
        <v>7Honoré Tarot3</v>
      </c>
      <c r="W461" s="188">
        <f t="shared" si="490"/>
        <v>0</v>
      </c>
      <c r="X461" s="188">
        <f t="shared" si="491"/>
        <v>0</v>
      </c>
      <c r="Y461" s="33">
        <f t="shared" si="492"/>
        <v>43873</v>
      </c>
    </row>
    <row r="462" spans="1:25" ht="15" customHeight="1">
      <c r="A462" s="39"/>
      <c r="B462" s="240"/>
      <c r="C462" s="14" t="str">
        <f>IF(B458&lt;&gt;"",'Agents Postes'!E$7,"")</f>
        <v>Joseph Belote</v>
      </c>
      <c r="D462" s="15"/>
      <c r="E462" s="16"/>
      <c r="F462" s="16"/>
      <c r="G462" s="17"/>
      <c r="H462" s="17"/>
      <c r="I462" s="18"/>
      <c r="J462" s="18"/>
      <c r="K462" s="19"/>
      <c r="L462" s="1">
        <f t="shared" si="448"/>
        <v>0</v>
      </c>
      <c r="M462" s="4">
        <f t="shared" si="449"/>
        <v>0</v>
      </c>
      <c r="R462">
        <f t="shared" si="486"/>
        <v>3</v>
      </c>
      <c r="S462" s="33">
        <f t="shared" ref="S462" si="497">S458</f>
        <v>43873</v>
      </c>
      <c r="T462">
        <f t="shared" si="488"/>
        <v>7</v>
      </c>
      <c r="U462">
        <f t="shared" si="489"/>
        <v>2</v>
      </c>
      <c r="V462" t="str">
        <f t="shared" si="485"/>
        <v>7Joseph Belote3</v>
      </c>
      <c r="W462" s="188">
        <f t="shared" si="490"/>
        <v>0</v>
      </c>
      <c r="X462" s="188">
        <f t="shared" si="491"/>
        <v>0</v>
      </c>
      <c r="Y462" s="33">
        <f t="shared" si="492"/>
        <v>43873</v>
      </c>
    </row>
    <row r="463" spans="1:25" ht="15" customHeight="1">
      <c r="A463" s="39"/>
      <c r="B463" s="240"/>
      <c r="C463" s="14" t="str">
        <f>IF(B458&lt;&gt;"",'Agents Postes'!E$8,"")</f>
        <v/>
      </c>
      <c r="D463" s="15"/>
      <c r="E463" s="16"/>
      <c r="F463" s="16"/>
      <c r="G463" s="17"/>
      <c r="H463" s="17"/>
      <c r="I463" s="18"/>
      <c r="J463" s="18"/>
      <c r="K463" s="19"/>
      <c r="L463" s="1">
        <f t="shared" si="448"/>
        <v>0</v>
      </c>
      <c r="M463" s="4">
        <f t="shared" si="449"/>
        <v>0</v>
      </c>
      <c r="R463">
        <f t="shared" si="486"/>
        <v>3</v>
      </c>
      <c r="S463" s="33">
        <f t="shared" ref="S463" si="498">S458</f>
        <v>43873</v>
      </c>
      <c r="T463">
        <f t="shared" si="488"/>
        <v>7</v>
      </c>
      <c r="U463">
        <f t="shared" si="489"/>
        <v>2</v>
      </c>
      <c r="V463" t="str">
        <f t="shared" si="485"/>
        <v>73</v>
      </c>
      <c r="W463" s="188">
        <f t="shared" si="490"/>
        <v>0</v>
      </c>
      <c r="X463" s="188">
        <f t="shared" si="491"/>
        <v>0</v>
      </c>
      <c r="Y463" s="33">
        <f t="shared" si="492"/>
        <v>43873</v>
      </c>
    </row>
    <row r="464" spans="1:25" ht="15" customHeight="1">
      <c r="A464" s="39"/>
      <c r="B464" s="240"/>
      <c r="C464" s="14" t="str">
        <f>IF(B458&lt;&gt;"",'Agents Postes'!E$9,"")</f>
        <v/>
      </c>
      <c r="D464" s="15"/>
      <c r="E464" s="16"/>
      <c r="F464" s="16"/>
      <c r="G464" s="17"/>
      <c r="H464" s="17"/>
      <c r="I464" s="18"/>
      <c r="J464" s="18"/>
      <c r="K464" s="19"/>
      <c r="L464" s="1">
        <f t="shared" si="448"/>
        <v>0</v>
      </c>
      <c r="M464" s="4">
        <f t="shared" si="449"/>
        <v>0</v>
      </c>
      <c r="R464">
        <f t="shared" si="486"/>
        <v>3</v>
      </c>
      <c r="S464" s="33">
        <f t="shared" ref="S464" si="499">S458</f>
        <v>43873</v>
      </c>
      <c r="T464">
        <f t="shared" si="488"/>
        <v>7</v>
      </c>
      <c r="U464">
        <f t="shared" si="489"/>
        <v>2</v>
      </c>
      <c r="V464" t="str">
        <f t="shared" si="485"/>
        <v>73</v>
      </c>
      <c r="W464" s="188">
        <f t="shared" si="490"/>
        <v>0</v>
      </c>
      <c r="X464" s="188">
        <f t="shared" si="491"/>
        <v>0</v>
      </c>
      <c r="Y464" s="33">
        <f t="shared" si="492"/>
        <v>43873</v>
      </c>
    </row>
    <row r="465" spans="1:25" ht="15" customHeight="1">
      <c r="A465" s="39"/>
      <c r="B465" s="240"/>
      <c r="C465" s="14" t="str">
        <f>IF(B458&lt;&gt;"",'Agents Postes'!E$10,"")</f>
        <v/>
      </c>
      <c r="D465" s="15"/>
      <c r="E465" s="16"/>
      <c r="F465" s="16"/>
      <c r="G465" s="17"/>
      <c r="H465" s="17"/>
      <c r="I465" s="18"/>
      <c r="J465" s="18"/>
      <c r="K465" s="19"/>
      <c r="L465" s="1">
        <f t="shared" si="448"/>
        <v>0</v>
      </c>
      <c r="M465" s="4">
        <f t="shared" si="449"/>
        <v>0</v>
      </c>
      <c r="R465">
        <f t="shared" si="486"/>
        <v>3</v>
      </c>
      <c r="S465" s="33">
        <f t="shared" ref="S465" si="500">S458</f>
        <v>43873</v>
      </c>
      <c r="T465">
        <f t="shared" si="488"/>
        <v>7</v>
      </c>
      <c r="U465">
        <f t="shared" si="489"/>
        <v>2</v>
      </c>
      <c r="V465" t="str">
        <f t="shared" si="485"/>
        <v>73</v>
      </c>
      <c r="W465" s="188">
        <f t="shared" si="490"/>
        <v>0</v>
      </c>
      <c r="X465" s="188">
        <f t="shared" si="491"/>
        <v>0</v>
      </c>
      <c r="Y465" s="33">
        <f t="shared" si="492"/>
        <v>43873</v>
      </c>
    </row>
    <row r="466" spans="1:25" ht="15" customHeight="1">
      <c r="A466" s="39"/>
      <c r="B466" s="240"/>
      <c r="C466" s="14" t="str">
        <f>IF(B458&lt;&gt;"",'Agents Postes'!E$11,"")</f>
        <v/>
      </c>
      <c r="D466" s="15"/>
      <c r="E466" s="16"/>
      <c r="F466" s="16"/>
      <c r="G466" s="17"/>
      <c r="H466" s="17"/>
      <c r="I466" s="18"/>
      <c r="J466" s="18"/>
      <c r="K466" s="19"/>
      <c r="L466" s="1">
        <f t="shared" si="448"/>
        <v>0</v>
      </c>
      <c r="M466" s="4">
        <f t="shared" si="449"/>
        <v>0</v>
      </c>
      <c r="R466">
        <f t="shared" si="486"/>
        <v>3</v>
      </c>
      <c r="S466" s="33">
        <f t="shared" ref="S466" si="501">S458</f>
        <v>43873</v>
      </c>
      <c r="T466">
        <f t="shared" si="488"/>
        <v>7</v>
      </c>
      <c r="U466">
        <f t="shared" si="489"/>
        <v>2</v>
      </c>
      <c r="V466" t="str">
        <f t="shared" si="485"/>
        <v>73</v>
      </c>
      <c r="W466" s="188">
        <f t="shared" si="490"/>
        <v>0</v>
      </c>
      <c r="X466" s="188">
        <f t="shared" si="491"/>
        <v>0</v>
      </c>
      <c r="Y466" s="33">
        <f t="shared" si="492"/>
        <v>43873</v>
      </c>
    </row>
    <row r="467" spans="1:25" ht="15" customHeight="1">
      <c r="A467" s="39"/>
      <c r="B467" s="240"/>
      <c r="C467" s="14" t="str">
        <f>IF(B458&lt;&gt;"",'Agents Postes'!E$12,"")</f>
        <v/>
      </c>
      <c r="D467" s="15"/>
      <c r="E467" s="16"/>
      <c r="F467" s="16"/>
      <c r="G467" s="17"/>
      <c r="H467" s="17"/>
      <c r="I467" s="18"/>
      <c r="J467" s="18"/>
      <c r="K467" s="19"/>
      <c r="L467" s="1">
        <f t="shared" si="448"/>
        <v>0</v>
      </c>
      <c r="M467" s="4">
        <f t="shared" si="449"/>
        <v>0</v>
      </c>
      <c r="R467">
        <f t="shared" si="486"/>
        <v>3</v>
      </c>
      <c r="S467" s="33">
        <f t="shared" ref="S467" si="502">S458</f>
        <v>43873</v>
      </c>
      <c r="T467">
        <f t="shared" si="488"/>
        <v>7</v>
      </c>
      <c r="U467">
        <f t="shared" si="489"/>
        <v>2</v>
      </c>
      <c r="V467" t="str">
        <f t="shared" si="485"/>
        <v>73</v>
      </c>
      <c r="W467" s="188">
        <f t="shared" si="490"/>
        <v>0</v>
      </c>
      <c r="X467" s="188">
        <f t="shared" si="491"/>
        <v>0</v>
      </c>
      <c r="Y467" s="33">
        <f t="shared" si="492"/>
        <v>43873</v>
      </c>
    </row>
    <row r="468" spans="1:25" ht="15" customHeight="1">
      <c r="A468" s="39"/>
      <c r="B468" s="240"/>
      <c r="C468" s="14" t="str">
        <f>IF(B458&lt;&gt;"",'Agents Postes'!E$13,"")</f>
        <v/>
      </c>
      <c r="D468" s="15"/>
      <c r="E468" s="16"/>
      <c r="F468" s="16"/>
      <c r="G468" s="17"/>
      <c r="H468" s="17"/>
      <c r="I468" s="18"/>
      <c r="J468" s="18"/>
      <c r="K468" s="19"/>
      <c r="L468" s="1">
        <f t="shared" si="448"/>
        <v>0</v>
      </c>
      <c r="M468" s="4">
        <f t="shared" si="449"/>
        <v>0</v>
      </c>
      <c r="R468">
        <f t="shared" si="486"/>
        <v>3</v>
      </c>
      <c r="S468" s="33">
        <f t="shared" ref="S468" si="503">S458</f>
        <v>43873</v>
      </c>
      <c r="T468">
        <f t="shared" si="488"/>
        <v>7</v>
      </c>
      <c r="U468">
        <f t="shared" si="489"/>
        <v>2</v>
      </c>
      <c r="V468" t="str">
        <f t="shared" si="485"/>
        <v>73</v>
      </c>
      <c r="W468" s="188">
        <f t="shared" si="490"/>
        <v>0</v>
      </c>
      <c r="X468" s="188">
        <f t="shared" si="491"/>
        <v>0</v>
      </c>
      <c r="Y468" s="33">
        <f t="shared" si="492"/>
        <v>43873</v>
      </c>
    </row>
    <row r="469" spans="1:25" ht="15" customHeight="1">
      <c r="A469" s="39"/>
      <c r="B469" s="240"/>
      <c r="C469" s="14" t="str">
        <f>IF(B458&lt;&gt;"",'Agents Postes'!E$14,"")</f>
        <v/>
      </c>
      <c r="D469" s="15"/>
      <c r="E469" s="16"/>
      <c r="F469" s="16"/>
      <c r="G469" s="17"/>
      <c r="H469" s="17"/>
      <c r="I469" s="18"/>
      <c r="J469" s="18"/>
      <c r="K469" s="19"/>
      <c r="L469" s="1">
        <f t="shared" si="448"/>
        <v>0</v>
      </c>
      <c r="M469" s="4">
        <f t="shared" si="449"/>
        <v>0</v>
      </c>
      <c r="R469">
        <f t="shared" si="486"/>
        <v>3</v>
      </c>
      <c r="S469" s="33">
        <f t="shared" ref="S469" si="504">S458</f>
        <v>43873</v>
      </c>
      <c r="T469">
        <f t="shared" si="488"/>
        <v>7</v>
      </c>
      <c r="U469">
        <f t="shared" si="489"/>
        <v>2</v>
      </c>
      <c r="V469" t="str">
        <f t="shared" si="485"/>
        <v>73</v>
      </c>
      <c r="W469" s="188">
        <f t="shared" si="490"/>
        <v>0</v>
      </c>
      <c r="X469" s="188">
        <f t="shared" si="491"/>
        <v>0</v>
      </c>
      <c r="Y469" s="33">
        <f t="shared" si="492"/>
        <v>43873</v>
      </c>
    </row>
    <row r="470" spans="1:25" ht="15" customHeight="1">
      <c r="A470" s="39"/>
      <c r="B470" s="240"/>
      <c r="C470" s="14" t="str">
        <f>IF(B459&lt;&gt;"",'Agents Postes'!E$14,"")</f>
        <v/>
      </c>
      <c r="D470" s="15"/>
      <c r="E470" s="16"/>
      <c r="F470" s="16"/>
      <c r="G470" s="17"/>
      <c r="H470" s="17"/>
      <c r="I470" s="18"/>
      <c r="J470" s="18"/>
      <c r="K470" s="19"/>
      <c r="L470" s="1">
        <f t="shared" si="448"/>
        <v>0</v>
      </c>
      <c r="M470" s="4">
        <f t="shared" si="449"/>
        <v>0</v>
      </c>
      <c r="R470">
        <f t="shared" si="486"/>
        <v>3</v>
      </c>
      <c r="S470" s="33">
        <f t="shared" ref="S470" si="505">S458</f>
        <v>43873</v>
      </c>
      <c r="T470">
        <f t="shared" si="488"/>
        <v>7</v>
      </c>
      <c r="U470">
        <f t="shared" si="489"/>
        <v>2</v>
      </c>
      <c r="V470" t="str">
        <f t="shared" si="485"/>
        <v>73</v>
      </c>
      <c r="W470" s="188">
        <f t="shared" si="490"/>
        <v>0</v>
      </c>
      <c r="X470" s="188">
        <f t="shared" si="491"/>
        <v>0</v>
      </c>
      <c r="Y470" s="33">
        <f t="shared" si="492"/>
        <v>43873</v>
      </c>
    </row>
    <row r="471" spans="1:25" ht="15" customHeight="1">
      <c r="A471" s="39"/>
      <c r="B471" s="240"/>
      <c r="C471" s="14" t="str">
        <f>IF(B460&lt;&gt;"",'Agents Postes'!E$14,"")</f>
        <v/>
      </c>
      <c r="D471" s="15"/>
      <c r="E471" s="16"/>
      <c r="F471" s="16"/>
      <c r="G471" s="17"/>
      <c r="H471" s="17"/>
      <c r="I471" s="18"/>
      <c r="J471" s="18"/>
      <c r="K471" s="19"/>
      <c r="L471" s="1">
        <f t="shared" si="448"/>
        <v>0</v>
      </c>
      <c r="M471" s="4">
        <f t="shared" si="449"/>
        <v>0</v>
      </c>
      <c r="R471">
        <f t="shared" si="486"/>
        <v>3</v>
      </c>
      <c r="S471" s="33">
        <f t="shared" ref="S471" si="506">S458</f>
        <v>43873</v>
      </c>
      <c r="T471">
        <f t="shared" si="488"/>
        <v>7</v>
      </c>
      <c r="U471">
        <f t="shared" si="489"/>
        <v>2</v>
      </c>
      <c r="V471" t="str">
        <f t="shared" si="485"/>
        <v>73</v>
      </c>
      <c r="W471" s="188">
        <f t="shared" si="490"/>
        <v>0</v>
      </c>
      <c r="X471" s="188">
        <f t="shared" si="491"/>
        <v>0</v>
      </c>
      <c r="Y471" s="33">
        <f t="shared" si="492"/>
        <v>43873</v>
      </c>
    </row>
    <row r="472" spans="1:25" ht="15.75" customHeight="1" thickBot="1">
      <c r="A472" s="39"/>
      <c r="B472" s="241"/>
      <c r="C472" s="14" t="str">
        <f>IF(B461&lt;&gt;"",'Agents Postes'!E$14,"")</f>
        <v/>
      </c>
      <c r="D472" s="15"/>
      <c r="E472" s="126"/>
      <c r="F472" s="126"/>
      <c r="G472" s="127"/>
      <c r="H472" s="127"/>
      <c r="I472" s="128"/>
      <c r="J472" s="128"/>
      <c r="K472" s="21"/>
      <c r="L472" s="5">
        <f t="shared" si="448"/>
        <v>0</v>
      </c>
      <c r="M472" s="6">
        <f t="shared" si="449"/>
        <v>0</v>
      </c>
      <c r="R472">
        <f t="shared" si="486"/>
        <v>3</v>
      </c>
      <c r="S472" s="33">
        <f t="shared" ref="S472" si="507">S458</f>
        <v>43873</v>
      </c>
      <c r="T472">
        <f t="shared" si="488"/>
        <v>7</v>
      </c>
      <c r="U472">
        <f t="shared" si="489"/>
        <v>2</v>
      </c>
      <c r="V472" t="str">
        <f t="shared" si="485"/>
        <v>73</v>
      </c>
      <c r="W472" s="188">
        <f t="shared" si="490"/>
        <v>0</v>
      </c>
      <c r="X472" s="188">
        <f t="shared" si="491"/>
        <v>0</v>
      </c>
      <c r="Y472" s="33">
        <f t="shared" si="492"/>
        <v>43873</v>
      </c>
    </row>
    <row r="473" spans="1:25" ht="15" customHeight="1">
      <c r="A473" s="39">
        <v>31</v>
      </c>
      <c r="B473" s="239">
        <f>IF(WORKDAY(D$4,A473,Feries)&lt;=F$4,WORKDAY(D$4,A473,Feries),"")</f>
        <v>43874</v>
      </c>
      <c r="C473" s="11" t="str">
        <f>IF(B473&lt;&gt;"",'Agents Postes'!E$3,"")</f>
        <v>Herbert Dupont</v>
      </c>
      <c r="D473" s="12"/>
      <c r="E473" s="123"/>
      <c r="F473" s="123"/>
      <c r="G473" s="124"/>
      <c r="H473" s="124"/>
      <c r="I473" s="125"/>
      <c r="J473" s="125"/>
      <c r="K473" s="13"/>
      <c r="L473" s="2">
        <f t="shared" si="448"/>
        <v>0</v>
      </c>
      <c r="M473" s="3">
        <f t="shared" si="449"/>
        <v>0</v>
      </c>
      <c r="R473">
        <f t="shared" si="486"/>
        <v>4</v>
      </c>
      <c r="S473" s="33">
        <f t="shared" ref="S473" si="508">B473</f>
        <v>43874</v>
      </c>
      <c r="T473">
        <f t="shared" si="488"/>
        <v>7</v>
      </c>
      <c r="U473">
        <f t="shared" si="489"/>
        <v>2</v>
      </c>
      <c r="V473" t="str">
        <f t="shared" si="485"/>
        <v>7Herbert Dupont4</v>
      </c>
      <c r="W473" s="188">
        <f t="shared" si="490"/>
        <v>0</v>
      </c>
      <c r="X473" s="188">
        <f t="shared" si="491"/>
        <v>0</v>
      </c>
      <c r="Y473" s="33">
        <f t="shared" si="492"/>
        <v>43874</v>
      </c>
    </row>
    <row r="474" spans="1:25" ht="15" customHeight="1">
      <c r="A474" s="39"/>
      <c r="B474" s="240"/>
      <c r="C474" s="14" t="str">
        <f>IF(B473&lt;&gt;"",'Agents Postes'!E$4,"")</f>
        <v>Lulu Durand</v>
      </c>
      <c r="D474" s="15"/>
      <c r="E474" s="16"/>
      <c r="F474" s="16"/>
      <c r="G474" s="17"/>
      <c r="H474" s="17"/>
      <c r="I474" s="18"/>
      <c r="J474" s="18"/>
      <c r="K474" s="19"/>
      <c r="L474" s="1">
        <f t="shared" si="448"/>
        <v>0</v>
      </c>
      <c r="M474" s="4">
        <f t="shared" si="449"/>
        <v>0</v>
      </c>
      <c r="R474">
        <f t="shared" si="486"/>
        <v>4</v>
      </c>
      <c r="S474" s="33">
        <f t="shared" ref="S474" si="509">S473</f>
        <v>43874</v>
      </c>
      <c r="T474">
        <f t="shared" si="488"/>
        <v>7</v>
      </c>
      <c r="U474">
        <f t="shared" si="489"/>
        <v>2</v>
      </c>
      <c r="V474" t="str">
        <f t="shared" si="485"/>
        <v>7Lulu Durand4</v>
      </c>
      <c r="W474" s="188">
        <f t="shared" si="490"/>
        <v>0</v>
      </c>
      <c r="X474" s="188">
        <f t="shared" si="491"/>
        <v>0</v>
      </c>
      <c r="Y474" s="33">
        <f t="shared" si="492"/>
        <v>43874</v>
      </c>
    </row>
    <row r="475" spans="1:25" ht="15" customHeight="1">
      <c r="A475" s="39"/>
      <c r="B475" s="240"/>
      <c r="C475" s="14" t="str">
        <f>IF(B473&lt;&gt;"",'Agents Postes'!E$5,"")</f>
        <v>Jules Wist</v>
      </c>
      <c r="D475" s="15"/>
      <c r="E475" s="16"/>
      <c r="F475" s="16"/>
      <c r="G475" s="17"/>
      <c r="H475" s="17"/>
      <c r="I475" s="18"/>
      <c r="J475" s="18"/>
      <c r="K475" s="19"/>
      <c r="L475" s="1">
        <f t="shared" si="448"/>
        <v>0</v>
      </c>
      <c r="M475" s="4">
        <f t="shared" si="449"/>
        <v>0</v>
      </c>
      <c r="R475">
        <f t="shared" si="486"/>
        <v>4</v>
      </c>
      <c r="S475" s="33">
        <f t="shared" ref="S475" si="510">S473</f>
        <v>43874</v>
      </c>
      <c r="T475">
        <f t="shared" si="488"/>
        <v>7</v>
      </c>
      <c r="U475">
        <f t="shared" si="489"/>
        <v>2</v>
      </c>
      <c r="V475" t="str">
        <f t="shared" si="485"/>
        <v>7Jules Wist4</v>
      </c>
      <c r="W475" s="188">
        <f t="shared" si="490"/>
        <v>0</v>
      </c>
      <c r="X475" s="188">
        <f t="shared" si="491"/>
        <v>0</v>
      </c>
      <c r="Y475" s="33">
        <f t="shared" si="492"/>
        <v>43874</v>
      </c>
    </row>
    <row r="476" spans="1:25" ht="15" customHeight="1">
      <c r="A476" s="39"/>
      <c r="B476" s="240"/>
      <c r="C476" s="14" t="str">
        <f>IF(B473&lt;&gt;"",'Agents Postes'!E$6,"")</f>
        <v>Honoré Tarot</v>
      </c>
      <c r="D476" s="15"/>
      <c r="E476" s="16"/>
      <c r="F476" s="16"/>
      <c r="G476" s="17"/>
      <c r="H476" s="17"/>
      <c r="I476" s="18"/>
      <c r="J476" s="18"/>
      <c r="K476" s="19"/>
      <c r="L476" s="1">
        <f t="shared" si="448"/>
        <v>0</v>
      </c>
      <c r="M476" s="4">
        <f t="shared" si="449"/>
        <v>0</v>
      </c>
      <c r="R476">
        <f t="shared" si="486"/>
        <v>4</v>
      </c>
      <c r="S476" s="33">
        <f t="shared" ref="S476" si="511">S473</f>
        <v>43874</v>
      </c>
      <c r="T476">
        <f t="shared" si="488"/>
        <v>7</v>
      </c>
      <c r="U476">
        <f t="shared" si="489"/>
        <v>2</v>
      </c>
      <c r="V476" t="str">
        <f t="shared" si="485"/>
        <v>7Honoré Tarot4</v>
      </c>
      <c r="W476" s="188">
        <f t="shared" si="490"/>
        <v>0</v>
      </c>
      <c r="X476" s="188">
        <f t="shared" si="491"/>
        <v>0</v>
      </c>
      <c r="Y476" s="33">
        <f t="shared" si="492"/>
        <v>43874</v>
      </c>
    </row>
    <row r="477" spans="1:25" ht="15" customHeight="1">
      <c r="A477" s="39"/>
      <c r="B477" s="240"/>
      <c r="C477" s="14" t="str">
        <f>IF(B473&lt;&gt;"",'Agents Postes'!E$7,"")</f>
        <v>Joseph Belote</v>
      </c>
      <c r="D477" s="15"/>
      <c r="E477" s="16"/>
      <c r="F477" s="16"/>
      <c r="G477" s="17"/>
      <c r="H477" s="17"/>
      <c r="I477" s="18"/>
      <c r="J477" s="18"/>
      <c r="K477" s="19"/>
      <c r="L477" s="1">
        <f t="shared" si="448"/>
        <v>0</v>
      </c>
      <c r="M477" s="4">
        <f t="shared" si="449"/>
        <v>0</v>
      </c>
      <c r="R477">
        <f t="shared" si="486"/>
        <v>4</v>
      </c>
      <c r="S477" s="33">
        <f t="shared" ref="S477" si="512">S473</f>
        <v>43874</v>
      </c>
      <c r="T477">
        <f t="shared" si="488"/>
        <v>7</v>
      </c>
      <c r="U477">
        <f t="shared" si="489"/>
        <v>2</v>
      </c>
      <c r="V477" t="str">
        <f t="shared" si="485"/>
        <v>7Joseph Belote4</v>
      </c>
      <c r="W477" s="188">
        <f t="shared" si="490"/>
        <v>0</v>
      </c>
      <c r="X477" s="188">
        <f t="shared" si="491"/>
        <v>0</v>
      </c>
      <c r="Y477" s="33">
        <f t="shared" si="492"/>
        <v>43874</v>
      </c>
    </row>
    <row r="478" spans="1:25" ht="15" customHeight="1">
      <c r="A478" s="39"/>
      <c r="B478" s="240"/>
      <c r="C478" s="14" t="str">
        <f>IF(B473&lt;&gt;"",'Agents Postes'!E$8,"")</f>
        <v/>
      </c>
      <c r="D478" s="15"/>
      <c r="E478" s="16"/>
      <c r="F478" s="16"/>
      <c r="G478" s="17"/>
      <c r="H478" s="17"/>
      <c r="I478" s="18"/>
      <c r="J478" s="18"/>
      <c r="K478" s="19"/>
      <c r="L478" s="1">
        <f t="shared" si="448"/>
        <v>0</v>
      </c>
      <c r="M478" s="4">
        <f t="shared" si="449"/>
        <v>0</v>
      </c>
      <c r="R478">
        <f t="shared" si="486"/>
        <v>4</v>
      </c>
      <c r="S478" s="33">
        <f t="shared" ref="S478" si="513">S473</f>
        <v>43874</v>
      </c>
      <c r="T478">
        <f t="shared" si="488"/>
        <v>7</v>
      </c>
      <c r="U478">
        <f t="shared" si="489"/>
        <v>2</v>
      </c>
      <c r="V478" t="str">
        <f t="shared" si="485"/>
        <v>74</v>
      </c>
      <c r="W478" s="188">
        <f t="shared" si="490"/>
        <v>0</v>
      </c>
      <c r="X478" s="188">
        <f t="shared" si="491"/>
        <v>0</v>
      </c>
      <c r="Y478" s="33">
        <f t="shared" si="492"/>
        <v>43874</v>
      </c>
    </row>
    <row r="479" spans="1:25" ht="15" customHeight="1">
      <c r="A479" s="39"/>
      <c r="B479" s="240"/>
      <c r="C479" s="14" t="str">
        <f>IF(B473&lt;&gt;"",'Agents Postes'!E$9,"")</f>
        <v/>
      </c>
      <c r="D479" s="15"/>
      <c r="E479" s="16"/>
      <c r="F479" s="16"/>
      <c r="G479" s="17"/>
      <c r="H479" s="17"/>
      <c r="I479" s="18"/>
      <c r="J479" s="18"/>
      <c r="K479" s="19"/>
      <c r="L479" s="1">
        <f t="shared" si="448"/>
        <v>0</v>
      </c>
      <c r="M479" s="4">
        <f t="shared" si="449"/>
        <v>0</v>
      </c>
      <c r="R479">
        <f t="shared" si="486"/>
        <v>4</v>
      </c>
      <c r="S479" s="33">
        <f t="shared" ref="S479" si="514">S473</f>
        <v>43874</v>
      </c>
      <c r="T479">
        <f t="shared" si="488"/>
        <v>7</v>
      </c>
      <c r="U479">
        <f t="shared" si="489"/>
        <v>2</v>
      </c>
      <c r="V479" t="str">
        <f t="shared" si="485"/>
        <v>74</v>
      </c>
      <c r="W479" s="188">
        <f t="shared" si="490"/>
        <v>0</v>
      </c>
      <c r="X479" s="188">
        <f t="shared" si="491"/>
        <v>0</v>
      </c>
      <c r="Y479" s="33">
        <f t="shared" si="492"/>
        <v>43874</v>
      </c>
    </row>
    <row r="480" spans="1:25" ht="15" customHeight="1">
      <c r="A480" s="39"/>
      <c r="B480" s="240"/>
      <c r="C480" s="14" t="str">
        <f>IF(B473&lt;&gt;"",'Agents Postes'!E$10,"")</f>
        <v/>
      </c>
      <c r="D480" s="15"/>
      <c r="E480" s="16"/>
      <c r="F480" s="16"/>
      <c r="G480" s="17"/>
      <c r="H480" s="17"/>
      <c r="I480" s="18"/>
      <c r="J480" s="18"/>
      <c r="K480" s="19"/>
      <c r="L480" s="1">
        <f t="shared" si="448"/>
        <v>0</v>
      </c>
      <c r="M480" s="4">
        <f t="shared" si="449"/>
        <v>0</v>
      </c>
      <c r="R480">
        <f t="shared" si="486"/>
        <v>4</v>
      </c>
      <c r="S480" s="33">
        <f t="shared" ref="S480" si="515">S473</f>
        <v>43874</v>
      </c>
      <c r="T480">
        <f t="shared" si="488"/>
        <v>7</v>
      </c>
      <c r="U480">
        <f t="shared" si="489"/>
        <v>2</v>
      </c>
      <c r="V480" t="str">
        <f t="shared" si="485"/>
        <v>74</v>
      </c>
      <c r="W480" s="188">
        <f t="shared" si="490"/>
        <v>0</v>
      </c>
      <c r="X480" s="188">
        <f t="shared" si="491"/>
        <v>0</v>
      </c>
      <c r="Y480" s="33">
        <f t="shared" si="492"/>
        <v>43874</v>
      </c>
    </row>
    <row r="481" spans="1:25" ht="15" customHeight="1">
      <c r="A481" s="39"/>
      <c r="B481" s="240"/>
      <c r="C481" s="14" t="str">
        <f>IF(B473&lt;&gt;"",'Agents Postes'!E$11,"")</f>
        <v/>
      </c>
      <c r="D481" s="15"/>
      <c r="E481" s="16"/>
      <c r="F481" s="16"/>
      <c r="G481" s="17"/>
      <c r="H481" s="17"/>
      <c r="I481" s="18"/>
      <c r="J481" s="18"/>
      <c r="K481" s="19"/>
      <c r="L481" s="1">
        <f t="shared" si="448"/>
        <v>0</v>
      </c>
      <c r="M481" s="4">
        <f t="shared" si="449"/>
        <v>0</v>
      </c>
      <c r="R481">
        <f t="shared" si="486"/>
        <v>4</v>
      </c>
      <c r="S481" s="33">
        <f t="shared" ref="S481" si="516">S473</f>
        <v>43874</v>
      </c>
      <c r="T481">
        <f t="shared" si="488"/>
        <v>7</v>
      </c>
      <c r="U481">
        <f t="shared" si="489"/>
        <v>2</v>
      </c>
      <c r="V481" t="str">
        <f t="shared" si="485"/>
        <v>74</v>
      </c>
      <c r="W481" s="188">
        <f t="shared" si="490"/>
        <v>0</v>
      </c>
      <c r="X481" s="188">
        <f t="shared" si="491"/>
        <v>0</v>
      </c>
      <c r="Y481" s="33">
        <f t="shared" si="492"/>
        <v>43874</v>
      </c>
    </row>
    <row r="482" spans="1:25" ht="15" customHeight="1">
      <c r="A482" s="39"/>
      <c r="B482" s="240"/>
      <c r="C482" s="14" t="str">
        <f>IF(B473&lt;&gt;"",'Agents Postes'!E$12,"")</f>
        <v/>
      </c>
      <c r="D482" s="15"/>
      <c r="E482" s="16"/>
      <c r="F482" s="16"/>
      <c r="G482" s="17"/>
      <c r="H482" s="17"/>
      <c r="I482" s="18"/>
      <c r="J482" s="18"/>
      <c r="K482" s="19"/>
      <c r="L482" s="1">
        <f t="shared" si="448"/>
        <v>0</v>
      </c>
      <c r="M482" s="4">
        <f t="shared" si="449"/>
        <v>0</v>
      </c>
      <c r="R482">
        <f t="shared" si="486"/>
        <v>4</v>
      </c>
      <c r="S482" s="33">
        <f t="shared" ref="S482" si="517">S473</f>
        <v>43874</v>
      </c>
      <c r="T482">
        <f t="shared" si="488"/>
        <v>7</v>
      </c>
      <c r="U482">
        <f t="shared" si="489"/>
        <v>2</v>
      </c>
      <c r="V482" t="str">
        <f t="shared" si="485"/>
        <v>74</v>
      </c>
      <c r="W482" s="188">
        <f t="shared" si="490"/>
        <v>0</v>
      </c>
      <c r="X482" s="188">
        <f t="shared" si="491"/>
        <v>0</v>
      </c>
      <c r="Y482" s="33">
        <f t="shared" si="492"/>
        <v>43874</v>
      </c>
    </row>
    <row r="483" spans="1:25" ht="15" customHeight="1">
      <c r="A483" s="39"/>
      <c r="B483" s="240"/>
      <c r="C483" s="14" t="str">
        <f>IF(B473&lt;&gt;"",'Agents Postes'!E$13,"")</f>
        <v/>
      </c>
      <c r="D483" s="15"/>
      <c r="E483" s="16"/>
      <c r="F483" s="16"/>
      <c r="G483" s="17"/>
      <c r="H483" s="17"/>
      <c r="I483" s="18"/>
      <c r="J483" s="18"/>
      <c r="K483" s="19"/>
      <c r="L483" s="1">
        <f t="shared" si="448"/>
        <v>0</v>
      </c>
      <c r="M483" s="4">
        <f t="shared" si="449"/>
        <v>0</v>
      </c>
      <c r="R483">
        <f t="shared" si="486"/>
        <v>4</v>
      </c>
      <c r="S483" s="33">
        <f t="shared" ref="S483" si="518">S473</f>
        <v>43874</v>
      </c>
      <c r="T483">
        <f t="shared" si="488"/>
        <v>7</v>
      </c>
      <c r="U483">
        <f t="shared" si="489"/>
        <v>2</v>
      </c>
      <c r="V483" t="str">
        <f t="shared" si="485"/>
        <v>74</v>
      </c>
      <c r="W483" s="188">
        <f t="shared" si="490"/>
        <v>0</v>
      </c>
      <c r="X483" s="188">
        <f t="shared" si="491"/>
        <v>0</v>
      </c>
      <c r="Y483" s="33">
        <f t="shared" si="492"/>
        <v>43874</v>
      </c>
    </row>
    <row r="484" spans="1:25" ht="15" customHeight="1">
      <c r="A484" s="39"/>
      <c r="B484" s="240"/>
      <c r="C484" s="14" t="str">
        <f>IF(B473&lt;&gt;"",'Agents Postes'!E$14,"")</f>
        <v/>
      </c>
      <c r="D484" s="15"/>
      <c r="E484" s="16"/>
      <c r="F484" s="16"/>
      <c r="G484" s="17"/>
      <c r="H484" s="17"/>
      <c r="I484" s="18"/>
      <c r="J484" s="18"/>
      <c r="K484" s="19"/>
      <c r="L484" s="1">
        <f t="shared" si="448"/>
        <v>0</v>
      </c>
      <c r="M484" s="4">
        <f t="shared" si="449"/>
        <v>0</v>
      </c>
      <c r="R484">
        <f t="shared" si="486"/>
        <v>4</v>
      </c>
      <c r="S484" s="33">
        <f t="shared" ref="S484" si="519">S473</f>
        <v>43874</v>
      </c>
      <c r="T484">
        <f t="shared" si="488"/>
        <v>7</v>
      </c>
      <c r="U484">
        <f t="shared" si="489"/>
        <v>2</v>
      </c>
      <c r="V484" t="str">
        <f t="shared" si="485"/>
        <v>74</v>
      </c>
      <c r="W484" s="188">
        <f t="shared" si="490"/>
        <v>0</v>
      </c>
      <c r="X484" s="188">
        <f t="shared" si="491"/>
        <v>0</v>
      </c>
      <c r="Y484" s="33">
        <f t="shared" si="492"/>
        <v>43874</v>
      </c>
    </row>
    <row r="485" spans="1:25" ht="15" customHeight="1">
      <c r="A485" s="39"/>
      <c r="B485" s="240"/>
      <c r="C485" s="14" t="str">
        <f>IF(B474&lt;&gt;"",'Agents Postes'!E$14,"")</f>
        <v/>
      </c>
      <c r="D485" s="15"/>
      <c r="E485" s="16"/>
      <c r="F485" s="16"/>
      <c r="G485" s="17"/>
      <c r="H485" s="17"/>
      <c r="I485" s="18"/>
      <c r="J485" s="18"/>
      <c r="K485" s="19"/>
      <c r="L485" s="1">
        <f t="shared" si="448"/>
        <v>0</v>
      </c>
      <c r="M485" s="4">
        <f t="shared" si="449"/>
        <v>0</v>
      </c>
      <c r="R485">
        <f t="shared" si="486"/>
        <v>4</v>
      </c>
      <c r="S485" s="33">
        <f t="shared" ref="S485" si="520">S473</f>
        <v>43874</v>
      </c>
      <c r="T485">
        <f t="shared" si="488"/>
        <v>7</v>
      </c>
      <c r="U485">
        <f t="shared" si="489"/>
        <v>2</v>
      </c>
      <c r="V485" t="str">
        <f t="shared" si="485"/>
        <v>74</v>
      </c>
      <c r="W485" s="188">
        <f t="shared" si="490"/>
        <v>0</v>
      </c>
      <c r="X485" s="188">
        <f t="shared" si="491"/>
        <v>0</v>
      </c>
      <c r="Y485" s="33">
        <f t="shared" si="492"/>
        <v>43874</v>
      </c>
    </row>
    <row r="486" spans="1:25" ht="15" customHeight="1">
      <c r="A486" s="39"/>
      <c r="B486" s="240"/>
      <c r="C486" s="14" t="str">
        <f>IF(B475&lt;&gt;"",'Agents Postes'!E$14,"")</f>
        <v/>
      </c>
      <c r="D486" s="15"/>
      <c r="E486" s="16"/>
      <c r="F486" s="16"/>
      <c r="G486" s="17"/>
      <c r="H486" s="17"/>
      <c r="I486" s="18"/>
      <c r="J486" s="18"/>
      <c r="K486" s="19"/>
      <c r="L486" s="1">
        <f t="shared" ref="L486:L549" si="521">(F486-E486)+(H486-G486)+(J486-I486)</f>
        <v>0</v>
      </c>
      <c r="M486" s="4">
        <f t="shared" ref="M486:M549" si="522">L486*24</f>
        <v>0</v>
      </c>
      <c r="R486">
        <f t="shared" si="486"/>
        <v>4</v>
      </c>
      <c r="S486" s="33">
        <f t="shared" ref="S486" si="523">S473</f>
        <v>43874</v>
      </c>
      <c r="T486">
        <f t="shared" si="488"/>
        <v>7</v>
      </c>
      <c r="U486">
        <f t="shared" si="489"/>
        <v>2</v>
      </c>
      <c r="V486" t="str">
        <f t="shared" si="485"/>
        <v>74</v>
      </c>
      <c r="W486" s="188">
        <f t="shared" si="490"/>
        <v>0</v>
      </c>
      <c r="X486" s="188">
        <f t="shared" si="491"/>
        <v>0</v>
      </c>
      <c r="Y486" s="33">
        <f t="shared" si="492"/>
        <v>43874</v>
      </c>
    </row>
    <row r="487" spans="1:25" ht="15.75" customHeight="1" thickBot="1">
      <c r="A487" s="39"/>
      <c r="B487" s="241"/>
      <c r="C487" s="14" t="str">
        <f>IF(B476&lt;&gt;"",'Agents Postes'!E$14,"")</f>
        <v/>
      </c>
      <c r="D487" s="15"/>
      <c r="E487" s="126"/>
      <c r="F487" s="126"/>
      <c r="G487" s="127"/>
      <c r="H487" s="127"/>
      <c r="I487" s="128"/>
      <c r="J487" s="128"/>
      <c r="K487" s="21"/>
      <c r="L487" s="5">
        <f t="shared" si="521"/>
        <v>0</v>
      </c>
      <c r="M487" s="6">
        <f t="shared" si="522"/>
        <v>0</v>
      </c>
      <c r="R487">
        <f t="shared" si="486"/>
        <v>4</v>
      </c>
      <c r="S487" s="33">
        <f t="shared" ref="S487" si="524">S473</f>
        <v>43874</v>
      </c>
      <c r="T487">
        <f t="shared" si="488"/>
        <v>7</v>
      </c>
      <c r="U487">
        <f t="shared" si="489"/>
        <v>2</v>
      </c>
      <c r="V487" t="str">
        <f t="shared" si="485"/>
        <v>74</v>
      </c>
      <c r="W487" s="188">
        <f t="shared" si="490"/>
        <v>0</v>
      </c>
      <c r="X487" s="188">
        <f t="shared" si="491"/>
        <v>0</v>
      </c>
      <c r="Y487" s="33">
        <f t="shared" si="492"/>
        <v>43874</v>
      </c>
    </row>
    <row r="488" spans="1:25" ht="15" customHeight="1">
      <c r="A488" s="39">
        <v>32</v>
      </c>
      <c r="B488" s="239">
        <f>IF(WORKDAY(D$4,A488,Feries)&lt;=F$4,WORKDAY(D$4,A488,Feries),"")</f>
        <v>43875</v>
      </c>
      <c r="C488" s="11" t="str">
        <f>IF(B488&lt;&gt;"",'Agents Postes'!E$3,"")</f>
        <v>Herbert Dupont</v>
      </c>
      <c r="D488" s="12"/>
      <c r="E488" s="123"/>
      <c r="F488" s="123"/>
      <c r="G488" s="124"/>
      <c r="H488" s="124"/>
      <c r="I488" s="125"/>
      <c r="J488" s="125"/>
      <c r="K488" s="13"/>
      <c r="L488" s="2">
        <f t="shared" si="521"/>
        <v>0</v>
      </c>
      <c r="M488" s="3">
        <f t="shared" si="522"/>
        <v>0</v>
      </c>
      <c r="R488">
        <f t="shared" si="486"/>
        <v>5</v>
      </c>
      <c r="S488" s="33">
        <f t="shared" ref="S488" si="525">B488</f>
        <v>43875</v>
      </c>
      <c r="T488">
        <f t="shared" si="488"/>
        <v>7</v>
      </c>
      <c r="U488">
        <f t="shared" si="489"/>
        <v>2</v>
      </c>
      <c r="V488" t="str">
        <f t="shared" si="485"/>
        <v>7Herbert Dupont5</v>
      </c>
      <c r="W488" s="188">
        <f t="shared" si="490"/>
        <v>0</v>
      </c>
      <c r="X488" s="188">
        <f t="shared" si="491"/>
        <v>0</v>
      </c>
      <c r="Y488" s="33">
        <f t="shared" si="492"/>
        <v>43875</v>
      </c>
    </row>
    <row r="489" spans="1:25" ht="15" customHeight="1">
      <c r="A489" s="39"/>
      <c r="B489" s="240"/>
      <c r="C489" s="14" t="str">
        <f>IF(B488&lt;&gt;"",'Agents Postes'!E$4,"")</f>
        <v>Lulu Durand</v>
      </c>
      <c r="D489" s="15"/>
      <c r="E489" s="16"/>
      <c r="F489" s="16"/>
      <c r="G489" s="17"/>
      <c r="H489" s="17"/>
      <c r="I489" s="18"/>
      <c r="J489" s="18"/>
      <c r="K489" s="19"/>
      <c r="L489" s="1">
        <f t="shared" si="521"/>
        <v>0</v>
      </c>
      <c r="M489" s="4">
        <f t="shared" si="522"/>
        <v>0</v>
      </c>
      <c r="R489">
        <f t="shared" si="486"/>
        <v>5</v>
      </c>
      <c r="S489" s="33">
        <f t="shared" ref="S489" si="526">S488</f>
        <v>43875</v>
      </c>
      <c r="T489">
        <f t="shared" si="488"/>
        <v>7</v>
      </c>
      <c r="U489">
        <f t="shared" si="489"/>
        <v>2</v>
      </c>
      <c r="V489" t="str">
        <f t="shared" si="485"/>
        <v>7Lulu Durand5</v>
      </c>
      <c r="W489" s="188">
        <f t="shared" si="490"/>
        <v>0</v>
      </c>
      <c r="X489" s="188">
        <f t="shared" si="491"/>
        <v>0</v>
      </c>
      <c r="Y489" s="33">
        <f t="shared" si="492"/>
        <v>43875</v>
      </c>
    </row>
    <row r="490" spans="1:25" ht="15" customHeight="1">
      <c r="A490" s="39"/>
      <c r="B490" s="240"/>
      <c r="C490" s="14" t="str">
        <f>IF(B488&lt;&gt;"",'Agents Postes'!E$5,"")</f>
        <v>Jules Wist</v>
      </c>
      <c r="D490" s="15"/>
      <c r="E490" s="16"/>
      <c r="F490" s="16"/>
      <c r="G490" s="17"/>
      <c r="H490" s="17"/>
      <c r="I490" s="18"/>
      <c r="J490" s="18"/>
      <c r="K490" s="19"/>
      <c r="L490" s="1">
        <f t="shared" si="521"/>
        <v>0</v>
      </c>
      <c r="M490" s="4">
        <f t="shared" si="522"/>
        <v>0</v>
      </c>
      <c r="R490">
        <f t="shared" si="486"/>
        <v>5</v>
      </c>
      <c r="S490" s="33">
        <f t="shared" ref="S490" si="527">S488</f>
        <v>43875</v>
      </c>
      <c r="T490">
        <f t="shared" si="488"/>
        <v>7</v>
      </c>
      <c r="U490">
        <f t="shared" si="489"/>
        <v>2</v>
      </c>
      <c r="V490" t="str">
        <f t="shared" si="485"/>
        <v>7Jules Wist5</v>
      </c>
      <c r="W490" s="188">
        <f t="shared" si="490"/>
        <v>0</v>
      </c>
      <c r="X490" s="188">
        <f t="shared" si="491"/>
        <v>0</v>
      </c>
      <c r="Y490" s="33">
        <f t="shared" si="492"/>
        <v>43875</v>
      </c>
    </row>
    <row r="491" spans="1:25" ht="15" customHeight="1">
      <c r="A491" s="39"/>
      <c r="B491" s="240"/>
      <c r="C491" s="14" t="str">
        <f>IF(B488&lt;&gt;"",'Agents Postes'!E$6,"")</f>
        <v>Honoré Tarot</v>
      </c>
      <c r="D491" s="15"/>
      <c r="E491" s="16"/>
      <c r="F491" s="16"/>
      <c r="G491" s="17"/>
      <c r="H491" s="17"/>
      <c r="I491" s="18"/>
      <c r="J491" s="18"/>
      <c r="K491" s="19"/>
      <c r="L491" s="1">
        <f t="shared" si="521"/>
        <v>0</v>
      </c>
      <c r="M491" s="4">
        <f t="shared" si="522"/>
        <v>0</v>
      </c>
      <c r="R491">
        <f t="shared" si="486"/>
        <v>5</v>
      </c>
      <c r="S491" s="33">
        <f t="shared" ref="S491" si="528">S488</f>
        <v>43875</v>
      </c>
      <c r="T491">
        <f t="shared" si="488"/>
        <v>7</v>
      </c>
      <c r="U491">
        <f t="shared" si="489"/>
        <v>2</v>
      </c>
      <c r="V491" t="str">
        <f t="shared" si="485"/>
        <v>7Honoré Tarot5</v>
      </c>
      <c r="W491" s="188">
        <f t="shared" si="490"/>
        <v>0</v>
      </c>
      <c r="X491" s="188">
        <f t="shared" si="491"/>
        <v>0</v>
      </c>
      <c r="Y491" s="33">
        <f t="shared" si="492"/>
        <v>43875</v>
      </c>
    </row>
    <row r="492" spans="1:25" ht="15" customHeight="1">
      <c r="A492" s="39"/>
      <c r="B492" s="240"/>
      <c r="C492" s="14" t="str">
        <f>IF(B488&lt;&gt;"",'Agents Postes'!E$7,"")</f>
        <v>Joseph Belote</v>
      </c>
      <c r="D492" s="15"/>
      <c r="E492" s="16"/>
      <c r="F492" s="16"/>
      <c r="G492" s="17"/>
      <c r="H492" s="17"/>
      <c r="I492" s="18"/>
      <c r="J492" s="18"/>
      <c r="K492" s="19"/>
      <c r="L492" s="1">
        <f t="shared" si="521"/>
        <v>0</v>
      </c>
      <c r="M492" s="4">
        <f t="shared" si="522"/>
        <v>0</v>
      </c>
      <c r="R492">
        <f t="shared" si="486"/>
        <v>5</v>
      </c>
      <c r="S492" s="33">
        <f t="shared" ref="S492" si="529">S488</f>
        <v>43875</v>
      </c>
      <c r="T492">
        <f t="shared" si="488"/>
        <v>7</v>
      </c>
      <c r="U492">
        <f t="shared" si="489"/>
        <v>2</v>
      </c>
      <c r="V492" t="str">
        <f t="shared" si="485"/>
        <v>7Joseph Belote5</v>
      </c>
      <c r="W492" s="188">
        <f t="shared" si="490"/>
        <v>0</v>
      </c>
      <c r="X492" s="188">
        <f t="shared" si="491"/>
        <v>0</v>
      </c>
      <c r="Y492" s="33">
        <f t="shared" si="492"/>
        <v>43875</v>
      </c>
    </row>
    <row r="493" spans="1:25" ht="15" customHeight="1">
      <c r="A493" s="39"/>
      <c r="B493" s="240"/>
      <c r="C493" s="14" t="str">
        <f>IF(B488&lt;&gt;"",'Agents Postes'!E$8,"")</f>
        <v/>
      </c>
      <c r="D493" s="15"/>
      <c r="E493" s="16"/>
      <c r="F493" s="16"/>
      <c r="G493" s="17"/>
      <c r="H493" s="17"/>
      <c r="I493" s="18"/>
      <c r="J493" s="18"/>
      <c r="K493" s="19"/>
      <c r="L493" s="1">
        <f t="shared" si="521"/>
        <v>0</v>
      </c>
      <c r="M493" s="4">
        <f t="shared" si="522"/>
        <v>0</v>
      </c>
      <c r="R493">
        <f t="shared" si="486"/>
        <v>5</v>
      </c>
      <c r="S493" s="33">
        <f t="shared" ref="S493" si="530">S488</f>
        <v>43875</v>
      </c>
      <c r="T493">
        <f t="shared" si="488"/>
        <v>7</v>
      </c>
      <c r="U493">
        <f t="shared" si="489"/>
        <v>2</v>
      </c>
      <c r="V493" t="str">
        <f t="shared" si="485"/>
        <v>75</v>
      </c>
      <c r="W493" s="188">
        <f t="shared" si="490"/>
        <v>0</v>
      </c>
      <c r="X493" s="188">
        <f t="shared" si="491"/>
        <v>0</v>
      </c>
      <c r="Y493" s="33">
        <f t="shared" si="492"/>
        <v>43875</v>
      </c>
    </row>
    <row r="494" spans="1:25" ht="15" customHeight="1">
      <c r="A494" s="39"/>
      <c r="B494" s="240"/>
      <c r="C494" s="14" t="str">
        <f>IF(B488&lt;&gt;"",'Agents Postes'!E$9,"")</f>
        <v/>
      </c>
      <c r="D494" s="15"/>
      <c r="E494" s="16"/>
      <c r="F494" s="16"/>
      <c r="G494" s="17"/>
      <c r="H494" s="17"/>
      <c r="I494" s="18"/>
      <c r="J494" s="18"/>
      <c r="K494" s="19"/>
      <c r="L494" s="1">
        <f t="shared" si="521"/>
        <v>0</v>
      </c>
      <c r="M494" s="4">
        <f t="shared" si="522"/>
        <v>0</v>
      </c>
      <c r="R494">
        <f t="shared" si="486"/>
        <v>5</v>
      </c>
      <c r="S494" s="33">
        <f t="shared" ref="S494" si="531">S488</f>
        <v>43875</v>
      </c>
      <c r="T494">
        <f t="shared" si="488"/>
        <v>7</v>
      </c>
      <c r="U494">
        <f t="shared" si="489"/>
        <v>2</v>
      </c>
      <c r="V494" t="str">
        <f t="shared" si="485"/>
        <v>75</v>
      </c>
      <c r="W494" s="188">
        <f t="shared" si="490"/>
        <v>0</v>
      </c>
      <c r="X494" s="188">
        <f t="shared" si="491"/>
        <v>0</v>
      </c>
      <c r="Y494" s="33">
        <f t="shared" si="492"/>
        <v>43875</v>
      </c>
    </row>
    <row r="495" spans="1:25" ht="15" customHeight="1">
      <c r="A495" s="39"/>
      <c r="B495" s="240"/>
      <c r="C495" s="14" t="str">
        <f>IF(B488&lt;&gt;"",'Agents Postes'!E$10,"")</f>
        <v/>
      </c>
      <c r="D495" s="15"/>
      <c r="E495" s="16"/>
      <c r="F495" s="16"/>
      <c r="G495" s="17"/>
      <c r="H495" s="17"/>
      <c r="I495" s="18"/>
      <c r="J495" s="18"/>
      <c r="K495" s="19"/>
      <c r="L495" s="1">
        <f t="shared" si="521"/>
        <v>0</v>
      </c>
      <c r="M495" s="4">
        <f t="shared" si="522"/>
        <v>0</v>
      </c>
      <c r="R495">
        <f t="shared" si="486"/>
        <v>5</v>
      </c>
      <c r="S495" s="33">
        <f t="shared" ref="S495" si="532">S488</f>
        <v>43875</v>
      </c>
      <c r="T495">
        <f t="shared" si="488"/>
        <v>7</v>
      </c>
      <c r="U495">
        <f t="shared" si="489"/>
        <v>2</v>
      </c>
      <c r="V495" t="str">
        <f t="shared" si="485"/>
        <v>75</v>
      </c>
      <c r="W495" s="188">
        <f t="shared" si="490"/>
        <v>0</v>
      </c>
      <c r="X495" s="188">
        <f t="shared" si="491"/>
        <v>0</v>
      </c>
      <c r="Y495" s="33">
        <f t="shared" si="492"/>
        <v>43875</v>
      </c>
    </row>
    <row r="496" spans="1:25" ht="15" customHeight="1">
      <c r="A496" s="39"/>
      <c r="B496" s="240"/>
      <c r="C496" s="14" t="str">
        <f>IF(B488&lt;&gt;"",'Agents Postes'!E$11,"")</f>
        <v/>
      </c>
      <c r="D496" s="15"/>
      <c r="E496" s="16"/>
      <c r="F496" s="16"/>
      <c r="G496" s="17"/>
      <c r="H496" s="17"/>
      <c r="I496" s="18"/>
      <c r="J496" s="18"/>
      <c r="K496" s="19"/>
      <c r="L496" s="1">
        <f t="shared" si="521"/>
        <v>0</v>
      </c>
      <c r="M496" s="4">
        <f t="shared" si="522"/>
        <v>0</v>
      </c>
      <c r="R496">
        <f t="shared" si="486"/>
        <v>5</v>
      </c>
      <c r="S496" s="33">
        <f t="shared" ref="S496" si="533">S488</f>
        <v>43875</v>
      </c>
      <c r="T496">
        <f t="shared" si="488"/>
        <v>7</v>
      </c>
      <c r="U496">
        <f t="shared" si="489"/>
        <v>2</v>
      </c>
      <c r="V496" t="str">
        <f t="shared" si="485"/>
        <v>75</v>
      </c>
      <c r="W496" s="188">
        <f t="shared" si="490"/>
        <v>0</v>
      </c>
      <c r="X496" s="188">
        <f t="shared" si="491"/>
        <v>0</v>
      </c>
      <c r="Y496" s="33">
        <f t="shared" si="492"/>
        <v>43875</v>
      </c>
    </row>
    <row r="497" spans="1:25" ht="15" customHeight="1">
      <c r="A497" s="39"/>
      <c r="B497" s="240"/>
      <c r="C497" s="14" t="str">
        <f>IF(B488&lt;&gt;"",'Agents Postes'!E$12,"")</f>
        <v/>
      </c>
      <c r="D497" s="15"/>
      <c r="E497" s="16"/>
      <c r="F497" s="16"/>
      <c r="G497" s="17"/>
      <c r="H497" s="17"/>
      <c r="I497" s="18"/>
      <c r="J497" s="18"/>
      <c r="K497" s="19"/>
      <c r="L497" s="1">
        <f t="shared" si="521"/>
        <v>0</v>
      </c>
      <c r="M497" s="4">
        <f t="shared" si="522"/>
        <v>0</v>
      </c>
      <c r="R497">
        <f t="shared" si="486"/>
        <v>5</v>
      </c>
      <c r="S497" s="33">
        <f t="shared" ref="S497" si="534">S488</f>
        <v>43875</v>
      </c>
      <c r="T497">
        <f t="shared" si="488"/>
        <v>7</v>
      </c>
      <c r="U497">
        <f t="shared" si="489"/>
        <v>2</v>
      </c>
      <c r="V497" t="str">
        <f t="shared" si="485"/>
        <v>75</v>
      </c>
      <c r="W497" s="188">
        <f t="shared" si="490"/>
        <v>0</v>
      </c>
      <c r="X497" s="188">
        <f t="shared" si="491"/>
        <v>0</v>
      </c>
      <c r="Y497" s="33">
        <f t="shared" si="492"/>
        <v>43875</v>
      </c>
    </row>
    <row r="498" spans="1:25" ht="15" customHeight="1">
      <c r="A498" s="39"/>
      <c r="B498" s="240"/>
      <c r="C498" s="14" t="str">
        <f>IF(B488&lt;&gt;"",'Agents Postes'!E$13,"")</f>
        <v/>
      </c>
      <c r="D498" s="15"/>
      <c r="E498" s="16"/>
      <c r="F498" s="16"/>
      <c r="G498" s="17"/>
      <c r="H498" s="17"/>
      <c r="I498" s="18"/>
      <c r="J498" s="18"/>
      <c r="K498" s="19"/>
      <c r="L498" s="1">
        <f t="shared" si="521"/>
        <v>0</v>
      </c>
      <c r="M498" s="4">
        <f t="shared" si="522"/>
        <v>0</v>
      </c>
      <c r="R498">
        <f t="shared" si="486"/>
        <v>5</v>
      </c>
      <c r="S498" s="33">
        <f t="shared" ref="S498" si="535">S488</f>
        <v>43875</v>
      </c>
      <c r="T498">
        <f t="shared" si="488"/>
        <v>7</v>
      </c>
      <c r="U498">
        <f t="shared" si="489"/>
        <v>2</v>
      </c>
      <c r="V498" t="str">
        <f t="shared" si="485"/>
        <v>75</v>
      </c>
      <c r="W498" s="188">
        <f t="shared" si="490"/>
        <v>0</v>
      </c>
      <c r="X498" s="188">
        <f t="shared" si="491"/>
        <v>0</v>
      </c>
      <c r="Y498" s="33">
        <f t="shared" si="492"/>
        <v>43875</v>
      </c>
    </row>
    <row r="499" spans="1:25" ht="15" customHeight="1">
      <c r="A499" s="39"/>
      <c r="B499" s="240"/>
      <c r="C499" s="14" t="str">
        <f>IF(B488&lt;&gt;"",'Agents Postes'!E$14,"")</f>
        <v/>
      </c>
      <c r="D499" s="15"/>
      <c r="E499" s="16"/>
      <c r="F499" s="16"/>
      <c r="G499" s="17"/>
      <c r="H499" s="17"/>
      <c r="I499" s="18"/>
      <c r="J499" s="18"/>
      <c r="K499" s="19"/>
      <c r="L499" s="1">
        <f t="shared" si="521"/>
        <v>0</v>
      </c>
      <c r="M499" s="4">
        <f t="shared" si="522"/>
        <v>0</v>
      </c>
      <c r="R499">
        <f t="shared" si="486"/>
        <v>5</v>
      </c>
      <c r="S499" s="33">
        <f t="shared" ref="S499" si="536">S488</f>
        <v>43875</v>
      </c>
      <c r="T499">
        <f t="shared" si="488"/>
        <v>7</v>
      </c>
      <c r="U499">
        <f t="shared" si="489"/>
        <v>2</v>
      </c>
      <c r="V499" t="str">
        <f t="shared" si="485"/>
        <v>75</v>
      </c>
      <c r="W499" s="188">
        <f t="shared" si="490"/>
        <v>0</v>
      </c>
      <c r="X499" s="188">
        <f t="shared" si="491"/>
        <v>0</v>
      </c>
      <c r="Y499" s="33">
        <f t="shared" si="492"/>
        <v>43875</v>
      </c>
    </row>
    <row r="500" spans="1:25" ht="15" customHeight="1">
      <c r="A500" s="39"/>
      <c r="B500" s="240"/>
      <c r="C500" s="14" t="str">
        <f>IF(B489&lt;&gt;"",'Agents Postes'!E$14,"")</f>
        <v/>
      </c>
      <c r="D500" s="15"/>
      <c r="E500" s="16"/>
      <c r="F500" s="16"/>
      <c r="G500" s="17"/>
      <c r="H500" s="17"/>
      <c r="I500" s="18"/>
      <c r="J500" s="18"/>
      <c r="K500" s="19"/>
      <c r="L500" s="1">
        <f t="shared" si="521"/>
        <v>0</v>
      </c>
      <c r="M500" s="4">
        <f t="shared" si="522"/>
        <v>0</v>
      </c>
      <c r="R500">
        <f t="shared" si="486"/>
        <v>5</v>
      </c>
      <c r="S500" s="33">
        <f t="shared" ref="S500" si="537">S488</f>
        <v>43875</v>
      </c>
      <c r="T500">
        <f t="shared" si="488"/>
        <v>7</v>
      </c>
      <c r="U500">
        <f t="shared" si="489"/>
        <v>2</v>
      </c>
      <c r="V500" t="str">
        <f t="shared" si="485"/>
        <v>75</v>
      </c>
      <c r="W500" s="188">
        <f t="shared" si="490"/>
        <v>0</v>
      </c>
      <c r="X500" s="188">
        <f t="shared" si="491"/>
        <v>0</v>
      </c>
      <c r="Y500" s="33">
        <f t="shared" si="492"/>
        <v>43875</v>
      </c>
    </row>
    <row r="501" spans="1:25" ht="15" customHeight="1">
      <c r="A501" s="39"/>
      <c r="B501" s="240"/>
      <c r="C501" s="14" t="str">
        <f>IF(B490&lt;&gt;"",'Agents Postes'!E$14,"")</f>
        <v/>
      </c>
      <c r="D501" s="15"/>
      <c r="E501" s="16"/>
      <c r="F501" s="16"/>
      <c r="G501" s="17"/>
      <c r="H501" s="17"/>
      <c r="I501" s="18"/>
      <c r="J501" s="18"/>
      <c r="K501" s="19"/>
      <c r="L501" s="1">
        <f t="shared" si="521"/>
        <v>0</v>
      </c>
      <c r="M501" s="4">
        <f t="shared" si="522"/>
        <v>0</v>
      </c>
      <c r="R501">
        <f t="shared" si="486"/>
        <v>5</v>
      </c>
      <c r="S501" s="33">
        <f t="shared" ref="S501" si="538">S488</f>
        <v>43875</v>
      </c>
      <c r="T501">
        <f t="shared" si="488"/>
        <v>7</v>
      </c>
      <c r="U501">
        <f t="shared" si="489"/>
        <v>2</v>
      </c>
      <c r="V501" t="str">
        <f t="shared" si="485"/>
        <v>75</v>
      </c>
      <c r="W501" s="188">
        <f t="shared" si="490"/>
        <v>0</v>
      </c>
      <c r="X501" s="188">
        <f t="shared" si="491"/>
        <v>0</v>
      </c>
      <c r="Y501" s="33">
        <f t="shared" si="492"/>
        <v>43875</v>
      </c>
    </row>
    <row r="502" spans="1:25" ht="15.75" customHeight="1" thickBot="1">
      <c r="A502" s="39"/>
      <c r="B502" s="241"/>
      <c r="C502" s="14" t="str">
        <f>IF(B491&lt;&gt;"",'Agents Postes'!E$14,"")</f>
        <v/>
      </c>
      <c r="D502" s="15"/>
      <c r="E502" s="126"/>
      <c r="F502" s="126"/>
      <c r="G502" s="127"/>
      <c r="H502" s="127"/>
      <c r="I502" s="128"/>
      <c r="J502" s="128"/>
      <c r="K502" s="21"/>
      <c r="L502" s="5">
        <f t="shared" si="521"/>
        <v>0</v>
      </c>
      <c r="M502" s="6">
        <f t="shared" si="522"/>
        <v>0</v>
      </c>
      <c r="R502">
        <f t="shared" si="486"/>
        <v>5</v>
      </c>
      <c r="S502" s="33">
        <f t="shared" ref="S502" si="539">S488</f>
        <v>43875</v>
      </c>
      <c r="T502">
        <f t="shared" si="488"/>
        <v>7</v>
      </c>
      <c r="U502">
        <f t="shared" si="489"/>
        <v>2</v>
      </c>
      <c r="V502" t="str">
        <f t="shared" si="485"/>
        <v>75</v>
      </c>
      <c r="W502" s="188">
        <f t="shared" si="490"/>
        <v>0</v>
      </c>
      <c r="X502" s="188">
        <f t="shared" si="491"/>
        <v>0</v>
      </c>
      <c r="Y502" s="33">
        <f t="shared" si="492"/>
        <v>43875</v>
      </c>
    </row>
    <row r="503" spans="1:25" ht="15" customHeight="1">
      <c r="A503" s="39">
        <v>33</v>
      </c>
      <c r="B503" s="239">
        <f>IF(WORKDAY(D$4,A503,Feries)&lt;=F$4,WORKDAY(D$4,A503,Feries),"")</f>
        <v>43878</v>
      </c>
      <c r="C503" s="11" t="str">
        <f>IF(B503&lt;&gt;"",'Agents Postes'!E$3,"")</f>
        <v>Herbert Dupont</v>
      </c>
      <c r="D503" s="12"/>
      <c r="E503" s="123"/>
      <c r="F503" s="123"/>
      <c r="G503" s="124"/>
      <c r="H503" s="124"/>
      <c r="I503" s="125"/>
      <c r="J503" s="125"/>
      <c r="K503" s="13"/>
      <c r="L503" s="2">
        <f t="shared" si="521"/>
        <v>0</v>
      </c>
      <c r="M503" s="3">
        <f t="shared" si="522"/>
        <v>0</v>
      </c>
      <c r="R503">
        <f t="shared" si="486"/>
        <v>1</v>
      </c>
      <c r="S503" s="33">
        <f t="shared" ref="S503" si="540">B503</f>
        <v>43878</v>
      </c>
      <c r="T503">
        <f t="shared" si="488"/>
        <v>8</v>
      </c>
      <c r="U503">
        <f t="shared" si="489"/>
        <v>2</v>
      </c>
      <c r="V503" t="str">
        <f t="shared" si="485"/>
        <v>8Herbert Dupont1</v>
      </c>
      <c r="W503" s="188">
        <f t="shared" si="490"/>
        <v>0</v>
      </c>
      <c r="X503" s="188">
        <f t="shared" si="491"/>
        <v>0</v>
      </c>
      <c r="Y503" s="33">
        <f t="shared" si="492"/>
        <v>43878</v>
      </c>
    </row>
    <row r="504" spans="1:25" ht="15" customHeight="1">
      <c r="A504" s="39"/>
      <c r="B504" s="240"/>
      <c r="C504" s="14" t="str">
        <f>IF(B503&lt;&gt;"",'Agents Postes'!E$4,"")</f>
        <v>Lulu Durand</v>
      </c>
      <c r="D504" s="15"/>
      <c r="E504" s="16"/>
      <c r="F504" s="16"/>
      <c r="G504" s="17"/>
      <c r="H504" s="17"/>
      <c r="I504" s="18"/>
      <c r="J504" s="18"/>
      <c r="K504" s="19"/>
      <c r="L504" s="1">
        <f t="shared" si="521"/>
        <v>0</v>
      </c>
      <c r="M504" s="4">
        <f t="shared" si="522"/>
        <v>0</v>
      </c>
      <c r="R504">
        <f t="shared" si="486"/>
        <v>1</v>
      </c>
      <c r="S504" s="33">
        <f t="shared" ref="S504" si="541">S503</f>
        <v>43878</v>
      </c>
      <c r="T504">
        <f t="shared" si="488"/>
        <v>8</v>
      </c>
      <c r="U504">
        <f t="shared" si="489"/>
        <v>2</v>
      </c>
      <c r="V504" t="str">
        <f t="shared" si="485"/>
        <v>8Lulu Durand1</v>
      </c>
      <c r="W504" s="188">
        <f t="shared" si="490"/>
        <v>0</v>
      </c>
      <c r="X504" s="188">
        <f t="shared" si="491"/>
        <v>0</v>
      </c>
      <c r="Y504" s="33">
        <f t="shared" si="492"/>
        <v>43878</v>
      </c>
    </row>
    <row r="505" spans="1:25" ht="15" customHeight="1">
      <c r="A505" s="39"/>
      <c r="B505" s="240"/>
      <c r="C505" s="14" t="str">
        <f>IF(B503&lt;&gt;"",'Agents Postes'!E$5,"")</f>
        <v>Jules Wist</v>
      </c>
      <c r="D505" s="15"/>
      <c r="E505" s="16"/>
      <c r="F505" s="16"/>
      <c r="G505" s="17"/>
      <c r="H505" s="17"/>
      <c r="I505" s="18"/>
      <c r="J505" s="18"/>
      <c r="K505" s="19"/>
      <c r="L505" s="1">
        <f t="shared" si="521"/>
        <v>0</v>
      </c>
      <c r="M505" s="4">
        <f t="shared" si="522"/>
        <v>0</v>
      </c>
      <c r="R505">
        <f t="shared" si="486"/>
        <v>1</v>
      </c>
      <c r="S505" s="33">
        <f t="shared" ref="S505" si="542">S503</f>
        <v>43878</v>
      </c>
      <c r="T505">
        <f t="shared" si="488"/>
        <v>8</v>
      </c>
      <c r="U505">
        <f t="shared" si="489"/>
        <v>2</v>
      </c>
      <c r="V505" t="str">
        <f t="shared" si="485"/>
        <v>8Jules Wist1</v>
      </c>
      <c r="W505" s="188">
        <f t="shared" si="490"/>
        <v>0</v>
      </c>
      <c r="X505" s="188">
        <f t="shared" si="491"/>
        <v>0</v>
      </c>
      <c r="Y505" s="33">
        <f t="shared" si="492"/>
        <v>43878</v>
      </c>
    </row>
    <row r="506" spans="1:25" ht="15" customHeight="1">
      <c r="A506" s="39"/>
      <c r="B506" s="240"/>
      <c r="C506" s="14" t="str">
        <f>IF(B503&lt;&gt;"",'Agents Postes'!E$6,"")</f>
        <v>Honoré Tarot</v>
      </c>
      <c r="D506" s="15"/>
      <c r="E506" s="16"/>
      <c r="F506" s="16"/>
      <c r="G506" s="17"/>
      <c r="H506" s="17"/>
      <c r="I506" s="18"/>
      <c r="J506" s="18"/>
      <c r="K506" s="19"/>
      <c r="L506" s="1">
        <f t="shared" si="521"/>
        <v>0</v>
      </c>
      <c r="M506" s="4">
        <f t="shared" si="522"/>
        <v>0</v>
      </c>
      <c r="R506">
        <f t="shared" si="486"/>
        <v>1</v>
      </c>
      <c r="S506" s="33">
        <f t="shared" ref="S506" si="543">S503</f>
        <v>43878</v>
      </c>
      <c r="T506">
        <f t="shared" si="488"/>
        <v>8</v>
      </c>
      <c r="U506">
        <f t="shared" si="489"/>
        <v>2</v>
      </c>
      <c r="V506" t="str">
        <f t="shared" si="485"/>
        <v>8Honoré Tarot1</v>
      </c>
      <c r="W506" s="188">
        <f t="shared" si="490"/>
        <v>0</v>
      </c>
      <c r="X506" s="188">
        <f t="shared" si="491"/>
        <v>0</v>
      </c>
      <c r="Y506" s="33">
        <f t="shared" si="492"/>
        <v>43878</v>
      </c>
    </row>
    <row r="507" spans="1:25" ht="15" customHeight="1">
      <c r="A507" s="39"/>
      <c r="B507" s="240"/>
      <c r="C507" s="14" t="str">
        <f>IF(B503&lt;&gt;"",'Agents Postes'!E$7,"")</f>
        <v>Joseph Belote</v>
      </c>
      <c r="D507" s="15"/>
      <c r="E507" s="16"/>
      <c r="F507" s="16"/>
      <c r="G507" s="17"/>
      <c r="H507" s="17"/>
      <c r="I507" s="18"/>
      <c r="J507" s="18"/>
      <c r="K507" s="19"/>
      <c r="L507" s="1">
        <f t="shared" si="521"/>
        <v>0</v>
      </c>
      <c r="M507" s="4">
        <f t="shared" si="522"/>
        <v>0</v>
      </c>
      <c r="R507">
        <f t="shared" si="486"/>
        <v>1</v>
      </c>
      <c r="S507" s="33">
        <f t="shared" ref="S507" si="544">S503</f>
        <v>43878</v>
      </c>
      <c r="T507">
        <f t="shared" si="488"/>
        <v>8</v>
      </c>
      <c r="U507">
        <f t="shared" si="489"/>
        <v>2</v>
      </c>
      <c r="V507" t="str">
        <f t="shared" si="485"/>
        <v>8Joseph Belote1</v>
      </c>
      <c r="W507" s="188">
        <f t="shared" si="490"/>
        <v>0</v>
      </c>
      <c r="X507" s="188">
        <f t="shared" si="491"/>
        <v>0</v>
      </c>
      <c r="Y507" s="33">
        <f t="shared" si="492"/>
        <v>43878</v>
      </c>
    </row>
    <row r="508" spans="1:25" ht="15" customHeight="1">
      <c r="A508" s="39"/>
      <c r="B508" s="240"/>
      <c r="C508" s="14" t="str">
        <f>IF(B503&lt;&gt;"",'Agents Postes'!E$8,"")</f>
        <v/>
      </c>
      <c r="D508" s="15"/>
      <c r="E508" s="16"/>
      <c r="F508" s="16"/>
      <c r="G508" s="17"/>
      <c r="H508" s="17"/>
      <c r="I508" s="18"/>
      <c r="J508" s="18"/>
      <c r="K508" s="19"/>
      <c r="L508" s="1">
        <f t="shared" si="521"/>
        <v>0</v>
      </c>
      <c r="M508" s="4">
        <f t="shared" si="522"/>
        <v>0</v>
      </c>
      <c r="R508">
        <f t="shared" si="486"/>
        <v>1</v>
      </c>
      <c r="S508" s="33">
        <f t="shared" ref="S508" si="545">S503</f>
        <v>43878</v>
      </c>
      <c r="T508">
        <f t="shared" si="488"/>
        <v>8</v>
      </c>
      <c r="U508">
        <f t="shared" si="489"/>
        <v>2</v>
      </c>
      <c r="V508" t="str">
        <f t="shared" si="485"/>
        <v>81</v>
      </c>
      <c r="W508" s="188">
        <f t="shared" si="490"/>
        <v>0</v>
      </c>
      <c r="X508" s="188">
        <f t="shared" si="491"/>
        <v>0</v>
      </c>
      <c r="Y508" s="33">
        <f t="shared" si="492"/>
        <v>43878</v>
      </c>
    </row>
    <row r="509" spans="1:25" ht="15" customHeight="1">
      <c r="A509" s="39"/>
      <c r="B509" s="240"/>
      <c r="C509" s="14" t="str">
        <f>IF(B503&lt;&gt;"",'Agents Postes'!E$9,"")</f>
        <v/>
      </c>
      <c r="D509" s="15"/>
      <c r="E509" s="16"/>
      <c r="F509" s="16"/>
      <c r="G509" s="17"/>
      <c r="H509" s="17"/>
      <c r="I509" s="18"/>
      <c r="J509" s="18"/>
      <c r="K509" s="19"/>
      <c r="L509" s="1">
        <f t="shared" si="521"/>
        <v>0</v>
      </c>
      <c r="M509" s="4">
        <f t="shared" si="522"/>
        <v>0</v>
      </c>
      <c r="R509">
        <f t="shared" si="486"/>
        <v>1</v>
      </c>
      <c r="S509" s="33">
        <f t="shared" ref="S509" si="546">S503</f>
        <v>43878</v>
      </c>
      <c r="T509">
        <f t="shared" si="488"/>
        <v>8</v>
      </c>
      <c r="U509">
        <f t="shared" si="489"/>
        <v>2</v>
      </c>
      <c r="V509" t="str">
        <f t="shared" si="485"/>
        <v>81</v>
      </c>
      <c r="W509" s="188">
        <f t="shared" si="490"/>
        <v>0</v>
      </c>
      <c r="X509" s="188">
        <f t="shared" si="491"/>
        <v>0</v>
      </c>
      <c r="Y509" s="33">
        <f t="shared" si="492"/>
        <v>43878</v>
      </c>
    </row>
    <row r="510" spans="1:25" ht="15" customHeight="1">
      <c r="A510" s="39"/>
      <c r="B510" s="240"/>
      <c r="C510" s="14" t="str">
        <f>IF(B503&lt;&gt;"",'Agents Postes'!E$10,"")</f>
        <v/>
      </c>
      <c r="D510" s="15"/>
      <c r="E510" s="16"/>
      <c r="F510" s="16"/>
      <c r="G510" s="17"/>
      <c r="H510" s="17"/>
      <c r="I510" s="18"/>
      <c r="J510" s="18"/>
      <c r="K510" s="19"/>
      <c r="L510" s="1">
        <f t="shared" si="521"/>
        <v>0</v>
      </c>
      <c r="M510" s="4">
        <f t="shared" si="522"/>
        <v>0</v>
      </c>
      <c r="R510">
        <f t="shared" si="486"/>
        <v>1</v>
      </c>
      <c r="S510" s="33">
        <f t="shared" ref="S510" si="547">S503</f>
        <v>43878</v>
      </c>
      <c r="T510">
        <f t="shared" si="488"/>
        <v>8</v>
      </c>
      <c r="U510">
        <f t="shared" si="489"/>
        <v>2</v>
      </c>
      <c r="V510" t="str">
        <f t="shared" si="485"/>
        <v>81</v>
      </c>
      <c r="W510" s="188">
        <f t="shared" si="490"/>
        <v>0</v>
      </c>
      <c r="X510" s="188">
        <f t="shared" si="491"/>
        <v>0</v>
      </c>
      <c r="Y510" s="33">
        <f t="shared" si="492"/>
        <v>43878</v>
      </c>
    </row>
    <row r="511" spans="1:25" ht="15" customHeight="1">
      <c r="A511" s="39"/>
      <c r="B511" s="240"/>
      <c r="C511" s="14" t="str">
        <f>IF(B503&lt;&gt;"",'Agents Postes'!E$11,"")</f>
        <v/>
      </c>
      <c r="D511" s="15"/>
      <c r="E511" s="16"/>
      <c r="F511" s="16"/>
      <c r="G511" s="17"/>
      <c r="H511" s="17"/>
      <c r="I511" s="18"/>
      <c r="J511" s="18"/>
      <c r="K511" s="19"/>
      <c r="L511" s="1">
        <f t="shared" si="521"/>
        <v>0</v>
      </c>
      <c r="M511" s="4">
        <f t="shared" si="522"/>
        <v>0</v>
      </c>
      <c r="R511">
        <f t="shared" si="486"/>
        <v>1</v>
      </c>
      <c r="S511" s="33">
        <f t="shared" ref="S511" si="548">S503</f>
        <v>43878</v>
      </c>
      <c r="T511">
        <f t="shared" si="488"/>
        <v>8</v>
      </c>
      <c r="U511">
        <f t="shared" si="489"/>
        <v>2</v>
      </c>
      <c r="V511" t="str">
        <f t="shared" si="485"/>
        <v>81</v>
      </c>
      <c r="W511" s="188">
        <f t="shared" si="490"/>
        <v>0</v>
      </c>
      <c r="X511" s="188">
        <f t="shared" si="491"/>
        <v>0</v>
      </c>
      <c r="Y511" s="33">
        <f t="shared" si="492"/>
        <v>43878</v>
      </c>
    </row>
    <row r="512" spans="1:25" ht="15" customHeight="1">
      <c r="A512" s="39"/>
      <c r="B512" s="240"/>
      <c r="C512" s="14" t="str">
        <f>IF(B503&lt;&gt;"",'Agents Postes'!E$12,"")</f>
        <v/>
      </c>
      <c r="D512" s="15"/>
      <c r="E512" s="16"/>
      <c r="F512" s="16"/>
      <c r="G512" s="17"/>
      <c r="H512" s="17"/>
      <c r="I512" s="18"/>
      <c r="J512" s="18"/>
      <c r="K512" s="19"/>
      <c r="L512" s="1">
        <f t="shared" si="521"/>
        <v>0</v>
      </c>
      <c r="M512" s="4">
        <f t="shared" si="522"/>
        <v>0</v>
      </c>
      <c r="R512">
        <f t="shared" si="486"/>
        <v>1</v>
      </c>
      <c r="S512" s="33">
        <f t="shared" ref="S512" si="549">S503</f>
        <v>43878</v>
      </c>
      <c r="T512">
        <f t="shared" si="488"/>
        <v>8</v>
      </c>
      <c r="U512">
        <f t="shared" si="489"/>
        <v>2</v>
      </c>
      <c r="V512" t="str">
        <f t="shared" si="485"/>
        <v>81</v>
      </c>
      <c r="W512" s="188">
        <f t="shared" si="490"/>
        <v>0</v>
      </c>
      <c r="X512" s="188">
        <f t="shared" si="491"/>
        <v>0</v>
      </c>
      <c r="Y512" s="33">
        <f t="shared" si="492"/>
        <v>43878</v>
      </c>
    </row>
    <row r="513" spans="1:25" ht="15" customHeight="1">
      <c r="A513" s="39"/>
      <c r="B513" s="240"/>
      <c r="C513" s="14" t="str">
        <f>IF(B503&lt;&gt;"",'Agents Postes'!E$13,"")</f>
        <v/>
      </c>
      <c r="D513" s="15"/>
      <c r="E513" s="16"/>
      <c r="F513" s="16"/>
      <c r="G513" s="17"/>
      <c r="H513" s="17"/>
      <c r="I513" s="18"/>
      <c r="J513" s="18"/>
      <c r="K513" s="19"/>
      <c r="L513" s="1">
        <f t="shared" si="521"/>
        <v>0</v>
      </c>
      <c r="M513" s="4">
        <f t="shared" si="522"/>
        <v>0</v>
      </c>
      <c r="R513">
        <f t="shared" si="486"/>
        <v>1</v>
      </c>
      <c r="S513" s="33">
        <f t="shared" ref="S513" si="550">S503</f>
        <v>43878</v>
      </c>
      <c r="T513">
        <f t="shared" si="488"/>
        <v>8</v>
      </c>
      <c r="U513">
        <f t="shared" si="489"/>
        <v>2</v>
      </c>
      <c r="V513" t="str">
        <f t="shared" si="485"/>
        <v>81</v>
      </c>
      <c r="W513" s="188">
        <f t="shared" si="490"/>
        <v>0</v>
      </c>
      <c r="X513" s="188">
        <f t="shared" si="491"/>
        <v>0</v>
      </c>
      <c r="Y513" s="33">
        <f t="shared" si="492"/>
        <v>43878</v>
      </c>
    </row>
    <row r="514" spans="1:25" ht="15" customHeight="1">
      <c r="A514" s="39"/>
      <c r="B514" s="240"/>
      <c r="C514" s="14" t="str">
        <f>IF(B503&lt;&gt;"",'Agents Postes'!E$14,"")</f>
        <v/>
      </c>
      <c r="D514" s="15"/>
      <c r="E514" s="16"/>
      <c r="F514" s="16"/>
      <c r="G514" s="17"/>
      <c r="H514" s="17"/>
      <c r="I514" s="18"/>
      <c r="J514" s="18"/>
      <c r="K514" s="19"/>
      <c r="L514" s="1">
        <f t="shared" si="521"/>
        <v>0</v>
      </c>
      <c r="M514" s="4">
        <f t="shared" si="522"/>
        <v>0</v>
      </c>
      <c r="R514">
        <f t="shared" si="486"/>
        <v>1</v>
      </c>
      <c r="S514" s="33">
        <f t="shared" ref="S514" si="551">S503</f>
        <v>43878</v>
      </c>
      <c r="T514">
        <f t="shared" si="488"/>
        <v>8</v>
      </c>
      <c r="U514">
        <f t="shared" si="489"/>
        <v>2</v>
      </c>
      <c r="V514" t="str">
        <f t="shared" si="485"/>
        <v>81</v>
      </c>
      <c r="W514" s="188">
        <f t="shared" si="490"/>
        <v>0</v>
      </c>
      <c r="X514" s="188">
        <f t="shared" si="491"/>
        <v>0</v>
      </c>
      <c r="Y514" s="33">
        <f t="shared" si="492"/>
        <v>43878</v>
      </c>
    </row>
    <row r="515" spans="1:25" ht="15" customHeight="1">
      <c r="A515" s="39"/>
      <c r="B515" s="240"/>
      <c r="C515" s="14" t="str">
        <f>IF(B504&lt;&gt;"",'Agents Postes'!E$14,"")</f>
        <v/>
      </c>
      <c r="D515" s="15"/>
      <c r="E515" s="16"/>
      <c r="F515" s="16"/>
      <c r="G515" s="17"/>
      <c r="H515" s="17"/>
      <c r="I515" s="18"/>
      <c r="J515" s="18"/>
      <c r="K515" s="19"/>
      <c r="L515" s="1">
        <f t="shared" si="521"/>
        <v>0</v>
      </c>
      <c r="M515" s="4">
        <f t="shared" si="522"/>
        <v>0</v>
      </c>
      <c r="R515">
        <f t="shared" si="486"/>
        <v>1</v>
      </c>
      <c r="S515" s="33">
        <f t="shared" ref="S515" si="552">S503</f>
        <v>43878</v>
      </c>
      <c r="T515">
        <f t="shared" si="488"/>
        <v>8</v>
      </c>
      <c r="U515">
        <f t="shared" si="489"/>
        <v>2</v>
      </c>
      <c r="V515" t="str">
        <f t="shared" si="485"/>
        <v>81</v>
      </c>
      <c r="W515" s="188">
        <f t="shared" si="490"/>
        <v>0</v>
      </c>
      <c r="X515" s="188">
        <f t="shared" si="491"/>
        <v>0</v>
      </c>
      <c r="Y515" s="33">
        <f t="shared" si="492"/>
        <v>43878</v>
      </c>
    </row>
    <row r="516" spans="1:25" ht="15" customHeight="1">
      <c r="A516" s="39"/>
      <c r="B516" s="240"/>
      <c r="C516" s="14" t="str">
        <f>IF(B505&lt;&gt;"",'Agents Postes'!E$14,"")</f>
        <v/>
      </c>
      <c r="D516" s="15"/>
      <c r="E516" s="16"/>
      <c r="F516" s="16"/>
      <c r="G516" s="17"/>
      <c r="H516" s="17"/>
      <c r="I516" s="18"/>
      <c r="J516" s="18"/>
      <c r="K516" s="19"/>
      <c r="L516" s="1">
        <f t="shared" si="521"/>
        <v>0</v>
      </c>
      <c r="M516" s="4">
        <f t="shared" si="522"/>
        <v>0</v>
      </c>
      <c r="R516">
        <f t="shared" si="486"/>
        <v>1</v>
      </c>
      <c r="S516" s="33">
        <f t="shared" ref="S516" si="553">S503</f>
        <v>43878</v>
      </c>
      <c r="T516">
        <f t="shared" si="488"/>
        <v>8</v>
      </c>
      <c r="U516">
        <f t="shared" si="489"/>
        <v>2</v>
      </c>
      <c r="V516" t="str">
        <f t="shared" si="485"/>
        <v>81</v>
      </c>
      <c r="W516" s="188">
        <f t="shared" si="490"/>
        <v>0</v>
      </c>
      <c r="X516" s="188">
        <f t="shared" si="491"/>
        <v>0</v>
      </c>
      <c r="Y516" s="33">
        <f t="shared" si="492"/>
        <v>43878</v>
      </c>
    </row>
    <row r="517" spans="1:25" ht="15.75" customHeight="1" thickBot="1">
      <c r="A517" s="39"/>
      <c r="B517" s="241"/>
      <c r="C517" s="14" t="str">
        <f>IF(B506&lt;&gt;"",'Agents Postes'!E$14,"")</f>
        <v/>
      </c>
      <c r="D517" s="15"/>
      <c r="E517" s="126"/>
      <c r="F517" s="126"/>
      <c r="G517" s="127"/>
      <c r="H517" s="127"/>
      <c r="I517" s="128"/>
      <c r="J517" s="128"/>
      <c r="K517" s="21"/>
      <c r="L517" s="5">
        <f t="shared" si="521"/>
        <v>0</v>
      </c>
      <c r="M517" s="6">
        <f t="shared" si="522"/>
        <v>0</v>
      </c>
      <c r="R517">
        <f t="shared" si="486"/>
        <v>1</v>
      </c>
      <c r="S517" s="33">
        <f t="shared" ref="S517" si="554">S503</f>
        <v>43878</v>
      </c>
      <c r="T517">
        <f t="shared" si="488"/>
        <v>8</v>
      </c>
      <c r="U517">
        <f t="shared" si="489"/>
        <v>2</v>
      </c>
      <c r="V517" t="str">
        <f t="shared" si="485"/>
        <v>81</v>
      </c>
      <c r="W517" s="188">
        <f t="shared" si="490"/>
        <v>0</v>
      </c>
      <c r="X517" s="188">
        <f t="shared" si="491"/>
        <v>0</v>
      </c>
      <c r="Y517" s="33">
        <f t="shared" si="492"/>
        <v>43878</v>
      </c>
    </row>
    <row r="518" spans="1:25" ht="15" customHeight="1">
      <c r="A518" s="39">
        <v>34</v>
      </c>
      <c r="B518" s="239">
        <f>IF(WORKDAY(D$4,A518,Feries)&lt;=F$4,WORKDAY(D$4,A518,Feries),"")</f>
        <v>43879</v>
      </c>
      <c r="C518" s="11" t="str">
        <f>IF(B518&lt;&gt;"",'Agents Postes'!E$3,"")</f>
        <v>Herbert Dupont</v>
      </c>
      <c r="D518" s="12"/>
      <c r="E518" s="123"/>
      <c r="F518" s="123"/>
      <c r="G518" s="124"/>
      <c r="H518" s="124"/>
      <c r="I518" s="125"/>
      <c r="J518" s="125"/>
      <c r="K518" s="13"/>
      <c r="L518" s="2">
        <f t="shared" si="521"/>
        <v>0</v>
      </c>
      <c r="M518" s="3">
        <f t="shared" si="522"/>
        <v>0</v>
      </c>
      <c r="R518">
        <f t="shared" si="486"/>
        <v>2</v>
      </c>
      <c r="S518" s="33">
        <f t="shared" ref="S518" si="555">B518</f>
        <v>43879</v>
      </c>
      <c r="T518">
        <f t="shared" si="488"/>
        <v>8</v>
      </c>
      <c r="U518">
        <f t="shared" si="489"/>
        <v>2</v>
      </c>
      <c r="V518" t="str">
        <f t="shared" si="485"/>
        <v>8Herbert Dupont2</v>
      </c>
      <c r="W518" s="188">
        <f t="shared" si="490"/>
        <v>0</v>
      </c>
      <c r="X518" s="188">
        <f t="shared" si="491"/>
        <v>0</v>
      </c>
      <c r="Y518" s="33">
        <f t="shared" si="492"/>
        <v>43879</v>
      </c>
    </row>
    <row r="519" spans="1:25" ht="15" customHeight="1">
      <c r="A519" s="39"/>
      <c r="B519" s="240"/>
      <c r="C519" s="14" t="str">
        <f>IF(B518&lt;&gt;"",'Agents Postes'!E$4,"")</f>
        <v>Lulu Durand</v>
      </c>
      <c r="D519" s="15"/>
      <c r="E519" s="16"/>
      <c r="F519" s="16"/>
      <c r="G519" s="17"/>
      <c r="H519" s="17"/>
      <c r="I519" s="18"/>
      <c r="J519" s="18"/>
      <c r="K519" s="19"/>
      <c r="L519" s="1">
        <f t="shared" si="521"/>
        <v>0</v>
      </c>
      <c r="M519" s="4">
        <f t="shared" si="522"/>
        <v>0</v>
      </c>
      <c r="R519">
        <f t="shared" si="486"/>
        <v>2</v>
      </c>
      <c r="S519" s="33">
        <f t="shared" ref="S519" si="556">S518</f>
        <v>43879</v>
      </c>
      <c r="T519">
        <f t="shared" si="488"/>
        <v>8</v>
      </c>
      <c r="U519">
        <f t="shared" si="489"/>
        <v>2</v>
      </c>
      <c r="V519" t="str">
        <f t="shared" si="485"/>
        <v>8Lulu Durand2</v>
      </c>
      <c r="W519" s="188">
        <f t="shared" si="490"/>
        <v>0</v>
      </c>
      <c r="X519" s="188">
        <f t="shared" si="491"/>
        <v>0</v>
      </c>
      <c r="Y519" s="33">
        <f t="shared" si="492"/>
        <v>43879</v>
      </c>
    </row>
    <row r="520" spans="1:25" ht="15" customHeight="1">
      <c r="A520" s="39"/>
      <c r="B520" s="240"/>
      <c r="C520" s="14" t="str">
        <f>IF(B518&lt;&gt;"",'Agents Postes'!E$5,"")</f>
        <v>Jules Wist</v>
      </c>
      <c r="D520" s="15"/>
      <c r="E520" s="16"/>
      <c r="F520" s="16"/>
      <c r="G520" s="17"/>
      <c r="H520" s="17"/>
      <c r="I520" s="18"/>
      <c r="J520" s="18"/>
      <c r="K520" s="19"/>
      <c r="L520" s="1">
        <f t="shared" si="521"/>
        <v>0</v>
      </c>
      <c r="M520" s="4">
        <f t="shared" si="522"/>
        <v>0</v>
      </c>
      <c r="R520">
        <f t="shared" si="486"/>
        <v>2</v>
      </c>
      <c r="S520" s="33">
        <f t="shared" ref="S520" si="557">S518</f>
        <v>43879</v>
      </c>
      <c r="T520">
        <f t="shared" si="488"/>
        <v>8</v>
      </c>
      <c r="U520">
        <f t="shared" si="489"/>
        <v>2</v>
      </c>
      <c r="V520" t="str">
        <f t="shared" ref="V520:V583" si="558">T520&amp;C520&amp;R520</f>
        <v>8Jules Wist2</v>
      </c>
      <c r="W520" s="188">
        <f t="shared" si="490"/>
        <v>0</v>
      </c>
      <c r="X520" s="188">
        <f t="shared" si="491"/>
        <v>0</v>
      </c>
      <c r="Y520" s="33">
        <f t="shared" si="492"/>
        <v>43879</v>
      </c>
    </row>
    <row r="521" spans="1:25" ht="15" customHeight="1">
      <c r="A521" s="39"/>
      <c r="B521" s="240"/>
      <c r="C521" s="14" t="str">
        <f>IF(B518&lt;&gt;"",'Agents Postes'!E$6,"")</f>
        <v>Honoré Tarot</v>
      </c>
      <c r="D521" s="15"/>
      <c r="E521" s="16"/>
      <c r="F521" s="16"/>
      <c r="G521" s="17"/>
      <c r="H521" s="17"/>
      <c r="I521" s="18"/>
      <c r="J521" s="18"/>
      <c r="K521" s="19"/>
      <c r="L521" s="1">
        <f t="shared" si="521"/>
        <v>0</v>
      </c>
      <c r="M521" s="4">
        <f t="shared" si="522"/>
        <v>0</v>
      </c>
      <c r="R521">
        <f t="shared" ref="R521:R584" si="559">IF(S521&lt;&gt;"",WEEKDAY(S521,2),"")</f>
        <v>2</v>
      </c>
      <c r="S521" s="33">
        <f t="shared" ref="S521" si="560">S518</f>
        <v>43879</v>
      </c>
      <c r="T521">
        <f t="shared" ref="T521:T584" si="561">IF(S521&lt;&gt;"",WEEKNUM(S521,2),"")</f>
        <v>8</v>
      </c>
      <c r="U521">
        <f t="shared" ref="U521:U584" si="562">IF(S521&lt;&gt;"",MONTH(S521),"")</f>
        <v>2</v>
      </c>
      <c r="V521" t="str">
        <f t="shared" si="558"/>
        <v>8Honoré Tarot2</v>
      </c>
      <c r="W521" s="188">
        <f t="shared" ref="W521:W584" si="563">D521</f>
        <v>0</v>
      </c>
      <c r="X521" s="188">
        <f t="shared" ref="X521:X584" si="564">K521</f>
        <v>0</v>
      </c>
      <c r="Y521" s="33">
        <f t="shared" ref="Y521:Y584" si="565">S521</f>
        <v>43879</v>
      </c>
    </row>
    <row r="522" spans="1:25" ht="15" customHeight="1">
      <c r="A522" s="39"/>
      <c r="B522" s="240"/>
      <c r="C522" s="14" t="str">
        <f>IF(B518&lt;&gt;"",'Agents Postes'!E$7,"")</f>
        <v>Joseph Belote</v>
      </c>
      <c r="D522" s="15"/>
      <c r="E522" s="16"/>
      <c r="F522" s="16"/>
      <c r="G522" s="17"/>
      <c r="H522" s="17"/>
      <c r="I522" s="18"/>
      <c r="J522" s="18"/>
      <c r="K522" s="19"/>
      <c r="L522" s="1">
        <f t="shared" si="521"/>
        <v>0</v>
      </c>
      <c r="M522" s="4">
        <f t="shared" si="522"/>
        <v>0</v>
      </c>
      <c r="R522">
        <f t="shared" si="559"/>
        <v>2</v>
      </c>
      <c r="S522" s="33">
        <f t="shared" ref="S522" si="566">S518</f>
        <v>43879</v>
      </c>
      <c r="T522">
        <f t="shared" si="561"/>
        <v>8</v>
      </c>
      <c r="U522">
        <f t="shared" si="562"/>
        <v>2</v>
      </c>
      <c r="V522" t="str">
        <f t="shared" si="558"/>
        <v>8Joseph Belote2</v>
      </c>
      <c r="W522" s="188">
        <f t="shared" si="563"/>
        <v>0</v>
      </c>
      <c r="X522" s="188">
        <f t="shared" si="564"/>
        <v>0</v>
      </c>
      <c r="Y522" s="33">
        <f t="shared" si="565"/>
        <v>43879</v>
      </c>
    </row>
    <row r="523" spans="1:25" ht="15" customHeight="1">
      <c r="A523" s="39"/>
      <c r="B523" s="240"/>
      <c r="C523" s="14" t="str">
        <f>IF(B518&lt;&gt;"",'Agents Postes'!E$8,"")</f>
        <v/>
      </c>
      <c r="D523" s="15"/>
      <c r="E523" s="16"/>
      <c r="F523" s="16"/>
      <c r="G523" s="17"/>
      <c r="H523" s="17"/>
      <c r="I523" s="18"/>
      <c r="J523" s="18"/>
      <c r="K523" s="19"/>
      <c r="L523" s="1">
        <f t="shared" si="521"/>
        <v>0</v>
      </c>
      <c r="M523" s="4">
        <f t="shared" si="522"/>
        <v>0</v>
      </c>
      <c r="R523">
        <f t="shared" si="559"/>
        <v>2</v>
      </c>
      <c r="S523" s="33">
        <f t="shared" ref="S523" si="567">S518</f>
        <v>43879</v>
      </c>
      <c r="T523">
        <f t="shared" si="561"/>
        <v>8</v>
      </c>
      <c r="U523">
        <f t="shared" si="562"/>
        <v>2</v>
      </c>
      <c r="V523" t="str">
        <f t="shared" si="558"/>
        <v>82</v>
      </c>
      <c r="W523" s="188">
        <f t="shared" si="563"/>
        <v>0</v>
      </c>
      <c r="X523" s="188">
        <f t="shared" si="564"/>
        <v>0</v>
      </c>
      <c r="Y523" s="33">
        <f t="shared" si="565"/>
        <v>43879</v>
      </c>
    </row>
    <row r="524" spans="1:25" ht="15" customHeight="1">
      <c r="A524" s="39"/>
      <c r="B524" s="240"/>
      <c r="C524" s="14" t="str">
        <f>IF(B518&lt;&gt;"",'Agents Postes'!E$9,"")</f>
        <v/>
      </c>
      <c r="D524" s="15"/>
      <c r="E524" s="16"/>
      <c r="F524" s="16"/>
      <c r="G524" s="17"/>
      <c r="H524" s="17"/>
      <c r="I524" s="18"/>
      <c r="J524" s="18"/>
      <c r="K524" s="19"/>
      <c r="L524" s="1">
        <f t="shared" si="521"/>
        <v>0</v>
      </c>
      <c r="M524" s="4">
        <f t="shared" si="522"/>
        <v>0</v>
      </c>
      <c r="R524">
        <f t="shared" si="559"/>
        <v>2</v>
      </c>
      <c r="S524" s="33">
        <f t="shared" ref="S524" si="568">S518</f>
        <v>43879</v>
      </c>
      <c r="T524">
        <f t="shared" si="561"/>
        <v>8</v>
      </c>
      <c r="U524">
        <f t="shared" si="562"/>
        <v>2</v>
      </c>
      <c r="V524" t="str">
        <f t="shared" si="558"/>
        <v>82</v>
      </c>
      <c r="W524" s="188">
        <f t="shared" si="563"/>
        <v>0</v>
      </c>
      <c r="X524" s="188">
        <f t="shared" si="564"/>
        <v>0</v>
      </c>
      <c r="Y524" s="33">
        <f t="shared" si="565"/>
        <v>43879</v>
      </c>
    </row>
    <row r="525" spans="1:25" ht="15" customHeight="1">
      <c r="A525" s="39"/>
      <c r="B525" s="240"/>
      <c r="C525" s="14" t="str">
        <f>IF(B518&lt;&gt;"",'Agents Postes'!E$10,"")</f>
        <v/>
      </c>
      <c r="D525" s="15"/>
      <c r="E525" s="16"/>
      <c r="F525" s="16"/>
      <c r="G525" s="17"/>
      <c r="H525" s="17"/>
      <c r="I525" s="18"/>
      <c r="J525" s="18"/>
      <c r="K525" s="19"/>
      <c r="L525" s="1">
        <f t="shared" si="521"/>
        <v>0</v>
      </c>
      <c r="M525" s="4">
        <f t="shared" si="522"/>
        <v>0</v>
      </c>
      <c r="R525">
        <f t="shared" si="559"/>
        <v>2</v>
      </c>
      <c r="S525" s="33">
        <f t="shared" ref="S525" si="569">S518</f>
        <v>43879</v>
      </c>
      <c r="T525">
        <f t="shared" si="561"/>
        <v>8</v>
      </c>
      <c r="U525">
        <f t="shared" si="562"/>
        <v>2</v>
      </c>
      <c r="V525" t="str">
        <f t="shared" si="558"/>
        <v>82</v>
      </c>
      <c r="W525" s="188">
        <f t="shared" si="563"/>
        <v>0</v>
      </c>
      <c r="X525" s="188">
        <f t="shared" si="564"/>
        <v>0</v>
      </c>
      <c r="Y525" s="33">
        <f t="shared" si="565"/>
        <v>43879</v>
      </c>
    </row>
    <row r="526" spans="1:25" ht="15" customHeight="1">
      <c r="A526" s="39"/>
      <c r="B526" s="240"/>
      <c r="C526" s="14" t="str">
        <f>IF(B518&lt;&gt;"",'Agents Postes'!E$11,"")</f>
        <v/>
      </c>
      <c r="D526" s="15"/>
      <c r="E526" s="16"/>
      <c r="F526" s="16"/>
      <c r="G526" s="17"/>
      <c r="H526" s="17"/>
      <c r="I526" s="18"/>
      <c r="J526" s="18"/>
      <c r="K526" s="19"/>
      <c r="L526" s="1">
        <f t="shared" si="521"/>
        <v>0</v>
      </c>
      <c r="M526" s="4">
        <f t="shared" si="522"/>
        <v>0</v>
      </c>
      <c r="R526">
        <f t="shared" si="559"/>
        <v>2</v>
      </c>
      <c r="S526" s="33">
        <f t="shared" ref="S526" si="570">S518</f>
        <v>43879</v>
      </c>
      <c r="T526">
        <f t="shared" si="561"/>
        <v>8</v>
      </c>
      <c r="U526">
        <f t="shared" si="562"/>
        <v>2</v>
      </c>
      <c r="V526" t="str">
        <f t="shared" si="558"/>
        <v>82</v>
      </c>
      <c r="W526" s="188">
        <f t="shared" si="563"/>
        <v>0</v>
      </c>
      <c r="X526" s="188">
        <f t="shared" si="564"/>
        <v>0</v>
      </c>
      <c r="Y526" s="33">
        <f t="shared" si="565"/>
        <v>43879</v>
      </c>
    </row>
    <row r="527" spans="1:25" ht="15" customHeight="1">
      <c r="A527" s="39"/>
      <c r="B527" s="240"/>
      <c r="C527" s="14" t="str">
        <f>IF(B518&lt;&gt;"",'Agents Postes'!E$12,"")</f>
        <v/>
      </c>
      <c r="D527" s="15"/>
      <c r="E527" s="16"/>
      <c r="F527" s="16"/>
      <c r="G527" s="17"/>
      <c r="H527" s="17"/>
      <c r="I527" s="18"/>
      <c r="J527" s="18"/>
      <c r="K527" s="19"/>
      <c r="L527" s="1">
        <f t="shared" si="521"/>
        <v>0</v>
      </c>
      <c r="M527" s="4">
        <f t="shared" si="522"/>
        <v>0</v>
      </c>
      <c r="R527">
        <f t="shared" si="559"/>
        <v>2</v>
      </c>
      <c r="S527" s="33">
        <f t="shared" ref="S527" si="571">S518</f>
        <v>43879</v>
      </c>
      <c r="T527">
        <f t="shared" si="561"/>
        <v>8</v>
      </c>
      <c r="U527">
        <f t="shared" si="562"/>
        <v>2</v>
      </c>
      <c r="V527" t="str">
        <f t="shared" si="558"/>
        <v>82</v>
      </c>
      <c r="W527" s="188">
        <f t="shared" si="563"/>
        <v>0</v>
      </c>
      <c r="X527" s="188">
        <f t="shared" si="564"/>
        <v>0</v>
      </c>
      <c r="Y527" s="33">
        <f t="shared" si="565"/>
        <v>43879</v>
      </c>
    </row>
    <row r="528" spans="1:25" ht="15" customHeight="1">
      <c r="A528" s="39"/>
      <c r="B528" s="240"/>
      <c r="C528" s="14" t="str">
        <f>IF(B518&lt;&gt;"",'Agents Postes'!E$13,"")</f>
        <v/>
      </c>
      <c r="D528" s="15"/>
      <c r="E528" s="16"/>
      <c r="F528" s="16"/>
      <c r="G528" s="17"/>
      <c r="H528" s="17"/>
      <c r="I528" s="18"/>
      <c r="J528" s="18"/>
      <c r="K528" s="19"/>
      <c r="L528" s="1">
        <f t="shared" si="521"/>
        <v>0</v>
      </c>
      <c r="M528" s="4">
        <f t="shared" si="522"/>
        <v>0</v>
      </c>
      <c r="R528">
        <f t="shared" si="559"/>
        <v>2</v>
      </c>
      <c r="S528" s="33">
        <f t="shared" ref="S528" si="572">S518</f>
        <v>43879</v>
      </c>
      <c r="T528">
        <f t="shared" si="561"/>
        <v>8</v>
      </c>
      <c r="U528">
        <f t="shared" si="562"/>
        <v>2</v>
      </c>
      <c r="V528" t="str">
        <f t="shared" si="558"/>
        <v>82</v>
      </c>
      <c r="W528" s="188">
        <f t="shared" si="563"/>
        <v>0</v>
      </c>
      <c r="X528" s="188">
        <f t="shared" si="564"/>
        <v>0</v>
      </c>
      <c r="Y528" s="33">
        <f t="shared" si="565"/>
        <v>43879</v>
      </c>
    </row>
    <row r="529" spans="1:25" ht="15" customHeight="1">
      <c r="A529" s="39"/>
      <c r="B529" s="240"/>
      <c r="C529" s="14" t="str">
        <f>IF(B518&lt;&gt;"",'Agents Postes'!E$14,"")</f>
        <v/>
      </c>
      <c r="D529" s="15"/>
      <c r="E529" s="16"/>
      <c r="F529" s="16"/>
      <c r="G529" s="17"/>
      <c r="H529" s="17"/>
      <c r="I529" s="18"/>
      <c r="J529" s="18"/>
      <c r="K529" s="19"/>
      <c r="L529" s="1">
        <f t="shared" si="521"/>
        <v>0</v>
      </c>
      <c r="M529" s="4">
        <f t="shared" si="522"/>
        <v>0</v>
      </c>
      <c r="R529">
        <f t="shared" si="559"/>
        <v>2</v>
      </c>
      <c r="S529" s="33">
        <f t="shared" ref="S529" si="573">S518</f>
        <v>43879</v>
      </c>
      <c r="T529">
        <f t="shared" si="561"/>
        <v>8</v>
      </c>
      <c r="U529">
        <f t="shared" si="562"/>
        <v>2</v>
      </c>
      <c r="V529" t="str">
        <f t="shared" si="558"/>
        <v>82</v>
      </c>
      <c r="W529" s="188">
        <f t="shared" si="563"/>
        <v>0</v>
      </c>
      <c r="X529" s="188">
        <f t="shared" si="564"/>
        <v>0</v>
      </c>
      <c r="Y529" s="33">
        <f t="shared" si="565"/>
        <v>43879</v>
      </c>
    </row>
    <row r="530" spans="1:25" ht="15" customHeight="1">
      <c r="A530" s="39"/>
      <c r="B530" s="240"/>
      <c r="C530" s="14" t="str">
        <f>IF(B519&lt;&gt;"",'Agents Postes'!E$14,"")</f>
        <v/>
      </c>
      <c r="D530" s="15"/>
      <c r="E530" s="16"/>
      <c r="F530" s="16"/>
      <c r="G530" s="17"/>
      <c r="H530" s="17"/>
      <c r="I530" s="18"/>
      <c r="J530" s="18"/>
      <c r="K530" s="19"/>
      <c r="L530" s="1">
        <f t="shared" si="521"/>
        <v>0</v>
      </c>
      <c r="M530" s="4">
        <f t="shared" si="522"/>
        <v>0</v>
      </c>
      <c r="R530">
        <f t="shared" si="559"/>
        <v>2</v>
      </c>
      <c r="S530" s="33">
        <f t="shared" ref="S530" si="574">S518</f>
        <v>43879</v>
      </c>
      <c r="T530">
        <f t="shared" si="561"/>
        <v>8</v>
      </c>
      <c r="U530">
        <f t="shared" si="562"/>
        <v>2</v>
      </c>
      <c r="V530" t="str">
        <f t="shared" si="558"/>
        <v>82</v>
      </c>
      <c r="W530" s="188">
        <f t="shared" si="563"/>
        <v>0</v>
      </c>
      <c r="X530" s="188">
        <f t="shared" si="564"/>
        <v>0</v>
      </c>
      <c r="Y530" s="33">
        <f t="shared" si="565"/>
        <v>43879</v>
      </c>
    </row>
    <row r="531" spans="1:25" ht="15" customHeight="1">
      <c r="A531" s="39"/>
      <c r="B531" s="240"/>
      <c r="C531" s="14" t="str">
        <f>IF(B520&lt;&gt;"",'Agents Postes'!E$14,"")</f>
        <v/>
      </c>
      <c r="D531" s="15"/>
      <c r="E531" s="16"/>
      <c r="F531" s="16"/>
      <c r="G531" s="17"/>
      <c r="H531" s="17"/>
      <c r="I531" s="18"/>
      <c r="J531" s="18"/>
      <c r="K531" s="19"/>
      <c r="L531" s="1">
        <f t="shared" si="521"/>
        <v>0</v>
      </c>
      <c r="M531" s="4">
        <f t="shared" si="522"/>
        <v>0</v>
      </c>
      <c r="R531">
        <f t="shared" si="559"/>
        <v>2</v>
      </c>
      <c r="S531" s="33">
        <f t="shared" ref="S531" si="575">S518</f>
        <v>43879</v>
      </c>
      <c r="T531">
        <f t="shared" si="561"/>
        <v>8</v>
      </c>
      <c r="U531">
        <f t="shared" si="562"/>
        <v>2</v>
      </c>
      <c r="V531" t="str">
        <f t="shared" si="558"/>
        <v>82</v>
      </c>
      <c r="W531" s="188">
        <f t="shared" si="563"/>
        <v>0</v>
      </c>
      <c r="X531" s="188">
        <f t="shared" si="564"/>
        <v>0</v>
      </c>
      <c r="Y531" s="33">
        <f t="shared" si="565"/>
        <v>43879</v>
      </c>
    </row>
    <row r="532" spans="1:25" ht="15.75" customHeight="1" thickBot="1">
      <c r="A532" s="39"/>
      <c r="B532" s="241"/>
      <c r="C532" s="14" t="str">
        <f>IF(B521&lt;&gt;"",'Agents Postes'!E$14,"")</f>
        <v/>
      </c>
      <c r="D532" s="15"/>
      <c r="E532" s="126"/>
      <c r="F532" s="126"/>
      <c r="G532" s="127"/>
      <c r="H532" s="127"/>
      <c r="I532" s="128"/>
      <c r="J532" s="128"/>
      <c r="K532" s="21"/>
      <c r="L532" s="5">
        <f t="shared" si="521"/>
        <v>0</v>
      </c>
      <c r="M532" s="6">
        <f t="shared" si="522"/>
        <v>0</v>
      </c>
      <c r="R532">
        <f t="shared" si="559"/>
        <v>2</v>
      </c>
      <c r="S532" s="33">
        <f t="shared" ref="S532" si="576">S518</f>
        <v>43879</v>
      </c>
      <c r="T532">
        <f t="shared" si="561"/>
        <v>8</v>
      </c>
      <c r="U532">
        <f t="shared" si="562"/>
        <v>2</v>
      </c>
      <c r="V532" t="str">
        <f t="shared" si="558"/>
        <v>82</v>
      </c>
      <c r="W532" s="188">
        <f t="shared" si="563"/>
        <v>0</v>
      </c>
      <c r="X532" s="188">
        <f t="shared" si="564"/>
        <v>0</v>
      </c>
      <c r="Y532" s="33">
        <f t="shared" si="565"/>
        <v>43879</v>
      </c>
    </row>
    <row r="533" spans="1:25" ht="15" customHeight="1">
      <c r="A533" s="39">
        <v>35</v>
      </c>
      <c r="B533" s="239">
        <f>IF(WORKDAY(D$4,A533,Feries)&lt;=F$4,WORKDAY(D$4,A533,Feries),"")</f>
        <v>43880</v>
      </c>
      <c r="C533" s="11" t="str">
        <f>IF(B533&lt;&gt;"",'Agents Postes'!E$3,"")</f>
        <v>Herbert Dupont</v>
      </c>
      <c r="D533" s="12"/>
      <c r="E533" s="123"/>
      <c r="F533" s="123"/>
      <c r="G533" s="124"/>
      <c r="H533" s="124"/>
      <c r="I533" s="125"/>
      <c r="J533" s="125"/>
      <c r="K533" s="13"/>
      <c r="L533" s="2">
        <f t="shared" si="521"/>
        <v>0</v>
      </c>
      <c r="M533" s="3">
        <f t="shared" si="522"/>
        <v>0</v>
      </c>
      <c r="R533">
        <f t="shared" si="559"/>
        <v>3</v>
      </c>
      <c r="S533" s="33">
        <f t="shared" ref="S533" si="577">B533</f>
        <v>43880</v>
      </c>
      <c r="T533">
        <f t="shared" si="561"/>
        <v>8</v>
      </c>
      <c r="U533">
        <f t="shared" si="562"/>
        <v>2</v>
      </c>
      <c r="V533" t="str">
        <f t="shared" si="558"/>
        <v>8Herbert Dupont3</v>
      </c>
      <c r="W533" s="188">
        <f t="shared" si="563"/>
        <v>0</v>
      </c>
      <c r="X533" s="188">
        <f t="shared" si="564"/>
        <v>0</v>
      </c>
      <c r="Y533" s="33">
        <f t="shared" si="565"/>
        <v>43880</v>
      </c>
    </row>
    <row r="534" spans="1:25" ht="15" customHeight="1">
      <c r="A534" s="39"/>
      <c r="B534" s="240"/>
      <c r="C534" s="14" t="str">
        <f>IF(B533&lt;&gt;"",'Agents Postes'!E$4,"")</f>
        <v>Lulu Durand</v>
      </c>
      <c r="D534" s="15"/>
      <c r="E534" s="16"/>
      <c r="F534" s="16"/>
      <c r="G534" s="17"/>
      <c r="H534" s="17"/>
      <c r="I534" s="18"/>
      <c r="J534" s="18"/>
      <c r="K534" s="19"/>
      <c r="L534" s="1">
        <f t="shared" si="521"/>
        <v>0</v>
      </c>
      <c r="M534" s="4">
        <f t="shared" si="522"/>
        <v>0</v>
      </c>
      <c r="R534">
        <f t="shared" si="559"/>
        <v>3</v>
      </c>
      <c r="S534" s="33">
        <f t="shared" ref="S534" si="578">S533</f>
        <v>43880</v>
      </c>
      <c r="T534">
        <f t="shared" si="561"/>
        <v>8</v>
      </c>
      <c r="U534">
        <f t="shared" si="562"/>
        <v>2</v>
      </c>
      <c r="V534" t="str">
        <f t="shared" si="558"/>
        <v>8Lulu Durand3</v>
      </c>
      <c r="W534" s="188">
        <f t="shared" si="563"/>
        <v>0</v>
      </c>
      <c r="X534" s="188">
        <f t="shared" si="564"/>
        <v>0</v>
      </c>
      <c r="Y534" s="33">
        <f t="shared" si="565"/>
        <v>43880</v>
      </c>
    </row>
    <row r="535" spans="1:25" ht="15" customHeight="1">
      <c r="A535" s="39"/>
      <c r="B535" s="240"/>
      <c r="C535" s="14" t="str">
        <f>IF(B533&lt;&gt;"",'Agents Postes'!E$5,"")</f>
        <v>Jules Wist</v>
      </c>
      <c r="D535" s="15"/>
      <c r="E535" s="16"/>
      <c r="F535" s="16"/>
      <c r="G535" s="17"/>
      <c r="H535" s="17"/>
      <c r="I535" s="18"/>
      <c r="J535" s="18"/>
      <c r="K535" s="19"/>
      <c r="L535" s="1">
        <f t="shared" si="521"/>
        <v>0</v>
      </c>
      <c r="M535" s="4">
        <f t="shared" si="522"/>
        <v>0</v>
      </c>
      <c r="R535">
        <f t="shared" si="559"/>
        <v>3</v>
      </c>
      <c r="S535" s="33">
        <f t="shared" ref="S535" si="579">S533</f>
        <v>43880</v>
      </c>
      <c r="T535">
        <f t="shared" si="561"/>
        <v>8</v>
      </c>
      <c r="U535">
        <f t="shared" si="562"/>
        <v>2</v>
      </c>
      <c r="V535" t="str">
        <f t="shared" si="558"/>
        <v>8Jules Wist3</v>
      </c>
      <c r="W535" s="188">
        <f t="shared" si="563"/>
        <v>0</v>
      </c>
      <c r="X535" s="188">
        <f t="shared" si="564"/>
        <v>0</v>
      </c>
      <c r="Y535" s="33">
        <f t="shared" si="565"/>
        <v>43880</v>
      </c>
    </row>
    <row r="536" spans="1:25" ht="15" customHeight="1">
      <c r="A536" s="39"/>
      <c r="B536" s="240"/>
      <c r="C536" s="14" t="str">
        <f>IF(B533&lt;&gt;"",'Agents Postes'!E$6,"")</f>
        <v>Honoré Tarot</v>
      </c>
      <c r="D536" s="15"/>
      <c r="E536" s="16"/>
      <c r="F536" s="16"/>
      <c r="G536" s="17"/>
      <c r="H536" s="17"/>
      <c r="I536" s="18"/>
      <c r="J536" s="18"/>
      <c r="K536" s="19"/>
      <c r="L536" s="1">
        <f t="shared" si="521"/>
        <v>0</v>
      </c>
      <c r="M536" s="4">
        <f t="shared" si="522"/>
        <v>0</v>
      </c>
      <c r="R536">
        <f t="shared" si="559"/>
        <v>3</v>
      </c>
      <c r="S536" s="33">
        <f t="shared" ref="S536" si="580">S533</f>
        <v>43880</v>
      </c>
      <c r="T536">
        <f t="shared" si="561"/>
        <v>8</v>
      </c>
      <c r="U536">
        <f t="shared" si="562"/>
        <v>2</v>
      </c>
      <c r="V536" t="str">
        <f t="shared" si="558"/>
        <v>8Honoré Tarot3</v>
      </c>
      <c r="W536" s="188">
        <f t="shared" si="563"/>
        <v>0</v>
      </c>
      <c r="X536" s="188">
        <f t="shared" si="564"/>
        <v>0</v>
      </c>
      <c r="Y536" s="33">
        <f t="shared" si="565"/>
        <v>43880</v>
      </c>
    </row>
    <row r="537" spans="1:25" ht="15" customHeight="1">
      <c r="A537" s="39"/>
      <c r="B537" s="240"/>
      <c r="C537" s="14" t="str">
        <f>IF(B533&lt;&gt;"",'Agents Postes'!E$7,"")</f>
        <v>Joseph Belote</v>
      </c>
      <c r="D537" s="15"/>
      <c r="E537" s="16"/>
      <c r="F537" s="16"/>
      <c r="G537" s="17"/>
      <c r="H537" s="17"/>
      <c r="I537" s="18"/>
      <c r="J537" s="18"/>
      <c r="K537" s="19"/>
      <c r="L537" s="1">
        <f t="shared" si="521"/>
        <v>0</v>
      </c>
      <c r="M537" s="4">
        <f t="shared" si="522"/>
        <v>0</v>
      </c>
      <c r="R537">
        <f t="shared" si="559"/>
        <v>3</v>
      </c>
      <c r="S537" s="33">
        <f t="shared" ref="S537" si="581">S533</f>
        <v>43880</v>
      </c>
      <c r="T537">
        <f t="shared" si="561"/>
        <v>8</v>
      </c>
      <c r="U537">
        <f t="shared" si="562"/>
        <v>2</v>
      </c>
      <c r="V537" t="str">
        <f t="shared" si="558"/>
        <v>8Joseph Belote3</v>
      </c>
      <c r="W537" s="188">
        <f t="shared" si="563"/>
        <v>0</v>
      </c>
      <c r="X537" s="188">
        <f t="shared" si="564"/>
        <v>0</v>
      </c>
      <c r="Y537" s="33">
        <f t="shared" si="565"/>
        <v>43880</v>
      </c>
    </row>
    <row r="538" spans="1:25" ht="15" customHeight="1">
      <c r="A538" s="39"/>
      <c r="B538" s="240"/>
      <c r="C538" s="14" t="str">
        <f>IF(B533&lt;&gt;"",'Agents Postes'!E$8,"")</f>
        <v/>
      </c>
      <c r="D538" s="15"/>
      <c r="E538" s="16"/>
      <c r="F538" s="16"/>
      <c r="G538" s="17"/>
      <c r="H538" s="17"/>
      <c r="I538" s="18"/>
      <c r="J538" s="18"/>
      <c r="K538" s="19"/>
      <c r="L538" s="1">
        <f t="shared" si="521"/>
        <v>0</v>
      </c>
      <c r="M538" s="4">
        <f t="shared" si="522"/>
        <v>0</v>
      </c>
      <c r="R538">
        <f t="shared" si="559"/>
        <v>3</v>
      </c>
      <c r="S538" s="33">
        <f t="shared" ref="S538" si="582">S533</f>
        <v>43880</v>
      </c>
      <c r="T538">
        <f t="shared" si="561"/>
        <v>8</v>
      </c>
      <c r="U538">
        <f t="shared" si="562"/>
        <v>2</v>
      </c>
      <c r="V538" t="str">
        <f t="shared" si="558"/>
        <v>83</v>
      </c>
      <c r="W538" s="188">
        <f t="shared" si="563"/>
        <v>0</v>
      </c>
      <c r="X538" s="188">
        <f t="shared" si="564"/>
        <v>0</v>
      </c>
      <c r="Y538" s="33">
        <f t="shared" si="565"/>
        <v>43880</v>
      </c>
    </row>
    <row r="539" spans="1:25" ht="15" customHeight="1">
      <c r="A539" s="39"/>
      <c r="B539" s="240"/>
      <c r="C539" s="14" t="str">
        <f>IF(B533&lt;&gt;"",'Agents Postes'!E$9,"")</f>
        <v/>
      </c>
      <c r="D539" s="15"/>
      <c r="E539" s="16"/>
      <c r="F539" s="16"/>
      <c r="G539" s="17"/>
      <c r="H539" s="17"/>
      <c r="I539" s="18"/>
      <c r="J539" s="18"/>
      <c r="K539" s="19"/>
      <c r="L539" s="1">
        <f t="shared" si="521"/>
        <v>0</v>
      </c>
      <c r="M539" s="4">
        <f t="shared" si="522"/>
        <v>0</v>
      </c>
      <c r="R539">
        <f t="shared" si="559"/>
        <v>3</v>
      </c>
      <c r="S539" s="33">
        <f t="shared" ref="S539" si="583">S533</f>
        <v>43880</v>
      </c>
      <c r="T539">
        <f t="shared" si="561"/>
        <v>8</v>
      </c>
      <c r="U539">
        <f t="shared" si="562"/>
        <v>2</v>
      </c>
      <c r="V539" t="str">
        <f t="shared" si="558"/>
        <v>83</v>
      </c>
      <c r="W539" s="188">
        <f t="shared" si="563"/>
        <v>0</v>
      </c>
      <c r="X539" s="188">
        <f t="shared" si="564"/>
        <v>0</v>
      </c>
      <c r="Y539" s="33">
        <f t="shared" si="565"/>
        <v>43880</v>
      </c>
    </row>
    <row r="540" spans="1:25" ht="15" customHeight="1">
      <c r="A540" s="39"/>
      <c r="B540" s="240"/>
      <c r="C540" s="14" t="str">
        <f>IF(B533&lt;&gt;"",'Agents Postes'!E$10,"")</f>
        <v/>
      </c>
      <c r="D540" s="15"/>
      <c r="E540" s="16"/>
      <c r="F540" s="16"/>
      <c r="G540" s="17"/>
      <c r="H540" s="17"/>
      <c r="I540" s="18"/>
      <c r="J540" s="18"/>
      <c r="K540" s="19"/>
      <c r="L540" s="1">
        <f t="shared" si="521"/>
        <v>0</v>
      </c>
      <c r="M540" s="4">
        <f t="shared" si="522"/>
        <v>0</v>
      </c>
      <c r="R540">
        <f t="shared" si="559"/>
        <v>3</v>
      </c>
      <c r="S540" s="33">
        <f t="shared" ref="S540" si="584">S533</f>
        <v>43880</v>
      </c>
      <c r="T540">
        <f t="shared" si="561"/>
        <v>8</v>
      </c>
      <c r="U540">
        <f t="shared" si="562"/>
        <v>2</v>
      </c>
      <c r="V540" t="str">
        <f t="shared" si="558"/>
        <v>83</v>
      </c>
      <c r="W540" s="188">
        <f t="shared" si="563"/>
        <v>0</v>
      </c>
      <c r="X540" s="188">
        <f t="shared" si="564"/>
        <v>0</v>
      </c>
      <c r="Y540" s="33">
        <f t="shared" si="565"/>
        <v>43880</v>
      </c>
    </row>
    <row r="541" spans="1:25" ht="15" customHeight="1">
      <c r="A541" s="39"/>
      <c r="B541" s="240"/>
      <c r="C541" s="14" t="str">
        <f>IF(B533&lt;&gt;"",'Agents Postes'!E$11,"")</f>
        <v/>
      </c>
      <c r="D541" s="15"/>
      <c r="E541" s="16"/>
      <c r="F541" s="16"/>
      <c r="G541" s="17"/>
      <c r="H541" s="17"/>
      <c r="I541" s="18"/>
      <c r="J541" s="18"/>
      <c r="K541" s="19"/>
      <c r="L541" s="1">
        <f t="shared" si="521"/>
        <v>0</v>
      </c>
      <c r="M541" s="4">
        <f t="shared" si="522"/>
        <v>0</v>
      </c>
      <c r="R541">
        <f t="shared" si="559"/>
        <v>3</v>
      </c>
      <c r="S541" s="33">
        <f t="shared" ref="S541" si="585">S533</f>
        <v>43880</v>
      </c>
      <c r="T541">
        <f t="shared" si="561"/>
        <v>8</v>
      </c>
      <c r="U541">
        <f t="shared" si="562"/>
        <v>2</v>
      </c>
      <c r="V541" t="str">
        <f t="shared" si="558"/>
        <v>83</v>
      </c>
      <c r="W541" s="188">
        <f t="shared" si="563"/>
        <v>0</v>
      </c>
      <c r="X541" s="188">
        <f t="shared" si="564"/>
        <v>0</v>
      </c>
      <c r="Y541" s="33">
        <f t="shared" si="565"/>
        <v>43880</v>
      </c>
    </row>
    <row r="542" spans="1:25" ht="15" customHeight="1">
      <c r="A542" s="39"/>
      <c r="B542" s="240"/>
      <c r="C542" s="14" t="str">
        <f>IF(B533&lt;&gt;"",'Agents Postes'!E$12,"")</f>
        <v/>
      </c>
      <c r="D542" s="15"/>
      <c r="E542" s="16"/>
      <c r="F542" s="16"/>
      <c r="G542" s="17"/>
      <c r="H542" s="17"/>
      <c r="I542" s="18"/>
      <c r="J542" s="18"/>
      <c r="K542" s="19"/>
      <c r="L542" s="1">
        <f t="shared" si="521"/>
        <v>0</v>
      </c>
      <c r="M542" s="4">
        <f t="shared" si="522"/>
        <v>0</v>
      </c>
      <c r="R542">
        <f t="shared" si="559"/>
        <v>3</v>
      </c>
      <c r="S542" s="33">
        <f t="shared" ref="S542" si="586">S533</f>
        <v>43880</v>
      </c>
      <c r="T542">
        <f t="shared" si="561"/>
        <v>8</v>
      </c>
      <c r="U542">
        <f t="shared" si="562"/>
        <v>2</v>
      </c>
      <c r="V542" t="str">
        <f t="shared" si="558"/>
        <v>83</v>
      </c>
      <c r="W542" s="188">
        <f t="shared" si="563"/>
        <v>0</v>
      </c>
      <c r="X542" s="188">
        <f t="shared" si="564"/>
        <v>0</v>
      </c>
      <c r="Y542" s="33">
        <f t="shared" si="565"/>
        <v>43880</v>
      </c>
    </row>
    <row r="543" spans="1:25" ht="15" customHeight="1">
      <c r="A543" s="39"/>
      <c r="B543" s="240"/>
      <c r="C543" s="14" t="str">
        <f>IF(B533&lt;&gt;"",'Agents Postes'!E$13,"")</f>
        <v/>
      </c>
      <c r="D543" s="15"/>
      <c r="E543" s="16"/>
      <c r="F543" s="16"/>
      <c r="G543" s="17"/>
      <c r="H543" s="17"/>
      <c r="I543" s="18"/>
      <c r="J543" s="18"/>
      <c r="K543" s="19"/>
      <c r="L543" s="1">
        <f t="shared" si="521"/>
        <v>0</v>
      </c>
      <c r="M543" s="4">
        <f t="shared" si="522"/>
        <v>0</v>
      </c>
      <c r="R543">
        <f t="shared" si="559"/>
        <v>3</v>
      </c>
      <c r="S543" s="33">
        <f t="shared" ref="S543" si="587">S533</f>
        <v>43880</v>
      </c>
      <c r="T543">
        <f t="shared" si="561"/>
        <v>8</v>
      </c>
      <c r="U543">
        <f t="shared" si="562"/>
        <v>2</v>
      </c>
      <c r="V543" t="str">
        <f t="shared" si="558"/>
        <v>83</v>
      </c>
      <c r="W543" s="188">
        <f t="shared" si="563"/>
        <v>0</v>
      </c>
      <c r="X543" s="188">
        <f t="shared" si="564"/>
        <v>0</v>
      </c>
      <c r="Y543" s="33">
        <f t="shared" si="565"/>
        <v>43880</v>
      </c>
    </row>
    <row r="544" spans="1:25" ht="15" customHeight="1">
      <c r="A544" s="39"/>
      <c r="B544" s="240"/>
      <c r="C544" s="14" t="str">
        <f>IF(B533&lt;&gt;"",'Agents Postes'!E$14,"")</f>
        <v/>
      </c>
      <c r="D544" s="15"/>
      <c r="E544" s="16"/>
      <c r="F544" s="16"/>
      <c r="G544" s="17"/>
      <c r="H544" s="17"/>
      <c r="I544" s="18"/>
      <c r="J544" s="18"/>
      <c r="K544" s="19"/>
      <c r="L544" s="1">
        <f t="shared" si="521"/>
        <v>0</v>
      </c>
      <c r="M544" s="4">
        <f t="shared" si="522"/>
        <v>0</v>
      </c>
      <c r="R544">
        <f t="shared" si="559"/>
        <v>3</v>
      </c>
      <c r="S544" s="33">
        <f t="shared" ref="S544" si="588">S533</f>
        <v>43880</v>
      </c>
      <c r="T544">
        <f t="shared" si="561"/>
        <v>8</v>
      </c>
      <c r="U544">
        <f t="shared" si="562"/>
        <v>2</v>
      </c>
      <c r="V544" t="str">
        <f t="shared" si="558"/>
        <v>83</v>
      </c>
      <c r="W544" s="188">
        <f t="shared" si="563"/>
        <v>0</v>
      </c>
      <c r="X544" s="188">
        <f t="shared" si="564"/>
        <v>0</v>
      </c>
      <c r="Y544" s="33">
        <f t="shared" si="565"/>
        <v>43880</v>
      </c>
    </row>
    <row r="545" spans="1:25" ht="15" customHeight="1">
      <c r="A545" s="39"/>
      <c r="B545" s="240"/>
      <c r="C545" s="14" t="str">
        <f>IF(B534&lt;&gt;"",'Agents Postes'!E$14,"")</f>
        <v/>
      </c>
      <c r="D545" s="15"/>
      <c r="E545" s="16"/>
      <c r="F545" s="16"/>
      <c r="G545" s="17"/>
      <c r="H545" s="17"/>
      <c r="I545" s="18"/>
      <c r="J545" s="18"/>
      <c r="K545" s="19"/>
      <c r="L545" s="1">
        <f t="shared" si="521"/>
        <v>0</v>
      </c>
      <c r="M545" s="4">
        <f t="shared" si="522"/>
        <v>0</v>
      </c>
      <c r="R545">
        <f t="shared" si="559"/>
        <v>3</v>
      </c>
      <c r="S545" s="33">
        <f t="shared" ref="S545" si="589">S533</f>
        <v>43880</v>
      </c>
      <c r="T545">
        <f t="shared" si="561"/>
        <v>8</v>
      </c>
      <c r="U545">
        <f t="shared" si="562"/>
        <v>2</v>
      </c>
      <c r="V545" t="str">
        <f t="shared" si="558"/>
        <v>83</v>
      </c>
      <c r="W545" s="188">
        <f t="shared" si="563"/>
        <v>0</v>
      </c>
      <c r="X545" s="188">
        <f t="shared" si="564"/>
        <v>0</v>
      </c>
      <c r="Y545" s="33">
        <f t="shared" si="565"/>
        <v>43880</v>
      </c>
    </row>
    <row r="546" spans="1:25" ht="15" customHeight="1">
      <c r="A546" s="39"/>
      <c r="B546" s="240"/>
      <c r="C546" s="14" t="str">
        <f>IF(B535&lt;&gt;"",'Agents Postes'!E$14,"")</f>
        <v/>
      </c>
      <c r="D546" s="15"/>
      <c r="E546" s="16"/>
      <c r="F546" s="16"/>
      <c r="G546" s="17"/>
      <c r="H546" s="17"/>
      <c r="I546" s="18"/>
      <c r="J546" s="18"/>
      <c r="K546" s="19"/>
      <c r="L546" s="1">
        <f t="shared" si="521"/>
        <v>0</v>
      </c>
      <c r="M546" s="4">
        <f t="shared" si="522"/>
        <v>0</v>
      </c>
      <c r="R546">
        <f t="shared" si="559"/>
        <v>3</v>
      </c>
      <c r="S546" s="33">
        <f t="shared" ref="S546" si="590">S533</f>
        <v>43880</v>
      </c>
      <c r="T546">
        <f t="shared" si="561"/>
        <v>8</v>
      </c>
      <c r="U546">
        <f t="shared" si="562"/>
        <v>2</v>
      </c>
      <c r="V546" t="str">
        <f t="shared" si="558"/>
        <v>83</v>
      </c>
      <c r="W546" s="188">
        <f t="shared" si="563"/>
        <v>0</v>
      </c>
      <c r="X546" s="188">
        <f t="shared" si="564"/>
        <v>0</v>
      </c>
      <c r="Y546" s="33">
        <f t="shared" si="565"/>
        <v>43880</v>
      </c>
    </row>
    <row r="547" spans="1:25" ht="15.75" customHeight="1" thickBot="1">
      <c r="A547" s="39"/>
      <c r="B547" s="241"/>
      <c r="C547" s="14" t="str">
        <f>IF(B536&lt;&gt;"",'Agents Postes'!E$14,"")</f>
        <v/>
      </c>
      <c r="D547" s="15"/>
      <c r="E547" s="126"/>
      <c r="F547" s="126"/>
      <c r="G547" s="127"/>
      <c r="H547" s="127"/>
      <c r="I547" s="128"/>
      <c r="J547" s="128"/>
      <c r="K547" s="21"/>
      <c r="L547" s="5">
        <f t="shared" si="521"/>
        <v>0</v>
      </c>
      <c r="M547" s="6">
        <f t="shared" si="522"/>
        <v>0</v>
      </c>
      <c r="R547">
        <f t="shared" si="559"/>
        <v>3</v>
      </c>
      <c r="S547" s="33">
        <f t="shared" ref="S547" si="591">S533</f>
        <v>43880</v>
      </c>
      <c r="T547">
        <f t="shared" si="561"/>
        <v>8</v>
      </c>
      <c r="U547">
        <f t="shared" si="562"/>
        <v>2</v>
      </c>
      <c r="V547" t="str">
        <f t="shared" si="558"/>
        <v>83</v>
      </c>
      <c r="W547" s="188">
        <f t="shared" si="563"/>
        <v>0</v>
      </c>
      <c r="X547" s="188">
        <f t="shared" si="564"/>
        <v>0</v>
      </c>
      <c r="Y547" s="33">
        <f t="shared" si="565"/>
        <v>43880</v>
      </c>
    </row>
    <row r="548" spans="1:25" ht="15" customHeight="1">
      <c r="A548" s="39">
        <v>36</v>
      </c>
      <c r="B548" s="239">
        <f>IF(WORKDAY(D$4,A548,Feries)&lt;=F$4,WORKDAY(D$4,A548,Feries),"")</f>
        <v>43881</v>
      </c>
      <c r="C548" s="11" t="str">
        <f>IF(B548&lt;&gt;"",'Agents Postes'!E$3,"")</f>
        <v>Herbert Dupont</v>
      </c>
      <c r="D548" s="12"/>
      <c r="E548" s="123"/>
      <c r="F548" s="123"/>
      <c r="G548" s="124"/>
      <c r="H548" s="124"/>
      <c r="I548" s="125"/>
      <c r="J548" s="125"/>
      <c r="K548" s="13"/>
      <c r="L548" s="2">
        <f t="shared" si="521"/>
        <v>0</v>
      </c>
      <c r="M548" s="3">
        <f t="shared" si="522"/>
        <v>0</v>
      </c>
      <c r="R548">
        <f t="shared" si="559"/>
        <v>4</v>
      </c>
      <c r="S548" s="33">
        <f t="shared" ref="S548" si="592">B548</f>
        <v>43881</v>
      </c>
      <c r="T548">
        <f t="shared" si="561"/>
        <v>8</v>
      </c>
      <c r="U548">
        <f t="shared" si="562"/>
        <v>2</v>
      </c>
      <c r="V548" t="str">
        <f t="shared" si="558"/>
        <v>8Herbert Dupont4</v>
      </c>
      <c r="W548" s="188">
        <f t="shared" si="563"/>
        <v>0</v>
      </c>
      <c r="X548" s="188">
        <f t="shared" si="564"/>
        <v>0</v>
      </c>
      <c r="Y548" s="33">
        <f t="shared" si="565"/>
        <v>43881</v>
      </c>
    </row>
    <row r="549" spans="1:25" ht="15" customHeight="1">
      <c r="A549" s="39"/>
      <c r="B549" s="240"/>
      <c r="C549" s="14" t="str">
        <f>IF(B548&lt;&gt;"",'Agents Postes'!E$4,"")</f>
        <v>Lulu Durand</v>
      </c>
      <c r="D549" s="15"/>
      <c r="E549" s="16"/>
      <c r="F549" s="16"/>
      <c r="G549" s="17"/>
      <c r="H549" s="17"/>
      <c r="I549" s="18"/>
      <c r="J549" s="18"/>
      <c r="K549" s="19"/>
      <c r="L549" s="1">
        <f t="shared" si="521"/>
        <v>0</v>
      </c>
      <c r="M549" s="4">
        <f t="shared" si="522"/>
        <v>0</v>
      </c>
      <c r="R549">
        <f t="shared" si="559"/>
        <v>4</v>
      </c>
      <c r="S549" s="33">
        <f t="shared" ref="S549" si="593">S548</f>
        <v>43881</v>
      </c>
      <c r="T549">
        <f t="shared" si="561"/>
        <v>8</v>
      </c>
      <c r="U549">
        <f t="shared" si="562"/>
        <v>2</v>
      </c>
      <c r="V549" t="str">
        <f t="shared" si="558"/>
        <v>8Lulu Durand4</v>
      </c>
      <c r="W549" s="188">
        <f t="shared" si="563"/>
        <v>0</v>
      </c>
      <c r="X549" s="188">
        <f t="shared" si="564"/>
        <v>0</v>
      </c>
      <c r="Y549" s="33">
        <f t="shared" si="565"/>
        <v>43881</v>
      </c>
    </row>
    <row r="550" spans="1:25" ht="15" customHeight="1">
      <c r="A550" s="39"/>
      <c r="B550" s="240"/>
      <c r="C550" s="14" t="str">
        <f>IF(B548&lt;&gt;"",'Agents Postes'!E$5,"")</f>
        <v>Jules Wist</v>
      </c>
      <c r="D550" s="15"/>
      <c r="E550" s="16"/>
      <c r="F550" s="16"/>
      <c r="G550" s="17"/>
      <c r="H550" s="17"/>
      <c r="I550" s="18"/>
      <c r="J550" s="18"/>
      <c r="K550" s="19"/>
      <c r="L550" s="1">
        <f t="shared" ref="L550:L613" si="594">(F550-E550)+(H550-G550)+(J550-I550)</f>
        <v>0</v>
      </c>
      <c r="M550" s="4">
        <f t="shared" ref="M550:M613" si="595">L550*24</f>
        <v>0</v>
      </c>
      <c r="R550">
        <f t="shared" si="559"/>
        <v>4</v>
      </c>
      <c r="S550" s="33">
        <f t="shared" ref="S550" si="596">S548</f>
        <v>43881</v>
      </c>
      <c r="T550">
        <f t="shared" si="561"/>
        <v>8</v>
      </c>
      <c r="U550">
        <f t="shared" si="562"/>
        <v>2</v>
      </c>
      <c r="V550" t="str">
        <f t="shared" si="558"/>
        <v>8Jules Wist4</v>
      </c>
      <c r="W550" s="188">
        <f t="shared" si="563"/>
        <v>0</v>
      </c>
      <c r="X550" s="188">
        <f t="shared" si="564"/>
        <v>0</v>
      </c>
      <c r="Y550" s="33">
        <f t="shared" si="565"/>
        <v>43881</v>
      </c>
    </row>
    <row r="551" spans="1:25" ht="15" customHeight="1">
      <c r="A551" s="39"/>
      <c r="B551" s="240"/>
      <c r="C551" s="14" t="str">
        <f>IF(B548&lt;&gt;"",'Agents Postes'!E$6,"")</f>
        <v>Honoré Tarot</v>
      </c>
      <c r="D551" s="15"/>
      <c r="E551" s="16"/>
      <c r="F551" s="16"/>
      <c r="G551" s="17"/>
      <c r="H551" s="17"/>
      <c r="I551" s="18"/>
      <c r="J551" s="18"/>
      <c r="K551" s="19"/>
      <c r="L551" s="1">
        <f t="shared" si="594"/>
        <v>0</v>
      </c>
      <c r="M551" s="4">
        <f t="shared" si="595"/>
        <v>0</v>
      </c>
      <c r="R551">
        <f t="shared" si="559"/>
        <v>4</v>
      </c>
      <c r="S551" s="33">
        <f t="shared" ref="S551" si="597">S548</f>
        <v>43881</v>
      </c>
      <c r="T551">
        <f t="shared" si="561"/>
        <v>8</v>
      </c>
      <c r="U551">
        <f t="shared" si="562"/>
        <v>2</v>
      </c>
      <c r="V551" t="str">
        <f t="shared" si="558"/>
        <v>8Honoré Tarot4</v>
      </c>
      <c r="W551" s="188">
        <f t="shared" si="563"/>
        <v>0</v>
      </c>
      <c r="X551" s="188">
        <f t="shared" si="564"/>
        <v>0</v>
      </c>
      <c r="Y551" s="33">
        <f t="shared" si="565"/>
        <v>43881</v>
      </c>
    </row>
    <row r="552" spans="1:25" ht="15" customHeight="1">
      <c r="A552" s="39"/>
      <c r="B552" s="240"/>
      <c r="C552" s="14" t="str">
        <f>IF(B548&lt;&gt;"",'Agents Postes'!E$7,"")</f>
        <v>Joseph Belote</v>
      </c>
      <c r="D552" s="15"/>
      <c r="E552" s="16"/>
      <c r="F552" s="16"/>
      <c r="G552" s="17"/>
      <c r="H552" s="17"/>
      <c r="I552" s="18"/>
      <c r="J552" s="18"/>
      <c r="K552" s="19"/>
      <c r="L552" s="1">
        <f t="shared" si="594"/>
        <v>0</v>
      </c>
      <c r="M552" s="4">
        <f t="shared" si="595"/>
        <v>0</v>
      </c>
      <c r="R552">
        <f t="shared" si="559"/>
        <v>4</v>
      </c>
      <c r="S552" s="33">
        <f t="shared" ref="S552" si="598">S548</f>
        <v>43881</v>
      </c>
      <c r="T552">
        <f t="shared" si="561"/>
        <v>8</v>
      </c>
      <c r="U552">
        <f t="shared" si="562"/>
        <v>2</v>
      </c>
      <c r="V552" t="str">
        <f t="shared" si="558"/>
        <v>8Joseph Belote4</v>
      </c>
      <c r="W552" s="188">
        <f t="shared" si="563"/>
        <v>0</v>
      </c>
      <c r="X552" s="188">
        <f t="shared" si="564"/>
        <v>0</v>
      </c>
      <c r="Y552" s="33">
        <f t="shared" si="565"/>
        <v>43881</v>
      </c>
    </row>
    <row r="553" spans="1:25" ht="15" customHeight="1">
      <c r="A553" s="39"/>
      <c r="B553" s="240"/>
      <c r="C553" s="14" t="str">
        <f>IF(B548&lt;&gt;"",'Agents Postes'!E$8,"")</f>
        <v/>
      </c>
      <c r="D553" s="15"/>
      <c r="E553" s="16"/>
      <c r="F553" s="16"/>
      <c r="G553" s="17"/>
      <c r="H553" s="17"/>
      <c r="I553" s="18"/>
      <c r="J553" s="18"/>
      <c r="K553" s="19"/>
      <c r="L553" s="1">
        <f t="shared" si="594"/>
        <v>0</v>
      </c>
      <c r="M553" s="4">
        <f t="shared" si="595"/>
        <v>0</v>
      </c>
      <c r="R553">
        <f t="shared" si="559"/>
        <v>4</v>
      </c>
      <c r="S553" s="33">
        <f t="shared" ref="S553" si="599">S548</f>
        <v>43881</v>
      </c>
      <c r="T553">
        <f t="shared" si="561"/>
        <v>8</v>
      </c>
      <c r="U553">
        <f t="shared" si="562"/>
        <v>2</v>
      </c>
      <c r="V553" t="str">
        <f t="shared" si="558"/>
        <v>84</v>
      </c>
      <c r="W553" s="188">
        <f t="shared" si="563"/>
        <v>0</v>
      </c>
      <c r="X553" s="188">
        <f t="shared" si="564"/>
        <v>0</v>
      </c>
      <c r="Y553" s="33">
        <f t="shared" si="565"/>
        <v>43881</v>
      </c>
    </row>
    <row r="554" spans="1:25" ht="15" customHeight="1">
      <c r="A554" s="39"/>
      <c r="B554" s="240"/>
      <c r="C554" s="14" t="str">
        <f>IF(B548&lt;&gt;"",'Agents Postes'!E$9,"")</f>
        <v/>
      </c>
      <c r="D554" s="15"/>
      <c r="E554" s="16"/>
      <c r="F554" s="16"/>
      <c r="G554" s="17"/>
      <c r="H554" s="17"/>
      <c r="I554" s="18"/>
      <c r="J554" s="18"/>
      <c r="K554" s="19"/>
      <c r="L554" s="1">
        <f t="shared" si="594"/>
        <v>0</v>
      </c>
      <c r="M554" s="4">
        <f t="shared" si="595"/>
        <v>0</v>
      </c>
      <c r="R554">
        <f t="shared" si="559"/>
        <v>4</v>
      </c>
      <c r="S554" s="33">
        <f t="shared" ref="S554" si="600">S548</f>
        <v>43881</v>
      </c>
      <c r="T554">
        <f t="shared" si="561"/>
        <v>8</v>
      </c>
      <c r="U554">
        <f t="shared" si="562"/>
        <v>2</v>
      </c>
      <c r="V554" t="str">
        <f t="shared" si="558"/>
        <v>84</v>
      </c>
      <c r="W554" s="188">
        <f t="shared" si="563"/>
        <v>0</v>
      </c>
      <c r="X554" s="188">
        <f t="shared" si="564"/>
        <v>0</v>
      </c>
      <c r="Y554" s="33">
        <f t="shared" si="565"/>
        <v>43881</v>
      </c>
    </row>
    <row r="555" spans="1:25" ht="15" customHeight="1">
      <c r="A555" s="39"/>
      <c r="B555" s="240"/>
      <c r="C555" s="14" t="str">
        <f>IF(B548&lt;&gt;"",'Agents Postes'!E$10,"")</f>
        <v/>
      </c>
      <c r="D555" s="15"/>
      <c r="E555" s="16"/>
      <c r="F555" s="16"/>
      <c r="G555" s="17"/>
      <c r="H555" s="17"/>
      <c r="I555" s="18"/>
      <c r="J555" s="18"/>
      <c r="K555" s="19"/>
      <c r="L555" s="1">
        <f t="shared" si="594"/>
        <v>0</v>
      </c>
      <c r="M555" s="4">
        <f t="shared" si="595"/>
        <v>0</v>
      </c>
      <c r="R555">
        <f t="shared" si="559"/>
        <v>4</v>
      </c>
      <c r="S555" s="33">
        <f t="shared" ref="S555" si="601">S548</f>
        <v>43881</v>
      </c>
      <c r="T555">
        <f t="shared" si="561"/>
        <v>8</v>
      </c>
      <c r="U555">
        <f t="shared" si="562"/>
        <v>2</v>
      </c>
      <c r="V555" t="str">
        <f t="shared" si="558"/>
        <v>84</v>
      </c>
      <c r="W555" s="188">
        <f t="shared" si="563"/>
        <v>0</v>
      </c>
      <c r="X555" s="188">
        <f t="shared" si="564"/>
        <v>0</v>
      </c>
      <c r="Y555" s="33">
        <f t="shared" si="565"/>
        <v>43881</v>
      </c>
    </row>
    <row r="556" spans="1:25" ht="15" customHeight="1">
      <c r="A556" s="39"/>
      <c r="B556" s="240"/>
      <c r="C556" s="14" t="str">
        <f>IF(B548&lt;&gt;"",'Agents Postes'!E$11,"")</f>
        <v/>
      </c>
      <c r="D556" s="15"/>
      <c r="E556" s="16"/>
      <c r="F556" s="16"/>
      <c r="G556" s="17"/>
      <c r="H556" s="17"/>
      <c r="I556" s="18"/>
      <c r="J556" s="18"/>
      <c r="K556" s="19"/>
      <c r="L556" s="1">
        <f t="shared" si="594"/>
        <v>0</v>
      </c>
      <c r="M556" s="4">
        <f t="shared" si="595"/>
        <v>0</v>
      </c>
      <c r="R556">
        <f t="shared" si="559"/>
        <v>4</v>
      </c>
      <c r="S556" s="33">
        <f t="shared" ref="S556" si="602">S548</f>
        <v>43881</v>
      </c>
      <c r="T556">
        <f t="shared" si="561"/>
        <v>8</v>
      </c>
      <c r="U556">
        <f t="shared" si="562"/>
        <v>2</v>
      </c>
      <c r="V556" t="str">
        <f t="shared" si="558"/>
        <v>84</v>
      </c>
      <c r="W556" s="188">
        <f t="shared" si="563"/>
        <v>0</v>
      </c>
      <c r="X556" s="188">
        <f t="shared" si="564"/>
        <v>0</v>
      </c>
      <c r="Y556" s="33">
        <f t="shared" si="565"/>
        <v>43881</v>
      </c>
    </row>
    <row r="557" spans="1:25" ht="15" customHeight="1">
      <c r="A557" s="39"/>
      <c r="B557" s="240"/>
      <c r="C557" s="14" t="str">
        <f>IF(B548&lt;&gt;"",'Agents Postes'!E$12,"")</f>
        <v/>
      </c>
      <c r="D557" s="15"/>
      <c r="E557" s="16"/>
      <c r="F557" s="16"/>
      <c r="G557" s="17"/>
      <c r="H557" s="17"/>
      <c r="I557" s="18"/>
      <c r="J557" s="18"/>
      <c r="K557" s="19"/>
      <c r="L557" s="1">
        <f t="shared" si="594"/>
        <v>0</v>
      </c>
      <c r="M557" s="4">
        <f t="shared" si="595"/>
        <v>0</v>
      </c>
      <c r="R557">
        <f t="shared" si="559"/>
        <v>4</v>
      </c>
      <c r="S557" s="33">
        <f t="shared" ref="S557" si="603">S548</f>
        <v>43881</v>
      </c>
      <c r="T557">
        <f t="shared" si="561"/>
        <v>8</v>
      </c>
      <c r="U557">
        <f t="shared" si="562"/>
        <v>2</v>
      </c>
      <c r="V557" t="str">
        <f t="shared" si="558"/>
        <v>84</v>
      </c>
      <c r="W557" s="188">
        <f t="shared" si="563"/>
        <v>0</v>
      </c>
      <c r="X557" s="188">
        <f t="shared" si="564"/>
        <v>0</v>
      </c>
      <c r="Y557" s="33">
        <f t="shared" si="565"/>
        <v>43881</v>
      </c>
    </row>
    <row r="558" spans="1:25" ht="15" customHeight="1">
      <c r="A558" s="39"/>
      <c r="B558" s="240"/>
      <c r="C558" s="14" t="str">
        <f>IF(B548&lt;&gt;"",'Agents Postes'!E$13,"")</f>
        <v/>
      </c>
      <c r="D558" s="15"/>
      <c r="E558" s="16"/>
      <c r="F558" s="16"/>
      <c r="G558" s="17"/>
      <c r="H558" s="17"/>
      <c r="I558" s="18"/>
      <c r="J558" s="18"/>
      <c r="K558" s="19"/>
      <c r="L558" s="1">
        <f t="shared" si="594"/>
        <v>0</v>
      </c>
      <c r="M558" s="4">
        <f t="shared" si="595"/>
        <v>0</v>
      </c>
      <c r="R558">
        <f t="shared" si="559"/>
        <v>4</v>
      </c>
      <c r="S558" s="33">
        <f t="shared" ref="S558" si="604">S548</f>
        <v>43881</v>
      </c>
      <c r="T558">
        <f t="shared" si="561"/>
        <v>8</v>
      </c>
      <c r="U558">
        <f t="shared" si="562"/>
        <v>2</v>
      </c>
      <c r="V558" t="str">
        <f t="shared" si="558"/>
        <v>84</v>
      </c>
      <c r="W558" s="188">
        <f t="shared" si="563"/>
        <v>0</v>
      </c>
      <c r="X558" s="188">
        <f t="shared" si="564"/>
        <v>0</v>
      </c>
      <c r="Y558" s="33">
        <f t="shared" si="565"/>
        <v>43881</v>
      </c>
    </row>
    <row r="559" spans="1:25" ht="15" customHeight="1">
      <c r="A559" s="39"/>
      <c r="B559" s="240"/>
      <c r="C559" s="14" t="str">
        <f>IF(B548&lt;&gt;"",'Agents Postes'!E$14,"")</f>
        <v/>
      </c>
      <c r="D559" s="15"/>
      <c r="E559" s="16"/>
      <c r="F559" s="16"/>
      <c r="G559" s="17"/>
      <c r="H559" s="17"/>
      <c r="I559" s="18"/>
      <c r="J559" s="18"/>
      <c r="K559" s="19"/>
      <c r="L559" s="1">
        <f t="shared" si="594"/>
        <v>0</v>
      </c>
      <c r="M559" s="4">
        <f t="shared" si="595"/>
        <v>0</v>
      </c>
      <c r="R559">
        <f t="shared" si="559"/>
        <v>4</v>
      </c>
      <c r="S559" s="33">
        <f t="shared" ref="S559" si="605">S548</f>
        <v>43881</v>
      </c>
      <c r="T559">
        <f t="shared" si="561"/>
        <v>8</v>
      </c>
      <c r="U559">
        <f t="shared" si="562"/>
        <v>2</v>
      </c>
      <c r="V559" t="str">
        <f t="shared" si="558"/>
        <v>84</v>
      </c>
      <c r="W559" s="188">
        <f t="shared" si="563"/>
        <v>0</v>
      </c>
      <c r="X559" s="188">
        <f t="shared" si="564"/>
        <v>0</v>
      </c>
      <c r="Y559" s="33">
        <f t="shared" si="565"/>
        <v>43881</v>
      </c>
    </row>
    <row r="560" spans="1:25" ht="15" customHeight="1">
      <c r="A560" s="39"/>
      <c r="B560" s="240"/>
      <c r="C560" s="14" t="str">
        <f>IF(B549&lt;&gt;"",'Agents Postes'!E$14,"")</f>
        <v/>
      </c>
      <c r="D560" s="15"/>
      <c r="E560" s="16"/>
      <c r="F560" s="16"/>
      <c r="G560" s="17"/>
      <c r="H560" s="17"/>
      <c r="I560" s="18"/>
      <c r="J560" s="18"/>
      <c r="K560" s="19"/>
      <c r="L560" s="1">
        <f t="shared" si="594"/>
        <v>0</v>
      </c>
      <c r="M560" s="4">
        <f t="shared" si="595"/>
        <v>0</v>
      </c>
      <c r="R560">
        <f t="shared" si="559"/>
        <v>4</v>
      </c>
      <c r="S560" s="33">
        <f t="shared" ref="S560" si="606">S548</f>
        <v>43881</v>
      </c>
      <c r="T560">
        <f t="shared" si="561"/>
        <v>8</v>
      </c>
      <c r="U560">
        <f t="shared" si="562"/>
        <v>2</v>
      </c>
      <c r="V560" t="str">
        <f t="shared" si="558"/>
        <v>84</v>
      </c>
      <c r="W560" s="188">
        <f t="shared" si="563"/>
        <v>0</v>
      </c>
      <c r="X560" s="188">
        <f t="shared" si="564"/>
        <v>0</v>
      </c>
      <c r="Y560" s="33">
        <f t="shared" si="565"/>
        <v>43881</v>
      </c>
    </row>
    <row r="561" spans="1:25" ht="15" customHeight="1">
      <c r="A561" s="39"/>
      <c r="B561" s="240"/>
      <c r="C561" s="14" t="str">
        <f>IF(B550&lt;&gt;"",'Agents Postes'!E$14,"")</f>
        <v/>
      </c>
      <c r="D561" s="15"/>
      <c r="E561" s="16"/>
      <c r="F561" s="16"/>
      <c r="G561" s="17"/>
      <c r="H561" s="17"/>
      <c r="I561" s="18"/>
      <c r="J561" s="18"/>
      <c r="K561" s="19"/>
      <c r="L561" s="1">
        <f t="shared" si="594"/>
        <v>0</v>
      </c>
      <c r="M561" s="4">
        <f t="shared" si="595"/>
        <v>0</v>
      </c>
      <c r="R561">
        <f t="shared" si="559"/>
        <v>4</v>
      </c>
      <c r="S561" s="33">
        <f t="shared" ref="S561" si="607">S548</f>
        <v>43881</v>
      </c>
      <c r="T561">
        <f t="shared" si="561"/>
        <v>8</v>
      </c>
      <c r="U561">
        <f t="shared" si="562"/>
        <v>2</v>
      </c>
      <c r="V561" t="str">
        <f t="shared" si="558"/>
        <v>84</v>
      </c>
      <c r="W561" s="188">
        <f t="shared" si="563"/>
        <v>0</v>
      </c>
      <c r="X561" s="188">
        <f t="shared" si="564"/>
        <v>0</v>
      </c>
      <c r="Y561" s="33">
        <f t="shared" si="565"/>
        <v>43881</v>
      </c>
    </row>
    <row r="562" spans="1:25" ht="15.75" customHeight="1" thickBot="1">
      <c r="A562" s="39"/>
      <c r="B562" s="241"/>
      <c r="C562" s="14" t="str">
        <f>IF(B551&lt;&gt;"",'Agents Postes'!E$14,"")</f>
        <v/>
      </c>
      <c r="D562" s="15"/>
      <c r="E562" s="126"/>
      <c r="F562" s="126"/>
      <c r="G562" s="127"/>
      <c r="H562" s="127"/>
      <c r="I562" s="128"/>
      <c r="J562" s="128"/>
      <c r="K562" s="21"/>
      <c r="L562" s="5">
        <f t="shared" si="594"/>
        <v>0</v>
      </c>
      <c r="M562" s="6">
        <f t="shared" si="595"/>
        <v>0</v>
      </c>
      <c r="R562">
        <f t="shared" si="559"/>
        <v>4</v>
      </c>
      <c r="S562" s="33">
        <f t="shared" ref="S562" si="608">S548</f>
        <v>43881</v>
      </c>
      <c r="T562">
        <f t="shared" si="561"/>
        <v>8</v>
      </c>
      <c r="U562">
        <f t="shared" si="562"/>
        <v>2</v>
      </c>
      <c r="V562" t="str">
        <f t="shared" si="558"/>
        <v>84</v>
      </c>
      <c r="W562" s="188">
        <f t="shared" si="563"/>
        <v>0</v>
      </c>
      <c r="X562" s="188">
        <f t="shared" si="564"/>
        <v>0</v>
      </c>
      <c r="Y562" s="33">
        <f t="shared" si="565"/>
        <v>43881</v>
      </c>
    </row>
    <row r="563" spans="1:25" ht="15" customHeight="1">
      <c r="A563" s="39">
        <v>37</v>
      </c>
      <c r="B563" s="239">
        <f>IF(WORKDAY(D$4,A563,Feries)&lt;=F$4,WORKDAY(D$4,A563,Feries),"")</f>
        <v>43882</v>
      </c>
      <c r="C563" s="11" t="str">
        <f>IF(B563&lt;&gt;"",'Agents Postes'!E$3,"")</f>
        <v>Herbert Dupont</v>
      </c>
      <c r="D563" s="12"/>
      <c r="E563" s="123"/>
      <c r="F563" s="123"/>
      <c r="G563" s="124"/>
      <c r="H563" s="124"/>
      <c r="I563" s="125"/>
      <c r="J563" s="125"/>
      <c r="K563" s="13"/>
      <c r="L563" s="2">
        <f t="shared" si="594"/>
        <v>0</v>
      </c>
      <c r="M563" s="3">
        <f t="shared" si="595"/>
        <v>0</v>
      </c>
      <c r="R563">
        <f t="shared" si="559"/>
        <v>5</v>
      </c>
      <c r="S563" s="33">
        <f t="shared" ref="S563" si="609">B563</f>
        <v>43882</v>
      </c>
      <c r="T563">
        <f t="shared" si="561"/>
        <v>8</v>
      </c>
      <c r="U563">
        <f t="shared" si="562"/>
        <v>2</v>
      </c>
      <c r="V563" t="str">
        <f t="shared" si="558"/>
        <v>8Herbert Dupont5</v>
      </c>
      <c r="W563" s="188">
        <f t="shared" si="563"/>
        <v>0</v>
      </c>
      <c r="X563" s="188">
        <f t="shared" si="564"/>
        <v>0</v>
      </c>
      <c r="Y563" s="33">
        <f t="shared" si="565"/>
        <v>43882</v>
      </c>
    </row>
    <row r="564" spans="1:25" ht="15" customHeight="1">
      <c r="A564" s="39"/>
      <c r="B564" s="240"/>
      <c r="C564" s="14" t="str">
        <f>IF(B563&lt;&gt;"",'Agents Postes'!E$4,"")</f>
        <v>Lulu Durand</v>
      </c>
      <c r="D564" s="15"/>
      <c r="E564" s="16"/>
      <c r="F564" s="16"/>
      <c r="G564" s="17"/>
      <c r="H564" s="17"/>
      <c r="I564" s="18"/>
      <c r="J564" s="18"/>
      <c r="K564" s="19"/>
      <c r="L564" s="1">
        <f t="shared" si="594"/>
        <v>0</v>
      </c>
      <c r="M564" s="4">
        <f t="shared" si="595"/>
        <v>0</v>
      </c>
      <c r="R564">
        <f t="shared" si="559"/>
        <v>5</v>
      </c>
      <c r="S564" s="33">
        <f t="shared" ref="S564" si="610">S563</f>
        <v>43882</v>
      </c>
      <c r="T564">
        <f t="shared" si="561"/>
        <v>8</v>
      </c>
      <c r="U564">
        <f t="shared" si="562"/>
        <v>2</v>
      </c>
      <c r="V564" t="str">
        <f t="shared" si="558"/>
        <v>8Lulu Durand5</v>
      </c>
      <c r="W564" s="188">
        <f t="shared" si="563"/>
        <v>0</v>
      </c>
      <c r="X564" s="188">
        <f t="shared" si="564"/>
        <v>0</v>
      </c>
      <c r="Y564" s="33">
        <f t="shared" si="565"/>
        <v>43882</v>
      </c>
    </row>
    <row r="565" spans="1:25" ht="15" customHeight="1">
      <c r="A565" s="39"/>
      <c r="B565" s="240"/>
      <c r="C565" s="14" t="str">
        <f>IF(B563&lt;&gt;"",'Agents Postes'!E$5,"")</f>
        <v>Jules Wist</v>
      </c>
      <c r="D565" s="15"/>
      <c r="E565" s="16"/>
      <c r="F565" s="16"/>
      <c r="G565" s="17"/>
      <c r="H565" s="17"/>
      <c r="I565" s="18"/>
      <c r="J565" s="18"/>
      <c r="K565" s="19"/>
      <c r="L565" s="1">
        <f t="shared" si="594"/>
        <v>0</v>
      </c>
      <c r="M565" s="4">
        <f t="shared" si="595"/>
        <v>0</v>
      </c>
      <c r="R565">
        <f t="shared" si="559"/>
        <v>5</v>
      </c>
      <c r="S565" s="33">
        <f t="shared" ref="S565" si="611">S563</f>
        <v>43882</v>
      </c>
      <c r="T565">
        <f t="shared" si="561"/>
        <v>8</v>
      </c>
      <c r="U565">
        <f t="shared" si="562"/>
        <v>2</v>
      </c>
      <c r="V565" t="str">
        <f t="shared" si="558"/>
        <v>8Jules Wist5</v>
      </c>
      <c r="W565" s="188">
        <f t="shared" si="563"/>
        <v>0</v>
      </c>
      <c r="X565" s="188">
        <f t="shared" si="564"/>
        <v>0</v>
      </c>
      <c r="Y565" s="33">
        <f t="shared" si="565"/>
        <v>43882</v>
      </c>
    </row>
    <row r="566" spans="1:25" ht="15" customHeight="1">
      <c r="A566" s="39"/>
      <c r="B566" s="240"/>
      <c r="C566" s="14" t="str">
        <f>IF(B563&lt;&gt;"",'Agents Postes'!E$6,"")</f>
        <v>Honoré Tarot</v>
      </c>
      <c r="D566" s="15"/>
      <c r="E566" s="16"/>
      <c r="F566" s="16"/>
      <c r="G566" s="17"/>
      <c r="H566" s="17"/>
      <c r="I566" s="18"/>
      <c r="J566" s="18"/>
      <c r="K566" s="19"/>
      <c r="L566" s="1">
        <f t="shared" si="594"/>
        <v>0</v>
      </c>
      <c r="M566" s="4">
        <f t="shared" si="595"/>
        <v>0</v>
      </c>
      <c r="R566">
        <f t="shared" si="559"/>
        <v>5</v>
      </c>
      <c r="S566" s="33">
        <f t="shared" ref="S566" si="612">S563</f>
        <v>43882</v>
      </c>
      <c r="T566">
        <f t="shared" si="561"/>
        <v>8</v>
      </c>
      <c r="U566">
        <f t="shared" si="562"/>
        <v>2</v>
      </c>
      <c r="V566" t="str">
        <f t="shared" si="558"/>
        <v>8Honoré Tarot5</v>
      </c>
      <c r="W566" s="188">
        <f t="shared" si="563"/>
        <v>0</v>
      </c>
      <c r="X566" s="188">
        <f t="shared" si="564"/>
        <v>0</v>
      </c>
      <c r="Y566" s="33">
        <f t="shared" si="565"/>
        <v>43882</v>
      </c>
    </row>
    <row r="567" spans="1:25" ht="15" customHeight="1">
      <c r="A567" s="39"/>
      <c r="B567" s="240"/>
      <c r="C567" s="14" t="str">
        <f>IF(B563&lt;&gt;"",'Agents Postes'!E$7,"")</f>
        <v>Joseph Belote</v>
      </c>
      <c r="D567" s="15"/>
      <c r="E567" s="16"/>
      <c r="F567" s="16"/>
      <c r="G567" s="17"/>
      <c r="H567" s="17"/>
      <c r="I567" s="18"/>
      <c r="J567" s="18"/>
      <c r="K567" s="19"/>
      <c r="L567" s="1">
        <f t="shared" si="594"/>
        <v>0</v>
      </c>
      <c r="M567" s="4">
        <f t="shared" si="595"/>
        <v>0</v>
      </c>
      <c r="R567">
        <f t="shared" si="559"/>
        <v>5</v>
      </c>
      <c r="S567" s="33">
        <f t="shared" ref="S567" si="613">S563</f>
        <v>43882</v>
      </c>
      <c r="T567">
        <f t="shared" si="561"/>
        <v>8</v>
      </c>
      <c r="U567">
        <f t="shared" si="562"/>
        <v>2</v>
      </c>
      <c r="V567" t="str">
        <f t="shared" si="558"/>
        <v>8Joseph Belote5</v>
      </c>
      <c r="W567" s="188">
        <f t="shared" si="563"/>
        <v>0</v>
      </c>
      <c r="X567" s="188">
        <f t="shared" si="564"/>
        <v>0</v>
      </c>
      <c r="Y567" s="33">
        <f t="shared" si="565"/>
        <v>43882</v>
      </c>
    </row>
    <row r="568" spans="1:25" ht="15" customHeight="1">
      <c r="A568" s="39"/>
      <c r="B568" s="240"/>
      <c r="C568" s="14" t="str">
        <f>IF(B563&lt;&gt;"",'Agents Postes'!E$8,"")</f>
        <v/>
      </c>
      <c r="D568" s="15"/>
      <c r="E568" s="16"/>
      <c r="F568" s="16"/>
      <c r="G568" s="17"/>
      <c r="H568" s="17"/>
      <c r="I568" s="18"/>
      <c r="J568" s="18"/>
      <c r="K568" s="19"/>
      <c r="L568" s="1">
        <f t="shared" si="594"/>
        <v>0</v>
      </c>
      <c r="M568" s="4">
        <f t="shared" si="595"/>
        <v>0</v>
      </c>
      <c r="R568">
        <f t="shared" si="559"/>
        <v>5</v>
      </c>
      <c r="S568" s="33">
        <f t="shared" ref="S568" si="614">S563</f>
        <v>43882</v>
      </c>
      <c r="T568">
        <f t="shared" si="561"/>
        <v>8</v>
      </c>
      <c r="U568">
        <f t="shared" si="562"/>
        <v>2</v>
      </c>
      <c r="V568" t="str">
        <f t="shared" si="558"/>
        <v>85</v>
      </c>
      <c r="W568" s="188">
        <f t="shared" si="563"/>
        <v>0</v>
      </c>
      <c r="X568" s="188">
        <f t="shared" si="564"/>
        <v>0</v>
      </c>
      <c r="Y568" s="33">
        <f t="shared" si="565"/>
        <v>43882</v>
      </c>
    </row>
    <row r="569" spans="1:25" ht="15" customHeight="1">
      <c r="A569" s="39"/>
      <c r="B569" s="240"/>
      <c r="C569" s="14" t="str">
        <f>IF(B563&lt;&gt;"",'Agents Postes'!E$9,"")</f>
        <v/>
      </c>
      <c r="D569" s="15"/>
      <c r="E569" s="16"/>
      <c r="F569" s="16"/>
      <c r="G569" s="17"/>
      <c r="H569" s="17"/>
      <c r="I569" s="18"/>
      <c r="J569" s="18"/>
      <c r="K569" s="19"/>
      <c r="L569" s="1">
        <f t="shared" si="594"/>
        <v>0</v>
      </c>
      <c r="M569" s="4">
        <f t="shared" si="595"/>
        <v>0</v>
      </c>
      <c r="R569">
        <f t="shared" si="559"/>
        <v>5</v>
      </c>
      <c r="S569" s="33">
        <f t="shared" ref="S569" si="615">S563</f>
        <v>43882</v>
      </c>
      <c r="T569">
        <f t="shared" si="561"/>
        <v>8</v>
      </c>
      <c r="U569">
        <f t="shared" si="562"/>
        <v>2</v>
      </c>
      <c r="V569" t="str">
        <f t="shared" si="558"/>
        <v>85</v>
      </c>
      <c r="W569" s="188">
        <f t="shared" si="563"/>
        <v>0</v>
      </c>
      <c r="X569" s="188">
        <f t="shared" si="564"/>
        <v>0</v>
      </c>
      <c r="Y569" s="33">
        <f t="shared" si="565"/>
        <v>43882</v>
      </c>
    </row>
    <row r="570" spans="1:25" ht="15" customHeight="1">
      <c r="A570" s="39"/>
      <c r="B570" s="240"/>
      <c r="C570" s="14" t="str">
        <f>IF(B563&lt;&gt;"",'Agents Postes'!E$10,"")</f>
        <v/>
      </c>
      <c r="D570" s="15"/>
      <c r="E570" s="16"/>
      <c r="F570" s="16"/>
      <c r="G570" s="17"/>
      <c r="H570" s="17"/>
      <c r="I570" s="18"/>
      <c r="J570" s="18"/>
      <c r="K570" s="19"/>
      <c r="L570" s="1">
        <f t="shared" si="594"/>
        <v>0</v>
      </c>
      <c r="M570" s="4">
        <f t="shared" si="595"/>
        <v>0</v>
      </c>
      <c r="R570">
        <f t="shared" si="559"/>
        <v>5</v>
      </c>
      <c r="S570" s="33">
        <f t="shared" ref="S570" si="616">S563</f>
        <v>43882</v>
      </c>
      <c r="T570">
        <f t="shared" si="561"/>
        <v>8</v>
      </c>
      <c r="U570">
        <f t="shared" si="562"/>
        <v>2</v>
      </c>
      <c r="V570" t="str">
        <f t="shared" si="558"/>
        <v>85</v>
      </c>
      <c r="W570" s="188">
        <f t="shared" si="563"/>
        <v>0</v>
      </c>
      <c r="X570" s="188">
        <f t="shared" si="564"/>
        <v>0</v>
      </c>
      <c r="Y570" s="33">
        <f t="shared" si="565"/>
        <v>43882</v>
      </c>
    </row>
    <row r="571" spans="1:25" ht="15" customHeight="1">
      <c r="A571" s="39"/>
      <c r="B571" s="240"/>
      <c r="C571" s="14" t="str">
        <f>IF(B563&lt;&gt;"",'Agents Postes'!E$11,"")</f>
        <v/>
      </c>
      <c r="D571" s="15"/>
      <c r="E571" s="16"/>
      <c r="F571" s="16"/>
      <c r="G571" s="17"/>
      <c r="H571" s="17"/>
      <c r="I571" s="18"/>
      <c r="J571" s="18"/>
      <c r="K571" s="19"/>
      <c r="L571" s="1">
        <f t="shared" si="594"/>
        <v>0</v>
      </c>
      <c r="M571" s="4">
        <f t="shared" si="595"/>
        <v>0</v>
      </c>
      <c r="R571">
        <f t="shared" si="559"/>
        <v>5</v>
      </c>
      <c r="S571" s="33">
        <f t="shared" ref="S571" si="617">S563</f>
        <v>43882</v>
      </c>
      <c r="T571">
        <f t="shared" si="561"/>
        <v>8</v>
      </c>
      <c r="U571">
        <f t="shared" si="562"/>
        <v>2</v>
      </c>
      <c r="V571" t="str">
        <f t="shared" si="558"/>
        <v>85</v>
      </c>
      <c r="W571" s="188">
        <f t="shared" si="563"/>
        <v>0</v>
      </c>
      <c r="X571" s="188">
        <f t="shared" si="564"/>
        <v>0</v>
      </c>
      <c r="Y571" s="33">
        <f t="shared" si="565"/>
        <v>43882</v>
      </c>
    </row>
    <row r="572" spans="1:25" ht="15" customHeight="1">
      <c r="A572" s="39"/>
      <c r="B572" s="240"/>
      <c r="C572" s="14" t="str">
        <f>IF(B563&lt;&gt;"",'Agents Postes'!E$12,"")</f>
        <v/>
      </c>
      <c r="D572" s="15"/>
      <c r="E572" s="16"/>
      <c r="F572" s="16"/>
      <c r="G572" s="17"/>
      <c r="H572" s="17"/>
      <c r="I572" s="18"/>
      <c r="J572" s="18"/>
      <c r="K572" s="19"/>
      <c r="L572" s="1">
        <f t="shared" si="594"/>
        <v>0</v>
      </c>
      <c r="M572" s="4">
        <f t="shared" si="595"/>
        <v>0</v>
      </c>
      <c r="R572">
        <f t="shared" si="559"/>
        <v>5</v>
      </c>
      <c r="S572" s="33">
        <f t="shared" ref="S572" si="618">S563</f>
        <v>43882</v>
      </c>
      <c r="T572">
        <f t="shared" si="561"/>
        <v>8</v>
      </c>
      <c r="U572">
        <f t="shared" si="562"/>
        <v>2</v>
      </c>
      <c r="V572" t="str">
        <f t="shared" si="558"/>
        <v>85</v>
      </c>
      <c r="W572" s="188">
        <f t="shared" si="563"/>
        <v>0</v>
      </c>
      <c r="X572" s="188">
        <f t="shared" si="564"/>
        <v>0</v>
      </c>
      <c r="Y572" s="33">
        <f t="shared" si="565"/>
        <v>43882</v>
      </c>
    </row>
    <row r="573" spans="1:25" ht="15" customHeight="1">
      <c r="A573" s="39"/>
      <c r="B573" s="240"/>
      <c r="C573" s="14" t="str">
        <f>IF(B563&lt;&gt;"",'Agents Postes'!E$13,"")</f>
        <v/>
      </c>
      <c r="D573" s="15"/>
      <c r="E573" s="16"/>
      <c r="F573" s="16"/>
      <c r="G573" s="17"/>
      <c r="H573" s="17"/>
      <c r="I573" s="18"/>
      <c r="J573" s="18"/>
      <c r="K573" s="19"/>
      <c r="L573" s="1">
        <f t="shared" si="594"/>
        <v>0</v>
      </c>
      <c r="M573" s="4">
        <f t="shared" si="595"/>
        <v>0</v>
      </c>
      <c r="R573">
        <f t="shared" si="559"/>
        <v>5</v>
      </c>
      <c r="S573" s="33">
        <f t="shared" ref="S573" si="619">S563</f>
        <v>43882</v>
      </c>
      <c r="T573">
        <f t="shared" si="561"/>
        <v>8</v>
      </c>
      <c r="U573">
        <f t="shared" si="562"/>
        <v>2</v>
      </c>
      <c r="V573" t="str">
        <f t="shared" si="558"/>
        <v>85</v>
      </c>
      <c r="W573" s="188">
        <f t="shared" si="563"/>
        <v>0</v>
      </c>
      <c r="X573" s="188">
        <f t="shared" si="564"/>
        <v>0</v>
      </c>
      <c r="Y573" s="33">
        <f t="shared" si="565"/>
        <v>43882</v>
      </c>
    </row>
    <row r="574" spans="1:25" ht="15" customHeight="1">
      <c r="A574" s="39"/>
      <c r="B574" s="240"/>
      <c r="C574" s="14" t="str">
        <f>IF(B563&lt;&gt;"",'Agents Postes'!E$14,"")</f>
        <v/>
      </c>
      <c r="D574" s="15"/>
      <c r="E574" s="16"/>
      <c r="F574" s="16"/>
      <c r="G574" s="17"/>
      <c r="H574" s="17"/>
      <c r="I574" s="18"/>
      <c r="J574" s="18"/>
      <c r="K574" s="19"/>
      <c r="L574" s="1">
        <f t="shared" si="594"/>
        <v>0</v>
      </c>
      <c r="M574" s="4">
        <f t="shared" si="595"/>
        <v>0</v>
      </c>
      <c r="R574">
        <f t="shared" si="559"/>
        <v>5</v>
      </c>
      <c r="S574" s="33">
        <f t="shared" ref="S574" si="620">S563</f>
        <v>43882</v>
      </c>
      <c r="T574">
        <f t="shared" si="561"/>
        <v>8</v>
      </c>
      <c r="U574">
        <f t="shared" si="562"/>
        <v>2</v>
      </c>
      <c r="V574" t="str">
        <f t="shared" si="558"/>
        <v>85</v>
      </c>
      <c r="W574" s="188">
        <f t="shared" si="563"/>
        <v>0</v>
      </c>
      <c r="X574" s="188">
        <f t="shared" si="564"/>
        <v>0</v>
      </c>
      <c r="Y574" s="33">
        <f t="shared" si="565"/>
        <v>43882</v>
      </c>
    </row>
    <row r="575" spans="1:25" ht="15" customHeight="1">
      <c r="A575" s="39"/>
      <c r="B575" s="240"/>
      <c r="C575" s="14" t="str">
        <f>IF(B564&lt;&gt;"",'Agents Postes'!E$14,"")</f>
        <v/>
      </c>
      <c r="D575" s="15"/>
      <c r="E575" s="16"/>
      <c r="F575" s="16"/>
      <c r="G575" s="17"/>
      <c r="H575" s="17"/>
      <c r="I575" s="18"/>
      <c r="J575" s="18"/>
      <c r="K575" s="19"/>
      <c r="L575" s="1">
        <f t="shared" si="594"/>
        <v>0</v>
      </c>
      <c r="M575" s="4">
        <f t="shared" si="595"/>
        <v>0</v>
      </c>
      <c r="R575">
        <f t="shared" si="559"/>
        <v>5</v>
      </c>
      <c r="S575" s="33">
        <f t="shared" ref="S575" si="621">S563</f>
        <v>43882</v>
      </c>
      <c r="T575">
        <f t="shared" si="561"/>
        <v>8</v>
      </c>
      <c r="U575">
        <f t="shared" si="562"/>
        <v>2</v>
      </c>
      <c r="V575" t="str">
        <f t="shared" si="558"/>
        <v>85</v>
      </c>
      <c r="W575" s="188">
        <f t="shared" si="563"/>
        <v>0</v>
      </c>
      <c r="X575" s="188">
        <f t="shared" si="564"/>
        <v>0</v>
      </c>
      <c r="Y575" s="33">
        <f t="shared" si="565"/>
        <v>43882</v>
      </c>
    </row>
    <row r="576" spans="1:25" ht="15" customHeight="1">
      <c r="A576" s="39"/>
      <c r="B576" s="240"/>
      <c r="C576" s="14" t="str">
        <f>IF(B565&lt;&gt;"",'Agents Postes'!E$14,"")</f>
        <v/>
      </c>
      <c r="D576" s="15"/>
      <c r="E576" s="16"/>
      <c r="F576" s="16"/>
      <c r="G576" s="17"/>
      <c r="H576" s="17"/>
      <c r="I576" s="18"/>
      <c r="J576" s="18"/>
      <c r="K576" s="19"/>
      <c r="L576" s="1">
        <f t="shared" si="594"/>
        <v>0</v>
      </c>
      <c r="M576" s="4">
        <f t="shared" si="595"/>
        <v>0</v>
      </c>
      <c r="R576">
        <f t="shared" si="559"/>
        <v>5</v>
      </c>
      <c r="S576" s="33">
        <f t="shared" ref="S576" si="622">S563</f>
        <v>43882</v>
      </c>
      <c r="T576">
        <f t="shared" si="561"/>
        <v>8</v>
      </c>
      <c r="U576">
        <f t="shared" si="562"/>
        <v>2</v>
      </c>
      <c r="V576" t="str">
        <f t="shared" si="558"/>
        <v>85</v>
      </c>
      <c r="W576" s="188">
        <f t="shared" si="563"/>
        <v>0</v>
      </c>
      <c r="X576" s="188">
        <f t="shared" si="564"/>
        <v>0</v>
      </c>
      <c r="Y576" s="33">
        <f t="shared" si="565"/>
        <v>43882</v>
      </c>
    </row>
    <row r="577" spans="1:25" ht="15.75" customHeight="1" thickBot="1">
      <c r="A577" s="39"/>
      <c r="B577" s="241"/>
      <c r="C577" s="14" t="str">
        <f>IF(B566&lt;&gt;"",'Agents Postes'!E$14,"")</f>
        <v/>
      </c>
      <c r="D577" s="15"/>
      <c r="E577" s="126"/>
      <c r="F577" s="126"/>
      <c r="G577" s="127"/>
      <c r="H577" s="127"/>
      <c r="I577" s="128"/>
      <c r="J577" s="128"/>
      <c r="K577" s="21"/>
      <c r="L577" s="5">
        <f t="shared" si="594"/>
        <v>0</v>
      </c>
      <c r="M577" s="6">
        <f t="shared" si="595"/>
        <v>0</v>
      </c>
      <c r="R577">
        <f t="shared" si="559"/>
        <v>5</v>
      </c>
      <c r="S577" s="33">
        <f t="shared" ref="S577" si="623">S563</f>
        <v>43882</v>
      </c>
      <c r="T577">
        <f t="shared" si="561"/>
        <v>8</v>
      </c>
      <c r="U577">
        <f t="shared" si="562"/>
        <v>2</v>
      </c>
      <c r="V577" t="str">
        <f t="shared" si="558"/>
        <v>85</v>
      </c>
      <c r="W577" s="188">
        <f t="shared" si="563"/>
        <v>0</v>
      </c>
      <c r="X577" s="188">
        <f t="shared" si="564"/>
        <v>0</v>
      </c>
      <c r="Y577" s="33">
        <f t="shared" si="565"/>
        <v>43882</v>
      </c>
    </row>
    <row r="578" spans="1:25" ht="15" customHeight="1">
      <c r="A578" s="39">
        <v>38</v>
      </c>
      <c r="B578" s="239">
        <f>IF(WORKDAY(D$4,A578,Feries)&lt;=F$4,WORKDAY(D$4,A578,Feries),"")</f>
        <v>43885</v>
      </c>
      <c r="C578" s="11" t="str">
        <f>IF(B578&lt;&gt;"",'Agents Postes'!E$3,"")</f>
        <v>Herbert Dupont</v>
      </c>
      <c r="D578" s="12"/>
      <c r="E578" s="123"/>
      <c r="F578" s="123"/>
      <c r="G578" s="124"/>
      <c r="H578" s="124"/>
      <c r="I578" s="125"/>
      <c r="J578" s="125"/>
      <c r="K578" s="13"/>
      <c r="L578" s="2">
        <f t="shared" si="594"/>
        <v>0</v>
      </c>
      <c r="M578" s="3">
        <f t="shared" si="595"/>
        <v>0</v>
      </c>
      <c r="R578">
        <f t="shared" si="559"/>
        <v>1</v>
      </c>
      <c r="S578" s="33">
        <f t="shared" ref="S578" si="624">B578</f>
        <v>43885</v>
      </c>
      <c r="T578">
        <f t="shared" si="561"/>
        <v>9</v>
      </c>
      <c r="U578">
        <f t="shared" si="562"/>
        <v>2</v>
      </c>
      <c r="V578" t="str">
        <f t="shared" si="558"/>
        <v>9Herbert Dupont1</v>
      </c>
      <c r="W578" s="188">
        <f t="shared" si="563"/>
        <v>0</v>
      </c>
      <c r="X578" s="188">
        <f t="shared" si="564"/>
        <v>0</v>
      </c>
      <c r="Y578" s="33">
        <f t="shared" si="565"/>
        <v>43885</v>
      </c>
    </row>
    <row r="579" spans="1:25" ht="15" customHeight="1">
      <c r="A579" s="39"/>
      <c r="B579" s="240"/>
      <c r="C579" s="14" t="str">
        <f>IF(B578&lt;&gt;"",'Agents Postes'!E$4,"")</f>
        <v>Lulu Durand</v>
      </c>
      <c r="D579" s="15"/>
      <c r="E579" s="16"/>
      <c r="F579" s="16"/>
      <c r="G579" s="17"/>
      <c r="H579" s="17"/>
      <c r="I579" s="18"/>
      <c r="J579" s="18"/>
      <c r="K579" s="19"/>
      <c r="L579" s="1">
        <f t="shared" si="594"/>
        <v>0</v>
      </c>
      <c r="M579" s="4">
        <f t="shared" si="595"/>
        <v>0</v>
      </c>
      <c r="R579">
        <f t="shared" si="559"/>
        <v>1</v>
      </c>
      <c r="S579" s="33">
        <f t="shared" ref="S579" si="625">S578</f>
        <v>43885</v>
      </c>
      <c r="T579">
        <f t="shared" si="561"/>
        <v>9</v>
      </c>
      <c r="U579">
        <f t="shared" si="562"/>
        <v>2</v>
      </c>
      <c r="V579" t="str">
        <f t="shared" si="558"/>
        <v>9Lulu Durand1</v>
      </c>
      <c r="W579" s="188">
        <f t="shared" si="563"/>
        <v>0</v>
      </c>
      <c r="X579" s="188">
        <f t="shared" si="564"/>
        <v>0</v>
      </c>
      <c r="Y579" s="33">
        <f t="shared" si="565"/>
        <v>43885</v>
      </c>
    </row>
    <row r="580" spans="1:25" ht="15" customHeight="1">
      <c r="A580" s="39"/>
      <c r="B580" s="240"/>
      <c r="C580" s="14" t="str">
        <f>IF(B578&lt;&gt;"",'Agents Postes'!E$5,"")</f>
        <v>Jules Wist</v>
      </c>
      <c r="D580" s="15"/>
      <c r="E580" s="16"/>
      <c r="F580" s="16"/>
      <c r="G580" s="17"/>
      <c r="H580" s="17"/>
      <c r="I580" s="18"/>
      <c r="J580" s="18"/>
      <c r="K580" s="19"/>
      <c r="L580" s="1">
        <f t="shared" si="594"/>
        <v>0</v>
      </c>
      <c r="M580" s="4">
        <f t="shared" si="595"/>
        <v>0</v>
      </c>
      <c r="R580">
        <f t="shared" si="559"/>
        <v>1</v>
      </c>
      <c r="S580" s="33">
        <f t="shared" ref="S580" si="626">S578</f>
        <v>43885</v>
      </c>
      <c r="T580">
        <f t="shared" si="561"/>
        <v>9</v>
      </c>
      <c r="U580">
        <f t="shared" si="562"/>
        <v>2</v>
      </c>
      <c r="V580" t="str">
        <f t="shared" si="558"/>
        <v>9Jules Wist1</v>
      </c>
      <c r="W580" s="188">
        <f t="shared" si="563"/>
        <v>0</v>
      </c>
      <c r="X580" s="188">
        <f t="shared" si="564"/>
        <v>0</v>
      </c>
      <c r="Y580" s="33">
        <f t="shared" si="565"/>
        <v>43885</v>
      </c>
    </row>
    <row r="581" spans="1:25" ht="15" customHeight="1">
      <c r="A581" s="39"/>
      <c r="B581" s="240"/>
      <c r="C581" s="14" t="str">
        <f>IF(B578&lt;&gt;"",'Agents Postes'!E$6,"")</f>
        <v>Honoré Tarot</v>
      </c>
      <c r="D581" s="15"/>
      <c r="E581" s="16"/>
      <c r="F581" s="16"/>
      <c r="G581" s="17"/>
      <c r="H581" s="17"/>
      <c r="I581" s="18"/>
      <c r="J581" s="18"/>
      <c r="K581" s="19"/>
      <c r="L581" s="1">
        <f t="shared" si="594"/>
        <v>0</v>
      </c>
      <c r="M581" s="4">
        <f t="shared" si="595"/>
        <v>0</v>
      </c>
      <c r="R581">
        <f t="shared" si="559"/>
        <v>1</v>
      </c>
      <c r="S581" s="33">
        <f t="shared" ref="S581" si="627">S578</f>
        <v>43885</v>
      </c>
      <c r="T581">
        <f t="shared" si="561"/>
        <v>9</v>
      </c>
      <c r="U581">
        <f t="shared" si="562"/>
        <v>2</v>
      </c>
      <c r="V581" t="str">
        <f t="shared" si="558"/>
        <v>9Honoré Tarot1</v>
      </c>
      <c r="W581" s="188">
        <f t="shared" si="563"/>
        <v>0</v>
      </c>
      <c r="X581" s="188">
        <f t="shared" si="564"/>
        <v>0</v>
      </c>
      <c r="Y581" s="33">
        <f t="shared" si="565"/>
        <v>43885</v>
      </c>
    </row>
    <row r="582" spans="1:25" ht="15" customHeight="1">
      <c r="A582" s="39"/>
      <c r="B582" s="240"/>
      <c r="C582" s="14" t="str">
        <f>IF(B578&lt;&gt;"",'Agents Postes'!E$7,"")</f>
        <v>Joseph Belote</v>
      </c>
      <c r="D582" s="15"/>
      <c r="E582" s="16"/>
      <c r="F582" s="16"/>
      <c r="G582" s="17"/>
      <c r="H582" s="17"/>
      <c r="I582" s="18"/>
      <c r="J582" s="18"/>
      <c r="K582" s="19"/>
      <c r="L582" s="1">
        <f t="shared" si="594"/>
        <v>0</v>
      </c>
      <c r="M582" s="4">
        <f t="shared" si="595"/>
        <v>0</v>
      </c>
      <c r="R582">
        <f t="shared" si="559"/>
        <v>1</v>
      </c>
      <c r="S582" s="33">
        <f t="shared" ref="S582" si="628">S578</f>
        <v>43885</v>
      </c>
      <c r="T582">
        <f t="shared" si="561"/>
        <v>9</v>
      </c>
      <c r="U582">
        <f t="shared" si="562"/>
        <v>2</v>
      </c>
      <c r="V582" t="str">
        <f t="shared" si="558"/>
        <v>9Joseph Belote1</v>
      </c>
      <c r="W582" s="188">
        <f t="shared" si="563"/>
        <v>0</v>
      </c>
      <c r="X582" s="188">
        <f t="shared" si="564"/>
        <v>0</v>
      </c>
      <c r="Y582" s="33">
        <f t="shared" si="565"/>
        <v>43885</v>
      </c>
    </row>
    <row r="583" spans="1:25" ht="15" customHeight="1">
      <c r="A583" s="39"/>
      <c r="B583" s="240"/>
      <c r="C583" s="14" t="str">
        <f>IF(B578&lt;&gt;"",'Agents Postes'!E$8,"")</f>
        <v/>
      </c>
      <c r="D583" s="15"/>
      <c r="E583" s="16"/>
      <c r="F583" s="16"/>
      <c r="G583" s="17"/>
      <c r="H583" s="17"/>
      <c r="I583" s="18"/>
      <c r="J583" s="18"/>
      <c r="K583" s="19"/>
      <c r="L583" s="1">
        <f t="shared" si="594"/>
        <v>0</v>
      </c>
      <c r="M583" s="4">
        <f t="shared" si="595"/>
        <v>0</v>
      </c>
      <c r="R583">
        <f t="shared" si="559"/>
        <v>1</v>
      </c>
      <c r="S583" s="33">
        <f t="shared" ref="S583" si="629">S578</f>
        <v>43885</v>
      </c>
      <c r="T583">
        <f t="shared" si="561"/>
        <v>9</v>
      </c>
      <c r="U583">
        <f t="shared" si="562"/>
        <v>2</v>
      </c>
      <c r="V583" t="str">
        <f t="shared" si="558"/>
        <v>91</v>
      </c>
      <c r="W583" s="188">
        <f t="shared" si="563"/>
        <v>0</v>
      </c>
      <c r="X583" s="188">
        <f t="shared" si="564"/>
        <v>0</v>
      </c>
      <c r="Y583" s="33">
        <f t="shared" si="565"/>
        <v>43885</v>
      </c>
    </row>
    <row r="584" spans="1:25" ht="15" customHeight="1">
      <c r="A584" s="39"/>
      <c r="B584" s="240"/>
      <c r="C584" s="14" t="str">
        <f>IF(B578&lt;&gt;"",'Agents Postes'!E$9,"")</f>
        <v/>
      </c>
      <c r="D584" s="15"/>
      <c r="E584" s="16"/>
      <c r="F584" s="16"/>
      <c r="G584" s="17"/>
      <c r="H584" s="17"/>
      <c r="I584" s="18"/>
      <c r="J584" s="18"/>
      <c r="K584" s="19"/>
      <c r="L584" s="1">
        <f t="shared" si="594"/>
        <v>0</v>
      </c>
      <c r="M584" s="4">
        <f t="shared" si="595"/>
        <v>0</v>
      </c>
      <c r="R584">
        <f t="shared" si="559"/>
        <v>1</v>
      </c>
      <c r="S584" s="33">
        <f t="shared" ref="S584" si="630">S578</f>
        <v>43885</v>
      </c>
      <c r="T584">
        <f t="shared" si="561"/>
        <v>9</v>
      </c>
      <c r="U584">
        <f t="shared" si="562"/>
        <v>2</v>
      </c>
      <c r="V584" t="str">
        <f t="shared" ref="V584:V647" si="631">T584&amp;C584&amp;R584</f>
        <v>91</v>
      </c>
      <c r="W584" s="188">
        <f t="shared" si="563"/>
        <v>0</v>
      </c>
      <c r="X584" s="188">
        <f t="shared" si="564"/>
        <v>0</v>
      </c>
      <c r="Y584" s="33">
        <f t="shared" si="565"/>
        <v>43885</v>
      </c>
    </row>
    <row r="585" spans="1:25" ht="15" customHeight="1">
      <c r="A585" s="39"/>
      <c r="B585" s="240"/>
      <c r="C585" s="14" t="str">
        <f>IF(B578&lt;&gt;"",'Agents Postes'!E$10,"")</f>
        <v/>
      </c>
      <c r="D585" s="15"/>
      <c r="E585" s="16"/>
      <c r="F585" s="16"/>
      <c r="G585" s="17"/>
      <c r="H585" s="17"/>
      <c r="I585" s="18"/>
      <c r="J585" s="18"/>
      <c r="K585" s="19"/>
      <c r="L585" s="1">
        <f t="shared" si="594"/>
        <v>0</v>
      </c>
      <c r="M585" s="4">
        <f t="shared" si="595"/>
        <v>0</v>
      </c>
      <c r="R585">
        <f t="shared" ref="R585:R648" si="632">IF(S585&lt;&gt;"",WEEKDAY(S585,2),"")</f>
        <v>1</v>
      </c>
      <c r="S585" s="33">
        <f t="shared" ref="S585" si="633">S578</f>
        <v>43885</v>
      </c>
      <c r="T585">
        <f t="shared" ref="T585:T648" si="634">IF(S585&lt;&gt;"",WEEKNUM(S585,2),"")</f>
        <v>9</v>
      </c>
      <c r="U585">
        <f t="shared" ref="U585:U648" si="635">IF(S585&lt;&gt;"",MONTH(S585),"")</f>
        <v>2</v>
      </c>
      <c r="V585" t="str">
        <f t="shared" si="631"/>
        <v>91</v>
      </c>
      <c r="W585" s="188">
        <f t="shared" ref="W585:W648" si="636">D585</f>
        <v>0</v>
      </c>
      <c r="X585" s="188">
        <f t="shared" ref="X585:X648" si="637">K585</f>
        <v>0</v>
      </c>
      <c r="Y585" s="33">
        <f t="shared" ref="Y585:Y648" si="638">S585</f>
        <v>43885</v>
      </c>
    </row>
    <row r="586" spans="1:25" ht="15" customHeight="1">
      <c r="A586" s="39"/>
      <c r="B586" s="240"/>
      <c r="C586" s="14" t="str">
        <f>IF(B578&lt;&gt;"",'Agents Postes'!E$11,"")</f>
        <v/>
      </c>
      <c r="D586" s="15"/>
      <c r="E586" s="16"/>
      <c r="F586" s="16"/>
      <c r="G586" s="17"/>
      <c r="H586" s="17"/>
      <c r="I586" s="18"/>
      <c r="J586" s="18"/>
      <c r="K586" s="19"/>
      <c r="L586" s="1">
        <f t="shared" si="594"/>
        <v>0</v>
      </c>
      <c r="M586" s="4">
        <f t="shared" si="595"/>
        <v>0</v>
      </c>
      <c r="R586">
        <f t="shared" si="632"/>
        <v>1</v>
      </c>
      <c r="S586" s="33">
        <f t="shared" ref="S586" si="639">S578</f>
        <v>43885</v>
      </c>
      <c r="T586">
        <f t="shared" si="634"/>
        <v>9</v>
      </c>
      <c r="U586">
        <f t="shared" si="635"/>
        <v>2</v>
      </c>
      <c r="V586" t="str">
        <f t="shared" si="631"/>
        <v>91</v>
      </c>
      <c r="W586" s="188">
        <f t="shared" si="636"/>
        <v>0</v>
      </c>
      <c r="X586" s="188">
        <f t="shared" si="637"/>
        <v>0</v>
      </c>
      <c r="Y586" s="33">
        <f t="shared" si="638"/>
        <v>43885</v>
      </c>
    </row>
    <row r="587" spans="1:25" ht="15" customHeight="1">
      <c r="A587" s="39"/>
      <c r="B587" s="240"/>
      <c r="C587" s="14" t="str">
        <f>IF(B578&lt;&gt;"",'Agents Postes'!E$12,"")</f>
        <v/>
      </c>
      <c r="D587" s="15"/>
      <c r="E587" s="16"/>
      <c r="F587" s="16"/>
      <c r="G587" s="17"/>
      <c r="H587" s="17"/>
      <c r="I587" s="18"/>
      <c r="J587" s="18"/>
      <c r="K587" s="19"/>
      <c r="L587" s="1">
        <f t="shared" si="594"/>
        <v>0</v>
      </c>
      <c r="M587" s="4">
        <f t="shared" si="595"/>
        <v>0</v>
      </c>
      <c r="R587">
        <f t="shared" si="632"/>
        <v>1</v>
      </c>
      <c r="S587" s="33">
        <f t="shared" ref="S587" si="640">S578</f>
        <v>43885</v>
      </c>
      <c r="T587">
        <f t="shared" si="634"/>
        <v>9</v>
      </c>
      <c r="U587">
        <f t="shared" si="635"/>
        <v>2</v>
      </c>
      <c r="V587" t="str">
        <f t="shared" si="631"/>
        <v>91</v>
      </c>
      <c r="W587" s="188">
        <f t="shared" si="636"/>
        <v>0</v>
      </c>
      <c r="X587" s="188">
        <f t="shared" si="637"/>
        <v>0</v>
      </c>
      <c r="Y587" s="33">
        <f t="shared" si="638"/>
        <v>43885</v>
      </c>
    </row>
    <row r="588" spans="1:25" ht="15" customHeight="1">
      <c r="A588" s="39"/>
      <c r="B588" s="240"/>
      <c r="C588" s="14" t="str">
        <f>IF(B578&lt;&gt;"",'Agents Postes'!E$13,"")</f>
        <v/>
      </c>
      <c r="D588" s="15"/>
      <c r="E588" s="16"/>
      <c r="F588" s="16"/>
      <c r="G588" s="17"/>
      <c r="H588" s="17"/>
      <c r="I588" s="18"/>
      <c r="J588" s="18"/>
      <c r="K588" s="19"/>
      <c r="L588" s="1">
        <f t="shared" si="594"/>
        <v>0</v>
      </c>
      <c r="M588" s="4">
        <f t="shared" si="595"/>
        <v>0</v>
      </c>
      <c r="R588">
        <f t="shared" si="632"/>
        <v>1</v>
      </c>
      <c r="S588" s="33">
        <f t="shared" ref="S588" si="641">S578</f>
        <v>43885</v>
      </c>
      <c r="T588">
        <f t="shared" si="634"/>
        <v>9</v>
      </c>
      <c r="U588">
        <f t="shared" si="635"/>
        <v>2</v>
      </c>
      <c r="V588" t="str">
        <f t="shared" si="631"/>
        <v>91</v>
      </c>
      <c r="W588" s="188">
        <f t="shared" si="636"/>
        <v>0</v>
      </c>
      <c r="X588" s="188">
        <f t="shared" si="637"/>
        <v>0</v>
      </c>
      <c r="Y588" s="33">
        <f t="shared" si="638"/>
        <v>43885</v>
      </c>
    </row>
    <row r="589" spans="1:25" ht="15" customHeight="1">
      <c r="A589" s="39"/>
      <c r="B589" s="240"/>
      <c r="C589" s="14" t="str">
        <f>IF(B578&lt;&gt;"",'Agents Postes'!E$14,"")</f>
        <v/>
      </c>
      <c r="D589" s="15"/>
      <c r="E589" s="16"/>
      <c r="F589" s="16"/>
      <c r="G589" s="17"/>
      <c r="H589" s="17"/>
      <c r="I589" s="18"/>
      <c r="J589" s="18"/>
      <c r="K589" s="19"/>
      <c r="L589" s="1">
        <f t="shared" si="594"/>
        <v>0</v>
      </c>
      <c r="M589" s="4">
        <f t="shared" si="595"/>
        <v>0</v>
      </c>
      <c r="R589">
        <f t="shared" si="632"/>
        <v>1</v>
      </c>
      <c r="S589" s="33">
        <f t="shared" ref="S589" si="642">S578</f>
        <v>43885</v>
      </c>
      <c r="T589">
        <f t="shared" si="634"/>
        <v>9</v>
      </c>
      <c r="U589">
        <f t="shared" si="635"/>
        <v>2</v>
      </c>
      <c r="V589" t="str">
        <f t="shared" si="631"/>
        <v>91</v>
      </c>
      <c r="W589" s="188">
        <f t="shared" si="636"/>
        <v>0</v>
      </c>
      <c r="X589" s="188">
        <f t="shared" si="637"/>
        <v>0</v>
      </c>
      <c r="Y589" s="33">
        <f t="shared" si="638"/>
        <v>43885</v>
      </c>
    </row>
    <row r="590" spans="1:25" ht="15" customHeight="1">
      <c r="A590" s="39"/>
      <c r="B590" s="240"/>
      <c r="C590" s="14" t="str">
        <f>IF(B579&lt;&gt;"",'Agents Postes'!E$14,"")</f>
        <v/>
      </c>
      <c r="D590" s="15"/>
      <c r="E590" s="16"/>
      <c r="F590" s="16"/>
      <c r="G590" s="17"/>
      <c r="H590" s="17"/>
      <c r="I590" s="18"/>
      <c r="J590" s="18"/>
      <c r="K590" s="19"/>
      <c r="L590" s="1">
        <f t="shared" si="594"/>
        <v>0</v>
      </c>
      <c r="M590" s="4">
        <f t="shared" si="595"/>
        <v>0</v>
      </c>
      <c r="R590">
        <f t="shared" si="632"/>
        <v>1</v>
      </c>
      <c r="S590" s="33">
        <f t="shared" ref="S590" si="643">S578</f>
        <v>43885</v>
      </c>
      <c r="T590">
        <f t="shared" si="634"/>
        <v>9</v>
      </c>
      <c r="U590">
        <f t="shared" si="635"/>
        <v>2</v>
      </c>
      <c r="V590" t="str">
        <f t="shared" si="631"/>
        <v>91</v>
      </c>
      <c r="W590" s="188">
        <f t="shared" si="636"/>
        <v>0</v>
      </c>
      <c r="X590" s="188">
        <f t="shared" si="637"/>
        <v>0</v>
      </c>
      <c r="Y590" s="33">
        <f t="shared" si="638"/>
        <v>43885</v>
      </c>
    </row>
    <row r="591" spans="1:25" ht="15" customHeight="1">
      <c r="A591" s="39"/>
      <c r="B591" s="240"/>
      <c r="C591" s="14" t="str">
        <f>IF(B580&lt;&gt;"",'Agents Postes'!E$14,"")</f>
        <v/>
      </c>
      <c r="D591" s="15"/>
      <c r="E591" s="16"/>
      <c r="F591" s="16"/>
      <c r="G591" s="17"/>
      <c r="H591" s="17"/>
      <c r="I591" s="18"/>
      <c r="J591" s="18"/>
      <c r="K591" s="19"/>
      <c r="L591" s="1">
        <f t="shared" si="594"/>
        <v>0</v>
      </c>
      <c r="M591" s="4">
        <f t="shared" si="595"/>
        <v>0</v>
      </c>
      <c r="R591">
        <f t="shared" si="632"/>
        <v>1</v>
      </c>
      <c r="S591" s="33">
        <f t="shared" ref="S591" si="644">S578</f>
        <v>43885</v>
      </c>
      <c r="T591">
        <f t="shared" si="634"/>
        <v>9</v>
      </c>
      <c r="U591">
        <f t="shared" si="635"/>
        <v>2</v>
      </c>
      <c r="V591" t="str">
        <f t="shared" si="631"/>
        <v>91</v>
      </c>
      <c r="W591" s="188">
        <f t="shared" si="636"/>
        <v>0</v>
      </c>
      <c r="X591" s="188">
        <f t="shared" si="637"/>
        <v>0</v>
      </c>
      <c r="Y591" s="33">
        <f t="shared" si="638"/>
        <v>43885</v>
      </c>
    </row>
    <row r="592" spans="1:25" ht="15.75" customHeight="1" thickBot="1">
      <c r="A592" s="39"/>
      <c r="B592" s="241"/>
      <c r="C592" s="14" t="str">
        <f>IF(B581&lt;&gt;"",'Agents Postes'!E$14,"")</f>
        <v/>
      </c>
      <c r="D592" s="15"/>
      <c r="E592" s="126"/>
      <c r="F592" s="126"/>
      <c r="G592" s="127"/>
      <c r="H592" s="127"/>
      <c r="I592" s="128"/>
      <c r="J592" s="128"/>
      <c r="K592" s="21"/>
      <c r="L592" s="5">
        <f t="shared" si="594"/>
        <v>0</v>
      </c>
      <c r="M592" s="6">
        <f t="shared" si="595"/>
        <v>0</v>
      </c>
      <c r="R592">
        <f t="shared" si="632"/>
        <v>1</v>
      </c>
      <c r="S592" s="33">
        <f t="shared" ref="S592" si="645">S578</f>
        <v>43885</v>
      </c>
      <c r="T592">
        <f t="shared" si="634"/>
        <v>9</v>
      </c>
      <c r="U592">
        <f t="shared" si="635"/>
        <v>2</v>
      </c>
      <c r="V592" t="str">
        <f t="shared" si="631"/>
        <v>91</v>
      </c>
      <c r="W592" s="188">
        <f t="shared" si="636"/>
        <v>0</v>
      </c>
      <c r="X592" s="188">
        <f t="shared" si="637"/>
        <v>0</v>
      </c>
      <c r="Y592" s="33">
        <f t="shared" si="638"/>
        <v>43885</v>
      </c>
    </row>
    <row r="593" spans="1:25" ht="15" customHeight="1">
      <c r="A593" s="39">
        <v>39</v>
      </c>
      <c r="B593" s="239">
        <f>IF(WORKDAY(D$4,A593,Feries)&lt;=F$4,WORKDAY(D$4,A593,Feries),"")</f>
        <v>43886</v>
      </c>
      <c r="C593" s="11" t="str">
        <f>IF(B593&lt;&gt;"",'Agents Postes'!E$3,"")</f>
        <v>Herbert Dupont</v>
      </c>
      <c r="D593" s="12"/>
      <c r="E593" s="123"/>
      <c r="F593" s="123"/>
      <c r="G593" s="124"/>
      <c r="H593" s="124"/>
      <c r="I593" s="125"/>
      <c r="J593" s="125"/>
      <c r="K593" s="13"/>
      <c r="L593" s="2">
        <f t="shared" si="594"/>
        <v>0</v>
      </c>
      <c r="M593" s="3">
        <f t="shared" si="595"/>
        <v>0</v>
      </c>
      <c r="R593">
        <f t="shared" si="632"/>
        <v>2</v>
      </c>
      <c r="S593" s="33">
        <f t="shared" ref="S593" si="646">B593</f>
        <v>43886</v>
      </c>
      <c r="T593">
        <f t="shared" si="634"/>
        <v>9</v>
      </c>
      <c r="U593">
        <f t="shared" si="635"/>
        <v>2</v>
      </c>
      <c r="V593" t="str">
        <f t="shared" si="631"/>
        <v>9Herbert Dupont2</v>
      </c>
      <c r="W593" s="188">
        <f t="shared" si="636"/>
        <v>0</v>
      </c>
      <c r="X593" s="188">
        <f t="shared" si="637"/>
        <v>0</v>
      </c>
      <c r="Y593" s="33">
        <f t="shared" si="638"/>
        <v>43886</v>
      </c>
    </row>
    <row r="594" spans="1:25" ht="15" customHeight="1">
      <c r="A594" s="39"/>
      <c r="B594" s="240"/>
      <c r="C594" s="14" t="str">
        <f>IF(B593&lt;&gt;"",'Agents Postes'!E$4,"")</f>
        <v>Lulu Durand</v>
      </c>
      <c r="D594" s="15"/>
      <c r="E594" s="16"/>
      <c r="F594" s="16"/>
      <c r="G594" s="17"/>
      <c r="H594" s="17"/>
      <c r="I594" s="18"/>
      <c r="J594" s="18"/>
      <c r="K594" s="19"/>
      <c r="L594" s="1">
        <f t="shared" si="594"/>
        <v>0</v>
      </c>
      <c r="M594" s="4">
        <f t="shared" si="595"/>
        <v>0</v>
      </c>
      <c r="R594">
        <f t="shared" si="632"/>
        <v>2</v>
      </c>
      <c r="S594" s="33">
        <f t="shared" ref="S594" si="647">S593</f>
        <v>43886</v>
      </c>
      <c r="T594">
        <f t="shared" si="634"/>
        <v>9</v>
      </c>
      <c r="U594">
        <f t="shared" si="635"/>
        <v>2</v>
      </c>
      <c r="V594" t="str">
        <f t="shared" si="631"/>
        <v>9Lulu Durand2</v>
      </c>
      <c r="W594" s="188">
        <f t="shared" si="636"/>
        <v>0</v>
      </c>
      <c r="X594" s="188">
        <f t="shared" si="637"/>
        <v>0</v>
      </c>
      <c r="Y594" s="33">
        <f t="shared" si="638"/>
        <v>43886</v>
      </c>
    </row>
    <row r="595" spans="1:25" ht="15" customHeight="1">
      <c r="A595" s="39"/>
      <c r="B595" s="240"/>
      <c r="C595" s="14" t="str">
        <f>IF(B593&lt;&gt;"",'Agents Postes'!E$5,"")</f>
        <v>Jules Wist</v>
      </c>
      <c r="D595" s="15"/>
      <c r="E595" s="16"/>
      <c r="F595" s="16"/>
      <c r="G595" s="17"/>
      <c r="H595" s="17"/>
      <c r="I595" s="18"/>
      <c r="J595" s="18"/>
      <c r="K595" s="19"/>
      <c r="L595" s="1">
        <f t="shared" si="594"/>
        <v>0</v>
      </c>
      <c r="M595" s="4">
        <f t="shared" si="595"/>
        <v>0</v>
      </c>
      <c r="R595">
        <f t="shared" si="632"/>
        <v>2</v>
      </c>
      <c r="S595" s="33">
        <f t="shared" ref="S595" si="648">S593</f>
        <v>43886</v>
      </c>
      <c r="T595">
        <f t="shared" si="634"/>
        <v>9</v>
      </c>
      <c r="U595">
        <f t="shared" si="635"/>
        <v>2</v>
      </c>
      <c r="V595" t="str">
        <f t="shared" si="631"/>
        <v>9Jules Wist2</v>
      </c>
      <c r="W595" s="188">
        <f t="shared" si="636"/>
        <v>0</v>
      </c>
      <c r="X595" s="188">
        <f t="shared" si="637"/>
        <v>0</v>
      </c>
      <c r="Y595" s="33">
        <f t="shared" si="638"/>
        <v>43886</v>
      </c>
    </row>
    <row r="596" spans="1:25" ht="15" customHeight="1">
      <c r="A596" s="39"/>
      <c r="B596" s="240"/>
      <c r="C596" s="14" t="str">
        <f>IF(B593&lt;&gt;"",'Agents Postes'!E$6,"")</f>
        <v>Honoré Tarot</v>
      </c>
      <c r="D596" s="15"/>
      <c r="E596" s="16"/>
      <c r="F596" s="16"/>
      <c r="G596" s="17"/>
      <c r="H596" s="17"/>
      <c r="I596" s="18"/>
      <c r="J596" s="18"/>
      <c r="K596" s="19"/>
      <c r="L596" s="1">
        <f t="shared" si="594"/>
        <v>0</v>
      </c>
      <c r="M596" s="4">
        <f t="shared" si="595"/>
        <v>0</v>
      </c>
      <c r="R596">
        <f t="shared" si="632"/>
        <v>2</v>
      </c>
      <c r="S596" s="33">
        <f t="shared" ref="S596" si="649">S593</f>
        <v>43886</v>
      </c>
      <c r="T596">
        <f t="shared" si="634"/>
        <v>9</v>
      </c>
      <c r="U596">
        <f t="shared" si="635"/>
        <v>2</v>
      </c>
      <c r="V596" t="str">
        <f t="shared" si="631"/>
        <v>9Honoré Tarot2</v>
      </c>
      <c r="W596" s="188">
        <f t="shared" si="636"/>
        <v>0</v>
      </c>
      <c r="X596" s="188">
        <f t="shared" si="637"/>
        <v>0</v>
      </c>
      <c r="Y596" s="33">
        <f t="shared" si="638"/>
        <v>43886</v>
      </c>
    </row>
    <row r="597" spans="1:25" ht="15" customHeight="1">
      <c r="A597" s="39"/>
      <c r="B597" s="240"/>
      <c r="C597" s="14" t="str">
        <f>IF(B593&lt;&gt;"",'Agents Postes'!E$7,"")</f>
        <v>Joseph Belote</v>
      </c>
      <c r="D597" s="15"/>
      <c r="E597" s="16"/>
      <c r="F597" s="16"/>
      <c r="G597" s="17"/>
      <c r="H597" s="17"/>
      <c r="I597" s="18"/>
      <c r="J597" s="18"/>
      <c r="K597" s="19"/>
      <c r="L597" s="1">
        <f t="shared" si="594"/>
        <v>0</v>
      </c>
      <c r="M597" s="4">
        <f t="shared" si="595"/>
        <v>0</v>
      </c>
      <c r="R597">
        <f t="shared" si="632"/>
        <v>2</v>
      </c>
      <c r="S597" s="33">
        <f t="shared" ref="S597" si="650">S593</f>
        <v>43886</v>
      </c>
      <c r="T597">
        <f t="shared" si="634"/>
        <v>9</v>
      </c>
      <c r="U597">
        <f t="shared" si="635"/>
        <v>2</v>
      </c>
      <c r="V597" t="str">
        <f t="shared" si="631"/>
        <v>9Joseph Belote2</v>
      </c>
      <c r="W597" s="188">
        <f t="shared" si="636"/>
        <v>0</v>
      </c>
      <c r="X597" s="188">
        <f t="shared" si="637"/>
        <v>0</v>
      </c>
      <c r="Y597" s="33">
        <f t="shared" si="638"/>
        <v>43886</v>
      </c>
    </row>
    <row r="598" spans="1:25" ht="15" customHeight="1">
      <c r="A598" s="39"/>
      <c r="B598" s="240"/>
      <c r="C598" s="14" t="str">
        <f>IF(B593&lt;&gt;"",'Agents Postes'!E$8,"")</f>
        <v/>
      </c>
      <c r="D598" s="15"/>
      <c r="E598" s="16"/>
      <c r="F598" s="16"/>
      <c r="G598" s="17"/>
      <c r="H598" s="17"/>
      <c r="I598" s="18"/>
      <c r="J598" s="18"/>
      <c r="K598" s="19"/>
      <c r="L598" s="1">
        <f t="shared" si="594"/>
        <v>0</v>
      </c>
      <c r="M598" s="4">
        <f t="shared" si="595"/>
        <v>0</v>
      </c>
      <c r="R598">
        <f t="shared" si="632"/>
        <v>2</v>
      </c>
      <c r="S598" s="33">
        <f t="shared" ref="S598" si="651">S593</f>
        <v>43886</v>
      </c>
      <c r="T598">
        <f t="shared" si="634"/>
        <v>9</v>
      </c>
      <c r="U598">
        <f t="shared" si="635"/>
        <v>2</v>
      </c>
      <c r="V598" t="str">
        <f t="shared" si="631"/>
        <v>92</v>
      </c>
      <c r="W598" s="188">
        <f t="shared" si="636"/>
        <v>0</v>
      </c>
      <c r="X598" s="188">
        <f t="shared" si="637"/>
        <v>0</v>
      </c>
      <c r="Y598" s="33">
        <f t="shared" si="638"/>
        <v>43886</v>
      </c>
    </row>
    <row r="599" spans="1:25" ht="15" customHeight="1">
      <c r="A599" s="39"/>
      <c r="B599" s="240"/>
      <c r="C599" s="14" t="str">
        <f>IF(B593&lt;&gt;"",'Agents Postes'!E$9,"")</f>
        <v/>
      </c>
      <c r="D599" s="15"/>
      <c r="E599" s="16"/>
      <c r="F599" s="16"/>
      <c r="G599" s="17"/>
      <c r="H599" s="17"/>
      <c r="I599" s="18"/>
      <c r="J599" s="18"/>
      <c r="K599" s="19"/>
      <c r="L599" s="1">
        <f t="shared" si="594"/>
        <v>0</v>
      </c>
      <c r="M599" s="4">
        <f t="shared" si="595"/>
        <v>0</v>
      </c>
      <c r="R599">
        <f t="shared" si="632"/>
        <v>2</v>
      </c>
      <c r="S599" s="33">
        <f t="shared" ref="S599" si="652">S593</f>
        <v>43886</v>
      </c>
      <c r="T599">
        <f t="shared" si="634"/>
        <v>9</v>
      </c>
      <c r="U599">
        <f t="shared" si="635"/>
        <v>2</v>
      </c>
      <c r="V599" t="str">
        <f t="shared" si="631"/>
        <v>92</v>
      </c>
      <c r="W599" s="188">
        <f t="shared" si="636"/>
        <v>0</v>
      </c>
      <c r="X599" s="188">
        <f t="shared" si="637"/>
        <v>0</v>
      </c>
      <c r="Y599" s="33">
        <f t="shared" si="638"/>
        <v>43886</v>
      </c>
    </row>
    <row r="600" spans="1:25" ht="15" customHeight="1">
      <c r="A600" s="39"/>
      <c r="B600" s="240"/>
      <c r="C600" s="14" t="str">
        <f>IF(B593&lt;&gt;"",'Agents Postes'!E$10,"")</f>
        <v/>
      </c>
      <c r="D600" s="15"/>
      <c r="E600" s="16"/>
      <c r="F600" s="16"/>
      <c r="G600" s="17"/>
      <c r="H600" s="17"/>
      <c r="I600" s="18"/>
      <c r="J600" s="18"/>
      <c r="K600" s="19"/>
      <c r="L600" s="1">
        <f t="shared" si="594"/>
        <v>0</v>
      </c>
      <c r="M600" s="4">
        <f t="shared" si="595"/>
        <v>0</v>
      </c>
      <c r="R600">
        <f t="shared" si="632"/>
        <v>2</v>
      </c>
      <c r="S600" s="33">
        <f t="shared" ref="S600" si="653">S593</f>
        <v>43886</v>
      </c>
      <c r="T600">
        <f t="shared" si="634"/>
        <v>9</v>
      </c>
      <c r="U600">
        <f t="shared" si="635"/>
        <v>2</v>
      </c>
      <c r="V600" t="str">
        <f t="shared" si="631"/>
        <v>92</v>
      </c>
      <c r="W600" s="188">
        <f t="shared" si="636"/>
        <v>0</v>
      </c>
      <c r="X600" s="188">
        <f t="shared" si="637"/>
        <v>0</v>
      </c>
      <c r="Y600" s="33">
        <f t="shared" si="638"/>
        <v>43886</v>
      </c>
    </row>
    <row r="601" spans="1:25" ht="15" customHeight="1">
      <c r="A601" s="39"/>
      <c r="B601" s="240"/>
      <c r="C601" s="14" t="str">
        <f>IF(B593&lt;&gt;"",'Agents Postes'!E$11,"")</f>
        <v/>
      </c>
      <c r="D601" s="15"/>
      <c r="E601" s="16"/>
      <c r="F601" s="16"/>
      <c r="G601" s="17"/>
      <c r="H601" s="17"/>
      <c r="I601" s="18"/>
      <c r="J601" s="18"/>
      <c r="K601" s="19"/>
      <c r="L601" s="1">
        <f t="shared" si="594"/>
        <v>0</v>
      </c>
      <c r="M601" s="4">
        <f t="shared" si="595"/>
        <v>0</v>
      </c>
      <c r="R601">
        <f t="shared" si="632"/>
        <v>2</v>
      </c>
      <c r="S601" s="33">
        <f t="shared" ref="S601" si="654">S593</f>
        <v>43886</v>
      </c>
      <c r="T601">
        <f t="shared" si="634"/>
        <v>9</v>
      </c>
      <c r="U601">
        <f t="shared" si="635"/>
        <v>2</v>
      </c>
      <c r="V601" t="str">
        <f t="shared" si="631"/>
        <v>92</v>
      </c>
      <c r="W601" s="188">
        <f t="shared" si="636"/>
        <v>0</v>
      </c>
      <c r="X601" s="188">
        <f t="shared" si="637"/>
        <v>0</v>
      </c>
      <c r="Y601" s="33">
        <f t="shared" si="638"/>
        <v>43886</v>
      </c>
    </row>
    <row r="602" spans="1:25" ht="15" customHeight="1">
      <c r="A602" s="39"/>
      <c r="B602" s="240"/>
      <c r="C602" s="14" t="str">
        <f>IF(B593&lt;&gt;"",'Agents Postes'!E$12,"")</f>
        <v/>
      </c>
      <c r="D602" s="15"/>
      <c r="E602" s="16"/>
      <c r="F602" s="16"/>
      <c r="G602" s="17"/>
      <c r="H602" s="17"/>
      <c r="I602" s="18"/>
      <c r="J602" s="18"/>
      <c r="K602" s="19"/>
      <c r="L602" s="1">
        <f t="shared" si="594"/>
        <v>0</v>
      </c>
      <c r="M602" s="4">
        <f t="shared" si="595"/>
        <v>0</v>
      </c>
      <c r="R602">
        <f t="shared" si="632"/>
        <v>2</v>
      </c>
      <c r="S602" s="33">
        <f t="shared" ref="S602" si="655">S593</f>
        <v>43886</v>
      </c>
      <c r="T602">
        <f t="shared" si="634"/>
        <v>9</v>
      </c>
      <c r="U602">
        <f t="shared" si="635"/>
        <v>2</v>
      </c>
      <c r="V602" t="str">
        <f t="shared" si="631"/>
        <v>92</v>
      </c>
      <c r="W602" s="188">
        <f t="shared" si="636"/>
        <v>0</v>
      </c>
      <c r="X602" s="188">
        <f t="shared" si="637"/>
        <v>0</v>
      </c>
      <c r="Y602" s="33">
        <f t="shared" si="638"/>
        <v>43886</v>
      </c>
    </row>
    <row r="603" spans="1:25" ht="15" customHeight="1">
      <c r="A603" s="39"/>
      <c r="B603" s="240"/>
      <c r="C603" s="14" t="str">
        <f>IF(B593&lt;&gt;"",'Agents Postes'!E$13,"")</f>
        <v/>
      </c>
      <c r="D603" s="15"/>
      <c r="E603" s="16"/>
      <c r="F603" s="16"/>
      <c r="G603" s="17"/>
      <c r="H603" s="17"/>
      <c r="I603" s="18"/>
      <c r="J603" s="18"/>
      <c r="K603" s="19"/>
      <c r="L603" s="1">
        <f t="shared" si="594"/>
        <v>0</v>
      </c>
      <c r="M603" s="4">
        <f t="shared" si="595"/>
        <v>0</v>
      </c>
      <c r="R603">
        <f t="shared" si="632"/>
        <v>2</v>
      </c>
      <c r="S603" s="33">
        <f t="shared" ref="S603" si="656">S593</f>
        <v>43886</v>
      </c>
      <c r="T603">
        <f t="shared" si="634"/>
        <v>9</v>
      </c>
      <c r="U603">
        <f t="shared" si="635"/>
        <v>2</v>
      </c>
      <c r="V603" t="str">
        <f t="shared" si="631"/>
        <v>92</v>
      </c>
      <c r="W603" s="188">
        <f t="shared" si="636"/>
        <v>0</v>
      </c>
      <c r="X603" s="188">
        <f t="shared" si="637"/>
        <v>0</v>
      </c>
      <c r="Y603" s="33">
        <f t="shared" si="638"/>
        <v>43886</v>
      </c>
    </row>
    <row r="604" spans="1:25" ht="15" customHeight="1">
      <c r="A604" s="39"/>
      <c r="B604" s="240"/>
      <c r="C604" s="14" t="str">
        <f>IF(B593&lt;&gt;"",'Agents Postes'!E$14,"")</f>
        <v/>
      </c>
      <c r="D604" s="15"/>
      <c r="E604" s="16"/>
      <c r="F604" s="16"/>
      <c r="G604" s="17"/>
      <c r="H604" s="17"/>
      <c r="I604" s="18"/>
      <c r="J604" s="18"/>
      <c r="K604" s="19"/>
      <c r="L604" s="1">
        <f t="shared" si="594"/>
        <v>0</v>
      </c>
      <c r="M604" s="4">
        <f t="shared" si="595"/>
        <v>0</v>
      </c>
      <c r="R604">
        <f t="shared" si="632"/>
        <v>2</v>
      </c>
      <c r="S604" s="33">
        <f t="shared" ref="S604" si="657">S593</f>
        <v>43886</v>
      </c>
      <c r="T604">
        <f t="shared" si="634"/>
        <v>9</v>
      </c>
      <c r="U604">
        <f t="shared" si="635"/>
        <v>2</v>
      </c>
      <c r="V604" t="str">
        <f t="shared" si="631"/>
        <v>92</v>
      </c>
      <c r="W604" s="188">
        <f t="shared" si="636"/>
        <v>0</v>
      </c>
      <c r="X604" s="188">
        <f t="shared" si="637"/>
        <v>0</v>
      </c>
      <c r="Y604" s="33">
        <f t="shared" si="638"/>
        <v>43886</v>
      </c>
    </row>
    <row r="605" spans="1:25" ht="15" customHeight="1">
      <c r="A605" s="39"/>
      <c r="B605" s="240"/>
      <c r="C605" s="14" t="str">
        <f>IF(B594&lt;&gt;"",'Agents Postes'!E$14,"")</f>
        <v/>
      </c>
      <c r="D605" s="15"/>
      <c r="E605" s="16"/>
      <c r="F605" s="16"/>
      <c r="G605" s="17"/>
      <c r="H605" s="17"/>
      <c r="I605" s="18"/>
      <c r="J605" s="18"/>
      <c r="K605" s="19"/>
      <c r="L605" s="1">
        <f t="shared" si="594"/>
        <v>0</v>
      </c>
      <c r="M605" s="4">
        <f t="shared" si="595"/>
        <v>0</v>
      </c>
      <c r="R605">
        <f t="shared" si="632"/>
        <v>2</v>
      </c>
      <c r="S605" s="33">
        <f t="shared" ref="S605" si="658">S593</f>
        <v>43886</v>
      </c>
      <c r="T605">
        <f t="shared" si="634"/>
        <v>9</v>
      </c>
      <c r="U605">
        <f t="shared" si="635"/>
        <v>2</v>
      </c>
      <c r="V605" t="str">
        <f t="shared" si="631"/>
        <v>92</v>
      </c>
      <c r="W605" s="188">
        <f t="shared" si="636"/>
        <v>0</v>
      </c>
      <c r="X605" s="188">
        <f t="shared" si="637"/>
        <v>0</v>
      </c>
      <c r="Y605" s="33">
        <f t="shared" si="638"/>
        <v>43886</v>
      </c>
    </row>
    <row r="606" spans="1:25" ht="15" customHeight="1">
      <c r="A606" s="39"/>
      <c r="B606" s="240"/>
      <c r="C606" s="14" t="str">
        <f>IF(B595&lt;&gt;"",'Agents Postes'!E$14,"")</f>
        <v/>
      </c>
      <c r="D606" s="15"/>
      <c r="E606" s="16"/>
      <c r="F606" s="16"/>
      <c r="G606" s="17"/>
      <c r="H606" s="17"/>
      <c r="I606" s="18"/>
      <c r="J606" s="18"/>
      <c r="K606" s="19"/>
      <c r="L606" s="1">
        <f t="shared" si="594"/>
        <v>0</v>
      </c>
      <c r="M606" s="4">
        <f t="shared" si="595"/>
        <v>0</v>
      </c>
      <c r="R606">
        <f t="shared" si="632"/>
        <v>2</v>
      </c>
      <c r="S606" s="33">
        <f t="shared" ref="S606" si="659">S593</f>
        <v>43886</v>
      </c>
      <c r="T606">
        <f t="shared" si="634"/>
        <v>9</v>
      </c>
      <c r="U606">
        <f t="shared" si="635"/>
        <v>2</v>
      </c>
      <c r="V606" t="str">
        <f t="shared" si="631"/>
        <v>92</v>
      </c>
      <c r="W606" s="188">
        <f t="shared" si="636"/>
        <v>0</v>
      </c>
      <c r="X606" s="188">
        <f t="shared" si="637"/>
        <v>0</v>
      </c>
      <c r="Y606" s="33">
        <f t="shared" si="638"/>
        <v>43886</v>
      </c>
    </row>
    <row r="607" spans="1:25" ht="15.75" customHeight="1" thickBot="1">
      <c r="A607" s="39"/>
      <c r="B607" s="241"/>
      <c r="C607" s="14" t="str">
        <f>IF(B596&lt;&gt;"",'Agents Postes'!E$14,"")</f>
        <v/>
      </c>
      <c r="D607" s="15"/>
      <c r="E607" s="126"/>
      <c r="F607" s="126"/>
      <c r="G607" s="127"/>
      <c r="H607" s="127"/>
      <c r="I607" s="128"/>
      <c r="J607" s="128"/>
      <c r="K607" s="21"/>
      <c r="L607" s="5">
        <f t="shared" si="594"/>
        <v>0</v>
      </c>
      <c r="M607" s="6">
        <f t="shared" si="595"/>
        <v>0</v>
      </c>
      <c r="R607">
        <f t="shared" si="632"/>
        <v>2</v>
      </c>
      <c r="S607" s="33">
        <f t="shared" ref="S607" si="660">S593</f>
        <v>43886</v>
      </c>
      <c r="T607">
        <f t="shared" si="634"/>
        <v>9</v>
      </c>
      <c r="U607">
        <f t="shared" si="635"/>
        <v>2</v>
      </c>
      <c r="V607" t="str">
        <f t="shared" si="631"/>
        <v>92</v>
      </c>
      <c r="W607" s="188">
        <f t="shared" si="636"/>
        <v>0</v>
      </c>
      <c r="X607" s="188">
        <f t="shared" si="637"/>
        <v>0</v>
      </c>
      <c r="Y607" s="33">
        <f t="shared" si="638"/>
        <v>43886</v>
      </c>
    </row>
    <row r="608" spans="1:25" ht="15" customHeight="1">
      <c r="A608" s="39">
        <v>40</v>
      </c>
      <c r="B608" s="239">
        <f>IF(WORKDAY(D$4,A608,Feries)&lt;=F$4,WORKDAY(D$4,A608,Feries),"")</f>
        <v>43887</v>
      </c>
      <c r="C608" s="11" t="str">
        <f>IF(B608&lt;&gt;"",'Agents Postes'!E$3,"")</f>
        <v>Herbert Dupont</v>
      </c>
      <c r="D608" s="12"/>
      <c r="E608" s="123"/>
      <c r="F608" s="123"/>
      <c r="G608" s="124"/>
      <c r="H608" s="124"/>
      <c r="I608" s="125"/>
      <c r="J608" s="125"/>
      <c r="K608" s="13"/>
      <c r="L608" s="2">
        <f t="shared" si="594"/>
        <v>0</v>
      </c>
      <c r="M608" s="3">
        <f t="shared" si="595"/>
        <v>0</v>
      </c>
      <c r="R608">
        <f t="shared" si="632"/>
        <v>3</v>
      </c>
      <c r="S608" s="33">
        <f t="shared" ref="S608" si="661">B608</f>
        <v>43887</v>
      </c>
      <c r="T608">
        <f t="shared" si="634"/>
        <v>9</v>
      </c>
      <c r="U608">
        <f t="shared" si="635"/>
        <v>2</v>
      </c>
      <c r="V608" t="str">
        <f t="shared" si="631"/>
        <v>9Herbert Dupont3</v>
      </c>
      <c r="W608" s="188">
        <f t="shared" si="636"/>
        <v>0</v>
      </c>
      <c r="X608" s="188">
        <f t="shared" si="637"/>
        <v>0</v>
      </c>
      <c r="Y608" s="33">
        <f t="shared" si="638"/>
        <v>43887</v>
      </c>
    </row>
    <row r="609" spans="1:25" ht="15" customHeight="1">
      <c r="A609" s="39"/>
      <c r="B609" s="240"/>
      <c r="C609" s="14" t="str">
        <f>IF(B608&lt;&gt;"",'Agents Postes'!E$4,"")</f>
        <v>Lulu Durand</v>
      </c>
      <c r="D609" s="15"/>
      <c r="E609" s="16"/>
      <c r="F609" s="16"/>
      <c r="G609" s="17"/>
      <c r="H609" s="17"/>
      <c r="I609" s="18"/>
      <c r="J609" s="18"/>
      <c r="K609" s="19"/>
      <c r="L609" s="1">
        <f t="shared" si="594"/>
        <v>0</v>
      </c>
      <c r="M609" s="4">
        <f t="shared" si="595"/>
        <v>0</v>
      </c>
      <c r="R609">
        <f t="shared" si="632"/>
        <v>3</v>
      </c>
      <c r="S609" s="33">
        <f t="shared" ref="S609" si="662">S608</f>
        <v>43887</v>
      </c>
      <c r="T609">
        <f t="shared" si="634"/>
        <v>9</v>
      </c>
      <c r="U609">
        <f t="shared" si="635"/>
        <v>2</v>
      </c>
      <c r="V609" t="str">
        <f t="shared" si="631"/>
        <v>9Lulu Durand3</v>
      </c>
      <c r="W609" s="188">
        <f t="shared" si="636"/>
        <v>0</v>
      </c>
      <c r="X609" s="188">
        <f t="shared" si="637"/>
        <v>0</v>
      </c>
      <c r="Y609" s="33">
        <f t="shared" si="638"/>
        <v>43887</v>
      </c>
    </row>
    <row r="610" spans="1:25" ht="15" customHeight="1">
      <c r="A610" s="39"/>
      <c r="B610" s="240"/>
      <c r="C610" s="14" t="str">
        <f>IF(B608&lt;&gt;"",'Agents Postes'!E$5,"")</f>
        <v>Jules Wist</v>
      </c>
      <c r="D610" s="15"/>
      <c r="E610" s="16"/>
      <c r="F610" s="16"/>
      <c r="G610" s="17"/>
      <c r="H610" s="17"/>
      <c r="I610" s="18"/>
      <c r="J610" s="18"/>
      <c r="K610" s="19"/>
      <c r="L610" s="1">
        <f t="shared" si="594"/>
        <v>0</v>
      </c>
      <c r="M610" s="4">
        <f t="shared" si="595"/>
        <v>0</v>
      </c>
      <c r="R610">
        <f t="shared" si="632"/>
        <v>3</v>
      </c>
      <c r="S610" s="33">
        <f t="shared" ref="S610" si="663">S608</f>
        <v>43887</v>
      </c>
      <c r="T610">
        <f t="shared" si="634"/>
        <v>9</v>
      </c>
      <c r="U610">
        <f t="shared" si="635"/>
        <v>2</v>
      </c>
      <c r="V610" t="str">
        <f t="shared" si="631"/>
        <v>9Jules Wist3</v>
      </c>
      <c r="W610" s="188">
        <f t="shared" si="636"/>
        <v>0</v>
      </c>
      <c r="X610" s="188">
        <f t="shared" si="637"/>
        <v>0</v>
      </c>
      <c r="Y610" s="33">
        <f t="shared" si="638"/>
        <v>43887</v>
      </c>
    </row>
    <row r="611" spans="1:25" ht="15" customHeight="1">
      <c r="A611" s="39"/>
      <c r="B611" s="240"/>
      <c r="C611" s="14" t="str">
        <f>IF(B608&lt;&gt;"",'Agents Postes'!E$6,"")</f>
        <v>Honoré Tarot</v>
      </c>
      <c r="D611" s="15"/>
      <c r="E611" s="16"/>
      <c r="F611" s="16"/>
      <c r="G611" s="17"/>
      <c r="H611" s="17"/>
      <c r="I611" s="18"/>
      <c r="J611" s="18"/>
      <c r="K611" s="19"/>
      <c r="L611" s="1">
        <f t="shared" si="594"/>
        <v>0</v>
      </c>
      <c r="M611" s="4">
        <f t="shared" si="595"/>
        <v>0</v>
      </c>
      <c r="R611">
        <f t="shared" si="632"/>
        <v>3</v>
      </c>
      <c r="S611" s="33">
        <f t="shared" ref="S611" si="664">S608</f>
        <v>43887</v>
      </c>
      <c r="T611">
        <f t="shared" si="634"/>
        <v>9</v>
      </c>
      <c r="U611">
        <f t="shared" si="635"/>
        <v>2</v>
      </c>
      <c r="V611" t="str">
        <f t="shared" si="631"/>
        <v>9Honoré Tarot3</v>
      </c>
      <c r="W611" s="188">
        <f t="shared" si="636"/>
        <v>0</v>
      </c>
      <c r="X611" s="188">
        <f t="shared" si="637"/>
        <v>0</v>
      </c>
      <c r="Y611" s="33">
        <f t="shared" si="638"/>
        <v>43887</v>
      </c>
    </row>
    <row r="612" spans="1:25" ht="15" customHeight="1">
      <c r="A612" s="39"/>
      <c r="B612" s="240"/>
      <c r="C612" s="14" t="str">
        <f>IF(B608&lt;&gt;"",'Agents Postes'!E$7,"")</f>
        <v>Joseph Belote</v>
      </c>
      <c r="D612" s="15"/>
      <c r="E612" s="16"/>
      <c r="F612" s="16"/>
      <c r="G612" s="17"/>
      <c r="H612" s="17"/>
      <c r="I612" s="18"/>
      <c r="J612" s="18"/>
      <c r="K612" s="19"/>
      <c r="L612" s="1">
        <f t="shared" si="594"/>
        <v>0</v>
      </c>
      <c r="M612" s="4">
        <f t="shared" si="595"/>
        <v>0</v>
      </c>
      <c r="R612">
        <f t="shared" si="632"/>
        <v>3</v>
      </c>
      <c r="S612" s="33">
        <f t="shared" ref="S612" si="665">S608</f>
        <v>43887</v>
      </c>
      <c r="T612">
        <f t="shared" si="634"/>
        <v>9</v>
      </c>
      <c r="U612">
        <f t="shared" si="635"/>
        <v>2</v>
      </c>
      <c r="V612" t="str">
        <f t="shared" si="631"/>
        <v>9Joseph Belote3</v>
      </c>
      <c r="W612" s="188">
        <f t="shared" si="636"/>
        <v>0</v>
      </c>
      <c r="X612" s="188">
        <f t="shared" si="637"/>
        <v>0</v>
      </c>
      <c r="Y612" s="33">
        <f t="shared" si="638"/>
        <v>43887</v>
      </c>
    </row>
    <row r="613" spans="1:25" ht="15" customHeight="1">
      <c r="A613" s="39"/>
      <c r="B613" s="240"/>
      <c r="C613" s="14" t="str">
        <f>IF(B608&lt;&gt;"",'Agents Postes'!E$8,"")</f>
        <v/>
      </c>
      <c r="D613" s="15"/>
      <c r="E613" s="16"/>
      <c r="F613" s="16"/>
      <c r="G613" s="17"/>
      <c r="H613" s="17"/>
      <c r="I613" s="18"/>
      <c r="J613" s="18"/>
      <c r="K613" s="19"/>
      <c r="L613" s="1">
        <f t="shared" si="594"/>
        <v>0</v>
      </c>
      <c r="M613" s="4">
        <f t="shared" si="595"/>
        <v>0</v>
      </c>
      <c r="R613">
        <f t="shared" si="632"/>
        <v>3</v>
      </c>
      <c r="S613" s="33">
        <f t="shared" ref="S613" si="666">S608</f>
        <v>43887</v>
      </c>
      <c r="T613">
        <f t="shared" si="634"/>
        <v>9</v>
      </c>
      <c r="U613">
        <f t="shared" si="635"/>
        <v>2</v>
      </c>
      <c r="V613" t="str">
        <f t="shared" si="631"/>
        <v>93</v>
      </c>
      <c r="W613" s="188">
        <f t="shared" si="636"/>
        <v>0</v>
      </c>
      <c r="X613" s="188">
        <f t="shared" si="637"/>
        <v>0</v>
      </c>
      <c r="Y613" s="33">
        <f t="shared" si="638"/>
        <v>43887</v>
      </c>
    </row>
    <row r="614" spans="1:25" ht="15" customHeight="1">
      <c r="A614" s="39"/>
      <c r="B614" s="240"/>
      <c r="C614" s="14" t="str">
        <f>IF(B608&lt;&gt;"",'Agents Postes'!E$9,"")</f>
        <v/>
      </c>
      <c r="D614" s="15"/>
      <c r="E614" s="16"/>
      <c r="F614" s="16"/>
      <c r="G614" s="17"/>
      <c r="H614" s="17"/>
      <c r="I614" s="18"/>
      <c r="J614" s="18"/>
      <c r="K614" s="19"/>
      <c r="L614" s="1">
        <f t="shared" ref="L614:L677" si="667">(F614-E614)+(H614-G614)+(J614-I614)</f>
        <v>0</v>
      </c>
      <c r="M614" s="4">
        <f t="shared" ref="M614:M677" si="668">L614*24</f>
        <v>0</v>
      </c>
      <c r="R614">
        <f t="shared" si="632"/>
        <v>3</v>
      </c>
      <c r="S614" s="33">
        <f t="shared" ref="S614" si="669">S608</f>
        <v>43887</v>
      </c>
      <c r="T614">
        <f t="shared" si="634"/>
        <v>9</v>
      </c>
      <c r="U614">
        <f t="shared" si="635"/>
        <v>2</v>
      </c>
      <c r="V614" t="str">
        <f t="shared" si="631"/>
        <v>93</v>
      </c>
      <c r="W614" s="188">
        <f t="shared" si="636"/>
        <v>0</v>
      </c>
      <c r="X614" s="188">
        <f t="shared" si="637"/>
        <v>0</v>
      </c>
      <c r="Y614" s="33">
        <f t="shared" si="638"/>
        <v>43887</v>
      </c>
    </row>
    <row r="615" spans="1:25" ht="15" customHeight="1">
      <c r="A615" s="39"/>
      <c r="B615" s="240"/>
      <c r="C615" s="14" t="str">
        <f>IF(B608&lt;&gt;"",'Agents Postes'!E$10,"")</f>
        <v/>
      </c>
      <c r="D615" s="15"/>
      <c r="E615" s="16"/>
      <c r="F615" s="16"/>
      <c r="G615" s="17"/>
      <c r="H615" s="17"/>
      <c r="I615" s="18"/>
      <c r="J615" s="18"/>
      <c r="K615" s="19"/>
      <c r="L615" s="1">
        <f t="shared" si="667"/>
        <v>0</v>
      </c>
      <c r="M615" s="4">
        <f t="shared" si="668"/>
        <v>0</v>
      </c>
      <c r="R615">
        <f t="shared" si="632"/>
        <v>3</v>
      </c>
      <c r="S615" s="33">
        <f t="shared" ref="S615" si="670">S608</f>
        <v>43887</v>
      </c>
      <c r="T615">
        <f t="shared" si="634"/>
        <v>9</v>
      </c>
      <c r="U615">
        <f t="shared" si="635"/>
        <v>2</v>
      </c>
      <c r="V615" t="str">
        <f t="shared" si="631"/>
        <v>93</v>
      </c>
      <c r="W615" s="188">
        <f t="shared" si="636"/>
        <v>0</v>
      </c>
      <c r="X615" s="188">
        <f t="shared" si="637"/>
        <v>0</v>
      </c>
      <c r="Y615" s="33">
        <f t="shared" si="638"/>
        <v>43887</v>
      </c>
    </row>
    <row r="616" spans="1:25" ht="15" customHeight="1">
      <c r="A616" s="39"/>
      <c r="B616" s="240"/>
      <c r="C616" s="14" t="str">
        <f>IF(B608&lt;&gt;"",'Agents Postes'!E$11,"")</f>
        <v/>
      </c>
      <c r="D616" s="15"/>
      <c r="E616" s="16"/>
      <c r="F616" s="16"/>
      <c r="G616" s="17"/>
      <c r="H616" s="17"/>
      <c r="I616" s="18"/>
      <c r="J616" s="18"/>
      <c r="K616" s="19"/>
      <c r="L616" s="1">
        <f t="shared" si="667"/>
        <v>0</v>
      </c>
      <c r="M616" s="4">
        <f t="shared" si="668"/>
        <v>0</v>
      </c>
      <c r="R616">
        <f t="shared" si="632"/>
        <v>3</v>
      </c>
      <c r="S616" s="33">
        <f t="shared" ref="S616" si="671">S608</f>
        <v>43887</v>
      </c>
      <c r="T616">
        <f t="shared" si="634"/>
        <v>9</v>
      </c>
      <c r="U616">
        <f t="shared" si="635"/>
        <v>2</v>
      </c>
      <c r="V616" t="str">
        <f t="shared" si="631"/>
        <v>93</v>
      </c>
      <c r="W616" s="188">
        <f t="shared" si="636"/>
        <v>0</v>
      </c>
      <c r="X616" s="188">
        <f t="shared" si="637"/>
        <v>0</v>
      </c>
      <c r="Y616" s="33">
        <f t="shared" si="638"/>
        <v>43887</v>
      </c>
    </row>
    <row r="617" spans="1:25" ht="15" customHeight="1">
      <c r="A617" s="39"/>
      <c r="B617" s="240"/>
      <c r="C617" s="14" t="str">
        <f>IF(B608&lt;&gt;"",'Agents Postes'!E$12,"")</f>
        <v/>
      </c>
      <c r="D617" s="15"/>
      <c r="E617" s="16"/>
      <c r="F617" s="16"/>
      <c r="G617" s="17"/>
      <c r="H617" s="17"/>
      <c r="I617" s="18"/>
      <c r="J617" s="18"/>
      <c r="K617" s="19"/>
      <c r="L617" s="1">
        <f t="shared" si="667"/>
        <v>0</v>
      </c>
      <c r="M617" s="4">
        <f t="shared" si="668"/>
        <v>0</v>
      </c>
      <c r="R617">
        <f t="shared" si="632"/>
        <v>3</v>
      </c>
      <c r="S617" s="33">
        <f t="shared" ref="S617" si="672">S608</f>
        <v>43887</v>
      </c>
      <c r="T617">
        <f t="shared" si="634"/>
        <v>9</v>
      </c>
      <c r="U617">
        <f t="shared" si="635"/>
        <v>2</v>
      </c>
      <c r="V617" t="str">
        <f t="shared" si="631"/>
        <v>93</v>
      </c>
      <c r="W617" s="188">
        <f t="shared" si="636"/>
        <v>0</v>
      </c>
      <c r="X617" s="188">
        <f t="shared" si="637"/>
        <v>0</v>
      </c>
      <c r="Y617" s="33">
        <f t="shared" si="638"/>
        <v>43887</v>
      </c>
    </row>
    <row r="618" spans="1:25" ht="15" customHeight="1">
      <c r="A618" s="39"/>
      <c r="B618" s="240"/>
      <c r="C618" s="14" t="str">
        <f>IF(B608&lt;&gt;"",'Agents Postes'!E$13,"")</f>
        <v/>
      </c>
      <c r="D618" s="15"/>
      <c r="E618" s="16"/>
      <c r="F618" s="16"/>
      <c r="G618" s="17"/>
      <c r="H618" s="17"/>
      <c r="I618" s="18"/>
      <c r="J618" s="18"/>
      <c r="K618" s="19"/>
      <c r="L618" s="1">
        <f t="shared" si="667"/>
        <v>0</v>
      </c>
      <c r="M618" s="4">
        <f t="shared" si="668"/>
        <v>0</v>
      </c>
      <c r="R618">
        <f t="shared" si="632"/>
        <v>3</v>
      </c>
      <c r="S618" s="33">
        <f t="shared" ref="S618" si="673">S608</f>
        <v>43887</v>
      </c>
      <c r="T618">
        <f t="shared" si="634"/>
        <v>9</v>
      </c>
      <c r="U618">
        <f t="shared" si="635"/>
        <v>2</v>
      </c>
      <c r="V618" t="str">
        <f t="shared" si="631"/>
        <v>93</v>
      </c>
      <c r="W618" s="188">
        <f t="shared" si="636"/>
        <v>0</v>
      </c>
      <c r="X618" s="188">
        <f t="shared" si="637"/>
        <v>0</v>
      </c>
      <c r="Y618" s="33">
        <f t="shared" si="638"/>
        <v>43887</v>
      </c>
    </row>
    <row r="619" spans="1:25" ht="15" customHeight="1">
      <c r="A619" s="39"/>
      <c r="B619" s="240"/>
      <c r="C619" s="14" t="str">
        <f>IF(B608&lt;&gt;"",'Agents Postes'!E$14,"")</f>
        <v/>
      </c>
      <c r="D619" s="15"/>
      <c r="E619" s="16"/>
      <c r="F619" s="16"/>
      <c r="G619" s="17"/>
      <c r="H619" s="17"/>
      <c r="I619" s="18"/>
      <c r="J619" s="18"/>
      <c r="K619" s="19"/>
      <c r="L619" s="1">
        <f t="shared" si="667"/>
        <v>0</v>
      </c>
      <c r="M619" s="4">
        <f t="shared" si="668"/>
        <v>0</v>
      </c>
      <c r="R619">
        <f t="shared" si="632"/>
        <v>3</v>
      </c>
      <c r="S619" s="33">
        <f t="shared" ref="S619" si="674">S608</f>
        <v>43887</v>
      </c>
      <c r="T619">
        <f t="shared" si="634"/>
        <v>9</v>
      </c>
      <c r="U619">
        <f t="shared" si="635"/>
        <v>2</v>
      </c>
      <c r="V619" t="str">
        <f t="shared" si="631"/>
        <v>93</v>
      </c>
      <c r="W619" s="188">
        <f t="shared" si="636"/>
        <v>0</v>
      </c>
      <c r="X619" s="188">
        <f t="shared" si="637"/>
        <v>0</v>
      </c>
      <c r="Y619" s="33">
        <f t="shared" si="638"/>
        <v>43887</v>
      </c>
    </row>
    <row r="620" spans="1:25" ht="15" customHeight="1">
      <c r="A620" s="39"/>
      <c r="B620" s="240"/>
      <c r="C620" s="14" t="str">
        <f>IF(B609&lt;&gt;"",'Agents Postes'!E$14,"")</f>
        <v/>
      </c>
      <c r="D620" s="15"/>
      <c r="E620" s="16"/>
      <c r="F620" s="16"/>
      <c r="G620" s="17"/>
      <c r="H620" s="17"/>
      <c r="I620" s="18"/>
      <c r="J620" s="18"/>
      <c r="K620" s="19"/>
      <c r="L620" s="1">
        <f t="shared" si="667"/>
        <v>0</v>
      </c>
      <c r="M620" s="4">
        <f t="shared" si="668"/>
        <v>0</v>
      </c>
      <c r="R620">
        <f t="shared" si="632"/>
        <v>3</v>
      </c>
      <c r="S620" s="33">
        <f t="shared" ref="S620" si="675">S608</f>
        <v>43887</v>
      </c>
      <c r="T620">
        <f t="shared" si="634"/>
        <v>9</v>
      </c>
      <c r="U620">
        <f t="shared" si="635"/>
        <v>2</v>
      </c>
      <c r="V620" t="str">
        <f t="shared" si="631"/>
        <v>93</v>
      </c>
      <c r="W620" s="188">
        <f t="shared" si="636"/>
        <v>0</v>
      </c>
      <c r="X620" s="188">
        <f t="shared" si="637"/>
        <v>0</v>
      </c>
      <c r="Y620" s="33">
        <f t="shared" si="638"/>
        <v>43887</v>
      </c>
    </row>
    <row r="621" spans="1:25" ht="15" customHeight="1">
      <c r="A621" s="39"/>
      <c r="B621" s="240"/>
      <c r="C621" s="14" t="str">
        <f>IF(B610&lt;&gt;"",'Agents Postes'!E$14,"")</f>
        <v/>
      </c>
      <c r="D621" s="15"/>
      <c r="E621" s="16"/>
      <c r="F621" s="16"/>
      <c r="G621" s="17"/>
      <c r="H621" s="17"/>
      <c r="I621" s="18"/>
      <c r="J621" s="18"/>
      <c r="K621" s="19"/>
      <c r="L621" s="1">
        <f t="shared" si="667"/>
        <v>0</v>
      </c>
      <c r="M621" s="4">
        <f t="shared" si="668"/>
        <v>0</v>
      </c>
      <c r="R621">
        <f t="shared" si="632"/>
        <v>3</v>
      </c>
      <c r="S621" s="33">
        <f t="shared" ref="S621" si="676">S608</f>
        <v>43887</v>
      </c>
      <c r="T621">
        <f t="shared" si="634"/>
        <v>9</v>
      </c>
      <c r="U621">
        <f t="shared" si="635"/>
        <v>2</v>
      </c>
      <c r="V621" t="str">
        <f t="shared" si="631"/>
        <v>93</v>
      </c>
      <c r="W621" s="188">
        <f t="shared" si="636"/>
        <v>0</v>
      </c>
      <c r="X621" s="188">
        <f t="shared" si="637"/>
        <v>0</v>
      </c>
      <c r="Y621" s="33">
        <f t="shared" si="638"/>
        <v>43887</v>
      </c>
    </row>
    <row r="622" spans="1:25" ht="15.75" customHeight="1" thickBot="1">
      <c r="A622" s="39"/>
      <c r="B622" s="241"/>
      <c r="C622" s="14" t="str">
        <f>IF(B611&lt;&gt;"",'Agents Postes'!E$14,"")</f>
        <v/>
      </c>
      <c r="D622" s="15"/>
      <c r="E622" s="126"/>
      <c r="F622" s="126"/>
      <c r="G622" s="127"/>
      <c r="H622" s="127"/>
      <c r="I622" s="128"/>
      <c r="J622" s="128"/>
      <c r="K622" s="21"/>
      <c r="L622" s="5">
        <f t="shared" si="667"/>
        <v>0</v>
      </c>
      <c r="M622" s="6">
        <f t="shared" si="668"/>
        <v>0</v>
      </c>
      <c r="R622">
        <f t="shared" si="632"/>
        <v>3</v>
      </c>
      <c r="S622" s="33">
        <f t="shared" ref="S622" si="677">S608</f>
        <v>43887</v>
      </c>
      <c r="T622">
        <f t="shared" si="634"/>
        <v>9</v>
      </c>
      <c r="U622">
        <f t="shared" si="635"/>
        <v>2</v>
      </c>
      <c r="V622" t="str">
        <f t="shared" si="631"/>
        <v>93</v>
      </c>
      <c r="W622" s="188">
        <f t="shared" si="636"/>
        <v>0</v>
      </c>
      <c r="X622" s="188">
        <f t="shared" si="637"/>
        <v>0</v>
      </c>
      <c r="Y622" s="33">
        <f t="shared" si="638"/>
        <v>43887</v>
      </c>
    </row>
    <row r="623" spans="1:25" ht="15" customHeight="1">
      <c r="A623" s="39">
        <v>41</v>
      </c>
      <c r="B623" s="239">
        <f>IF(WORKDAY(D$4,A623,Feries)&lt;=F$4,WORKDAY(D$4,A623,Feries),"")</f>
        <v>43888</v>
      </c>
      <c r="C623" s="11" t="str">
        <f>IF(B623&lt;&gt;"",'Agents Postes'!E$3,"")</f>
        <v>Herbert Dupont</v>
      </c>
      <c r="D623" s="12"/>
      <c r="E623" s="123"/>
      <c r="F623" s="123"/>
      <c r="G623" s="124"/>
      <c r="H623" s="124"/>
      <c r="I623" s="125"/>
      <c r="J623" s="125"/>
      <c r="K623" s="13"/>
      <c r="L623" s="2">
        <f t="shared" si="667"/>
        <v>0</v>
      </c>
      <c r="M623" s="3">
        <f t="shared" si="668"/>
        <v>0</v>
      </c>
      <c r="R623">
        <f t="shared" si="632"/>
        <v>4</v>
      </c>
      <c r="S623" s="33">
        <f t="shared" ref="S623" si="678">B623</f>
        <v>43888</v>
      </c>
      <c r="T623">
        <f t="shared" si="634"/>
        <v>9</v>
      </c>
      <c r="U623">
        <f t="shared" si="635"/>
        <v>2</v>
      </c>
      <c r="V623" t="str">
        <f t="shared" si="631"/>
        <v>9Herbert Dupont4</v>
      </c>
      <c r="W623" s="188">
        <f t="shared" si="636"/>
        <v>0</v>
      </c>
      <c r="X623" s="188">
        <f t="shared" si="637"/>
        <v>0</v>
      </c>
      <c r="Y623" s="33">
        <f t="shared" si="638"/>
        <v>43888</v>
      </c>
    </row>
    <row r="624" spans="1:25" ht="15" customHeight="1">
      <c r="A624" s="39"/>
      <c r="B624" s="240"/>
      <c r="C624" s="14" t="str">
        <f>IF(B623&lt;&gt;"",'Agents Postes'!E$4,"")</f>
        <v>Lulu Durand</v>
      </c>
      <c r="D624" s="15"/>
      <c r="E624" s="16"/>
      <c r="F624" s="16"/>
      <c r="G624" s="17"/>
      <c r="H624" s="17"/>
      <c r="I624" s="18"/>
      <c r="J624" s="18"/>
      <c r="K624" s="19"/>
      <c r="L624" s="1">
        <f t="shared" si="667"/>
        <v>0</v>
      </c>
      <c r="M624" s="4">
        <f t="shared" si="668"/>
        <v>0</v>
      </c>
      <c r="R624">
        <f t="shared" si="632"/>
        <v>4</v>
      </c>
      <c r="S624" s="33">
        <f t="shared" ref="S624" si="679">S623</f>
        <v>43888</v>
      </c>
      <c r="T624">
        <f t="shared" si="634"/>
        <v>9</v>
      </c>
      <c r="U624">
        <f t="shared" si="635"/>
        <v>2</v>
      </c>
      <c r="V624" t="str">
        <f t="shared" si="631"/>
        <v>9Lulu Durand4</v>
      </c>
      <c r="W624" s="188">
        <f t="shared" si="636"/>
        <v>0</v>
      </c>
      <c r="X624" s="188">
        <f t="shared" si="637"/>
        <v>0</v>
      </c>
      <c r="Y624" s="33">
        <f t="shared" si="638"/>
        <v>43888</v>
      </c>
    </row>
    <row r="625" spans="1:25" ht="15" customHeight="1">
      <c r="A625" s="39"/>
      <c r="B625" s="240"/>
      <c r="C625" s="14" t="str">
        <f>IF(B623&lt;&gt;"",'Agents Postes'!E$5,"")</f>
        <v>Jules Wist</v>
      </c>
      <c r="D625" s="15"/>
      <c r="E625" s="16"/>
      <c r="F625" s="16"/>
      <c r="G625" s="17"/>
      <c r="H625" s="17"/>
      <c r="I625" s="18"/>
      <c r="J625" s="18"/>
      <c r="K625" s="19"/>
      <c r="L625" s="1">
        <f t="shared" si="667"/>
        <v>0</v>
      </c>
      <c r="M625" s="4">
        <f t="shared" si="668"/>
        <v>0</v>
      </c>
      <c r="R625">
        <f t="shared" si="632"/>
        <v>4</v>
      </c>
      <c r="S625" s="33">
        <f t="shared" ref="S625" si="680">S623</f>
        <v>43888</v>
      </c>
      <c r="T625">
        <f t="shared" si="634"/>
        <v>9</v>
      </c>
      <c r="U625">
        <f t="shared" si="635"/>
        <v>2</v>
      </c>
      <c r="V625" t="str">
        <f t="shared" si="631"/>
        <v>9Jules Wist4</v>
      </c>
      <c r="W625" s="188">
        <f t="shared" si="636"/>
        <v>0</v>
      </c>
      <c r="X625" s="188">
        <f t="shared" si="637"/>
        <v>0</v>
      </c>
      <c r="Y625" s="33">
        <f t="shared" si="638"/>
        <v>43888</v>
      </c>
    </row>
    <row r="626" spans="1:25" ht="15" customHeight="1">
      <c r="A626" s="39"/>
      <c r="B626" s="240"/>
      <c r="C626" s="14" t="str">
        <f>IF(B623&lt;&gt;"",'Agents Postes'!E$6,"")</f>
        <v>Honoré Tarot</v>
      </c>
      <c r="D626" s="15"/>
      <c r="E626" s="16"/>
      <c r="F626" s="16"/>
      <c r="G626" s="17"/>
      <c r="H626" s="17"/>
      <c r="I626" s="18"/>
      <c r="J626" s="18"/>
      <c r="K626" s="19"/>
      <c r="L626" s="1">
        <f t="shared" si="667"/>
        <v>0</v>
      </c>
      <c r="M626" s="4">
        <f t="shared" si="668"/>
        <v>0</v>
      </c>
      <c r="R626">
        <f t="shared" si="632"/>
        <v>4</v>
      </c>
      <c r="S626" s="33">
        <f t="shared" ref="S626" si="681">S623</f>
        <v>43888</v>
      </c>
      <c r="T626">
        <f t="shared" si="634"/>
        <v>9</v>
      </c>
      <c r="U626">
        <f t="shared" si="635"/>
        <v>2</v>
      </c>
      <c r="V626" t="str">
        <f t="shared" si="631"/>
        <v>9Honoré Tarot4</v>
      </c>
      <c r="W626" s="188">
        <f t="shared" si="636"/>
        <v>0</v>
      </c>
      <c r="X626" s="188">
        <f t="shared" si="637"/>
        <v>0</v>
      </c>
      <c r="Y626" s="33">
        <f t="shared" si="638"/>
        <v>43888</v>
      </c>
    </row>
    <row r="627" spans="1:25" ht="15" customHeight="1">
      <c r="A627" s="39"/>
      <c r="B627" s="240"/>
      <c r="C627" s="14" t="str">
        <f>IF(B623&lt;&gt;"",'Agents Postes'!E$7,"")</f>
        <v>Joseph Belote</v>
      </c>
      <c r="D627" s="15"/>
      <c r="E627" s="16"/>
      <c r="F627" s="16"/>
      <c r="G627" s="17"/>
      <c r="H627" s="17"/>
      <c r="I627" s="18"/>
      <c r="J627" s="18"/>
      <c r="K627" s="19"/>
      <c r="L627" s="1">
        <f t="shared" si="667"/>
        <v>0</v>
      </c>
      <c r="M627" s="4">
        <f t="shared" si="668"/>
        <v>0</v>
      </c>
      <c r="R627">
        <f t="shared" si="632"/>
        <v>4</v>
      </c>
      <c r="S627" s="33">
        <f t="shared" ref="S627" si="682">S623</f>
        <v>43888</v>
      </c>
      <c r="T627">
        <f t="shared" si="634"/>
        <v>9</v>
      </c>
      <c r="U627">
        <f t="shared" si="635"/>
        <v>2</v>
      </c>
      <c r="V627" t="str">
        <f t="shared" si="631"/>
        <v>9Joseph Belote4</v>
      </c>
      <c r="W627" s="188">
        <f t="shared" si="636"/>
        <v>0</v>
      </c>
      <c r="X627" s="188">
        <f t="shared" si="637"/>
        <v>0</v>
      </c>
      <c r="Y627" s="33">
        <f t="shared" si="638"/>
        <v>43888</v>
      </c>
    </row>
    <row r="628" spans="1:25" ht="15" customHeight="1">
      <c r="A628" s="39"/>
      <c r="B628" s="240"/>
      <c r="C628" s="14" t="str">
        <f>IF(B623&lt;&gt;"",'Agents Postes'!E$8,"")</f>
        <v/>
      </c>
      <c r="D628" s="15"/>
      <c r="E628" s="16"/>
      <c r="F628" s="16"/>
      <c r="G628" s="17"/>
      <c r="H628" s="17"/>
      <c r="I628" s="18"/>
      <c r="J628" s="18"/>
      <c r="K628" s="19"/>
      <c r="L628" s="1">
        <f t="shared" si="667"/>
        <v>0</v>
      </c>
      <c r="M628" s="4">
        <f t="shared" si="668"/>
        <v>0</v>
      </c>
      <c r="R628">
        <f t="shared" si="632"/>
        <v>4</v>
      </c>
      <c r="S628" s="33">
        <f t="shared" ref="S628" si="683">S623</f>
        <v>43888</v>
      </c>
      <c r="T628">
        <f t="shared" si="634"/>
        <v>9</v>
      </c>
      <c r="U628">
        <f t="shared" si="635"/>
        <v>2</v>
      </c>
      <c r="V628" t="str">
        <f t="shared" si="631"/>
        <v>94</v>
      </c>
      <c r="W628" s="188">
        <f t="shared" si="636"/>
        <v>0</v>
      </c>
      <c r="X628" s="188">
        <f t="shared" si="637"/>
        <v>0</v>
      </c>
      <c r="Y628" s="33">
        <f t="shared" si="638"/>
        <v>43888</v>
      </c>
    </row>
    <row r="629" spans="1:25" ht="15" customHeight="1">
      <c r="A629" s="39"/>
      <c r="B629" s="240"/>
      <c r="C629" s="14" t="str">
        <f>IF(B623&lt;&gt;"",'Agents Postes'!E$9,"")</f>
        <v/>
      </c>
      <c r="D629" s="15"/>
      <c r="E629" s="16"/>
      <c r="F629" s="16"/>
      <c r="G629" s="17"/>
      <c r="H629" s="17"/>
      <c r="I629" s="18"/>
      <c r="J629" s="18"/>
      <c r="K629" s="19"/>
      <c r="L629" s="1">
        <f t="shared" si="667"/>
        <v>0</v>
      </c>
      <c r="M629" s="4">
        <f t="shared" si="668"/>
        <v>0</v>
      </c>
      <c r="R629">
        <f t="shared" si="632"/>
        <v>4</v>
      </c>
      <c r="S629" s="33">
        <f t="shared" ref="S629" si="684">S623</f>
        <v>43888</v>
      </c>
      <c r="T629">
        <f t="shared" si="634"/>
        <v>9</v>
      </c>
      <c r="U629">
        <f t="shared" si="635"/>
        <v>2</v>
      </c>
      <c r="V629" t="str">
        <f t="shared" si="631"/>
        <v>94</v>
      </c>
      <c r="W629" s="188">
        <f t="shared" si="636"/>
        <v>0</v>
      </c>
      <c r="X629" s="188">
        <f t="shared" si="637"/>
        <v>0</v>
      </c>
      <c r="Y629" s="33">
        <f t="shared" si="638"/>
        <v>43888</v>
      </c>
    </row>
    <row r="630" spans="1:25" ht="15" customHeight="1">
      <c r="A630" s="39"/>
      <c r="B630" s="240"/>
      <c r="C630" s="14" t="str">
        <f>IF(B623&lt;&gt;"",'Agents Postes'!E$10,"")</f>
        <v/>
      </c>
      <c r="D630" s="15"/>
      <c r="E630" s="16"/>
      <c r="F630" s="16"/>
      <c r="G630" s="17"/>
      <c r="H630" s="17"/>
      <c r="I630" s="18"/>
      <c r="J630" s="18"/>
      <c r="K630" s="19"/>
      <c r="L630" s="1">
        <f t="shared" si="667"/>
        <v>0</v>
      </c>
      <c r="M630" s="4">
        <f t="shared" si="668"/>
        <v>0</v>
      </c>
      <c r="R630">
        <f t="shared" si="632"/>
        <v>4</v>
      </c>
      <c r="S630" s="33">
        <f t="shared" ref="S630" si="685">S623</f>
        <v>43888</v>
      </c>
      <c r="T630">
        <f t="shared" si="634"/>
        <v>9</v>
      </c>
      <c r="U630">
        <f t="shared" si="635"/>
        <v>2</v>
      </c>
      <c r="V630" t="str">
        <f t="shared" si="631"/>
        <v>94</v>
      </c>
      <c r="W630" s="188">
        <f t="shared" si="636"/>
        <v>0</v>
      </c>
      <c r="X630" s="188">
        <f t="shared" si="637"/>
        <v>0</v>
      </c>
      <c r="Y630" s="33">
        <f t="shared" si="638"/>
        <v>43888</v>
      </c>
    </row>
    <row r="631" spans="1:25" ht="15" customHeight="1">
      <c r="A631" s="39"/>
      <c r="B631" s="240"/>
      <c r="C631" s="14" t="str">
        <f>IF(B623&lt;&gt;"",'Agents Postes'!E$11,"")</f>
        <v/>
      </c>
      <c r="D631" s="15"/>
      <c r="E631" s="16"/>
      <c r="F631" s="16"/>
      <c r="G631" s="17"/>
      <c r="H631" s="17"/>
      <c r="I631" s="18"/>
      <c r="J631" s="18"/>
      <c r="K631" s="19"/>
      <c r="L631" s="1">
        <f t="shared" si="667"/>
        <v>0</v>
      </c>
      <c r="M631" s="4">
        <f t="shared" si="668"/>
        <v>0</v>
      </c>
      <c r="R631">
        <f t="shared" si="632"/>
        <v>4</v>
      </c>
      <c r="S631" s="33">
        <f t="shared" ref="S631" si="686">S623</f>
        <v>43888</v>
      </c>
      <c r="T631">
        <f t="shared" si="634"/>
        <v>9</v>
      </c>
      <c r="U631">
        <f t="shared" si="635"/>
        <v>2</v>
      </c>
      <c r="V631" t="str">
        <f t="shared" si="631"/>
        <v>94</v>
      </c>
      <c r="W631" s="188">
        <f t="shared" si="636"/>
        <v>0</v>
      </c>
      <c r="X631" s="188">
        <f t="shared" si="637"/>
        <v>0</v>
      </c>
      <c r="Y631" s="33">
        <f t="shared" si="638"/>
        <v>43888</v>
      </c>
    </row>
    <row r="632" spans="1:25" ht="15" customHeight="1">
      <c r="A632" s="39"/>
      <c r="B632" s="240"/>
      <c r="C632" s="14" t="str">
        <f>IF(B623&lt;&gt;"",'Agents Postes'!E$12,"")</f>
        <v/>
      </c>
      <c r="D632" s="15"/>
      <c r="E632" s="16"/>
      <c r="F632" s="16"/>
      <c r="G632" s="17"/>
      <c r="H632" s="17"/>
      <c r="I632" s="18"/>
      <c r="J632" s="18"/>
      <c r="K632" s="19"/>
      <c r="L632" s="1">
        <f t="shared" si="667"/>
        <v>0</v>
      </c>
      <c r="M632" s="4">
        <f t="shared" si="668"/>
        <v>0</v>
      </c>
      <c r="R632">
        <f t="shared" si="632"/>
        <v>4</v>
      </c>
      <c r="S632" s="33">
        <f t="shared" ref="S632" si="687">S623</f>
        <v>43888</v>
      </c>
      <c r="T632">
        <f t="shared" si="634"/>
        <v>9</v>
      </c>
      <c r="U632">
        <f t="shared" si="635"/>
        <v>2</v>
      </c>
      <c r="V632" t="str">
        <f t="shared" si="631"/>
        <v>94</v>
      </c>
      <c r="W632" s="188">
        <f t="shared" si="636"/>
        <v>0</v>
      </c>
      <c r="X632" s="188">
        <f t="shared" si="637"/>
        <v>0</v>
      </c>
      <c r="Y632" s="33">
        <f t="shared" si="638"/>
        <v>43888</v>
      </c>
    </row>
    <row r="633" spans="1:25" ht="15" customHeight="1">
      <c r="A633" s="39"/>
      <c r="B633" s="240"/>
      <c r="C633" s="14" t="str">
        <f>IF(B623&lt;&gt;"",'Agents Postes'!E$13,"")</f>
        <v/>
      </c>
      <c r="D633" s="15"/>
      <c r="E633" s="16"/>
      <c r="F633" s="16"/>
      <c r="G633" s="17"/>
      <c r="H633" s="17"/>
      <c r="I633" s="18"/>
      <c r="J633" s="18"/>
      <c r="K633" s="19"/>
      <c r="L633" s="1">
        <f t="shared" si="667"/>
        <v>0</v>
      </c>
      <c r="M633" s="4">
        <f t="shared" si="668"/>
        <v>0</v>
      </c>
      <c r="R633">
        <f t="shared" si="632"/>
        <v>4</v>
      </c>
      <c r="S633" s="33">
        <f t="shared" ref="S633" si="688">S623</f>
        <v>43888</v>
      </c>
      <c r="T633">
        <f t="shared" si="634"/>
        <v>9</v>
      </c>
      <c r="U633">
        <f t="shared" si="635"/>
        <v>2</v>
      </c>
      <c r="V633" t="str">
        <f t="shared" si="631"/>
        <v>94</v>
      </c>
      <c r="W633" s="188">
        <f t="shared" si="636"/>
        <v>0</v>
      </c>
      <c r="X633" s="188">
        <f t="shared" si="637"/>
        <v>0</v>
      </c>
      <c r="Y633" s="33">
        <f t="shared" si="638"/>
        <v>43888</v>
      </c>
    </row>
    <row r="634" spans="1:25" ht="15" customHeight="1">
      <c r="A634" s="39"/>
      <c r="B634" s="240"/>
      <c r="C634" s="14" t="str">
        <f>IF(B623&lt;&gt;"",'Agents Postes'!E$14,"")</f>
        <v/>
      </c>
      <c r="D634" s="15"/>
      <c r="E634" s="16"/>
      <c r="F634" s="16"/>
      <c r="G634" s="17"/>
      <c r="H634" s="17"/>
      <c r="I634" s="18"/>
      <c r="J634" s="18"/>
      <c r="K634" s="19"/>
      <c r="L634" s="1">
        <f t="shared" si="667"/>
        <v>0</v>
      </c>
      <c r="M634" s="4">
        <f t="shared" si="668"/>
        <v>0</v>
      </c>
      <c r="R634">
        <f t="shared" si="632"/>
        <v>4</v>
      </c>
      <c r="S634" s="33">
        <f t="shared" ref="S634" si="689">S623</f>
        <v>43888</v>
      </c>
      <c r="T634">
        <f t="shared" si="634"/>
        <v>9</v>
      </c>
      <c r="U634">
        <f t="shared" si="635"/>
        <v>2</v>
      </c>
      <c r="V634" t="str">
        <f t="shared" si="631"/>
        <v>94</v>
      </c>
      <c r="W634" s="188">
        <f t="shared" si="636"/>
        <v>0</v>
      </c>
      <c r="X634" s="188">
        <f t="shared" si="637"/>
        <v>0</v>
      </c>
      <c r="Y634" s="33">
        <f t="shared" si="638"/>
        <v>43888</v>
      </c>
    </row>
    <row r="635" spans="1:25" ht="15" customHeight="1">
      <c r="A635" s="39"/>
      <c r="B635" s="240"/>
      <c r="C635" s="14" t="str">
        <f>IF(B624&lt;&gt;"",'Agents Postes'!E$14,"")</f>
        <v/>
      </c>
      <c r="D635" s="15"/>
      <c r="E635" s="16"/>
      <c r="F635" s="16"/>
      <c r="G635" s="17"/>
      <c r="H635" s="17"/>
      <c r="I635" s="18"/>
      <c r="J635" s="18"/>
      <c r="K635" s="19"/>
      <c r="L635" s="1">
        <f t="shared" si="667"/>
        <v>0</v>
      </c>
      <c r="M635" s="4">
        <f t="shared" si="668"/>
        <v>0</v>
      </c>
      <c r="R635">
        <f t="shared" si="632"/>
        <v>4</v>
      </c>
      <c r="S635" s="33">
        <f t="shared" ref="S635" si="690">S623</f>
        <v>43888</v>
      </c>
      <c r="T635">
        <f t="shared" si="634"/>
        <v>9</v>
      </c>
      <c r="U635">
        <f t="shared" si="635"/>
        <v>2</v>
      </c>
      <c r="V635" t="str">
        <f t="shared" si="631"/>
        <v>94</v>
      </c>
      <c r="W635" s="188">
        <f t="shared" si="636"/>
        <v>0</v>
      </c>
      <c r="X635" s="188">
        <f t="shared" si="637"/>
        <v>0</v>
      </c>
      <c r="Y635" s="33">
        <f t="shared" si="638"/>
        <v>43888</v>
      </c>
    </row>
    <row r="636" spans="1:25" ht="15" customHeight="1">
      <c r="A636" s="39"/>
      <c r="B636" s="240"/>
      <c r="C636" s="14" t="str">
        <f>IF(B625&lt;&gt;"",'Agents Postes'!E$14,"")</f>
        <v/>
      </c>
      <c r="D636" s="15"/>
      <c r="E636" s="16"/>
      <c r="F636" s="16"/>
      <c r="G636" s="17"/>
      <c r="H636" s="17"/>
      <c r="I636" s="18"/>
      <c r="J636" s="18"/>
      <c r="K636" s="19"/>
      <c r="L636" s="1">
        <f t="shared" si="667"/>
        <v>0</v>
      </c>
      <c r="M636" s="4">
        <f t="shared" si="668"/>
        <v>0</v>
      </c>
      <c r="R636">
        <f t="shared" si="632"/>
        <v>4</v>
      </c>
      <c r="S636" s="33">
        <f t="shared" ref="S636" si="691">S623</f>
        <v>43888</v>
      </c>
      <c r="T636">
        <f t="shared" si="634"/>
        <v>9</v>
      </c>
      <c r="U636">
        <f t="shared" si="635"/>
        <v>2</v>
      </c>
      <c r="V636" t="str">
        <f t="shared" si="631"/>
        <v>94</v>
      </c>
      <c r="W636" s="188">
        <f t="shared" si="636"/>
        <v>0</v>
      </c>
      <c r="X636" s="188">
        <f t="shared" si="637"/>
        <v>0</v>
      </c>
      <c r="Y636" s="33">
        <f t="shared" si="638"/>
        <v>43888</v>
      </c>
    </row>
    <row r="637" spans="1:25" ht="15.75" customHeight="1" thickBot="1">
      <c r="A637" s="39"/>
      <c r="B637" s="241"/>
      <c r="C637" s="14" t="str">
        <f>IF(B626&lt;&gt;"",'Agents Postes'!E$14,"")</f>
        <v/>
      </c>
      <c r="D637" s="15"/>
      <c r="E637" s="126"/>
      <c r="F637" s="126"/>
      <c r="G637" s="127"/>
      <c r="H637" s="127"/>
      <c r="I637" s="128"/>
      <c r="J637" s="128"/>
      <c r="K637" s="21"/>
      <c r="L637" s="5">
        <f t="shared" si="667"/>
        <v>0</v>
      </c>
      <c r="M637" s="6">
        <f t="shared" si="668"/>
        <v>0</v>
      </c>
      <c r="R637">
        <f t="shared" si="632"/>
        <v>4</v>
      </c>
      <c r="S637" s="33">
        <f t="shared" ref="S637" si="692">S623</f>
        <v>43888</v>
      </c>
      <c r="T637">
        <f t="shared" si="634"/>
        <v>9</v>
      </c>
      <c r="U637">
        <f t="shared" si="635"/>
        <v>2</v>
      </c>
      <c r="V637" t="str">
        <f t="shared" si="631"/>
        <v>94</v>
      </c>
      <c r="W637" s="188">
        <f t="shared" si="636"/>
        <v>0</v>
      </c>
      <c r="X637" s="188">
        <f t="shared" si="637"/>
        <v>0</v>
      </c>
      <c r="Y637" s="33">
        <f t="shared" si="638"/>
        <v>43888</v>
      </c>
    </row>
    <row r="638" spans="1:25" ht="15" customHeight="1">
      <c r="A638" s="39">
        <v>42</v>
      </c>
      <c r="B638" s="239">
        <f>IF(WORKDAY(D$4,A638,Feries)&lt;=F$4,WORKDAY(D$4,A638,Feries),"")</f>
        <v>43889</v>
      </c>
      <c r="C638" s="11" t="str">
        <f>IF(B638&lt;&gt;"",'Agents Postes'!E$3,"")</f>
        <v>Herbert Dupont</v>
      </c>
      <c r="D638" s="12"/>
      <c r="E638" s="123"/>
      <c r="F638" s="123"/>
      <c r="G638" s="124"/>
      <c r="H638" s="124"/>
      <c r="I638" s="125"/>
      <c r="J638" s="125"/>
      <c r="K638" s="13"/>
      <c r="L638" s="2">
        <f t="shared" si="667"/>
        <v>0</v>
      </c>
      <c r="M638" s="3">
        <f t="shared" si="668"/>
        <v>0</v>
      </c>
      <c r="R638">
        <f t="shared" si="632"/>
        <v>5</v>
      </c>
      <c r="S638" s="33">
        <f t="shared" ref="S638" si="693">B638</f>
        <v>43889</v>
      </c>
      <c r="T638">
        <f t="shared" si="634"/>
        <v>9</v>
      </c>
      <c r="U638">
        <f t="shared" si="635"/>
        <v>2</v>
      </c>
      <c r="V638" t="str">
        <f t="shared" si="631"/>
        <v>9Herbert Dupont5</v>
      </c>
      <c r="W638" s="188">
        <f t="shared" si="636"/>
        <v>0</v>
      </c>
      <c r="X638" s="188">
        <f t="shared" si="637"/>
        <v>0</v>
      </c>
      <c r="Y638" s="33">
        <f t="shared" si="638"/>
        <v>43889</v>
      </c>
    </row>
    <row r="639" spans="1:25" ht="15" customHeight="1">
      <c r="A639" s="39"/>
      <c r="B639" s="240"/>
      <c r="C639" s="14" t="str">
        <f>IF(B638&lt;&gt;"",'Agents Postes'!E$4,"")</f>
        <v>Lulu Durand</v>
      </c>
      <c r="D639" s="15"/>
      <c r="E639" s="16"/>
      <c r="F639" s="16"/>
      <c r="G639" s="17"/>
      <c r="H639" s="17"/>
      <c r="I639" s="18"/>
      <c r="J639" s="18"/>
      <c r="K639" s="19"/>
      <c r="L639" s="1">
        <f t="shared" si="667"/>
        <v>0</v>
      </c>
      <c r="M639" s="4">
        <f t="shared" si="668"/>
        <v>0</v>
      </c>
      <c r="R639">
        <f t="shared" si="632"/>
        <v>5</v>
      </c>
      <c r="S639" s="33">
        <f t="shared" ref="S639" si="694">S638</f>
        <v>43889</v>
      </c>
      <c r="T639">
        <f t="shared" si="634"/>
        <v>9</v>
      </c>
      <c r="U639">
        <f t="shared" si="635"/>
        <v>2</v>
      </c>
      <c r="V639" t="str">
        <f t="shared" si="631"/>
        <v>9Lulu Durand5</v>
      </c>
      <c r="W639" s="188">
        <f t="shared" si="636"/>
        <v>0</v>
      </c>
      <c r="X639" s="188">
        <f t="shared" si="637"/>
        <v>0</v>
      </c>
      <c r="Y639" s="33">
        <f t="shared" si="638"/>
        <v>43889</v>
      </c>
    </row>
    <row r="640" spans="1:25" ht="15" customHeight="1">
      <c r="A640" s="39"/>
      <c r="B640" s="240"/>
      <c r="C640" s="14" t="str">
        <f>IF(B638&lt;&gt;"",'Agents Postes'!E$5,"")</f>
        <v>Jules Wist</v>
      </c>
      <c r="D640" s="15"/>
      <c r="E640" s="16"/>
      <c r="F640" s="16"/>
      <c r="G640" s="17"/>
      <c r="H640" s="17"/>
      <c r="I640" s="18"/>
      <c r="J640" s="18"/>
      <c r="K640" s="19"/>
      <c r="L640" s="1">
        <f t="shared" si="667"/>
        <v>0</v>
      </c>
      <c r="M640" s="4">
        <f t="shared" si="668"/>
        <v>0</v>
      </c>
      <c r="R640">
        <f t="shared" si="632"/>
        <v>5</v>
      </c>
      <c r="S640" s="33">
        <f t="shared" ref="S640" si="695">S638</f>
        <v>43889</v>
      </c>
      <c r="T640">
        <f t="shared" si="634"/>
        <v>9</v>
      </c>
      <c r="U640">
        <f t="shared" si="635"/>
        <v>2</v>
      </c>
      <c r="V640" t="str">
        <f t="shared" si="631"/>
        <v>9Jules Wist5</v>
      </c>
      <c r="W640" s="188">
        <f t="shared" si="636"/>
        <v>0</v>
      </c>
      <c r="X640" s="188">
        <f t="shared" si="637"/>
        <v>0</v>
      </c>
      <c r="Y640" s="33">
        <f t="shared" si="638"/>
        <v>43889</v>
      </c>
    </row>
    <row r="641" spans="1:25" ht="15" customHeight="1">
      <c r="A641" s="39"/>
      <c r="B641" s="240"/>
      <c r="C641" s="14" t="str">
        <f>IF(B638&lt;&gt;"",'Agents Postes'!E$6,"")</f>
        <v>Honoré Tarot</v>
      </c>
      <c r="D641" s="15"/>
      <c r="E641" s="16"/>
      <c r="F641" s="16"/>
      <c r="G641" s="17"/>
      <c r="H641" s="17"/>
      <c r="I641" s="18"/>
      <c r="J641" s="18"/>
      <c r="K641" s="19"/>
      <c r="L641" s="1">
        <f t="shared" si="667"/>
        <v>0</v>
      </c>
      <c r="M641" s="4">
        <f t="shared" si="668"/>
        <v>0</v>
      </c>
      <c r="R641">
        <f t="shared" si="632"/>
        <v>5</v>
      </c>
      <c r="S641" s="33">
        <f t="shared" ref="S641" si="696">S638</f>
        <v>43889</v>
      </c>
      <c r="T641">
        <f t="shared" si="634"/>
        <v>9</v>
      </c>
      <c r="U641">
        <f t="shared" si="635"/>
        <v>2</v>
      </c>
      <c r="V641" t="str">
        <f t="shared" si="631"/>
        <v>9Honoré Tarot5</v>
      </c>
      <c r="W641" s="188">
        <f t="shared" si="636"/>
        <v>0</v>
      </c>
      <c r="X641" s="188">
        <f t="shared" si="637"/>
        <v>0</v>
      </c>
      <c r="Y641" s="33">
        <f t="shared" si="638"/>
        <v>43889</v>
      </c>
    </row>
    <row r="642" spans="1:25" ht="15" customHeight="1">
      <c r="A642" s="39"/>
      <c r="B642" s="240"/>
      <c r="C642" s="14" t="str">
        <f>IF(B638&lt;&gt;"",'Agents Postes'!E$7,"")</f>
        <v>Joseph Belote</v>
      </c>
      <c r="D642" s="15"/>
      <c r="E642" s="16"/>
      <c r="F642" s="16"/>
      <c r="G642" s="17"/>
      <c r="H642" s="17"/>
      <c r="I642" s="18"/>
      <c r="J642" s="18"/>
      <c r="K642" s="19"/>
      <c r="L642" s="1">
        <f t="shared" si="667"/>
        <v>0</v>
      </c>
      <c r="M642" s="4">
        <f t="shared" si="668"/>
        <v>0</v>
      </c>
      <c r="R642">
        <f t="shared" si="632"/>
        <v>5</v>
      </c>
      <c r="S642" s="33">
        <f t="shared" ref="S642" si="697">S638</f>
        <v>43889</v>
      </c>
      <c r="T642">
        <f t="shared" si="634"/>
        <v>9</v>
      </c>
      <c r="U642">
        <f t="shared" si="635"/>
        <v>2</v>
      </c>
      <c r="V642" t="str">
        <f t="shared" si="631"/>
        <v>9Joseph Belote5</v>
      </c>
      <c r="W642" s="188">
        <f t="shared" si="636"/>
        <v>0</v>
      </c>
      <c r="X642" s="188">
        <f t="shared" si="637"/>
        <v>0</v>
      </c>
      <c r="Y642" s="33">
        <f t="shared" si="638"/>
        <v>43889</v>
      </c>
    </row>
    <row r="643" spans="1:25" ht="15" customHeight="1">
      <c r="A643" s="39"/>
      <c r="B643" s="240"/>
      <c r="C643" s="14" t="str">
        <f>IF(B638&lt;&gt;"",'Agents Postes'!E$8,"")</f>
        <v/>
      </c>
      <c r="D643" s="15"/>
      <c r="E643" s="16"/>
      <c r="F643" s="16"/>
      <c r="G643" s="17"/>
      <c r="H643" s="17"/>
      <c r="I643" s="18"/>
      <c r="J643" s="18"/>
      <c r="K643" s="19"/>
      <c r="L643" s="1">
        <f t="shared" si="667"/>
        <v>0</v>
      </c>
      <c r="M643" s="4">
        <f t="shared" si="668"/>
        <v>0</v>
      </c>
      <c r="R643">
        <f t="shared" si="632"/>
        <v>5</v>
      </c>
      <c r="S643" s="33">
        <f t="shared" ref="S643" si="698">S638</f>
        <v>43889</v>
      </c>
      <c r="T643">
        <f t="shared" si="634"/>
        <v>9</v>
      </c>
      <c r="U643">
        <f t="shared" si="635"/>
        <v>2</v>
      </c>
      <c r="V643" t="str">
        <f t="shared" si="631"/>
        <v>95</v>
      </c>
      <c r="W643" s="188">
        <f t="shared" si="636"/>
        <v>0</v>
      </c>
      <c r="X643" s="188">
        <f t="shared" si="637"/>
        <v>0</v>
      </c>
      <c r="Y643" s="33">
        <f t="shared" si="638"/>
        <v>43889</v>
      </c>
    </row>
    <row r="644" spans="1:25" ht="15" customHeight="1">
      <c r="A644" s="39"/>
      <c r="B644" s="240"/>
      <c r="C644" s="14" t="str">
        <f>IF(B638&lt;&gt;"",'Agents Postes'!E$9,"")</f>
        <v/>
      </c>
      <c r="D644" s="15"/>
      <c r="E644" s="16"/>
      <c r="F644" s="16"/>
      <c r="G644" s="17"/>
      <c r="H644" s="17"/>
      <c r="I644" s="18"/>
      <c r="J644" s="18"/>
      <c r="K644" s="19"/>
      <c r="L644" s="1">
        <f t="shared" si="667"/>
        <v>0</v>
      </c>
      <c r="M644" s="4">
        <f t="shared" si="668"/>
        <v>0</v>
      </c>
      <c r="R644">
        <f t="shared" si="632"/>
        <v>5</v>
      </c>
      <c r="S644" s="33">
        <f t="shared" ref="S644" si="699">S638</f>
        <v>43889</v>
      </c>
      <c r="T644">
        <f t="shared" si="634"/>
        <v>9</v>
      </c>
      <c r="U644">
        <f t="shared" si="635"/>
        <v>2</v>
      </c>
      <c r="V644" t="str">
        <f t="shared" si="631"/>
        <v>95</v>
      </c>
      <c r="W644" s="188">
        <f t="shared" si="636"/>
        <v>0</v>
      </c>
      <c r="X644" s="188">
        <f t="shared" si="637"/>
        <v>0</v>
      </c>
      <c r="Y644" s="33">
        <f t="shared" si="638"/>
        <v>43889</v>
      </c>
    </row>
    <row r="645" spans="1:25" ht="15" customHeight="1">
      <c r="A645" s="39"/>
      <c r="B645" s="240"/>
      <c r="C645" s="14" t="str">
        <f>IF(B638&lt;&gt;"",'Agents Postes'!E$10,"")</f>
        <v/>
      </c>
      <c r="D645" s="15"/>
      <c r="E645" s="16"/>
      <c r="F645" s="16"/>
      <c r="G645" s="17"/>
      <c r="H645" s="17"/>
      <c r="I645" s="18"/>
      <c r="J645" s="18"/>
      <c r="K645" s="19"/>
      <c r="L645" s="1">
        <f t="shared" si="667"/>
        <v>0</v>
      </c>
      <c r="M645" s="4">
        <f t="shared" si="668"/>
        <v>0</v>
      </c>
      <c r="R645">
        <f t="shared" si="632"/>
        <v>5</v>
      </c>
      <c r="S645" s="33">
        <f t="shared" ref="S645" si="700">S638</f>
        <v>43889</v>
      </c>
      <c r="T645">
        <f t="shared" si="634"/>
        <v>9</v>
      </c>
      <c r="U645">
        <f t="shared" si="635"/>
        <v>2</v>
      </c>
      <c r="V645" t="str">
        <f t="shared" si="631"/>
        <v>95</v>
      </c>
      <c r="W645" s="188">
        <f t="shared" si="636"/>
        <v>0</v>
      </c>
      <c r="X645" s="188">
        <f t="shared" si="637"/>
        <v>0</v>
      </c>
      <c r="Y645" s="33">
        <f t="shared" si="638"/>
        <v>43889</v>
      </c>
    </row>
    <row r="646" spans="1:25" ht="15" customHeight="1">
      <c r="A646" s="39"/>
      <c r="B646" s="240"/>
      <c r="C646" s="14" t="str">
        <f>IF(B638&lt;&gt;"",'Agents Postes'!E$11,"")</f>
        <v/>
      </c>
      <c r="D646" s="15"/>
      <c r="E646" s="16"/>
      <c r="F646" s="16"/>
      <c r="G646" s="17"/>
      <c r="H646" s="17"/>
      <c r="I646" s="18"/>
      <c r="J646" s="18"/>
      <c r="K646" s="19"/>
      <c r="L646" s="1">
        <f t="shared" si="667"/>
        <v>0</v>
      </c>
      <c r="M646" s="4">
        <f t="shared" si="668"/>
        <v>0</v>
      </c>
      <c r="R646">
        <f t="shared" si="632"/>
        <v>5</v>
      </c>
      <c r="S646" s="33">
        <f t="shared" ref="S646" si="701">S638</f>
        <v>43889</v>
      </c>
      <c r="T646">
        <f t="shared" si="634"/>
        <v>9</v>
      </c>
      <c r="U646">
        <f t="shared" si="635"/>
        <v>2</v>
      </c>
      <c r="V646" t="str">
        <f t="shared" si="631"/>
        <v>95</v>
      </c>
      <c r="W646" s="188">
        <f t="shared" si="636"/>
        <v>0</v>
      </c>
      <c r="X646" s="188">
        <f t="shared" si="637"/>
        <v>0</v>
      </c>
      <c r="Y646" s="33">
        <f t="shared" si="638"/>
        <v>43889</v>
      </c>
    </row>
    <row r="647" spans="1:25" ht="15" customHeight="1">
      <c r="A647" s="39"/>
      <c r="B647" s="240"/>
      <c r="C647" s="14" t="str">
        <f>IF(B638&lt;&gt;"",'Agents Postes'!E$12,"")</f>
        <v/>
      </c>
      <c r="D647" s="15"/>
      <c r="E647" s="16"/>
      <c r="F647" s="16"/>
      <c r="G647" s="17"/>
      <c r="H647" s="17"/>
      <c r="I647" s="18"/>
      <c r="J647" s="18"/>
      <c r="K647" s="19"/>
      <c r="L647" s="1">
        <f t="shared" si="667"/>
        <v>0</v>
      </c>
      <c r="M647" s="4">
        <f t="shared" si="668"/>
        <v>0</v>
      </c>
      <c r="R647">
        <f t="shared" si="632"/>
        <v>5</v>
      </c>
      <c r="S647" s="33">
        <f t="shared" ref="S647" si="702">S638</f>
        <v>43889</v>
      </c>
      <c r="T647">
        <f t="shared" si="634"/>
        <v>9</v>
      </c>
      <c r="U647">
        <f t="shared" si="635"/>
        <v>2</v>
      </c>
      <c r="V647" t="str">
        <f t="shared" si="631"/>
        <v>95</v>
      </c>
      <c r="W647" s="188">
        <f t="shared" si="636"/>
        <v>0</v>
      </c>
      <c r="X647" s="188">
        <f t="shared" si="637"/>
        <v>0</v>
      </c>
      <c r="Y647" s="33">
        <f t="shared" si="638"/>
        <v>43889</v>
      </c>
    </row>
    <row r="648" spans="1:25" ht="15" customHeight="1">
      <c r="A648" s="39"/>
      <c r="B648" s="240"/>
      <c r="C648" s="14" t="str">
        <f>IF(B638&lt;&gt;"",'Agents Postes'!E$13,"")</f>
        <v/>
      </c>
      <c r="D648" s="15"/>
      <c r="E648" s="16"/>
      <c r="F648" s="16"/>
      <c r="G648" s="17"/>
      <c r="H648" s="17"/>
      <c r="I648" s="18"/>
      <c r="J648" s="18"/>
      <c r="K648" s="19"/>
      <c r="L648" s="1">
        <f t="shared" si="667"/>
        <v>0</v>
      </c>
      <c r="M648" s="4">
        <f t="shared" si="668"/>
        <v>0</v>
      </c>
      <c r="R648">
        <f t="shared" si="632"/>
        <v>5</v>
      </c>
      <c r="S648" s="33">
        <f t="shared" ref="S648" si="703">S638</f>
        <v>43889</v>
      </c>
      <c r="T648">
        <f t="shared" si="634"/>
        <v>9</v>
      </c>
      <c r="U648">
        <f t="shared" si="635"/>
        <v>2</v>
      </c>
      <c r="V648" t="str">
        <f t="shared" ref="V648:V711" si="704">T648&amp;C648&amp;R648</f>
        <v>95</v>
      </c>
      <c r="W648" s="188">
        <f t="shared" si="636"/>
        <v>0</v>
      </c>
      <c r="X648" s="188">
        <f t="shared" si="637"/>
        <v>0</v>
      </c>
      <c r="Y648" s="33">
        <f t="shared" si="638"/>
        <v>43889</v>
      </c>
    </row>
    <row r="649" spans="1:25" ht="15" customHeight="1">
      <c r="A649" s="39"/>
      <c r="B649" s="240"/>
      <c r="C649" s="14" t="str">
        <f>IF(B638&lt;&gt;"",'Agents Postes'!E$14,"")</f>
        <v/>
      </c>
      <c r="D649" s="15"/>
      <c r="E649" s="16"/>
      <c r="F649" s="16"/>
      <c r="G649" s="17"/>
      <c r="H649" s="17"/>
      <c r="I649" s="18"/>
      <c r="J649" s="18"/>
      <c r="K649" s="19"/>
      <c r="L649" s="1">
        <f t="shared" si="667"/>
        <v>0</v>
      </c>
      <c r="M649" s="4">
        <f t="shared" si="668"/>
        <v>0</v>
      </c>
      <c r="R649">
        <f t="shared" ref="R649:R712" si="705">IF(S649&lt;&gt;"",WEEKDAY(S649,2),"")</f>
        <v>5</v>
      </c>
      <c r="S649" s="33">
        <f t="shared" ref="S649" si="706">S638</f>
        <v>43889</v>
      </c>
      <c r="T649">
        <f t="shared" ref="T649:T712" si="707">IF(S649&lt;&gt;"",WEEKNUM(S649,2),"")</f>
        <v>9</v>
      </c>
      <c r="U649">
        <f t="shared" ref="U649:U712" si="708">IF(S649&lt;&gt;"",MONTH(S649),"")</f>
        <v>2</v>
      </c>
      <c r="V649" t="str">
        <f t="shared" si="704"/>
        <v>95</v>
      </c>
      <c r="W649" s="188">
        <f t="shared" ref="W649:W712" si="709">D649</f>
        <v>0</v>
      </c>
      <c r="X649" s="188">
        <f t="shared" ref="X649:X712" si="710">K649</f>
        <v>0</v>
      </c>
      <c r="Y649" s="33">
        <f t="shared" ref="Y649:Y712" si="711">S649</f>
        <v>43889</v>
      </c>
    </row>
    <row r="650" spans="1:25" ht="15" customHeight="1">
      <c r="A650" s="39"/>
      <c r="B650" s="240"/>
      <c r="C650" s="14" t="str">
        <f>IF(B639&lt;&gt;"",'Agents Postes'!E$14,"")</f>
        <v/>
      </c>
      <c r="D650" s="15"/>
      <c r="E650" s="16"/>
      <c r="F650" s="16"/>
      <c r="G650" s="17"/>
      <c r="H650" s="17"/>
      <c r="I650" s="18"/>
      <c r="J650" s="18"/>
      <c r="K650" s="19"/>
      <c r="L650" s="1">
        <f t="shared" si="667"/>
        <v>0</v>
      </c>
      <c r="M650" s="4">
        <f t="shared" si="668"/>
        <v>0</v>
      </c>
      <c r="R650">
        <f t="shared" si="705"/>
        <v>5</v>
      </c>
      <c r="S650" s="33">
        <f t="shared" ref="S650" si="712">S638</f>
        <v>43889</v>
      </c>
      <c r="T650">
        <f t="shared" si="707"/>
        <v>9</v>
      </c>
      <c r="U650">
        <f t="shared" si="708"/>
        <v>2</v>
      </c>
      <c r="V650" t="str">
        <f t="shared" si="704"/>
        <v>95</v>
      </c>
      <c r="W650" s="188">
        <f t="shared" si="709"/>
        <v>0</v>
      </c>
      <c r="X650" s="188">
        <f t="shared" si="710"/>
        <v>0</v>
      </c>
      <c r="Y650" s="33">
        <f t="shared" si="711"/>
        <v>43889</v>
      </c>
    </row>
    <row r="651" spans="1:25" ht="15" customHeight="1">
      <c r="A651" s="39"/>
      <c r="B651" s="240"/>
      <c r="C651" s="14" t="str">
        <f>IF(B640&lt;&gt;"",'Agents Postes'!E$14,"")</f>
        <v/>
      </c>
      <c r="D651" s="15"/>
      <c r="E651" s="16"/>
      <c r="F651" s="16"/>
      <c r="G651" s="17"/>
      <c r="H651" s="17"/>
      <c r="I651" s="18"/>
      <c r="J651" s="18"/>
      <c r="K651" s="19"/>
      <c r="L651" s="1">
        <f t="shared" si="667"/>
        <v>0</v>
      </c>
      <c r="M651" s="4">
        <f t="shared" si="668"/>
        <v>0</v>
      </c>
      <c r="R651">
        <f t="shared" si="705"/>
        <v>5</v>
      </c>
      <c r="S651" s="33">
        <f t="shared" ref="S651" si="713">S638</f>
        <v>43889</v>
      </c>
      <c r="T651">
        <f t="shared" si="707"/>
        <v>9</v>
      </c>
      <c r="U651">
        <f t="shared" si="708"/>
        <v>2</v>
      </c>
      <c r="V651" t="str">
        <f t="shared" si="704"/>
        <v>95</v>
      </c>
      <c r="W651" s="188">
        <f t="shared" si="709"/>
        <v>0</v>
      </c>
      <c r="X651" s="188">
        <f t="shared" si="710"/>
        <v>0</v>
      </c>
      <c r="Y651" s="33">
        <f t="shared" si="711"/>
        <v>43889</v>
      </c>
    </row>
    <row r="652" spans="1:25" ht="15.75" customHeight="1" thickBot="1">
      <c r="A652" s="39"/>
      <c r="B652" s="241"/>
      <c r="C652" s="14" t="str">
        <f>IF(B641&lt;&gt;"",'Agents Postes'!E$14,"")</f>
        <v/>
      </c>
      <c r="D652" s="15"/>
      <c r="E652" s="126"/>
      <c r="F652" s="126"/>
      <c r="G652" s="127"/>
      <c r="H652" s="127"/>
      <c r="I652" s="128"/>
      <c r="J652" s="128"/>
      <c r="K652" s="21"/>
      <c r="L652" s="5">
        <f t="shared" si="667"/>
        <v>0</v>
      </c>
      <c r="M652" s="6">
        <f t="shared" si="668"/>
        <v>0</v>
      </c>
      <c r="R652">
        <f t="shared" si="705"/>
        <v>5</v>
      </c>
      <c r="S652" s="33">
        <f t="shared" ref="S652" si="714">S638</f>
        <v>43889</v>
      </c>
      <c r="T652">
        <f t="shared" si="707"/>
        <v>9</v>
      </c>
      <c r="U652">
        <f t="shared" si="708"/>
        <v>2</v>
      </c>
      <c r="V652" t="str">
        <f t="shared" si="704"/>
        <v>95</v>
      </c>
      <c r="W652" s="188">
        <f t="shared" si="709"/>
        <v>0</v>
      </c>
      <c r="X652" s="188">
        <f t="shared" si="710"/>
        <v>0</v>
      </c>
      <c r="Y652" s="33">
        <f t="shared" si="711"/>
        <v>43889</v>
      </c>
    </row>
    <row r="653" spans="1:25" ht="15">
      <c r="A653" s="39">
        <v>43</v>
      </c>
      <c r="B653" s="239">
        <f>IF(WORKDAY(D$4,A653,Feries)&lt;=F$4,WORKDAY(D$4,A653,Feries),"")</f>
        <v>43892</v>
      </c>
      <c r="C653" s="11" t="str">
        <f>IF(B653&lt;&gt;"",'Agents Postes'!E$3,"")</f>
        <v>Herbert Dupont</v>
      </c>
      <c r="D653" s="12"/>
      <c r="E653" s="123"/>
      <c r="F653" s="123"/>
      <c r="G653" s="124"/>
      <c r="H653" s="124"/>
      <c r="I653" s="125"/>
      <c r="J653" s="125"/>
      <c r="K653" s="13"/>
      <c r="L653" s="2">
        <f t="shared" si="667"/>
        <v>0</v>
      </c>
      <c r="M653" s="3">
        <f t="shared" si="668"/>
        <v>0</v>
      </c>
      <c r="R653">
        <f t="shared" si="705"/>
        <v>1</v>
      </c>
      <c r="S653" s="33">
        <f t="shared" ref="S653" si="715">B653</f>
        <v>43892</v>
      </c>
      <c r="T653">
        <f t="shared" si="707"/>
        <v>10</v>
      </c>
      <c r="U653">
        <f t="shared" si="708"/>
        <v>3</v>
      </c>
      <c r="V653" t="str">
        <f t="shared" si="704"/>
        <v>10Herbert Dupont1</v>
      </c>
      <c r="W653" s="188">
        <f t="shared" si="709"/>
        <v>0</v>
      </c>
      <c r="X653" s="188">
        <f t="shared" si="710"/>
        <v>0</v>
      </c>
      <c r="Y653" s="33">
        <f t="shared" si="711"/>
        <v>43892</v>
      </c>
    </row>
    <row r="654" spans="1:25" ht="15">
      <c r="A654" s="39"/>
      <c r="B654" s="240"/>
      <c r="C654" s="14" t="str">
        <f>IF(B653&lt;&gt;"",'Agents Postes'!E$4,"")</f>
        <v>Lulu Durand</v>
      </c>
      <c r="D654" s="15"/>
      <c r="E654" s="16"/>
      <c r="F654" s="16"/>
      <c r="G654" s="17"/>
      <c r="H654" s="17"/>
      <c r="I654" s="18"/>
      <c r="J654" s="18"/>
      <c r="K654" s="19"/>
      <c r="L654" s="1">
        <f t="shared" si="667"/>
        <v>0</v>
      </c>
      <c r="M654" s="4">
        <f t="shared" si="668"/>
        <v>0</v>
      </c>
      <c r="R654">
        <f t="shared" si="705"/>
        <v>1</v>
      </c>
      <c r="S654" s="33">
        <f t="shared" ref="S654" si="716">S653</f>
        <v>43892</v>
      </c>
      <c r="T654">
        <f t="shared" si="707"/>
        <v>10</v>
      </c>
      <c r="U654">
        <f t="shared" si="708"/>
        <v>3</v>
      </c>
      <c r="V654" t="str">
        <f t="shared" si="704"/>
        <v>10Lulu Durand1</v>
      </c>
      <c r="W654" s="188">
        <f t="shared" si="709"/>
        <v>0</v>
      </c>
      <c r="X654" s="188">
        <f t="shared" si="710"/>
        <v>0</v>
      </c>
      <c r="Y654" s="33">
        <f t="shared" si="711"/>
        <v>43892</v>
      </c>
    </row>
    <row r="655" spans="1:25" ht="15">
      <c r="A655" s="39"/>
      <c r="B655" s="240"/>
      <c r="C655" s="14" t="str">
        <f>IF(B653&lt;&gt;"",'Agents Postes'!E$5,"")</f>
        <v>Jules Wist</v>
      </c>
      <c r="D655" s="15"/>
      <c r="E655" s="16"/>
      <c r="F655" s="16"/>
      <c r="G655" s="17"/>
      <c r="H655" s="17"/>
      <c r="I655" s="18"/>
      <c r="J655" s="18"/>
      <c r="K655" s="19"/>
      <c r="L655" s="1">
        <f t="shared" si="667"/>
        <v>0</v>
      </c>
      <c r="M655" s="4">
        <f t="shared" si="668"/>
        <v>0</v>
      </c>
      <c r="R655">
        <f t="shared" si="705"/>
        <v>1</v>
      </c>
      <c r="S655" s="33">
        <f t="shared" ref="S655" si="717">S653</f>
        <v>43892</v>
      </c>
      <c r="T655">
        <f t="shared" si="707"/>
        <v>10</v>
      </c>
      <c r="U655">
        <f t="shared" si="708"/>
        <v>3</v>
      </c>
      <c r="V655" t="str">
        <f t="shared" si="704"/>
        <v>10Jules Wist1</v>
      </c>
      <c r="W655" s="188">
        <f t="shared" si="709"/>
        <v>0</v>
      </c>
      <c r="X655" s="188">
        <f t="shared" si="710"/>
        <v>0</v>
      </c>
      <c r="Y655" s="33">
        <f t="shared" si="711"/>
        <v>43892</v>
      </c>
    </row>
    <row r="656" spans="1:25" ht="15">
      <c r="A656" s="39"/>
      <c r="B656" s="240"/>
      <c r="C656" s="14" t="str">
        <f>IF(B653&lt;&gt;"",'Agents Postes'!E$6,"")</f>
        <v>Honoré Tarot</v>
      </c>
      <c r="D656" s="15"/>
      <c r="E656" s="16"/>
      <c r="F656" s="16"/>
      <c r="G656" s="17"/>
      <c r="H656" s="17"/>
      <c r="I656" s="18"/>
      <c r="J656" s="18"/>
      <c r="K656" s="19"/>
      <c r="L656" s="1">
        <f t="shared" si="667"/>
        <v>0</v>
      </c>
      <c r="M656" s="4">
        <f t="shared" si="668"/>
        <v>0</v>
      </c>
      <c r="R656">
        <f t="shared" si="705"/>
        <v>1</v>
      </c>
      <c r="S656" s="33">
        <f t="shared" ref="S656" si="718">S653</f>
        <v>43892</v>
      </c>
      <c r="T656">
        <f t="shared" si="707"/>
        <v>10</v>
      </c>
      <c r="U656">
        <f t="shared" si="708"/>
        <v>3</v>
      </c>
      <c r="V656" t="str">
        <f t="shared" si="704"/>
        <v>10Honoré Tarot1</v>
      </c>
      <c r="W656" s="188">
        <f t="shared" si="709"/>
        <v>0</v>
      </c>
      <c r="X656" s="188">
        <f t="shared" si="710"/>
        <v>0</v>
      </c>
      <c r="Y656" s="33">
        <f t="shared" si="711"/>
        <v>43892</v>
      </c>
    </row>
    <row r="657" spans="1:25" ht="15">
      <c r="A657" s="39"/>
      <c r="B657" s="240"/>
      <c r="C657" s="14" t="str">
        <f>IF(B653&lt;&gt;"",'Agents Postes'!E$7,"")</f>
        <v>Joseph Belote</v>
      </c>
      <c r="D657" s="15"/>
      <c r="E657" s="16"/>
      <c r="F657" s="16"/>
      <c r="G657" s="17"/>
      <c r="H657" s="17"/>
      <c r="I657" s="18"/>
      <c r="J657" s="18"/>
      <c r="K657" s="19"/>
      <c r="L657" s="1">
        <f t="shared" si="667"/>
        <v>0</v>
      </c>
      <c r="M657" s="4">
        <f t="shared" si="668"/>
        <v>0</v>
      </c>
      <c r="R657">
        <f t="shared" si="705"/>
        <v>1</v>
      </c>
      <c r="S657" s="33">
        <f t="shared" ref="S657" si="719">S653</f>
        <v>43892</v>
      </c>
      <c r="T657">
        <f t="shared" si="707"/>
        <v>10</v>
      </c>
      <c r="U657">
        <f t="shared" si="708"/>
        <v>3</v>
      </c>
      <c r="V657" t="str">
        <f t="shared" si="704"/>
        <v>10Joseph Belote1</v>
      </c>
      <c r="W657" s="188">
        <f t="shared" si="709"/>
        <v>0</v>
      </c>
      <c r="X657" s="188">
        <f t="shared" si="710"/>
        <v>0</v>
      </c>
      <c r="Y657" s="33">
        <f t="shared" si="711"/>
        <v>43892</v>
      </c>
    </row>
    <row r="658" spans="1:25" ht="15">
      <c r="A658" s="39"/>
      <c r="B658" s="240"/>
      <c r="C658" s="14" t="str">
        <f>IF(B653&lt;&gt;"",'Agents Postes'!E$8,"")</f>
        <v/>
      </c>
      <c r="D658" s="15"/>
      <c r="E658" s="16"/>
      <c r="F658" s="16"/>
      <c r="G658" s="17"/>
      <c r="H658" s="17"/>
      <c r="I658" s="18"/>
      <c r="J658" s="18"/>
      <c r="K658" s="19"/>
      <c r="L658" s="1">
        <f t="shared" si="667"/>
        <v>0</v>
      </c>
      <c r="M658" s="4">
        <f t="shared" si="668"/>
        <v>0</v>
      </c>
      <c r="R658">
        <f t="shared" si="705"/>
        <v>1</v>
      </c>
      <c r="S658" s="33">
        <f t="shared" ref="S658" si="720">S653</f>
        <v>43892</v>
      </c>
      <c r="T658">
        <f t="shared" si="707"/>
        <v>10</v>
      </c>
      <c r="U658">
        <f t="shared" si="708"/>
        <v>3</v>
      </c>
      <c r="V658" t="str">
        <f t="shared" si="704"/>
        <v>101</v>
      </c>
      <c r="W658" s="188">
        <f t="shared" si="709"/>
        <v>0</v>
      </c>
      <c r="X658" s="188">
        <f t="shared" si="710"/>
        <v>0</v>
      </c>
      <c r="Y658" s="33">
        <f t="shared" si="711"/>
        <v>43892</v>
      </c>
    </row>
    <row r="659" spans="1:25" ht="15">
      <c r="A659" s="39"/>
      <c r="B659" s="240"/>
      <c r="C659" s="14" t="str">
        <f>IF(B653&lt;&gt;"",'Agents Postes'!E$9,"")</f>
        <v/>
      </c>
      <c r="D659" s="15"/>
      <c r="E659" s="16"/>
      <c r="F659" s="16"/>
      <c r="G659" s="17"/>
      <c r="H659" s="17"/>
      <c r="I659" s="18"/>
      <c r="J659" s="18"/>
      <c r="K659" s="19"/>
      <c r="L659" s="1">
        <f t="shared" si="667"/>
        <v>0</v>
      </c>
      <c r="M659" s="4">
        <f t="shared" si="668"/>
        <v>0</v>
      </c>
      <c r="R659">
        <f t="shared" si="705"/>
        <v>1</v>
      </c>
      <c r="S659" s="33">
        <f t="shared" ref="S659" si="721">S653</f>
        <v>43892</v>
      </c>
      <c r="T659">
        <f t="shared" si="707"/>
        <v>10</v>
      </c>
      <c r="U659">
        <f t="shared" si="708"/>
        <v>3</v>
      </c>
      <c r="V659" t="str">
        <f t="shared" si="704"/>
        <v>101</v>
      </c>
      <c r="W659" s="188">
        <f t="shared" si="709"/>
        <v>0</v>
      </c>
      <c r="X659" s="188">
        <f t="shared" si="710"/>
        <v>0</v>
      </c>
      <c r="Y659" s="33">
        <f t="shared" si="711"/>
        <v>43892</v>
      </c>
    </row>
    <row r="660" spans="1:25" ht="15">
      <c r="A660" s="39"/>
      <c r="B660" s="240"/>
      <c r="C660" s="14" t="str">
        <f>IF(B653&lt;&gt;"",'Agents Postes'!E$10,"")</f>
        <v/>
      </c>
      <c r="D660" s="15"/>
      <c r="E660" s="16"/>
      <c r="F660" s="16"/>
      <c r="G660" s="17"/>
      <c r="H660" s="17"/>
      <c r="I660" s="18"/>
      <c r="J660" s="18"/>
      <c r="K660" s="19"/>
      <c r="L660" s="1">
        <f t="shared" si="667"/>
        <v>0</v>
      </c>
      <c r="M660" s="4">
        <f t="shared" si="668"/>
        <v>0</v>
      </c>
      <c r="R660">
        <f t="shared" si="705"/>
        <v>1</v>
      </c>
      <c r="S660" s="33">
        <f t="shared" ref="S660" si="722">S653</f>
        <v>43892</v>
      </c>
      <c r="T660">
        <f t="shared" si="707"/>
        <v>10</v>
      </c>
      <c r="U660">
        <f t="shared" si="708"/>
        <v>3</v>
      </c>
      <c r="V660" t="str">
        <f t="shared" si="704"/>
        <v>101</v>
      </c>
      <c r="W660" s="188">
        <f t="shared" si="709"/>
        <v>0</v>
      </c>
      <c r="X660" s="188">
        <f t="shared" si="710"/>
        <v>0</v>
      </c>
      <c r="Y660" s="33">
        <f t="shared" si="711"/>
        <v>43892</v>
      </c>
    </row>
    <row r="661" spans="1:25" ht="15">
      <c r="A661" s="39"/>
      <c r="B661" s="240"/>
      <c r="C661" s="14" t="str">
        <f>IF(B653&lt;&gt;"",'Agents Postes'!E$11,"")</f>
        <v/>
      </c>
      <c r="D661" s="15"/>
      <c r="E661" s="16"/>
      <c r="F661" s="16"/>
      <c r="G661" s="17"/>
      <c r="H661" s="17"/>
      <c r="I661" s="18"/>
      <c r="J661" s="18"/>
      <c r="K661" s="19"/>
      <c r="L661" s="1">
        <f t="shared" si="667"/>
        <v>0</v>
      </c>
      <c r="M661" s="4">
        <f t="shared" si="668"/>
        <v>0</v>
      </c>
      <c r="R661">
        <f t="shared" si="705"/>
        <v>1</v>
      </c>
      <c r="S661" s="33">
        <f t="shared" ref="S661" si="723">S653</f>
        <v>43892</v>
      </c>
      <c r="T661">
        <f t="shared" si="707"/>
        <v>10</v>
      </c>
      <c r="U661">
        <f t="shared" si="708"/>
        <v>3</v>
      </c>
      <c r="V661" t="str">
        <f t="shared" si="704"/>
        <v>101</v>
      </c>
      <c r="W661" s="188">
        <f t="shared" si="709"/>
        <v>0</v>
      </c>
      <c r="X661" s="188">
        <f t="shared" si="710"/>
        <v>0</v>
      </c>
      <c r="Y661" s="33">
        <f t="shared" si="711"/>
        <v>43892</v>
      </c>
    </row>
    <row r="662" spans="1:25" ht="15">
      <c r="A662" s="39"/>
      <c r="B662" s="240"/>
      <c r="C662" s="14" t="str">
        <f>IF(B653&lt;&gt;"",'Agents Postes'!E$12,"")</f>
        <v/>
      </c>
      <c r="D662" s="15"/>
      <c r="E662" s="16"/>
      <c r="F662" s="16"/>
      <c r="G662" s="17"/>
      <c r="H662" s="17"/>
      <c r="I662" s="18"/>
      <c r="J662" s="18"/>
      <c r="K662" s="19"/>
      <c r="L662" s="1">
        <f t="shared" si="667"/>
        <v>0</v>
      </c>
      <c r="M662" s="4">
        <f t="shared" si="668"/>
        <v>0</v>
      </c>
      <c r="R662">
        <f t="shared" si="705"/>
        <v>1</v>
      </c>
      <c r="S662" s="33">
        <f t="shared" ref="S662" si="724">S653</f>
        <v>43892</v>
      </c>
      <c r="T662">
        <f t="shared" si="707"/>
        <v>10</v>
      </c>
      <c r="U662">
        <f t="shared" si="708"/>
        <v>3</v>
      </c>
      <c r="V662" t="str">
        <f t="shared" si="704"/>
        <v>101</v>
      </c>
      <c r="W662" s="188">
        <f t="shared" si="709"/>
        <v>0</v>
      </c>
      <c r="X662" s="188">
        <f t="shared" si="710"/>
        <v>0</v>
      </c>
      <c r="Y662" s="33">
        <f t="shared" si="711"/>
        <v>43892</v>
      </c>
    </row>
    <row r="663" spans="1:25" ht="15">
      <c r="A663" s="39"/>
      <c r="B663" s="240"/>
      <c r="C663" s="14" t="str">
        <f>IF(B653&lt;&gt;"",'Agents Postes'!E$13,"")</f>
        <v/>
      </c>
      <c r="D663" s="15"/>
      <c r="E663" s="16"/>
      <c r="F663" s="16"/>
      <c r="G663" s="17"/>
      <c r="H663" s="17"/>
      <c r="I663" s="18"/>
      <c r="J663" s="18"/>
      <c r="K663" s="19"/>
      <c r="L663" s="1">
        <f t="shared" si="667"/>
        <v>0</v>
      </c>
      <c r="M663" s="4">
        <f t="shared" si="668"/>
        <v>0</v>
      </c>
      <c r="R663">
        <f t="shared" si="705"/>
        <v>1</v>
      </c>
      <c r="S663" s="33">
        <f t="shared" ref="S663" si="725">S653</f>
        <v>43892</v>
      </c>
      <c r="T663">
        <f t="shared" si="707"/>
        <v>10</v>
      </c>
      <c r="U663">
        <f t="shared" si="708"/>
        <v>3</v>
      </c>
      <c r="V663" t="str">
        <f t="shared" si="704"/>
        <v>101</v>
      </c>
      <c r="W663" s="188">
        <f t="shared" si="709"/>
        <v>0</v>
      </c>
      <c r="X663" s="188">
        <f t="shared" si="710"/>
        <v>0</v>
      </c>
      <c r="Y663" s="33">
        <f t="shared" si="711"/>
        <v>43892</v>
      </c>
    </row>
    <row r="664" spans="1:25" ht="15">
      <c r="A664" s="39"/>
      <c r="B664" s="240"/>
      <c r="C664" s="14" t="str">
        <f>IF(B653&lt;&gt;"",'Agents Postes'!E$14,"")</f>
        <v/>
      </c>
      <c r="D664" s="15"/>
      <c r="E664" s="16"/>
      <c r="F664" s="16"/>
      <c r="G664" s="17"/>
      <c r="H664" s="17"/>
      <c r="I664" s="18"/>
      <c r="J664" s="18"/>
      <c r="K664" s="19"/>
      <c r="L664" s="1">
        <f t="shared" si="667"/>
        <v>0</v>
      </c>
      <c r="M664" s="4">
        <f t="shared" si="668"/>
        <v>0</v>
      </c>
      <c r="R664">
        <f t="shared" si="705"/>
        <v>1</v>
      </c>
      <c r="S664" s="33">
        <f t="shared" ref="S664" si="726">S653</f>
        <v>43892</v>
      </c>
      <c r="T664">
        <f t="shared" si="707"/>
        <v>10</v>
      </c>
      <c r="U664">
        <f t="shared" si="708"/>
        <v>3</v>
      </c>
      <c r="V664" t="str">
        <f t="shared" si="704"/>
        <v>101</v>
      </c>
      <c r="W664" s="188">
        <f t="shared" si="709"/>
        <v>0</v>
      </c>
      <c r="X664" s="188">
        <f t="shared" si="710"/>
        <v>0</v>
      </c>
      <c r="Y664" s="33">
        <f t="shared" si="711"/>
        <v>43892</v>
      </c>
    </row>
    <row r="665" spans="1:25" ht="15">
      <c r="A665" s="39"/>
      <c r="B665" s="240"/>
      <c r="C665" s="14" t="str">
        <f>IF(B654&lt;&gt;"",'Agents Postes'!E$14,"")</f>
        <v/>
      </c>
      <c r="D665" s="15"/>
      <c r="E665" s="16"/>
      <c r="F665" s="16"/>
      <c r="G665" s="17"/>
      <c r="H665" s="17"/>
      <c r="I665" s="18"/>
      <c r="J665" s="18"/>
      <c r="K665" s="19"/>
      <c r="L665" s="1">
        <f t="shared" si="667"/>
        <v>0</v>
      </c>
      <c r="M665" s="4">
        <f t="shared" si="668"/>
        <v>0</v>
      </c>
      <c r="R665">
        <f t="shared" si="705"/>
        <v>1</v>
      </c>
      <c r="S665" s="33">
        <f t="shared" ref="S665" si="727">S653</f>
        <v>43892</v>
      </c>
      <c r="T665">
        <f t="shared" si="707"/>
        <v>10</v>
      </c>
      <c r="U665">
        <f t="shared" si="708"/>
        <v>3</v>
      </c>
      <c r="V665" t="str">
        <f t="shared" si="704"/>
        <v>101</v>
      </c>
      <c r="W665" s="188">
        <f t="shared" si="709"/>
        <v>0</v>
      </c>
      <c r="X665" s="188">
        <f t="shared" si="710"/>
        <v>0</v>
      </c>
      <c r="Y665" s="33">
        <f t="shared" si="711"/>
        <v>43892</v>
      </c>
    </row>
    <row r="666" spans="1:25" ht="15">
      <c r="A666" s="39"/>
      <c r="B666" s="240"/>
      <c r="C666" s="14" t="str">
        <f>IF(B655&lt;&gt;"",'Agents Postes'!E$14,"")</f>
        <v/>
      </c>
      <c r="D666" s="15"/>
      <c r="E666" s="16"/>
      <c r="F666" s="16"/>
      <c r="G666" s="17"/>
      <c r="H666" s="17"/>
      <c r="I666" s="18"/>
      <c r="J666" s="18"/>
      <c r="K666" s="19"/>
      <c r="L666" s="1">
        <f t="shared" si="667"/>
        <v>0</v>
      </c>
      <c r="M666" s="4">
        <f t="shared" si="668"/>
        <v>0</v>
      </c>
      <c r="R666">
        <f t="shared" si="705"/>
        <v>1</v>
      </c>
      <c r="S666" s="33">
        <f t="shared" ref="S666" si="728">S653</f>
        <v>43892</v>
      </c>
      <c r="T666">
        <f t="shared" si="707"/>
        <v>10</v>
      </c>
      <c r="U666">
        <f t="shared" si="708"/>
        <v>3</v>
      </c>
      <c r="V666" t="str">
        <f t="shared" si="704"/>
        <v>101</v>
      </c>
      <c r="W666" s="188">
        <f t="shared" si="709"/>
        <v>0</v>
      </c>
      <c r="X666" s="188">
        <f t="shared" si="710"/>
        <v>0</v>
      </c>
      <c r="Y666" s="33">
        <f t="shared" si="711"/>
        <v>43892</v>
      </c>
    </row>
    <row r="667" spans="1:25" ht="15.75" thickBot="1">
      <c r="A667" s="39"/>
      <c r="B667" s="241"/>
      <c r="C667" s="14" t="str">
        <f>IF(B656&lt;&gt;"",'Agents Postes'!E$14,"")</f>
        <v/>
      </c>
      <c r="D667" s="15"/>
      <c r="E667" s="126"/>
      <c r="F667" s="126"/>
      <c r="G667" s="127"/>
      <c r="H667" s="127"/>
      <c r="I667" s="128"/>
      <c r="J667" s="128"/>
      <c r="K667" s="21"/>
      <c r="L667" s="5">
        <f t="shared" si="667"/>
        <v>0</v>
      </c>
      <c r="M667" s="6">
        <f t="shared" si="668"/>
        <v>0</v>
      </c>
      <c r="R667">
        <f t="shared" si="705"/>
        <v>1</v>
      </c>
      <c r="S667" s="33">
        <f t="shared" ref="S667" si="729">S653</f>
        <v>43892</v>
      </c>
      <c r="T667">
        <f t="shared" si="707"/>
        <v>10</v>
      </c>
      <c r="U667">
        <f t="shared" si="708"/>
        <v>3</v>
      </c>
      <c r="V667" t="str">
        <f t="shared" si="704"/>
        <v>101</v>
      </c>
      <c r="W667" s="188">
        <f t="shared" si="709"/>
        <v>0</v>
      </c>
      <c r="X667" s="188">
        <f t="shared" si="710"/>
        <v>0</v>
      </c>
      <c r="Y667" s="33">
        <f t="shared" si="711"/>
        <v>43892</v>
      </c>
    </row>
    <row r="668" spans="1:25" ht="15">
      <c r="A668" s="39">
        <v>44</v>
      </c>
      <c r="B668" s="239">
        <f>IF(WORKDAY(D$4,A668,Feries)&lt;=F$4,WORKDAY(D$4,A668,Feries),"")</f>
        <v>43893</v>
      </c>
      <c r="C668" s="11" t="str">
        <f>IF(B668&lt;&gt;"",'Agents Postes'!E$3,"")</f>
        <v>Herbert Dupont</v>
      </c>
      <c r="D668" s="12"/>
      <c r="E668" s="123"/>
      <c r="F668" s="123"/>
      <c r="G668" s="124"/>
      <c r="H668" s="124"/>
      <c r="I668" s="125"/>
      <c r="J668" s="125"/>
      <c r="K668" s="13"/>
      <c r="L668" s="2">
        <f t="shared" si="667"/>
        <v>0</v>
      </c>
      <c r="M668" s="3">
        <f t="shared" si="668"/>
        <v>0</v>
      </c>
      <c r="R668">
        <f t="shared" si="705"/>
        <v>2</v>
      </c>
      <c r="S668" s="33">
        <f t="shared" ref="S668" si="730">B668</f>
        <v>43893</v>
      </c>
      <c r="T668">
        <f t="shared" si="707"/>
        <v>10</v>
      </c>
      <c r="U668">
        <f t="shared" si="708"/>
        <v>3</v>
      </c>
      <c r="V668" t="str">
        <f t="shared" si="704"/>
        <v>10Herbert Dupont2</v>
      </c>
      <c r="W668" s="188">
        <f t="shared" si="709"/>
        <v>0</v>
      </c>
      <c r="X668" s="188">
        <f t="shared" si="710"/>
        <v>0</v>
      </c>
      <c r="Y668" s="33">
        <f t="shared" si="711"/>
        <v>43893</v>
      </c>
    </row>
    <row r="669" spans="1:25" ht="15">
      <c r="A669" s="39"/>
      <c r="B669" s="240"/>
      <c r="C669" s="14" t="str">
        <f>IF(B668&lt;&gt;"",'Agents Postes'!E$4,"")</f>
        <v>Lulu Durand</v>
      </c>
      <c r="D669" s="15"/>
      <c r="E669" s="16"/>
      <c r="F669" s="16"/>
      <c r="G669" s="17"/>
      <c r="H669" s="17"/>
      <c r="I669" s="18"/>
      <c r="J669" s="18"/>
      <c r="K669" s="19"/>
      <c r="L669" s="1">
        <f t="shared" si="667"/>
        <v>0</v>
      </c>
      <c r="M669" s="4">
        <f t="shared" si="668"/>
        <v>0</v>
      </c>
      <c r="R669">
        <f t="shared" si="705"/>
        <v>2</v>
      </c>
      <c r="S669" s="33">
        <f t="shared" ref="S669" si="731">S668</f>
        <v>43893</v>
      </c>
      <c r="T669">
        <f t="shared" si="707"/>
        <v>10</v>
      </c>
      <c r="U669">
        <f t="shared" si="708"/>
        <v>3</v>
      </c>
      <c r="V669" t="str">
        <f t="shared" si="704"/>
        <v>10Lulu Durand2</v>
      </c>
      <c r="W669" s="188">
        <f t="shared" si="709"/>
        <v>0</v>
      </c>
      <c r="X669" s="188">
        <f t="shared" si="710"/>
        <v>0</v>
      </c>
      <c r="Y669" s="33">
        <f t="shared" si="711"/>
        <v>43893</v>
      </c>
    </row>
    <row r="670" spans="1:25" ht="15">
      <c r="A670" s="39"/>
      <c r="B670" s="240"/>
      <c r="C670" s="14" t="str">
        <f>IF(B668&lt;&gt;"",'Agents Postes'!E$5,"")</f>
        <v>Jules Wist</v>
      </c>
      <c r="D670" s="15"/>
      <c r="E670" s="16"/>
      <c r="F670" s="16"/>
      <c r="G670" s="17"/>
      <c r="H670" s="17"/>
      <c r="I670" s="18"/>
      <c r="J670" s="18"/>
      <c r="K670" s="19"/>
      <c r="L670" s="1">
        <f t="shared" si="667"/>
        <v>0</v>
      </c>
      <c r="M670" s="4">
        <f t="shared" si="668"/>
        <v>0</v>
      </c>
      <c r="R670">
        <f t="shared" si="705"/>
        <v>2</v>
      </c>
      <c r="S670" s="33">
        <f t="shared" ref="S670" si="732">S668</f>
        <v>43893</v>
      </c>
      <c r="T670">
        <f t="shared" si="707"/>
        <v>10</v>
      </c>
      <c r="U670">
        <f t="shared" si="708"/>
        <v>3</v>
      </c>
      <c r="V670" t="str">
        <f t="shared" si="704"/>
        <v>10Jules Wist2</v>
      </c>
      <c r="W670" s="188">
        <f t="shared" si="709"/>
        <v>0</v>
      </c>
      <c r="X670" s="188">
        <f t="shared" si="710"/>
        <v>0</v>
      </c>
      <c r="Y670" s="33">
        <f t="shared" si="711"/>
        <v>43893</v>
      </c>
    </row>
    <row r="671" spans="1:25" ht="15">
      <c r="A671" s="39"/>
      <c r="B671" s="240"/>
      <c r="C671" s="14" t="str">
        <f>IF(B668&lt;&gt;"",'Agents Postes'!E$6,"")</f>
        <v>Honoré Tarot</v>
      </c>
      <c r="D671" s="15"/>
      <c r="E671" s="16"/>
      <c r="F671" s="16"/>
      <c r="G671" s="17"/>
      <c r="H671" s="17"/>
      <c r="I671" s="18"/>
      <c r="J671" s="18"/>
      <c r="K671" s="19"/>
      <c r="L671" s="1">
        <f t="shared" si="667"/>
        <v>0</v>
      </c>
      <c r="M671" s="4">
        <f t="shared" si="668"/>
        <v>0</v>
      </c>
      <c r="R671">
        <f t="shared" si="705"/>
        <v>2</v>
      </c>
      <c r="S671" s="33">
        <f t="shared" ref="S671" si="733">S668</f>
        <v>43893</v>
      </c>
      <c r="T671">
        <f t="shared" si="707"/>
        <v>10</v>
      </c>
      <c r="U671">
        <f t="shared" si="708"/>
        <v>3</v>
      </c>
      <c r="V671" t="str">
        <f t="shared" si="704"/>
        <v>10Honoré Tarot2</v>
      </c>
      <c r="W671" s="188">
        <f t="shared" si="709"/>
        <v>0</v>
      </c>
      <c r="X671" s="188">
        <f t="shared" si="710"/>
        <v>0</v>
      </c>
      <c r="Y671" s="33">
        <f t="shared" si="711"/>
        <v>43893</v>
      </c>
    </row>
    <row r="672" spans="1:25" ht="15">
      <c r="A672" s="39"/>
      <c r="B672" s="240"/>
      <c r="C672" s="14" t="str">
        <f>IF(B668&lt;&gt;"",'Agents Postes'!E$7,"")</f>
        <v>Joseph Belote</v>
      </c>
      <c r="D672" s="15"/>
      <c r="E672" s="16"/>
      <c r="F672" s="16"/>
      <c r="G672" s="17"/>
      <c r="H672" s="17"/>
      <c r="I672" s="18"/>
      <c r="J672" s="18"/>
      <c r="K672" s="19"/>
      <c r="L672" s="1">
        <f t="shared" si="667"/>
        <v>0</v>
      </c>
      <c r="M672" s="4">
        <f t="shared" si="668"/>
        <v>0</v>
      </c>
      <c r="R672">
        <f t="shared" si="705"/>
        <v>2</v>
      </c>
      <c r="S672" s="33">
        <f t="shared" ref="S672" si="734">S668</f>
        <v>43893</v>
      </c>
      <c r="T672">
        <f t="shared" si="707"/>
        <v>10</v>
      </c>
      <c r="U672">
        <f t="shared" si="708"/>
        <v>3</v>
      </c>
      <c r="V672" t="str">
        <f t="shared" si="704"/>
        <v>10Joseph Belote2</v>
      </c>
      <c r="W672" s="188">
        <f t="shared" si="709"/>
        <v>0</v>
      </c>
      <c r="X672" s="188">
        <f t="shared" si="710"/>
        <v>0</v>
      </c>
      <c r="Y672" s="33">
        <f t="shared" si="711"/>
        <v>43893</v>
      </c>
    </row>
    <row r="673" spans="1:25" ht="15">
      <c r="A673" s="39"/>
      <c r="B673" s="240"/>
      <c r="C673" s="14" t="str">
        <f>IF(B668&lt;&gt;"",'Agents Postes'!E$8,"")</f>
        <v/>
      </c>
      <c r="D673" s="15"/>
      <c r="E673" s="16"/>
      <c r="F673" s="16"/>
      <c r="G673" s="17"/>
      <c r="H673" s="17"/>
      <c r="I673" s="18"/>
      <c r="J673" s="18"/>
      <c r="K673" s="19"/>
      <c r="L673" s="1">
        <f t="shared" si="667"/>
        <v>0</v>
      </c>
      <c r="M673" s="4">
        <f t="shared" si="668"/>
        <v>0</v>
      </c>
      <c r="R673">
        <f t="shared" si="705"/>
        <v>2</v>
      </c>
      <c r="S673" s="33">
        <f t="shared" ref="S673" si="735">S668</f>
        <v>43893</v>
      </c>
      <c r="T673">
        <f t="shared" si="707"/>
        <v>10</v>
      </c>
      <c r="U673">
        <f t="shared" si="708"/>
        <v>3</v>
      </c>
      <c r="V673" t="str">
        <f t="shared" si="704"/>
        <v>102</v>
      </c>
      <c r="W673" s="188">
        <f t="shared" si="709"/>
        <v>0</v>
      </c>
      <c r="X673" s="188">
        <f t="shared" si="710"/>
        <v>0</v>
      </c>
      <c r="Y673" s="33">
        <f t="shared" si="711"/>
        <v>43893</v>
      </c>
    </row>
    <row r="674" spans="1:25" ht="15">
      <c r="A674" s="39"/>
      <c r="B674" s="240"/>
      <c r="C674" s="14" t="str">
        <f>IF(B668&lt;&gt;"",'Agents Postes'!E$9,"")</f>
        <v/>
      </c>
      <c r="D674" s="15"/>
      <c r="E674" s="16"/>
      <c r="F674" s="16"/>
      <c r="G674" s="17"/>
      <c r="H674" s="17"/>
      <c r="I674" s="18"/>
      <c r="J674" s="18"/>
      <c r="K674" s="19"/>
      <c r="L674" s="1">
        <f t="shared" si="667"/>
        <v>0</v>
      </c>
      <c r="M674" s="4">
        <f t="shared" si="668"/>
        <v>0</v>
      </c>
      <c r="R674">
        <f t="shared" si="705"/>
        <v>2</v>
      </c>
      <c r="S674" s="33">
        <f t="shared" ref="S674" si="736">S668</f>
        <v>43893</v>
      </c>
      <c r="T674">
        <f t="shared" si="707"/>
        <v>10</v>
      </c>
      <c r="U674">
        <f t="shared" si="708"/>
        <v>3</v>
      </c>
      <c r="V674" t="str">
        <f t="shared" si="704"/>
        <v>102</v>
      </c>
      <c r="W674" s="188">
        <f t="shared" si="709"/>
        <v>0</v>
      </c>
      <c r="X674" s="188">
        <f t="shared" si="710"/>
        <v>0</v>
      </c>
      <c r="Y674" s="33">
        <f t="shared" si="711"/>
        <v>43893</v>
      </c>
    </row>
    <row r="675" spans="1:25" ht="15">
      <c r="A675" s="39"/>
      <c r="B675" s="240"/>
      <c r="C675" s="14" t="str">
        <f>IF(B668&lt;&gt;"",'Agents Postes'!E$10,"")</f>
        <v/>
      </c>
      <c r="D675" s="15"/>
      <c r="E675" s="16"/>
      <c r="F675" s="16"/>
      <c r="G675" s="17"/>
      <c r="H675" s="17"/>
      <c r="I675" s="18"/>
      <c r="J675" s="18"/>
      <c r="K675" s="19"/>
      <c r="L675" s="1">
        <f t="shared" si="667"/>
        <v>0</v>
      </c>
      <c r="M675" s="4">
        <f t="shared" si="668"/>
        <v>0</v>
      </c>
      <c r="R675">
        <f t="shared" si="705"/>
        <v>2</v>
      </c>
      <c r="S675" s="33">
        <f t="shared" ref="S675" si="737">S668</f>
        <v>43893</v>
      </c>
      <c r="T675">
        <f t="shared" si="707"/>
        <v>10</v>
      </c>
      <c r="U675">
        <f t="shared" si="708"/>
        <v>3</v>
      </c>
      <c r="V675" t="str">
        <f t="shared" si="704"/>
        <v>102</v>
      </c>
      <c r="W675" s="188">
        <f t="shared" si="709"/>
        <v>0</v>
      </c>
      <c r="X675" s="188">
        <f t="shared" si="710"/>
        <v>0</v>
      </c>
      <c r="Y675" s="33">
        <f t="shared" si="711"/>
        <v>43893</v>
      </c>
    </row>
    <row r="676" spans="1:25" ht="15">
      <c r="A676" s="39"/>
      <c r="B676" s="240"/>
      <c r="C676" s="14" t="str">
        <f>IF(B668&lt;&gt;"",'Agents Postes'!E$11,"")</f>
        <v/>
      </c>
      <c r="D676" s="15"/>
      <c r="E676" s="16"/>
      <c r="F676" s="16"/>
      <c r="G676" s="17"/>
      <c r="H676" s="17"/>
      <c r="I676" s="18"/>
      <c r="J676" s="18"/>
      <c r="K676" s="19"/>
      <c r="L676" s="1">
        <f t="shared" si="667"/>
        <v>0</v>
      </c>
      <c r="M676" s="4">
        <f t="shared" si="668"/>
        <v>0</v>
      </c>
      <c r="R676">
        <f t="shared" si="705"/>
        <v>2</v>
      </c>
      <c r="S676" s="33">
        <f t="shared" ref="S676" si="738">S668</f>
        <v>43893</v>
      </c>
      <c r="T676">
        <f t="shared" si="707"/>
        <v>10</v>
      </c>
      <c r="U676">
        <f t="shared" si="708"/>
        <v>3</v>
      </c>
      <c r="V676" t="str">
        <f t="shared" si="704"/>
        <v>102</v>
      </c>
      <c r="W676" s="188">
        <f t="shared" si="709"/>
        <v>0</v>
      </c>
      <c r="X676" s="188">
        <f t="shared" si="710"/>
        <v>0</v>
      </c>
      <c r="Y676" s="33">
        <f t="shared" si="711"/>
        <v>43893</v>
      </c>
    </row>
    <row r="677" spans="1:25" ht="15">
      <c r="A677" s="39"/>
      <c r="B677" s="240"/>
      <c r="C677" s="14" t="str">
        <f>IF(B668&lt;&gt;"",'Agents Postes'!E$12,"")</f>
        <v/>
      </c>
      <c r="D677" s="15"/>
      <c r="E677" s="16"/>
      <c r="F677" s="16"/>
      <c r="G677" s="17"/>
      <c r="H677" s="17"/>
      <c r="I677" s="18"/>
      <c r="J677" s="18"/>
      <c r="K677" s="19"/>
      <c r="L677" s="1">
        <f t="shared" si="667"/>
        <v>0</v>
      </c>
      <c r="M677" s="4">
        <f t="shared" si="668"/>
        <v>0</v>
      </c>
      <c r="R677">
        <f t="shared" si="705"/>
        <v>2</v>
      </c>
      <c r="S677" s="33">
        <f t="shared" ref="S677" si="739">S668</f>
        <v>43893</v>
      </c>
      <c r="T677">
        <f t="shared" si="707"/>
        <v>10</v>
      </c>
      <c r="U677">
        <f t="shared" si="708"/>
        <v>3</v>
      </c>
      <c r="V677" t="str">
        <f t="shared" si="704"/>
        <v>102</v>
      </c>
      <c r="W677" s="188">
        <f t="shared" si="709"/>
        <v>0</v>
      </c>
      <c r="X677" s="188">
        <f t="shared" si="710"/>
        <v>0</v>
      </c>
      <c r="Y677" s="33">
        <f t="shared" si="711"/>
        <v>43893</v>
      </c>
    </row>
    <row r="678" spans="1:25" ht="15">
      <c r="A678" s="39"/>
      <c r="B678" s="240"/>
      <c r="C678" s="14" t="str">
        <f>IF(B668&lt;&gt;"",'Agents Postes'!E$13,"")</f>
        <v/>
      </c>
      <c r="D678" s="15"/>
      <c r="E678" s="16"/>
      <c r="F678" s="16"/>
      <c r="G678" s="17"/>
      <c r="H678" s="17"/>
      <c r="I678" s="18"/>
      <c r="J678" s="18"/>
      <c r="K678" s="19"/>
      <c r="L678" s="1">
        <f t="shared" ref="L678:L741" si="740">(F678-E678)+(H678-G678)+(J678-I678)</f>
        <v>0</v>
      </c>
      <c r="M678" s="4">
        <f t="shared" ref="M678:M741" si="741">L678*24</f>
        <v>0</v>
      </c>
      <c r="R678">
        <f t="shared" si="705"/>
        <v>2</v>
      </c>
      <c r="S678" s="33">
        <f t="shared" ref="S678" si="742">S668</f>
        <v>43893</v>
      </c>
      <c r="T678">
        <f t="shared" si="707"/>
        <v>10</v>
      </c>
      <c r="U678">
        <f t="shared" si="708"/>
        <v>3</v>
      </c>
      <c r="V678" t="str">
        <f t="shared" si="704"/>
        <v>102</v>
      </c>
      <c r="W678" s="188">
        <f t="shared" si="709"/>
        <v>0</v>
      </c>
      <c r="X678" s="188">
        <f t="shared" si="710"/>
        <v>0</v>
      </c>
      <c r="Y678" s="33">
        <f t="shared" si="711"/>
        <v>43893</v>
      </c>
    </row>
    <row r="679" spans="1:25" ht="15">
      <c r="A679" s="39"/>
      <c r="B679" s="240"/>
      <c r="C679" s="14" t="str">
        <f>IF(B668&lt;&gt;"",'Agents Postes'!E$14,"")</f>
        <v/>
      </c>
      <c r="D679" s="15"/>
      <c r="E679" s="16"/>
      <c r="F679" s="16"/>
      <c r="G679" s="17"/>
      <c r="H679" s="17"/>
      <c r="I679" s="18"/>
      <c r="J679" s="18"/>
      <c r="K679" s="19"/>
      <c r="L679" s="1">
        <f t="shared" si="740"/>
        <v>0</v>
      </c>
      <c r="M679" s="4">
        <f t="shared" si="741"/>
        <v>0</v>
      </c>
      <c r="R679">
        <f t="shared" si="705"/>
        <v>2</v>
      </c>
      <c r="S679" s="33">
        <f t="shared" ref="S679" si="743">S668</f>
        <v>43893</v>
      </c>
      <c r="T679">
        <f t="shared" si="707"/>
        <v>10</v>
      </c>
      <c r="U679">
        <f t="shared" si="708"/>
        <v>3</v>
      </c>
      <c r="V679" t="str">
        <f t="shared" si="704"/>
        <v>102</v>
      </c>
      <c r="W679" s="188">
        <f t="shared" si="709"/>
        <v>0</v>
      </c>
      <c r="X679" s="188">
        <f t="shared" si="710"/>
        <v>0</v>
      </c>
      <c r="Y679" s="33">
        <f t="shared" si="711"/>
        <v>43893</v>
      </c>
    </row>
    <row r="680" spans="1:25" ht="15">
      <c r="A680" s="39"/>
      <c r="B680" s="240"/>
      <c r="C680" s="14" t="str">
        <f>IF(B669&lt;&gt;"",'Agents Postes'!E$14,"")</f>
        <v/>
      </c>
      <c r="D680" s="15"/>
      <c r="E680" s="16"/>
      <c r="F680" s="16"/>
      <c r="G680" s="17"/>
      <c r="H680" s="17"/>
      <c r="I680" s="18"/>
      <c r="J680" s="18"/>
      <c r="K680" s="19"/>
      <c r="L680" s="1">
        <f t="shared" si="740"/>
        <v>0</v>
      </c>
      <c r="M680" s="4">
        <f t="shared" si="741"/>
        <v>0</v>
      </c>
      <c r="R680">
        <f t="shared" si="705"/>
        <v>2</v>
      </c>
      <c r="S680" s="33">
        <f t="shared" ref="S680" si="744">S668</f>
        <v>43893</v>
      </c>
      <c r="T680">
        <f t="shared" si="707"/>
        <v>10</v>
      </c>
      <c r="U680">
        <f t="shared" si="708"/>
        <v>3</v>
      </c>
      <c r="V680" t="str">
        <f t="shared" si="704"/>
        <v>102</v>
      </c>
      <c r="W680" s="188">
        <f t="shared" si="709"/>
        <v>0</v>
      </c>
      <c r="X680" s="188">
        <f t="shared" si="710"/>
        <v>0</v>
      </c>
      <c r="Y680" s="33">
        <f t="shared" si="711"/>
        <v>43893</v>
      </c>
    </row>
    <row r="681" spans="1:25" ht="15">
      <c r="A681" s="39"/>
      <c r="B681" s="240"/>
      <c r="C681" s="14" t="str">
        <f>IF(B670&lt;&gt;"",'Agents Postes'!E$14,"")</f>
        <v/>
      </c>
      <c r="D681" s="15"/>
      <c r="E681" s="16"/>
      <c r="F681" s="16"/>
      <c r="G681" s="17"/>
      <c r="H681" s="17"/>
      <c r="I681" s="18"/>
      <c r="J681" s="18"/>
      <c r="K681" s="19"/>
      <c r="L681" s="1">
        <f t="shared" si="740"/>
        <v>0</v>
      </c>
      <c r="M681" s="4">
        <f t="shared" si="741"/>
        <v>0</v>
      </c>
      <c r="R681">
        <f t="shared" si="705"/>
        <v>2</v>
      </c>
      <c r="S681" s="33">
        <f t="shared" ref="S681" si="745">S668</f>
        <v>43893</v>
      </c>
      <c r="T681">
        <f t="shared" si="707"/>
        <v>10</v>
      </c>
      <c r="U681">
        <f t="shared" si="708"/>
        <v>3</v>
      </c>
      <c r="V681" t="str">
        <f t="shared" si="704"/>
        <v>102</v>
      </c>
      <c r="W681" s="188">
        <f t="shared" si="709"/>
        <v>0</v>
      </c>
      <c r="X681" s="188">
        <f t="shared" si="710"/>
        <v>0</v>
      </c>
      <c r="Y681" s="33">
        <f t="shared" si="711"/>
        <v>43893</v>
      </c>
    </row>
    <row r="682" spans="1:25" ht="15.75" thickBot="1">
      <c r="A682" s="39"/>
      <c r="B682" s="241"/>
      <c r="C682" s="14" t="str">
        <f>IF(B671&lt;&gt;"",'Agents Postes'!E$14,"")</f>
        <v/>
      </c>
      <c r="D682" s="15"/>
      <c r="E682" s="126"/>
      <c r="F682" s="126"/>
      <c r="G682" s="127"/>
      <c r="H682" s="127"/>
      <c r="I682" s="128"/>
      <c r="J682" s="128"/>
      <c r="K682" s="21"/>
      <c r="L682" s="5">
        <f t="shared" si="740"/>
        <v>0</v>
      </c>
      <c r="M682" s="6">
        <f t="shared" si="741"/>
        <v>0</v>
      </c>
      <c r="R682">
        <f t="shared" si="705"/>
        <v>2</v>
      </c>
      <c r="S682" s="33">
        <f t="shared" ref="S682" si="746">S668</f>
        <v>43893</v>
      </c>
      <c r="T682">
        <f t="shared" si="707"/>
        <v>10</v>
      </c>
      <c r="U682">
        <f t="shared" si="708"/>
        <v>3</v>
      </c>
      <c r="V682" t="str">
        <f t="shared" si="704"/>
        <v>102</v>
      </c>
      <c r="W682" s="188">
        <f t="shared" si="709"/>
        <v>0</v>
      </c>
      <c r="X682" s="188">
        <f t="shared" si="710"/>
        <v>0</v>
      </c>
      <c r="Y682" s="33">
        <f t="shared" si="711"/>
        <v>43893</v>
      </c>
    </row>
    <row r="683" spans="1:25" ht="15">
      <c r="A683" s="39">
        <v>45</v>
      </c>
      <c r="B683" s="239">
        <f>IF(WORKDAY(D$4,A683,Feries)&lt;=F$4,WORKDAY(D$4,A683,Feries),"")</f>
        <v>43894</v>
      </c>
      <c r="C683" s="11" t="str">
        <f>IF(B683&lt;&gt;"",'Agents Postes'!E$3,"")</f>
        <v>Herbert Dupont</v>
      </c>
      <c r="D683" s="12"/>
      <c r="E683" s="123"/>
      <c r="F683" s="123"/>
      <c r="G683" s="124"/>
      <c r="H683" s="124"/>
      <c r="I683" s="125"/>
      <c r="J683" s="125"/>
      <c r="K683" s="13"/>
      <c r="L683" s="2">
        <f t="shared" si="740"/>
        <v>0</v>
      </c>
      <c r="M683" s="3">
        <f t="shared" si="741"/>
        <v>0</v>
      </c>
      <c r="R683">
        <f t="shared" si="705"/>
        <v>3</v>
      </c>
      <c r="S683" s="33">
        <f t="shared" ref="S683" si="747">B683</f>
        <v>43894</v>
      </c>
      <c r="T683">
        <f t="shared" si="707"/>
        <v>10</v>
      </c>
      <c r="U683">
        <f t="shared" si="708"/>
        <v>3</v>
      </c>
      <c r="V683" t="str">
        <f t="shared" si="704"/>
        <v>10Herbert Dupont3</v>
      </c>
      <c r="W683" s="188">
        <f t="shared" si="709"/>
        <v>0</v>
      </c>
      <c r="X683" s="188">
        <f t="shared" si="710"/>
        <v>0</v>
      </c>
      <c r="Y683" s="33">
        <f t="shared" si="711"/>
        <v>43894</v>
      </c>
    </row>
    <row r="684" spans="1:25" ht="15">
      <c r="A684" s="39"/>
      <c r="B684" s="240"/>
      <c r="C684" s="14" t="str">
        <f>IF(B683&lt;&gt;"",'Agents Postes'!E$4,"")</f>
        <v>Lulu Durand</v>
      </c>
      <c r="D684" s="15"/>
      <c r="E684" s="16"/>
      <c r="F684" s="16"/>
      <c r="G684" s="17"/>
      <c r="H684" s="17"/>
      <c r="I684" s="18"/>
      <c r="J684" s="18"/>
      <c r="K684" s="19"/>
      <c r="L684" s="1">
        <f t="shared" si="740"/>
        <v>0</v>
      </c>
      <c r="M684" s="4">
        <f t="shared" si="741"/>
        <v>0</v>
      </c>
      <c r="R684">
        <f t="shared" si="705"/>
        <v>3</v>
      </c>
      <c r="S684" s="33">
        <f t="shared" ref="S684" si="748">S683</f>
        <v>43894</v>
      </c>
      <c r="T684">
        <f t="shared" si="707"/>
        <v>10</v>
      </c>
      <c r="U684">
        <f t="shared" si="708"/>
        <v>3</v>
      </c>
      <c r="V684" t="str">
        <f t="shared" si="704"/>
        <v>10Lulu Durand3</v>
      </c>
      <c r="W684" s="188">
        <f t="shared" si="709"/>
        <v>0</v>
      </c>
      <c r="X684" s="188">
        <f t="shared" si="710"/>
        <v>0</v>
      </c>
      <c r="Y684" s="33">
        <f t="shared" si="711"/>
        <v>43894</v>
      </c>
    </row>
    <row r="685" spans="1:25" ht="15">
      <c r="A685" s="39"/>
      <c r="B685" s="240"/>
      <c r="C685" s="14" t="str">
        <f>IF(B683&lt;&gt;"",'Agents Postes'!E$5,"")</f>
        <v>Jules Wist</v>
      </c>
      <c r="D685" s="15"/>
      <c r="E685" s="16"/>
      <c r="F685" s="16"/>
      <c r="G685" s="17"/>
      <c r="H685" s="17"/>
      <c r="I685" s="18"/>
      <c r="J685" s="18"/>
      <c r="K685" s="19"/>
      <c r="L685" s="1">
        <f t="shared" si="740"/>
        <v>0</v>
      </c>
      <c r="M685" s="4">
        <f t="shared" si="741"/>
        <v>0</v>
      </c>
      <c r="R685">
        <f t="shared" si="705"/>
        <v>3</v>
      </c>
      <c r="S685" s="33">
        <f t="shared" ref="S685" si="749">S683</f>
        <v>43894</v>
      </c>
      <c r="T685">
        <f t="shared" si="707"/>
        <v>10</v>
      </c>
      <c r="U685">
        <f t="shared" si="708"/>
        <v>3</v>
      </c>
      <c r="V685" t="str">
        <f t="shared" si="704"/>
        <v>10Jules Wist3</v>
      </c>
      <c r="W685" s="188">
        <f t="shared" si="709"/>
        <v>0</v>
      </c>
      <c r="X685" s="188">
        <f t="shared" si="710"/>
        <v>0</v>
      </c>
      <c r="Y685" s="33">
        <f t="shared" si="711"/>
        <v>43894</v>
      </c>
    </row>
    <row r="686" spans="1:25" ht="15">
      <c r="A686" s="39"/>
      <c r="B686" s="240"/>
      <c r="C686" s="14" t="str">
        <f>IF(B683&lt;&gt;"",'Agents Postes'!E$6,"")</f>
        <v>Honoré Tarot</v>
      </c>
      <c r="D686" s="15"/>
      <c r="E686" s="16"/>
      <c r="F686" s="16"/>
      <c r="G686" s="17"/>
      <c r="H686" s="17"/>
      <c r="I686" s="18"/>
      <c r="J686" s="18"/>
      <c r="K686" s="19"/>
      <c r="L686" s="1">
        <f t="shared" si="740"/>
        <v>0</v>
      </c>
      <c r="M686" s="4">
        <f t="shared" si="741"/>
        <v>0</v>
      </c>
      <c r="R686">
        <f t="shared" si="705"/>
        <v>3</v>
      </c>
      <c r="S686" s="33">
        <f t="shared" ref="S686" si="750">S683</f>
        <v>43894</v>
      </c>
      <c r="T686">
        <f t="shared" si="707"/>
        <v>10</v>
      </c>
      <c r="U686">
        <f t="shared" si="708"/>
        <v>3</v>
      </c>
      <c r="V686" t="str">
        <f t="shared" si="704"/>
        <v>10Honoré Tarot3</v>
      </c>
      <c r="W686" s="188">
        <f t="shared" si="709"/>
        <v>0</v>
      </c>
      <c r="X686" s="188">
        <f t="shared" si="710"/>
        <v>0</v>
      </c>
      <c r="Y686" s="33">
        <f t="shared" si="711"/>
        <v>43894</v>
      </c>
    </row>
    <row r="687" spans="1:25" ht="15">
      <c r="A687" s="39"/>
      <c r="B687" s="240"/>
      <c r="C687" s="14" t="str">
        <f>IF(B683&lt;&gt;"",'Agents Postes'!E$7,"")</f>
        <v>Joseph Belote</v>
      </c>
      <c r="D687" s="15"/>
      <c r="E687" s="16"/>
      <c r="F687" s="16"/>
      <c r="G687" s="17"/>
      <c r="H687" s="17"/>
      <c r="I687" s="18"/>
      <c r="J687" s="18"/>
      <c r="K687" s="19"/>
      <c r="L687" s="1">
        <f t="shared" si="740"/>
        <v>0</v>
      </c>
      <c r="M687" s="4">
        <f t="shared" si="741"/>
        <v>0</v>
      </c>
      <c r="R687">
        <f t="shared" si="705"/>
        <v>3</v>
      </c>
      <c r="S687" s="33">
        <f t="shared" ref="S687" si="751">S683</f>
        <v>43894</v>
      </c>
      <c r="T687">
        <f t="shared" si="707"/>
        <v>10</v>
      </c>
      <c r="U687">
        <f t="shared" si="708"/>
        <v>3</v>
      </c>
      <c r="V687" t="str">
        <f t="shared" si="704"/>
        <v>10Joseph Belote3</v>
      </c>
      <c r="W687" s="188">
        <f t="shared" si="709"/>
        <v>0</v>
      </c>
      <c r="X687" s="188">
        <f t="shared" si="710"/>
        <v>0</v>
      </c>
      <c r="Y687" s="33">
        <f t="shared" si="711"/>
        <v>43894</v>
      </c>
    </row>
    <row r="688" spans="1:25" ht="15">
      <c r="A688" s="39"/>
      <c r="B688" s="240"/>
      <c r="C688" s="14" t="str">
        <f>IF(B683&lt;&gt;"",'Agents Postes'!E$8,"")</f>
        <v/>
      </c>
      <c r="D688" s="15"/>
      <c r="E688" s="16"/>
      <c r="F688" s="16"/>
      <c r="G688" s="17"/>
      <c r="H688" s="17"/>
      <c r="I688" s="18"/>
      <c r="J688" s="18"/>
      <c r="K688" s="19"/>
      <c r="L688" s="1">
        <f t="shared" si="740"/>
        <v>0</v>
      </c>
      <c r="M688" s="4">
        <f t="shared" si="741"/>
        <v>0</v>
      </c>
      <c r="R688">
        <f t="shared" si="705"/>
        <v>3</v>
      </c>
      <c r="S688" s="33">
        <f t="shared" ref="S688" si="752">S683</f>
        <v>43894</v>
      </c>
      <c r="T688">
        <f t="shared" si="707"/>
        <v>10</v>
      </c>
      <c r="U688">
        <f t="shared" si="708"/>
        <v>3</v>
      </c>
      <c r="V688" t="str">
        <f t="shared" si="704"/>
        <v>103</v>
      </c>
      <c r="W688" s="188">
        <f t="shared" si="709"/>
        <v>0</v>
      </c>
      <c r="X688" s="188">
        <f t="shared" si="710"/>
        <v>0</v>
      </c>
      <c r="Y688" s="33">
        <f t="shared" si="711"/>
        <v>43894</v>
      </c>
    </row>
    <row r="689" spans="1:25" ht="15">
      <c r="A689" s="39"/>
      <c r="B689" s="240"/>
      <c r="C689" s="14" t="str">
        <f>IF(B683&lt;&gt;"",'Agents Postes'!E$9,"")</f>
        <v/>
      </c>
      <c r="D689" s="15"/>
      <c r="E689" s="16"/>
      <c r="F689" s="16"/>
      <c r="G689" s="17"/>
      <c r="H689" s="17"/>
      <c r="I689" s="18"/>
      <c r="J689" s="18"/>
      <c r="K689" s="19"/>
      <c r="L689" s="1">
        <f t="shared" si="740"/>
        <v>0</v>
      </c>
      <c r="M689" s="4">
        <f t="shared" si="741"/>
        <v>0</v>
      </c>
      <c r="R689">
        <f t="shared" si="705"/>
        <v>3</v>
      </c>
      <c r="S689" s="33">
        <f t="shared" ref="S689" si="753">S683</f>
        <v>43894</v>
      </c>
      <c r="T689">
        <f t="shared" si="707"/>
        <v>10</v>
      </c>
      <c r="U689">
        <f t="shared" si="708"/>
        <v>3</v>
      </c>
      <c r="V689" t="str">
        <f t="shared" si="704"/>
        <v>103</v>
      </c>
      <c r="W689" s="188">
        <f t="shared" si="709"/>
        <v>0</v>
      </c>
      <c r="X689" s="188">
        <f t="shared" si="710"/>
        <v>0</v>
      </c>
      <c r="Y689" s="33">
        <f t="shared" si="711"/>
        <v>43894</v>
      </c>
    </row>
    <row r="690" spans="1:25" ht="15">
      <c r="A690" s="39"/>
      <c r="B690" s="240"/>
      <c r="C690" s="14" t="str">
        <f>IF(B683&lt;&gt;"",'Agents Postes'!E$10,"")</f>
        <v/>
      </c>
      <c r="D690" s="15"/>
      <c r="E690" s="16"/>
      <c r="F690" s="16"/>
      <c r="G690" s="17"/>
      <c r="H690" s="17"/>
      <c r="I690" s="18"/>
      <c r="J690" s="18"/>
      <c r="K690" s="19"/>
      <c r="L690" s="1">
        <f t="shared" si="740"/>
        <v>0</v>
      </c>
      <c r="M690" s="4">
        <f t="shared" si="741"/>
        <v>0</v>
      </c>
      <c r="R690">
        <f t="shared" si="705"/>
        <v>3</v>
      </c>
      <c r="S690" s="33">
        <f t="shared" ref="S690" si="754">S683</f>
        <v>43894</v>
      </c>
      <c r="T690">
        <f t="shared" si="707"/>
        <v>10</v>
      </c>
      <c r="U690">
        <f t="shared" si="708"/>
        <v>3</v>
      </c>
      <c r="V690" t="str">
        <f t="shared" si="704"/>
        <v>103</v>
      </c>
      <c r="W690" s="188">
        <f t="shared" si="709"/>
        <v>0</v>
      </c>
      <c r="X690" s="188">
        <f t="shared" si="710"/>
        <v>0</v>
      </c>
      <c r="Y690" s="33">
        <f t="shared" si="711"/>
        <v>43894</v>
      </c>
    </row>
    <row r="691" spans="1:25" ht="15">
      <c r="A691" s="39"/>
      <c r="B691" s="240"/>
      <c r="C691" s="14" t="str">
        <f>IF(B683&lt;&gt;"",'Agents Postes'!E$11,"")</f>
        <v/>
      </c>
      <c r="D691" s="15"/>
      <c r="E691" s="16"/>
      <c r="F691" s="16"/>
      <c r="G691" s="17"/>
      <c r="H691" s="17"/>
      <c r="I691" s="18"/>
      <c r="J691" s="18"/>
      <c r="K691" s="19"/>
      <c r="L691" s="1">
        <f t="shared" si="740"/>
        <v>0</v>
      </c>
      <c r="M691" s="4">
        <f t="shared" si="741"/>
        <v>0</v>
      </c>
      <c r="R691">
        <f t="shared" si="705"/>
        <v>3</v>
      </c>
      <c r="S691" s="33">
        <f t="shared" ref="S691" si="755">S683</f>
        <v>43894</v>
      </c>
      <c r="T691">
        <f t="shared" si="707"/>
        <v>10</v>
      </c>
      <c r="U691">
        <f t="shared" si="708"/>
        <v>3</v>
      </c>
      <c r="V691" t="str">
        <f t="shared" si="704"/>
        <v>103</v>
      </c>
      <c r="W691" s="188">
        <f t="shared" si="709"/>
        <v>0</v>
      </c>
      <c r="X691" s="188">
        <f t="shared" si="710"/>
        <v>0</v>
      </c>
      <c r="Y691" s="33">
        <f t="shared" si="711"/>
        <v>43894</v>
      </c>
    </row>
    <row r="692" spans="1:25" ht="15">
      <c r="A692" s="39"/>
      <c r="B692" s="240"/>
      <c r="C692" s="14" t="str">
        <f>IF(B683&lt;&gt;"",'Agents Postes'!E$12,"")</f>
        <v/>
      </c>
      <c r="D692" s="15"/>
      <c r="E692" s="16"/>
      <c r="F692" s="16"/>
      <c r="G692" s="17"/>
      <c r="H692" s="17"/>
      <c r="I692" s="18"/>
      <c r="J692" s="18"/>
      <c r="K692" s="19"/>
      <c r="L692" s="1">
        <f t="shared" si="740"/>
        <v>0</v>
      </c>
      <c r="M692" s="4">
        <f t="shared" si="741"/>
        <v>0</v>
      </c>
      <c r="R692">
        <f t="shared" si="705"/>
        <v>3</v>
      </c>
      <c r="S692" s="33">
        <f t="shared" ref="S692" si="756">S683</f>
        <v>43894</v>
      </c>
      <c r="T692">
        <f t="shared" si="707"/>
        <v>10</v>
      </c>
      <c r="U692">
        <f t="shared" si="708"/>
        <v>3</v>
      </c>
      <c r="V692" t="str">
        <f t="shared" si="704"/>
        <v>103</v>
      </c>
      <c r="W692" s="188">
        <f t="shared" si="709"/>
        <v>0</v>
      </c>
      <c r="X692" s="188">
        <f t="shared" si="710"/>
        <v>0</v>
      </c>
      <c r="Y692" s="33">
        <f t="shared" si="711"/>
        <v>43894</v>
      </c>
    </row>
    <row r="693" spans="1:25" ht="15">
      <c r="A693" s="39"/>
      <c r="B693" s="240"/>
      <c r="C693" s="14" t="str">
        <f>IF(B683&lt;&gt;"",'Agents Postes'!E$13,"")</f>
        <v/>
      </c>
      <c r="D693" s="15"/>
      <c r="E693" s="16"/>
      <c r="F693" s="16"/>
      <c r="G693" s="17"/>
      <c r="H693" s="17"/>
      <c r="I693" s="18"/>
      <c r="J693" s="18"/>
      <c r="K693" s="19"/>
      <c r="L693" s="1">
        <f t="shared" si="740"/>
        <v>0</v>
      </c>
      <c r="M693" s="4">
        <f t="shared" si="741"/>
        <v>0</v>
      </c>
      <c r="R693">
        <f t="shared" si="705"/>
        <v>3</v>
      </c>
      <c r="S693" s="33">
        <f t="shared" ref="S693" si="757">S683</f>
        <v>43894</v>
      </c>
      <c r="T693">
        <f t="shared" si="707"/>
        <v>10</v>
      </c>
      <c r="U693">
        <f t="shared" si="708"/>
        <v>3</v>
      </c>
      <c r="V693" t="str">
        <f t="shared" si="704"/>
        <v>103</v>
      </c>
      <c r="W693" s="188">
        <f t="shared" si="709"/>
        <v>0</v>
      </c>
      <c r="X693" s="188">
        <f t="shared" si="710"/>
        <v>0</v>
      </c>
      <c r="Y693" s="33">
        <f t="shared" si="711"/>
        <v>43894</v>
      </c>
    </row>
    <row r="694" spans="1:25" ht="15">
      <c r="A694" s="39"/>
      <c r="B694" s="240"/>
      <c r="C694" s="14" t="str">
        <f>IF(B683&lt;&gt;"",'Agents Postes'!E$14,"")</f>
        <v/>
      </c>
      <c r="D694" s="15"/>
      <c r="E694" s="16"/>
      <c r="F694" s="16"/>
      <c r="G694" s="17"/>
      <c r="H694" s="17"/>
      <c r="I694" s="18"/>
      <c r="J694" s="18"/>
      <c r="K694" s="19"/>
      <c r="L694" s="1">
        <f t="shared" si="740"/>
        <v>0</v>
      </c>
      <c r="M694" s="4">
        <f t="shared" si="741"/>
        <v>0</v>
      </c>
      <c r="R694">
        <f t="shared" si="705"/>
        <v>3</v>
      </c>
      <c r="S694" s="33">
        <f t="shared" ref="S694" si="758">S683</f>
        <v>43894</v>
      </c>
      <c r="T694">
        <f t="shared" si="707"/>
        <v>10</v>
      </c>
      <c r="U694">
        <f t="shared" si="708"/>
        <v>3</v>
      </c>
      <c r="V694" t="str">
        <f t="shared" si="704"/>
        <v>103</v>
      </c>
      <c r="W694" s="188">
        <f t="shared" si="709"/>
        <v>0</v>
      </c>
      <c r="X694" s="188">
        <f t="shared" si="710"/>
        <v>0</v>
      </c>
      <c r="Y694" s="33">
        <f t="shared" si="711"/>
        <v>43894</v>
      </c>
    </row>
    <row r="695" spans="1:25" ht="15">
      <c r="A695" s="39"/>
      <c r="B695" s="240"/>
      <c r="C695" s="14" t="str">
        <f>IF(B684&lt;&gt;"",'Agents Postes'!E$14,"")</f>
        <v/>
      </c>
      <c r="D695" s="15"/>
      <c r="E695" s="16"/>
      <c r="F695" s="16"/>
      <c r="G695" s="17"/>
      <c r="H695" s="17"/>
      <c r="I695" s="18"/>
      <c r="J695" s="18"/>
      <c r="K695" s="19"/>
      <c r="L695" s="1">
        <f t="shared" si="740"/>
        <v>0</v>
      </c>
      <c r="M695" s="4">
        <f t="shared" si="741"/>
        <v>0</v>
      </c>
      <c r="R695">
        <f t="shared" si="705"/>
        <v>3</v>
      </c>
      <c r="S695" s="33">
        <f t="shared" ref="S695" si="759">S683</f>
        <v>43894</v>
      </c>
      <c r="T695">
        <f t="shared" si="707"/>
        <v>10</v>
      </c>
      <c r="U695">
        <f t="shared" si="708"/>
        <v>3</v>
      </c>
      <c r="V695" t="str">
        <f t="shared" si="704"/>
        <v>103</v>
      </c>
      <c r="W695" s="188">
        <f t="shared" si="709"/>
        <v>0</v>
      </c>
      <c r="X695" s="188">
        <f t="shared" si="710"/>
        <v>0</v>
      </c>
      <c r="Y695" s="33">
        <f t="shared" si="711"/>
        <v>43894</v>
      </c>
    </row>
    <row r="696" spans="1:25" ht="15">
      <c r="A696" s="39"/>
      <c r="B696" s="240"/>
      <c r="C696" s="14" t="str">
        <f>IF(B685&lt;&gt;"",'Agents Postes'!E$14,"")</f>
        <v/>
      </c>
      <c r="D696" s="15"/>
      <c r="E696" s="16"/>
      <c r="F696" s="16"/>
      <c r="G696" s="17"/>
      <c r="H696" s="17"/>
      <c r="I696" s="18"/>
      <c r="J696" s="18"/>
      <c r="K696" s="19"/>
      <c r="L696" s="1">
        <f t="shared" si="740"/>
        <v>0</v>
      </c>
      <c r="M696" s="4">
        <f t="shared" si="741"/>
        <v>0</v>
      </c>
      <c r="R696">
        <f t="shared" si="705"/>
        <v>3</v>
      </c>
      <c r="S696" s="33">
        <f t="shared" ref="S696" si="760">S683</f>
        <v>43894</v>
      </c>
      <c r="T696">
        <f t="shared" si="707"/>
        <v>10</v>
      </c>
      <c r="U696">
        <f t="shared" si="708"/>
        <v>3</v>
      </c>
      <c r="V696" t="str">
        <f t="shared" si="704"/>
        <v>103</v>
      </c>
      <c r="W696" s="188">
        <f t="shared" si="709"/>
        <v>0</v>
      </c>
      <c r="X696" s="188">
        <f t="shared" si="710"/>
        <v>0</v>
      </c>
      <c r="Y696" s="33">
        <f t="shared" si="711"/>
        <v>43894</v>
      </c>
    </row>
    <row r="697" spans="1:25" ht="15.75" thickBot="1">
      <c r="A697" s="39"/>
      <c r="B697" s="241"/>
      <c r="C697" s="14" t="str">
        <f>IF(B686&lt;&gt;"",'Agents Postes'!E$14,"")</f>
        <v/>
      </c>
      <c r="D697" s="15"/>
      <c r="E697" s="126"/>
      <c r="F697" s="126"/>
      <c r="G697" s="127"/>
      <c r="H697" s="127"/>
      <c r="I697" s="128"/>
      <c r="J697" s="128"/>
      <c r="K697" s="21"/>
      <c r="L697" s="5">
        <f t="shared" si="740"/>
        <v>0</v>
      </c>
      <c r="M697" s="6">
        <f t="shared" si="741"/>
        <v>0</v>
      </c>
      <c r="R697">
        <f t="shared" si="705"/>
        <v>3</v>
      </c>
      <c r="S697" s="33">
        <f t="shared" ref="S697" si="761">S683</f>
        <v>43894</v>
      </c>
      <c r="T697">
        <f t="shared" si="707"/>
        <v>10</v>
      </c>
      <c r="U697">
        <f t="shared" si="708"/>
        <v>3</v>
      </c>
      <c r="V697" t="str">
        <f t="shared" si="704"/>
        <v>103</v>
      </c>
      <c r="W697" s="188">
        <f t="shared" si="709"/>
        <v>0</v>
      </c>
      <c r="X697" s="188">
        <f t="shared" si="710"/>
        <v>0</v>
      </c>
      <c r="Y697" s="33">
        <f t="shared" si="711"/>
        <v>43894</v>
      </c>
    </row>
    <row r="698" spans="1:25" ht="15">
      <c r="A698" s="39">
        <v>46</v>
      </c>
      <c r="B698" s="239">
        <f>IF(WORKDAY(D$4,A698,Feries)&lt;=F$4,WORKDAY(D$4,A698,Feries),"")</f>
        <v>43895</v>
      </c>
      <c r="C698" s="11" t="str">
        <f>IF(B698&lt;&gt;"",'Agents Postes'!E$3,"")</f>
        <v>Herbert Dupont</v>
      </c>
      <c r="D698" s="12"/>
      <c r="E698" s="123"/>
      <c r="F698" s="123"/>
      <c r="G698" s="124"/>
      <c r="H698" s="124"/>
      <c r="I698" s="125"/>
      <c r="J698" s="125"/>
      <c r="K698" s="13"/>
      <c r="L698" s="2">
        <f t="shared" si="740"/>
        <v>0</v>
      </c>
      <c r="M698" s="3">
        <f t="shared" si="741"/>
        <v>0</v>
      </c>
      <c r="R698">
        <f t="shared" si="705"/>
        <v>4</v>
      </c>
      <c r="S698" s="33">
        <f t="shared" ref="S698" si="762">B698</f>
        <v>43895</v>
      </c>
      <c r="T698">
        <f t="shared" si="707"/>
        <v>10</v>
      </c>
      <c r="U698">
        <f t="shared" si="708"/>
        <v>3</v>
      </c>
      <c r="V698" t="str">
        <f t="shared" si="704"/>
        <v>10Herbert Dupont4</v>
      </c>
      <c r="W698" s="188">
        <f t="shared" si="709"/>
        <v>0</v>
      </c>
      <c r="X698" s="188">
        <f t="shared" si="710"/>
        <v>0</v>
      </c>
      <c r="Y698" s="33">
        <f t="shared" si="711"/>
        <v>43895</v>
      </c>
    </row>
    <row r="699" spans="1:25" ht="15">
      <c r="A699" s="39"/>
      <c r="B699" s="240"/>
      <c r="C699" s="14" t="str">
        <f>IF(B698&lt;&gt;"",'Agents Postes'!E$4,"")</f>
        <v>Lulu Durand</v>
      </c>
      <c r="D699" s="15"/>
      <c r="E699" s="16"/>
      <c r="F699" s="16"/>
      <c r="G699" s="17"/>
      <c r="H699" s="17"/>
      <c r="I699" s="18"/>
      <c r="J699" s="18"/>
      <c r="K699" s="19"/>
      <c r="L699" s="1">
        <f t="shared" si="740"/>
        <v>0</v>
      </c>
      <c r="M699" s="4">
        <f t="shared" si="741"/>
        <v>0</v>
      </c>
      <c r="R699">
        <f t="shared" si="705"/>
        <v>4</v>
      </c>
      <c r="S699" s="33">
        <f t="shared" ref="S699" si="763">S698</f>
        <v>43895</v>
      </c>
      <c r="T699">
        <f t="shared" si="707"/>
        <v>10</v>
      </c>
      <c r="U699">
        <f t="shared" si="708"/>
        <v>3</v>
      </c>
      <c r="V699" t="str">
        <f t="shared" si="704"/>
        <v>10Lulu Durand4</v>
      </c>
      <c r="W699" s="188">
        <f t="shared" si="709"/>
        <v>0</v>
      </c>
      <c r="X699" s="188">
        <f t="shared" si="710"/>
        <v>0</v>
      </c>
      <c r="Y699" s="33">
        <f t="shared" si="711"/>
        <v>43895</v>
      </c>
    </row>
    <row r="700" spans="1:25" ht="15">
      <c r="A700" s="39"/>
      <c r="B700" s="240"/>
      <c r="C700" s="14" t="str">
        <f>IF(B698&lt;&gt;"",'Agents Postes'!E$5,"")</f>
        <v>Jules Wist</v>
      </c>
      <c r="D700" s="15"/>
      <c r="E700" s="16"/>
      <c r="F700" s="16"/>
      <c r="G700" s="17"/>
      <c r="H700" s="17"/>
      <c r="I700" s="18"/>
      <c r="J700" s="18"/>
      <c r="K700" s="19"/>
      <c r="L700" s="1">
        <f t="shared" si="740"/>
        <v>0</v>
      </c>
      <c r="M700" s="4">
        <f t="shared" si="741"/>
        <v>0</v>
      </c>
      <c r="R700">
        <f t="shared" si="705"/>
        <v>4</v>
      </c>
      <c r="S700" s="33">
        <f t="shared" ref="S700" si="764">S698</f>
        <v>43895</v>
      </c>
      <c r="T700">
        <f t="shared" si="707"/>
        <v>10</v>
      </c>
      <c r="U700">
        <f t="shared" si="708"/>
        <v>3</v>
      </c>
      <c r="V700" t="str">
        <f t="shared" si="704"/>
        <v>10Jules Wist4</v>
      </c>
      <c r="W700" s="188">
        <f t="shared" si="709"/>
        <v>0</v>
      </c>
      <c r="X700" s="188">
        <f t="shared" si="710"/>
        <v>0</v>
      </c>
      <c r="Y700" s="33">
        <f t="shared" si="711"/>
        <v>43895</v>
      </c>
    </row>
    <row r="701" spans="1:25" ht="15">
      <c r="A701" s="39"/>
      <c r="B701" s="240"/>
      <c r="C701" s="14" t="str">
        <f>IF(B698&lt;&gt;"",'Agents Postes'!E$6,"")</f>
        <v>Honoré Tarot</v>
      </c>
      <c r="D701" s="15"/>
      <c r="E701" s="16"/>
      <c r="F701" s="16"/>
      <c r="G701" s="17"/>
      <c r="H701" s="17"/>
      <c r="I701" s="18"/>
      <c r="J701" s="18"/>
      <c r="K701" s="19"/>
      <c r="L701" s="1">
        <f t="shared" si="740"/>
        <v>0</v>
      </c>
      <c r="M701" s="4">
        <f t="shared" si="741"/>
        <v>0</v>
      </c>
      <c r="R701">
        <f t="shared" si="705"/>
        <v>4</v>
      </c>
      <c r="S701" s="33">
        <f t="shared" ref="S701" si="765">S698</f>
        <v>43895</v>
      </c>
      <c r="T701">
        <f t="shared" si="707"/>
        <v>10</v>
      </c>
      <c r="U701">
        <f t="shared" si="708"/>
        <v>3</v>
      </c>
      <c r="V701" t="str">
        <f t="shared" si="704"/>
        <v>10Honoré Tarot4</v>
      </c>
      <c r="W701" s="188">
        <f t="shared" si="709"/>
        <v>0</v>
      </c>
      <c r="X701" s="188">
        <f t="shared" si="710"/>
        <v>0</v>
      </c>
      <c r="Y701" s="33">
        <f t="shared" si="711"/>
        <v>43895</v>
      </c>
    </row>
    <row r="702" spans="1:25" ht="15">
      <c r="A702" s="39"/>
      <c r="B702" s="240"/>
      <c r="C702" s="14" t="str">
        <f>IF(B698&lt;&gt;"",'Agents Postes'!E$7,"")</f>
        <v>Joseph Belote</v>
      </c>
      <c r="D702" s="15"/>
      <c r="E702" s="16"/>
      <c r="F702" s="16"/>
      <c r="G702" s="17"/>
      <c r="H702" s="17"/>
      <c r="I702" s="18"/>
      <c r="J702" s="18"/>
      <c r="K702" s="19"/>
      <c r="L702" s="1">
        <f t="shared" si="740"/>
        <v>0</v>
      </c>
      <c r="M702" s="4">
        <f t="shared" si="741"/>
        <v>0</v>
      </c>
      <c r="R702">
        <f t="shared" si="705"/>
        <v>4</v>
      </c>
      <c r="S702" s="33">
        <f t="shared" ref="S702" si="766">S698</f>
        <v>43895</v>
      </c>
      <c r="T702">
        <f t="shared" si="707"/>
        <v>10</v>
      </c>
      <c r="U702">
        <f t="shared" si="708"/>
        <v>3</v>
      </c>
      <c r="V702" t="str">
        <f t="shared" si="704"/>
        <v>10Joseph Belote4</v>
      </c>
      <c r="W702" s="188">
        <f t="shared" si="709"/>
        <v>0</v>
      </c>
      <c r="X702" s="188">
        <f t="shared" si="710"/>
        <v>0</v>
      </c>
      <c r="Y702" s="33">
        <f t="shared" si="711"/>
        <v>43895</v>
      </c>
    </row>
    <row r="703" spans="1:25" ht="15">
      <c r="A703" s="39"/>
      <c r="B703" s="240"/>
      <c r="C703" s="14" t="str">
        <f>IF(B698&lt;&gt;"",'Agents Postes'!E$8,"")</f>
        <v/>
      </c>
      <c r="D703" s="15"/>
      <c r="E703" s="16"/>
      <c r="F703" s="16"/>
      <c r="G703" s="17"/>
      <c r="H703" s="17"/>
      <c r="I703" s="18"/>
      <c r="J703" s="18"/>
      <c r="K703" s="19"/>
      <c r="L703" s="1">
        <f t="shared" si="740"/>
        <v>0</v>
      </c>
      <c r="M703" s="4">
        <f t="shared" si="741"/>
        <v>0</v>
      </c>
      <c r="R703">
        <f t="shared" si="705"/>
        <v>4</v>
      </c>
      <c r="S703" s="33">
        <f t="shared" ref="S703" si="767">S698</f>
        <v>43895</v>
      </c>
      <c r="T703">
        <f t="shared" si="707"/>
        <v>10</v>
      </c>
      <c r="U703">
        <f t="shared" si="708"/>
        <v>3</v>
      </c>
      <c r="V703" t="str">
        <f t="shared" si="704"/>
        <v>104</v>
      </c>
      <c r="W703" s="188">
        <f t="shared" si="709"/>
        <v>0</v>
      </c>
      <c r="X703" s="188">
        <f t="shared" si="710"/>
        <v>0</v>
      </c>
      <c r="Y703" s="33">
        <f t="shared" si="711"/>
        <v>43895</v>
      </c>
    </row>
    <row r="704" spans="1:25" ht="15">
      <c r="A704" s="39"/>
      <c r="B704" s="240"/>
      <c r="C704" s="14" t="str">
        <f>IF(B698&lt;&gt;"",'Agents Postes'!E$9,"")</f>
        <v/>
      </c>
      <c r="D704" s="15"/>
      <c r="E704" s="16"/>
      <c r="F704" s="16"/>
      <c r="G704" s="17"/>
      <c r="H704" s="17"/>
      <c r="I704" s="18"/>
      <c r="J704" s="18"/>
      <c r="K704" s="19"/>
      <c r="L704" s="1">
        <f t="shared" si="740"/>
        <v>0</v>
      </c>
      <c r="M704" s="4">
        <f t="shared" si="741"/>
        <v>0</v>
      </c>
      <c r="R704">
        <f t="shared" si="705"/>
        <v>4</v>
      </c>
      <c r="S704" s="33">
        <f t="shared" ref="S704" si="768">S698</f>
        <v>43895</v>
      </c>
      <c r="T704">
        <f t="shared" si="707"/>
        <v>10</v>
      </c>
      <c r="U704">
        <f t="shared" si="708"/>
        <v>3</v>
      </c>
      <c r="V704" t="str">
        <f t="shared" si="704"/>
        <v>104</v>
      </c>
      <c r="W704" s="188">
        <f t="shared" si="709"/>
        <v>0</v>
      </c>
      <c r="X704" s="188">
        <f t="shared" si="710"/>
        <v>0</v>
      </c>
      <c r="Y704" s="33">
        <f t="shared" si="711"/>
        <v>43895</v>
      </c>
    </row>
    <row r="705" spans="1:25" ht="15">
      <c r="A705" s="39"/>
      <c r="B705" s="240"/>
      <c r="C705" s="14" t="str">
        <f>IF(B698&lt;&gt;"",'Agents Postes'!E$10,"")</f>
        <v/>
      </c>
      <c r="D705" s="15"/>
      <c r="E705" s="16"/>
      <c r="F705" s="16"/>
      <c r="G705" s="17"/>
      <c r="H705" s="17"/>
      <c r="I705" s="18"/>
      <c r="J705" s="18"/>
      <c r="K705" s="19"/>
      <c r="L705" s="1">
        <f t="shared" si="740"/>
        <v>0</v>
      </c>
      <c r="M705" s="4">
        <f t="shared" si="741"/>
        <v>0</v>
      </c>
      <c r="R705">
        <f t="shared" si="705"/>
        <v>4</v>
      </c>
      <c r="S705" s="33">
        <f t="shared" ref="S705" si="769">S698</f>
        <v>43895</v>
      </c>
      <c r="T705">
        <f t="shared" si="707"/>
        <v>10</v>
      </c>
      <c r="U705">
        <f t="shared" si="708"/>
        <v>3</v>
      </c>
      <c r="V705" t="str">
        <f t="shared" si="704"/>
        <v>104</v>
      </c>
      <c r="W705" s="188">
        <f t="shared" si="709"/>
        <v>0</v>
      </c>
      <c r="X705" s="188">
        <f t="shared" si="710"/>
        <v>0</v>
      </c>
      <c r="Y705" s="33">
        <f t="shared" si="711"/>
        <v>43895</v>
      </c>
    </row>
    <row r="706" spans="1:25" ht="15">
      <c r="A706" s="39"/>
      <c r="B706" s="240"/>
      <c r="C706" s="14" t="str">
        <f>IF(B698&lt;&gt;"",'Agents Postes'!E$11,"")</f>
        <v/>
      </c>
      <c r="D706" s="15"/>
      <c r="E706" s="16"/>
      <c r="F706" s="16"/>
      <c r="G706" s="17"/>
      <c r="H706" s="17"/>
      <c r="I706" s="18"/>
      <c r="J706" s="18"/>
      <c r="K706" s="19"/>
      <c r="L706" s="1">
        <f t="shared" si="740"/>
        <v>0</v>
      </c>
      <c r="M706" s="4">
        <f t="shared" si="741"/>
        <v>0</v>
      </c>
      <c r="R706">
        <f t="shared" si="705"/>
        <v>4</v>
      </c>
      <c r="S706" s="33">
        <f t="shared" ref="S706" si="770">S698</f>
        <v>43895</v>
      </c>
      <c r="T706">
        <f t="shared" si="707"/>
        <v>10</v>
      </c>
      <c r="U706">
        <f t="shared" si="708"/>
        <v>3</v>
      </c>
      <c r="V706" t="str">
        <f t="shared" si="704"/>
        <v>104</v>
      </c>
      <c r="W706" s="188">
        <f t="shared" si="709"/>
        <v>0</v>
      </c>
      <c r="X706" s="188">
        <f t="shared" si="710"/>
        <v>0</v>
      </c>
      <c r="Y706" s="33">
        <f t="shared" si="711"/>
        <v>43895</v>
      </c>
    </row>
    <row r="707" spans="1:25" ht="15">
      <c r="A707" s="39"/>
      <c r="B707" s="240"/>
      <c r="C707" s="14" t="str">
        <f>IF(B698&lt;&gt;"",'Agents Postes'!E$12,"")</f>
        <v/>
      </c>
      <c r="D707" s="15"/>
      <c r="E707" s="16"/>
      <c r="F707" s="16"/>
      <c r="G707" s="17"/>
      <c r="H707" s="17"/>
      <c r="I707" s="18"/>
      <c r="J707" s="18"/>
      <c r="K707" s="19"/>
      <c r="L707" s="1">
        <f t="shared" si="740"/>
        <v>0</v>
      </c>
      <c r="M707" s="4">
        <f t="shared" si="741"/>
        <v>0</v>
      </c>
      <c r="R707">
        <f t="shared" si="705"/>
        <v>4</v>
      </c>
      <c r="S707" s="33">
        <f t="shared" ref="S707" si="771">S698</f>
        <v>43895</v>
      </c>
      <c r="T707">
        <f t="shared" si="707"/>
        <v>10</v>
      </c>
      <c r="U707">
        <f t="shared" si="708"/>
        <v>3</v>
      </c>
      <c r="V707" t="str">
        <f t="shared" si="704"/>
        <v>104</v>
      </c>
      <c r="W707" s="188">
        <f t="shared" si="709"/>
        <v>0</v>
      </c>
      <c r="X707" s="188">
        <f t="shared" si="710"/>
        <v>0</v>
      </c>
      <c r="Y707" s="33">
        <f t="shared" si="711"/>
        <v>43895</v>
      </c>
    </row>
    <row r="708" spans="1:25" ht="15">
      <c r="A708" s="39"/>
      <c r="B708" s="240"/>
      <c r="C708" s="14" t="str">
        <f>IF(B698&lt;&gt;"",'Agents Postes'!E$13,"")</f>
        <v/>
      </c>
      <c r="D708" s="15"/>
      <c r="E708" s="16"/>
      <c r="F708" s="16"/>
      <c r="G708" s="17"/>
      <c r="H708" s="17"/>
      <c r="I708" s="18"/>
      <c r="J708" s="18"/>
      <c r="K708" s="19"/>
      <c r="L708" s="1">
        <f t="shared" si="740"/>
        <v>0</v>
      </c>
      <c r="M708" s="4">
        <f t="shared" si="741"/>
        <v>0</v>
      </c>
      <c r="R708">
        <f t="shared" si="705"/>
        <v>4</v>
      </c>
      <c r="S708" s="33">
        <f t="shared" ref="S708" si="772">S698</f>
        <v>43895</v>
      </c>
      <c r="T708">
        <f t="shared" si="707"/>
        <v>10</v>
      </c>
      <c r="U708">
        <f t="shared" si="708"/>
        <v>3</v>
      </c>
      <c r="V708" t="str">
        <f t="shared" si="704"/>
        <v>104</v>
      </c>
      <c r="W708" s="188">
        <f t="shared" si="709"/>
        <v>0</v>
      </c>
      <c r="X708" s="188">
        <f t="shared" si="710"/>
        <v>0</v>
      </c>
      <c r="Y708" s="33">
        <f t="shared" si="711"/>
        <v>43895</v>
      </c>
    </row>
    <row r="709" spans="1:25" ht="15">
      <c r="A709" s="39"/>
      <c r="B709" s="240"/>
      <c r="C709" s="14" t="str">
        <f>IF(B698&lt;&gt;"",'Agents Postes'!E$14,"")</f>
        <v/>
      </c>
      <c r="D709" s="15"/>
      <c r="E709" s="16"/>
      <c r="F709" s="16"/>
      <c r="G709" s="17"/>
      <c r="H709" s="17"/>
      <c r="I709" s="18"/>
      <c r="J709" s="18"/>
      <c r="K709" s="19"/>
      <c r="L709" s="1">
        <f t="shared" si="740"/>
        <v>0</v>
      </c>
      <c r="M709" s="4">
        <f t="shared" si="741"/>
        <v>0</v>
      </c>
      <c r="R709">
        <f t="shared" si="705"/>
        <v>4</v>
      </c>
      <c r="S709" s="33">
        <f t="shared" ref="S709" si="773">S698</f>
        <v>43895</v>
      </c>
      <c r="T709">
        <f t="shared" si="707"/>
        <v>10</v>
      </c>
      <c r="U709">
        <f t="shared" si="708"/>
        <v>3</v>
      </c>
      <c r="V709" t="str">
        <f t="shared" si="704"/>
        <v>104</v>
      </c>
      <c r="W709" s="188">
        <f t="shared" si="709"/>
        <v>0</v>
      </c>
      <c r="X709" s="188">
        <f t="shared" si="710"/>
        <v>0</v>
      </c>
      <c r="Y709" s="33">
        <f t="shared" si="711"/>
        <v>43895</v>
      </c>
    </row>
    <row r="710" spans="1:25" ht="15">
      <c r="A710" s="39"/>
      <c r="B710" s="240"/>
      <c r="C710" s="14" t="str">
        <f>IF(B699&lt;&gt;"",'Agents Postes'!E$14,"")</f>
        <v/>
      </c>
      <c r="D710" s="15"/>
      <c r="E710" s="16"/>
      <c r="F710" s="16"/>
      <c r="G710" s="17"/>
      <c r="H710" s="17"/>
      <c r="I710" s="18"/>
      <c r="J710" s="18"/>
      <c r="K710" s="19"/>
      <c r="L710" s="1">
        <f t="shared" si="740"/>
        <v>0</v>
      </c>
      <c r="M710" s="4">
        <f t="shared" si="741"/>
        <v>0</v>
      </c>
      <c r="R710">
        <f t="shared" si="705"/>
        <v>4</v>
      </c>
      <c r="S710" s="33">
        <f t="shared" ref="S710" si="774">S698</f>
        <v>43895</v>
      </c>
      <c r="T710">
        <f t="shared" si="707"/>
        <v>10</v>
      </c>
      <c r="U710">
        <f t="shared" si="708"/>
        <v>3</v>
      </c>
      <c r="V710" t="str">
        <f t="shared" si="704"/>
        <v>104</v>
      </c>
      <c r="W710" s="188">
        <f t="shared" si="709"/>
        <v>0</v>
      </c>
      <c r="X710" s="188">
        <f t="shared" si="710"/>
        <v>0</v>
      </c>
      <c r="Y710" s="33">
        <f t="shared" si="711"/>
        <v>43895</v>
      </c>
    </row>
    <row r="711" spans="1:25" ht="15">
      <c r="A711" s="39"/>
      <c r="B711" s="240"/>
      <c r="C711" s="14" t="str">
        <f>IF(B700&lt;&gt;"",'Agents Postes'!E$14,"")</f>
        <v/>
      </c>
      <c r="D711" s="15"/>
      <c r="E711" s="16"/>
      <c r="F711" s="16"/>
      <c r="G711" s="17"/>
      <c r="H711" s="17"/>
      <c r="I711" s="18"/>
      <c r="J711" s="18"/>
      <c r="K711" s="19"/>
      <c r="L711" s="1">
        <f t="shared" si="740"/>
        <v>0</v>
      </c>
      <c r="M711" s="4">
        <f t="shared" si="741"/>
        <v>0</v>
      </c>
      <c r="R711">
        <f t="shared" si="705"/>
        <v>4</v>
      </c>
      <c r="S711" s="33">
        <f t="shared" ref="S711" si="775">S698</f>
        <v>43895</v>
      </c>
      <c r="T711">
        <f t="shared" si="707"/>
        <v>10</v>
      </c>
      <c r="U711">
        <f t="shared" si="708"/>
        <v>3</v>
      </c>
      <c r="V711" t="str">
        <f t="shared" si="704"/>
        <v>104</v>
      </c>
      <c r="W711" s="188">
        <f t="shared" si="709"/>
        <v>0</v>
      </c>
      <c r="X711" s="188">
        <f t="shared" si="710"/>
        <v>0</v>
      </c>
      <c r="Y711" s="33">
        <f t="shared" si="711"/>
        <v>43895</v>
      </c>
    </row>
    <row r="712" spans="1:25" ht="15.75" thickBot="1">
      <c r="A712" s="39"/>
      <c r="B712" s="241"/>
      <c r="C712" s="14" t="str">
        <f>IF(B701&lt;&gt;"",'Agents Postes'!E$14,"")</f>
        <v/>
      </c>
      <c r="D712" s="15"/>
      <c r="E712" s="126"/>
      <c r="F712" s="126"/>
      <c r="G712" s="127"/>
      <c r="H712" s="127"/>
      <c r="I712" s="128"/>
      <c r="J712" s="128"/>
      <c r="K712" s="21"/>
      <c r="L712" s="5">
        <f t="shared" si="740"/>
        <v>0</v>
      </c>
      <c r="M712" s="6">
        <f t="shared" si="741"/>
        <v>0</v>
      </c>
      <c r="R712">
        <f t="shared" si="705"/>
        <v>4</v>
      </c>
      <c r="S712" s="33">
        <f t="shared" ref="S712" si="776">S698</f>
        <v>43895</v>
      </c>
      <c r="T712">
        <f t="shared" si="707"/>
        <v>10</v>
      </c>
      <c r="U712">
        <f t="shared" si="708"/>
        <v>3</v>
      </c>
      <c r="V712" t="str">
        <f t="shared" ref="V712:V775" si="777">T712&amp;C712&amp;R712</f>
        <v>104</v>
      </c>
      <c r="W712" s="188">
        <f t="shared" si="709"/>
        <v>0</v>
      </c>
      <c r="X712" s="188">
        <f t="shared" si="710"/>
        <v>0</v>
      </c>
      <c r="Y712" s="33">
        <f t="shared" si="711"/>
        <v>43895</v>
      </c>
    </row>
    <row r="713" spans="1:25" ht="15">
      <c r="A713" s="39">
        <v>47</v>
      </c>
      <c r="B713" s="239">
        <f>IF(WORKDAY(D$4,A713,Feries)&lt;=F$4,WORKDAY(D$4,A713,Feries),"")</f>
        <v>43896</v>
      </c>
      <c r="C713" s="11" t="str">
        <f>IF(B713&lt;&gt;"",'Agents Postes'!E$3,"")</f>
        <v>Herbert Dupont</v>
      </c>
      <c r="D713" s="12"/>
      <c r="E713" s="123"/>
      <c r="F713" s="123"/>
      <c r="G713" s="124"/>
      <c r="H713" s="124"/>
      <c r="I713" s="125"/>
      <c r="J713" s="125"/>
      <c r="K713" s="13"/>
      <c r="L713" s="2">
        <f t="shared" si="740"/>
        <v>0</v>
      </c>
      <c r="M713" s="3">
        <f t="shared" si="741"/>
        <v>0</v>
      </c>
      <c r="R713">
        <f t="shared" ref="R713:R776" si="778">IF(S713&lt;&gt;"",WEEKDAY(S713,2),"")</f>
        <v>5</v>
      </c>
      <c r="S713" s="33">
        <f t="shared" ref="S713" si="779">B713</f>
        <v>43896</v>
      </c>
      <c r="T713">
        <f t="shared" ref="T713:T776" si="780">IF(S713&lt;&gt;"",WEEKNUM(S713,2),"")</f>
        <v>10</v>
      </c>
      <c r="U713">
        <f t="shared" ref="U713:U776" si="781">IF(S713&lt;&gt;"",MONTH(S713),"")</f>
        <v>3</v>
      </c>
      <c r="V713" t="str">
        <f t="shared" si="777"/>
        <v>10Herbert Dupont5</v>
      </c>
      <c r="W713" s="188">
        <f t="shared" ref="W713:W776" si="782">D713</f>
        <v>0</v>
      </c>
      <c r="X713" s="188">
        <f t="shared" ref="X713:X776" si="783">K713</f>
        <v>0</v>
      </c>
      <c r="Y713" s="33">
        <f t="shared" ref="Y713:Y776" si="784">S713</f>
        <v>43896</v>
      </c>
    </row>
    <row r="714" spans="1:25" ht="15">
      <c r="A714" s="39"/>
      <c r="B714" s="240"/>
      <c r="C714" s="14" t="str">
        <f>IF(B713&lt;&gt;"",'Agents Postes'!E$4,"")</f>
        <v>Lulu Durand</v>
      </c>
      <c r="D714" s="15"/>
      <c r="E714" s="16"/>
      <c r="F714" s="16"/>
      <c r="G714" s="17"/>
      <c r="H714" s="17"/>
      <c r="I714" s="18"/>
      <c r="J714" s="18"/>
      <c r="K714" s="19"/>
      <c r="L714" s="1">
        <f t="shared" si="740"/>
        <v>0</v>
      </c>
      <c r="M714" s="4">
        <f t="shared" si="741"/>
        <v>0</v>
      </c>
      <c r="R714">
        <f t="shared" si="778"/>
        <v>5</v>
      </c>
      <c r="S714" s="33">
        <f t="shared" ref="S714" si="785">S713</f>
        <v>43896</v>
      </c>
      <c r="T714">
        <f t="shared" si="780"/>
        <v>10</v>
      </c>
      <c r="U714">
        <f t="shared" si="781"/>
        <v>3</v>
      </c>
      <c r="V714" t="str">
        <f t="shared" si="777"/>
        <v>10Lulu Durand5</v>
      </c>
      <c r="W714" s="188">
        <f t="shared" si="782"/>
        <v>0</v>
      </c>
      <c r="X714" s="188">
        <f t="shared" si="783"/>
        <v>0</v>
      </c>
      <c r="Y714" s="33">
        <f t="shared" si="784"/>
        <v>43896</v>
      </c>
    </row>
    <row r="715" spans="1:25" ht="15">
      <c r="A715" s="39"/>
      <c r="B715" s="240"/>
      <c r="C715" s="14" t="str">
        <f>IF(B713&lt;&gt;"",'Agents Postes'!E$5,"")</f>
        <v>Jules Wist</v>
      </c>
      <c r="D715" s="15"/>
      <c r="E715" s="16"/>
      <c r="F715" s="16"/>
      <c r="G715" s="17"/>
      <c r="H715" s="17"/>
      <c r="I715" s="18"/>
      <c r="J715" s="18"/>
      <c r="K715" s="19"/>
      <c r="L715" s="1">
        <f t="shared" si="740"/>
        <v>0</v>
      </c>
      <c r="M715" s="4">
        <f t="shared" si="741"/>
        <v>0</v>
      </c>
      <c r="R715">
        <f t="shared" si="778"/>
        <v>5</v>
      </c>
      <c r="S715" s="33">
        <f t="shared" ref="S715" si="786">S713</f>
        <v>43896</v>
      </c>
      <c r="T715">
        <f t="shared" si="780"/>
        <v>10</v>
      </c>
      <c r="U715">
        <f t="shared" si="781"/>
        <v>3</v>
      </c>
      <c r="V715" t="str">
        <f t="shared" si="777"/>
        <v>10Jules Wist5</v>
      </c>
      <c r="W715" s="188">
        <f t="shared" si="782"/>
        <v>0</v>
      </c>
      <c r="X715" s="188">
        <f t="shared" si="783"/>
        <v>0</v>
      </c>
      <c r="Y715" s="33">
        <f t="shared" si="784"/>
        <v>43896</v>
      </c>
    </row>
    <row r="716" spans="1:25" ht="15">
      <c r="A716" s="39"/>
      <c r="B716" s="240"/>
      <c r="C716" s="14" t="str">
        <f>IF(B713&lt;&gt;"",'Agents Postes'!E$6,"")</f>
        <v>Honoré Tarot</v>
      </c>
      <c r="D716" s="15"/>
      <c r="E716" s="16"/>
      <c r="F716" s="16"/>
      <c r="G716" s="17"/>
      <c r="H716" s="17"/>
      <c r="I716" s="18"/>
      <c r="J716" s="18"/>
      <c r="K716" s="19"/>
      <c r="L716" s="1">
        <f t="shared" si="740"/>
        <v>0</v>
      </c>
      <c r="M716" s="4">
        <f t="shared" si="741"/>
        <v>0</v>
      </c>
      <c r="R716">
        <f t="shared" si="778"/>
        <v>5</v>
      </c>
      <c r="S716" s="33">
        <f t="shared" ref="S716" si="787">S713</f>
        <v>43896</v>
      </c>
      <c r="T716">
        <f t="shared" si="780"/>
        <v>10</v>
      </c>
      <c r="U716">
        <f t="shared" si="781"/>
        <v>3</v>
      </c>
      <c r="V716" t="str">
        <f t="shared" si="777"/>
        <v>10Honoré Tarot5</v>
      </c>
      <c r="W716" s="188">
        <f t="shared" si="782"/>
        <v>0</v>
      </c>
      <c r="X716" s="188">
        <f t="shared" si="783"/>
        <v>0</v>
      </c>
      <c r="Y716" s="33">
        <f t="shared" si="784"/>
        <v>43896</v>
      </c>
    </row>
    <row r="717" spans="1:25" ht="15">
      <c r="A717" s="39"/>
      <c r="B717" s="240"/>
      <c r="C717" s="14" t="str">
        <f>IF(B713&lt;&gt;"",'Agents Postes'!E$7,"")</f>
        <v>Joseph Belote</v>
      </c>
      <c r="D717" s="15"/>
      <c r="E717" s="16"/>
      <c r="F717" s="16"/>
      <c r="G717" s="17"/>
      <c r="H717" s="17"/>
      <c r="I717" s="18"/>
      <c r="J717" s="18"/>
      <c r="K717" s="19"/>
      <c r="L717" s="1">
        <f t="shared" si="740"/>
        <v>0</v>
      </c>
      <c r="M717" s="4">
        <f t="shared" si="741"/>
        <v>0</v>
      </c>
      <c r="R717">
        <f t="shared" si="778"/>
        <v>5</v>
      </c>
      <c r="S717" s="33">
        <f t="shared" ref="S717" si="788">S713</f>
        <v>43896</v>
      </c>
      <c r="T717">
        <f t="shared" si="780"/>
        <v>10</v>
      </c>
      <c r="U717">
        <f t="shared" si="781"/>
        <v>3</v>
      </c>
      <c r="V717" t="str">
        <f t="shared" si="777"/>
        <v>10Joseph Belote5</v>
      </c>
      <c r="W717" s="188">
        <f t="shared" si="782"/>
        <v>0</v>
      </c>
      <c r="X717" s="188">
        <f t="shared" si="783"/>
        <v>0</v>
      </c>
      <c r="Y717" s="33">
        <f t="shared" si="784"/>
        <v>43896</v>
      </c>
    </row>
    <row r="718" spans="1:25" ht="15">
      <c r="A718" s="39"/>
      <c r="B718" s="240"/>
      <c r="C718" s="14" t="str">
        <f>IF(B713&lt;&gt;"",'Agents Postes'!E$8,"")</f>
        <v/>
      </c>
      <c r="D718" s="15"/>
      <c r="E718" s="16"/>
      <c r="F718" s="16"/>
      <c r="G718" s="17"/>
      <c r="H718" s="17"/>
      <c r="I718" s="18"/>
      <c r="J718" s="18"/>
      <c r="K718" s="19"/>
      <c r="L718" s="1">
        <f t="shared" si="740"/>
        <v>0</v>
      </c>
      <c r="M718" s="4">
        <f t="shared" si="741"/>
        <v>0</v>
      </c>
      <c r="R718">
        <f t="shared" si="778"/>
        <v>5</v>
      </c>
      <c r="S718" s="33">
        <f t="shared" ref="S718" si="789">S713</f>
        <v>43896</v>
      </c>
      <c r="T718">
        <f t="shared" si="780"/>
        <v>10</v>
      </c>
      <c r="U718">
        <f t="shared" si="781"/>
        <v>3</v>
      </c>
      <c r="V718" t="str">
        <f t="shared" si="777"/>
        <v>105</v>
      </c>
      <c r="W718" s="188">
        <f t="shared" si="782"/>
        <v>0</v>
      </c>
      <c r="X718" s="188">
        <f t="shared" si="783"/>
        <v>0</v>
      </c>
      <c r="Y718" s="33">
        <f t="shared" si="784"/>
        <v>43896</v>
      </c>
    </row>
    <row r="719" spans="1:25" ht="15">
      <c r="A719" s="39"/>
      <c r="B719" s="240"/>
      <c r="C719" s="14" t="str">
        <f>IF(B713&lt;&gt;"",'Agents Postes'!E$9,"")</f>
        <v/>
      </c>
      <c r="D719" s="15"/>
      <c r="E719" s="16"/>
      <c r="F719" s="16"/>
      <c r="G719" s="17"/>
      <c r="H719" s="17"/>
      <c r="I719" s="18"/>
      <c r="J719" s="18"/>
      <c r="K719" s="19"/>
      <c r="L719" s="1">
        <f t="shared" si="740"/>
        <v>0</v>
      </c>
      <c r="M719" s="4">
        <f t="shared" si="741"/>
        <v>0</v>
      </c>
      <c r="R719">
        <f t="shared" si="778"/>
        <v>5</v>
      </c>
      <c r="S719" s="33">
        <f t="shared" ref="S719" si="790">S713</f>
        <v>43896</v>
      </c>
      <c r="T719">
        <f t="shared" si="780"/>
        <v>10</v>
      </c>
      <c r="U719">
        <f t="shared" si="781"/>
        <v>3</v>
      </c>
      <c r="V719" t="str">
        <f t="shared" si="777"/>
        <v>105</v>
      </c>
      <c r="W719" s="188">
        <f t="shared" si="782"/>
        <v>0</v>
      </c>
      <c r="X719" s="188">
        <f t="shared" si="783"/>
        <v>0</v>
      </c>
      <c r="Y719" s="33">
        <f t="shared" si="784"/>
        <v>43896</v>
      </c>
    </row>
    <row r="720" spans="1:25" ht="15">
      <c r="A720" s="39"/>
      <c r="B720" s="240"/>
      <c r="C720" s="14" t="str">
        <f>IF(B713&lt;&gt;"",'Agents Postes'!E$10,"")</f>
        <v/>
      </c>
      <c r="D720" s="15"/>
      <c r="E720" s="16"/>
      <c r="F720" s="16"/>
      <c r="G720" s="17"/>
      <c r="H720" s="17"/>
      <c r="I720" s="18"/>
      <c r="J720" s="18"/>
      <c r="K720" s="19"/>
      <c r="L720" s="1">
        <f t="shared" si="740"/>
        <v>0</v>
      </c>
      <c r="M720" s="4">
        <f t="shared" si="741"/>
        <v>0</v>
      </c>
      <c r="R720">
        <f t="shared" si="778"/>
        <v>5</v>
      </c>
      <c r="S720" s="33">
        <f t="shared" ref="S720" si="791">S713</f>
        <v>43896</v>
      </c>
      <c r="T720">
        <f t="shared" si="780"/>
        <v>10</v>
      </c>
      <c r="U720">
        <f t="shared" si="781"/>
        <v>3</v>
      </c>
      <c r="V720" t="str">
        <f t="shared" si="777"/>
        <v>105</v>
      </c>
      <c r="W720" s="188">
        <f t="shared" si="782"/>
        <v>0</v>
      </c>
      <c r="X720" s="188">
        <f t="shared" si="783"/>
        <v>0</v>
      </c>
      <c r="Y720" s="33">
        <f t="shared" si="784"/>
        <v>43896</v>
      </c>
    </row>
    <row r="721" spans="1:25" ht="15">
      <c r="A721" s="39"/>
      <c r="B721" s="240"/>
      <c r="C721" s="14" t="str">
        <f>IF(B713&lt;&gt;"",'Agents Postes'!E$11,"")</f>
        <v/>
      </c>
      <c r="D721" s="15"/>
      <c r="E721" s="16"/>
      <c r="F721" s="16"/>
      <c r="G721" s="17"/>
      <c r="H721" s="17"/>
      <c r="I721" s="18"/>
      <c r="J721" s="18"/>
      <c r="K721" s="19"/>
      <c r="L721" s="1">
        <f t="shared" si="740"/>
        <v>0</v>
      </c>
      <c r="M721" s="4">
        <f t="shared" si="741"/>
        <v>0</v>
      </c>
      <c r="R721">
        <f t="shared" si="778"/>
        <v>5</v>
      </c>
      <c r="S721" s="33">
        <f t="shared" ref="S721" si="792">S713</f>
        <v>43896</v>
      </c>
      <c r="T721">
        <f t="shared" si="780"/>
        <v>10</v>
      </c>
      <c r="U721">
        <f t="shared" si="781"/>
        <v>3</v>
      </c>
      <c r="V721" t="str">
        <f t="shared" si="777"/>
        <v>105</v>
      </c>
      <c r="W721" s="188">
        <f t="shared" si="782"/>
        <v>0</v>
      </c>
      <c r="X721" s="188">
        <f t="shared" si="783"/>
        <v>0</v>
      </c>
      <c r="Y721" s="33">
        <f t="shared" si="784"/>
        <v>43896</v>
      </c>
    </row>
    <row r="722" spans="1:25" ht="15">
      <c r="A722" s="39"/>
      <c r="B722" s="240"/>
      <c r="C722" s="14" t="str">
        <f>IF(B713&lt;&gt;"",'Agents Postes'!E$12,"")</f>
        <v/>
      </c>
      <c r="D722" s="15"/>
      <c r="E722" s="16"/>
      <c r="F722" s="16"/>
      <c r="G722" s="17"/>
      <c r="H722" s="17"/>
      <c r="I722" s="18"/>
      <c r="J722" s="18"/>
      <c r="K722" s="19"/>
      <c r="L722" s="1">
        <f t="shared" si="740"/>
        <v>0</v>
      </c>
      <c r="M722" s="4">
        <f t="shared" si="741"/>
        <v>0</v>
      </c>
      <c r="R722">
        <f t="shared" si="778"/>
        <v>5</v>
      </c>
      <c r="S722" s="33">
        <f t="shared" ref="S722" si="793">S713</f>
        <v>43896</v>
      </c>
      <c r="T722">
        <f t="shared" si="780"/>
        <v>10</v>
      </c>
      <c r="U722">
        <f t="shared" si="781"/>
        <v>3</v>
      </c>
      <c r="V722" t="str">
        <f t="shared" si="777"/>
        <v>105</v>
      </c>
      <c r="W722" s="188">
        <f t="shared" si="782"/>
        <v>0</v>
      </c>
      <c r="X722" s="188">
        <f t="shared" si="783"/>
        <v>0</v>
      </c>
      <c r="Y722" s="33">
        <f t="shared" si="784"/>
        <v>43896</v>
      </c>
    </row>
    <row r="723" spans="1:25" ht="15">
      <c r="A723" s="39"/>
      <c r="B723" s="240"/>
      <c r="C723" s="14" t="str">
        <f>IF(B713&lt;&gt;"",'Agents Postes'!E$13,"")</f>
        <v/>
      </c>
      <c r="D723" s="15"/>
      <c r="E723" s="16"/>
      <c r="F723" s="16"/>
      <c r="G723" s="17"/>
      <c r="H723" s="17"/>
      <c r="I723" s="18"/>
      <c r="J723" s="18"/>
      <c r="K723" s="19"/>
      <c r="L723" s="1">
        <f t="shared" si="740"/>
        <v>0</v>
      </c>
      <c r="M723" s="4">
        <f t="shared" si="741"/>
        <v>0</v>
      </c>
      <c r="R723">
        <f t="shared" si="778"/>
        <v>5</v>
      </c>
      <c r="S723" s="33">
        <f t="shared" ref="S723" si="794">S713</f>
        <v>43896</v>
      </c>
      <c r="T723">
        <f t="shared" si="780"/>
        <v>10</v>
      </c>
      <c r="U723">
        <f t="shared" si="781"/>
        <v>3</v>
      </c>
      <c r="V723" t="str">
        <f t="shared" si="777"/>
        <v>105</v>
      </c>
      <c r="W723" s="188">
        <f t="shared" si="782"/>
        <v>0</v>
      </c>
      <c r="X723" s="188">
        <f t="shared" si="783"/>
        <v>0</v>
      </c>
      <c r="Y723" s="33">
        <f t="shared" si="784"/>
        <v>43896</v>
      </c>
    </row>
    <row r="724" spans="1:25" ht="15">
      <c r="A724" s="39"/>
      <c r="B724" s="240"/>
      <c r="C724" s="14" t="str">
        <f>IF(B713&lt;&gt;"",'Agents Postes'!E$14,"")</f>
        <v/>
      </c>
      <c r="D724" s="15"/>
      <c r="E724" s="16"/>
      <c r="F724" s="16"/>
      <c r="G724" s="17"/>
      <c r="H724" s="17"/>
      <c r="I724" s="18"/>
      <c r="J724" s="18"/>
      <c r="K724" s="19"/>
      <c r="L724" s="1">
        <f t="shared" si="740"/>
        <v>0</v>
      </c>
      <c r="M724" s="4">
        <f t="shared" si="741"/>
        <v>0</v>
      </c>
      <c r="R724">
        <f t="shared" si="778"/>
        <v>5</v>
      </c>
      <c r="S724" s="33">
        <f t="shared" ref="S724" si="795">S713</f>
        <v>43896</v>
      </c>
      <c r="T724">
        <f t="shared" si="780"/>
        <v>10</v>
      </c>
      <c r="U724">
        <f t="shared" si="781"/>
        <v>3</v>
      </c>
      <c r="V724" t="str">
        <f t="shared" si="777"/>
        <v>105</v>
      </c>
      <c r="W724" s="188">
        <f t="shared" si="782"/>
        <v>0</v>
      </c>
      <c r="X724" s="188">
        <f t="shared" si="783"/>
        <v>0</v>
      </c>
      <c r="Y724" s="33">
        <f t="shared" si="784"/>
        <v>43896</v>
      </c>
    </row>
    <row r="725" spans="1:25" ht="15">
      <c r="A725" s="39"/>
      <c r="B725" s="240"/>
      <c r="C725" s="14" t="str">
        <f>IF(B714&lt;&gt;"",'Agents Postes'!E$14,"")</f>
        <v/>
      </c>
      <c r="D725" s="15"/>
      <c r="E725" s="16"/>
      <c r="F725" s="16"/>
      <c r="G725" s="17"/>
      <c r="H725" s="17"/>
      <c r="I725" s="18"/>
      <c r="J725" s="18"/>
      <c r="K725" s="19"/>
      <c r="L725" s="1">
        <f t="shared" si="740"/>
        <v>0</v>
      </c>
      <c r="M725" s="4">
        <f t="shared" si="741"/>
        <v>0</v>
      </c>
      <c r="R725">
        <f t="shared" si="778"/>
        <v>5</v>
      </c>
      <c r="S725" s="33">
        <f t="shared" ref="S725" si="796">S713</f>
        <v>43896</v>
      </c>
      <c r="T725">
        <f t="shared" si="780"/>
        <v>10</v>
      </c>
      <c r="U725">
        <f t="shared" si="781"/>
        <v>3</v>
      </c>
      <c r="V725" t="str">
        <f t="shared" si="777"/>
        <v>105</v>
      </c>
      <c r="W725" s="188">
        <f t="shared" si="782"/>
        <v>0</v>
      </c>
      <c r="X725" s="188">
        <f t="shared" si="783"/>
        <v>0</v>
      </c>
      <c r="Y725" s="33">
        <f t="shared" si="784"/>
        <v>43896</v>
      </c>
    </row>
    <row r="726" spans="1:25" ht="15">
      <c r="A726" s="39"/>
      <c r="B726" s="240"/>
      <c r="C726" s="14" t="str">
        <f>IF(B715&lt;&gt;"",'Agents Postes'!E$14,"")</f>
        <v/>
      </c>
      <c r="D726" s="15"/>
      <c r="E726" s="16"/>
      <c r="F726" s="16"/>
      <c r="G726" s="17"/>
      <c r="H726" s="17"/>
      <c r="I726" s="18"/>
      <c r="J726" s="18"/>
      <c r="K726" s="19"/>
      <c r="L726" s="1">
        <f t="shared" si="740"/>
        <v>0</v>
      </c>
      <c r="M726" s="4">
        <f t="shared" si="741"/>
        <v>0</v>
      </c>
      <c r="R726">
        <f t="shared" si="778"/>
        <v>5</v>
      </c>
      <c r="S726" s="33">
        <f t="shared" ref="S726" si="797">S713</f>
        <v>43896</v>
      </c>
      <c r="T726">
        <f t="shared" si="780"/>
        <v>10</v>
      </c>
      <c r="U726">
        <f t="shared" si="781"/>
        <v>3</v>
      </c>
      <c r="V726" t="str">
        <f t="shared" si="777"/>
        <v>105</v>
      </c>
      <c r="W726" s="188">
        <f t="shared" si="782"/>
        <v>0</v>
      </c>
      <c r="X726" s="188">
        <f t="shared" si="783"/>
        <v>0</v>
      </c>
      <c r="Y726" s="33">
        <f t="shared" si="784"/>
        <v>43896</v>
      </c>
    </row>
    <row r="727" spans="1:25" ht="15.75" thickBot="1">
      <c r="A727" s="39"/>
      <c r="B727" s="241"/>
      <c r="C727" s="14" t="str">
        <f>IF(B716&lt;&gt;"",'Agents Postes'!E$14,"")</f>
        <v/>
      </c>
      <c r="D727" s="15"/>
      <c r="E727" s="126"/>
      <c r="F727" s="126"/>
      <c r="G727" s="127"/>
      <c r="H727" s="127"/>
      <c r="I727" s="128"/>
      <c r="J727" s="128"/>
      <c r="K727" s="21"/>
      <c r="L727" s="5">
        <f t="shared" si="740"/>
        <v>0</v>
      </c>
      <c r="M727" s="6">
        <f t="shared" si="741"/>
        <v>0</v>
      </c>
      <c r="R727">
        <f t="shared" si="778"/>
        <v>5</v>
      </c>
      <c r="S727" s="33">
        <f t="shared" ref="S727" si="798">S713</f>
        <v>43896</v>
      </c>
      <c r="T727">
        <f t="shared" si="780"/>
        <v>10</v>
      </c>
      <c r="U727">
        <f t="shared" si="781"/>
        <v>3</v>
      </c>
      <c r="V727" t="str">
        <f t="shared" si="777"/>
        <v>105</v>
      </c>
      <c r="W727" s="188">
        <f t="shared" si="782"/>
        <v>0</v>
      </c>
      <c r="X727" s="188">
        <f t="shared" si="783"/>
        <v>0</v>
      </c>
      <c r="Y727" s="33">
        <f t="shared" si="784"/>
        <v>43896</v>
      </c>
    </row>
    <row r="728" spans="1:25" ht="15">
      <c r="A728" s="39">
        <v>48</v>
      </c>
      <c r="B728" s="239">
        <f>IF(WORKDAY(D$4,A728,Feries)&lt;=F$4,WORKDAY(D$4,A728,Feries),"")</f>
        <v>43899</v>
      </c>
      <c r="C728" s="11" t="str">
        <f>IF(B728&lt;&gt;"",'Agents Postes'!E$3,"")</f>
        <v>Herbert Dupont</v>
      </c>
      <c r="D728" s="12"/>
      <c r="E728" s="123"/>
      <c r="F728" s="123"/>
      <c r="G728" s="124"/>
      <c r="H728" s="124"/>
      <c r="I728" s="125"/>
      <c r="J728" s="125"/>
      <c r="K728" s="13"/>
      <c r="L728" s="2">
        <f t="shared" si="740"/>
        <v>0</v>
      </c>
      <c r="M728" s="3">
        <f t="shared" si="741"/>
        <v>0</v>
      </c>
      <c r="R728">
        <f t="shared" si="778"/>
        <v>1</v>
      </c>
      <c r="S728" s="33">
        <f t="shared" ref="S728" si="799">B728</f>
        <v>43899</v>
      </c>
      <c r="T728">
        <f t="shared" si="780"/>
        <v>11</v>
      </c>
      <c r="U728">
        <f t="shared" si="781"/>
        <v>3</v>
      </c>
      <c r="V728" t="str">
        <f t="shared" si="777"/>
        <v>11Herbert Dupont1</v>
      </c>
      <c r="W728" s="188">
        <f t="shared" si="782"/>
        <v>0</v>
      </c>
      <c r="X728" s="188">
        <f t="shared" si="783"/>
        <v>0</v>
      </c>
      <c r="Y728" s="33">
        <f t="shared" si="784"/>
        <v>43899</v>
      </c>
    </row>
    <row r="729" spans="1:25" ht="15">
      <c r="A729" s="39"/>
      <c r="B729" s="240"/>
      <c r="C729" s="14" t="str">
        <f>IF(B728&lt;&gt;"",'Agents Postes'!E$4,"")</f>
        <v>Lulu Durand</v>
      </c>
      <c r="D729" s="15"/>
      <c r="E729" s="16"/>
      <c r="F729" s="16"/>
      <c r="G729" s="17"/>
      <c r="H729" s="17"/>
      <c r="I729" s="18"/>
      <c r="J729" s="18"/>
      <c r="K729" s="19"/>
      <c r="L729" s="1">
        <f t="shared" si="740"/>
        <v>0</v>
      </c>
      <c r="M729" s="4">
        <f t="shared" si="741"/>
        <v>0</v>
      </c>
      <c r="R729">
        <f t="shared" si="778"/>
        <v>1</v>
      </c>
      <c r="S729" s="33">
        <f t="shared" ref="S729" si="800">S728</f>
        <v>43899</v>
      </c>
      <c r="T729">
        <f t="shared" si="780"/>
        <v>11</v>
      </c>
      <c r="U729">
        <f t="shared" si="781"/>
        <v>3</v>
      </c>
      <c r="V729" t="str">
        <f t="shared" si="777"/>
        <v>11Lulu Durand1</v>
      </c>
      <c r="W729" s="188">
        <f t="shared" si="782"/>
        <v>0</v>
      </c>
      <c r="X729" s="188">
        <f t="shared" si="783"/>
        <v>0</v>
      </c>
      <c r="Y729" s="33">
        <f t="shared" si="784"/>
        <v>43899</v>
      </c>
    </row>
    <row r="730" spans="1:25" ht="15">
      <c r="A730" s="39"/>
      <c r="B730" s="240"/>
      <c r="C730" s="14" t="str">
        <f>IF(B728&lt;&gt;"",'Agents Postes'!E$5,"")</f>
        <v>Jules Wist</v>
      </c>
      <c r="D730" s="15"/>
      <c r="E730" s="16"/>
      <c r="F730" s="16"/>
      <c r="G730" s="17"/>
      <c r="H730" s="17"/>
      <c r="I730" s="18"/>
      <c r="J730" s="18"/>
      <c r="K730" s="19"/>
      <c r="L730" s="1">
        <f t="shared" si="740"/>
        <v>0</v>
      </c>
      <c r="M730" s="4">
        <f t="shared" si="741"/>
        <v>0</v>
      </c>
      <c r="R730">
        <f t="shared" si="778"/>
        <v>1</v>
      </c>
      <c r="S730" s="33">
        <f t="shared" ref="S730" si="801">S728</f>
        <v>43899</v>
      </c>
      <c r="T730">
        <f t="shared" si="780"/>
        <v>11</v>
      </c>
      <c r="U730">
        <f t="shared" si="781"/>
        <v>3</v>
      </c>
      <c r="V730" t="str">
        <f t="shared" si="777"/>
        <v>11Jules Wist1</v>
      </c>
      <c r="W730" s="188">
        <f t="shared" si="782"/>
        <v>0</v>
      </c>
      <c r="X730" s="188">
        <f t="shared" si="783"/>
        <v>0</v>
      </c>
      <c r="Y730" s="33">
        <f t="shared" si="784"/>
        <v>43899</v>
      </c>
    </row>
    <row r="731" spans="1:25" ht="15">
      <c r="A731" s="39"/>
      <c r="B731" s="240"/>
      <c r="C731" s="14" t="str">
        <f>IF(B728&lt;&gt;"",'Agents Postes'!E$6,"")</f>
        <v>Honoré Tarot</v>
      </c>
      <c r="D731" s="15"/>
      <c r="E731" s="16"/>
      <c r="F731" s="16"/>
      <c r="G731" s="17"/>
      <c r="H731" s="17"/>
      <c r="I731" s="18"/>
      <c r="J731" s="18"/>
      <c r="K731" s="19"/>
      <c r="L731" s="1">
        <f t="shared" si="740"/>
        <v>0</v>
      </c>
      <c r="M731" s="4">
        <f t="shared" si="741"/>
        <v>0</v>
      </c>
      <c r="R731">
        <f t="shared" si="778"/>
        <v>1</v>
      </c>
      <c r="S731" s="33">
        <f t="shared" ref="S731" si="802">S728</f>
        <v>43899</v>
      </c>
      <c r="T731">
        <f t="shared" si="780"/>
        <v>11</v>
      </c>
      <c r="U731">
        <f t="shared" si="781"/>
        <v>3</v>
      </c>
      <c r="V731" t="str">
        <f t="shared" si="777"/>
        <v>11Honoré Tarot1</v>
      </c>
      <c r="W731" s="188">
        <f t="shared" si="782"/>
        <v>0</v>
      </c>
      <c r="X731" s="188">
        <f t="shared" si="783"/>
        <v>0</v>
      </c>
      <c r="Y731" s="33">
        <f t="shared" si="784"/>
        <v>43899</v>
      </c>
    </row>
    <row r="732" spans="1:25" ht="15">
      <c r="A732" s="39"/>
      <c r="B732" s="240"/>
      <c r="C732" s="14" t="str">
        <f>IF(B728&lt;&gt;"",'Agents Postes'!E$7,"")</f>
        <v>Joseph Belote</v>
      </c>
      <c r="D732" s="15"/>
      <c r="E732" s="16"/>
      <c r="F732" s="16"/>
      <c r="G732" s="17"/>
      <c r="H732" s="17"/>
      <c r="I732" s="18"/>
      <c r="J732" s="18"/>
      <c r="K732" s="19"/>
      <c r="L732" s="1">
        <f t="shared" si="740"/>
        <v>0</v>
      </c>
      <c r="M732" s="4">
        <f t="shared" si="741"/>
        <v>0</v>
      </c>
      <c r="R732">
        <f t="shared" si="778"/>
        <v>1</v>
      </c>
      <c r="S732" s="33">
        <f t="shared" ref="S732" si="803">S728</f>
        <v>43899</v>
      </c>
      <c r="T732">
        <f t="shared" si="780"/>
        <v>11</v>
      </c>
      <c r="U732">
        <f t="shared" si="781"/>
        <v>3</v>
      </c>
      <c r="V732" t="str">
        <f t="shared" si="777"/>
        <v>11Joseph Belote1</v>
      </c>
      <c r="W732" s="188">
        <f t="shared" si="782"/>
        <v>0</v>
      </c>
      <c r="X732" s="188">
        <f t="shared" si="783"/>
        <v>0</v>
      </c>
      <c r="Y732" s="33">
        <f t="shared" si="784"/>
        <v>43899</v>
      </c>
    </row>
    <row r="733" spans="1:25" ht="15">
      <c r="A733" s="39"/>
      <c r="B733" s="240"/>
      <c r="C733" s="14" t="str">
        <f>IF(B728&lt;&gt;"",'Agents Postes'!E$8,"")</f>
        <v/>
      </c>
      <c r="D733" s="15"/>
      <c r="E733" s="16"/>
      <c r="F733" s="16"/>
      <c r="G733" s="17"/>
      <c r="H733" s="17"/>
      <c r="I733" s="18"/>
      <c r="J733" s="18"/>
      <c r="K733" s="19"/>
      <c r="L733" s="1">
        <f t="shared" si="740"/>
        <v>0</v>
      </c>
      <c r="M733" s="4">
        <f t="shared" si="741"/>
        <v>0</v>
      </c>
      <c r="R733">
        <f t="shared" si="778"/>
        <v>1</v>
      </c>
      <c r="S733" s="33">
        <f t="shared" ref="S733" si="804">S728</f>
        <v>43899</v>
      </c>
      <c r="T733">
        <f t="shared" si="780"/>
        <v>11</v>
      </c>
      <c r="U733">
        <f t="shared" si="781"/>
        <v>3</v>
      </c>
      <c r="V733" t="str">
        <f t="shared" si="777"/>
        <v>111</v>
      </c>
      <c r="W733" s="188">
        <f t="shared" si="782"/>
        <v>0</v>
      </c>
      <c r="X733" s="188">
        <f t="shared" si="783"/>
        <v>0</v>
      </c>
      <c r="Y733" s="33">
        <f t="shared" si="784"/>
        <v>43899</v>
      </c>
    </row>
    <row r="734" spans="1:25" ht="15">
      <c r="A734" s="39"/>
      <c r="B734" s="240"/>
      <c r="C734" s="14" t="str">
        <f>IF(B728&lt;&gt;"",'Agents Postes'!E$9,"")</f>
        <v/>
      </c>
      <c r="D734" s="15"/>
      <c r="E734" s="16"/>
      <c r="F734" s="16"/>
      <c r="G734" s="17"/>
      <c r="H734" s="17"/>
      <c r="I734" s="18"/>
      <c r="J734" s="18"/>
      <c r="K734" s="19"/>
      <c r="L734" s="1">
        <f t="shared" si="740"/>
        <v>0</v>
      </c>
      <c r="M734" s="4">
        <f t="shared" si="741"/>
        <v>0</v>
      </c>
      <c r="R734">
        <f t="shared" si="778"/>
        <v>1</v>
      </c>
      <c r="S734" s="33">
        <f t="shared" ref="S734" si="805">S728</f>
        <v>43899</v>
      </c>
      <c r="T734">
        <f t="shared" si="780"/>
        <v>11</v>
      </c>
      <c r="U734">
        <f t="shared" si="781"/>
        <v>3</v>
      </c>
      <c r="V734" t="str">
        <f t="shared" si="777"/>
        <v>111</v>
      </c>
      <c r="W734" s="188">
        <f t="shared" si="782"/>
        <v>0</v>
      </c>
      <c r="X734" s="188">
        <f t="shared" si="783"/>
        <v>0</v>
      </c>
      <c r="Y734" s="33">
        <f t="shared" si="784"/>
        <v>43899</v>
      </c>
    </row>
    <row r="735" spans="1:25" ht="15">
      <c r="A735" s="39"/>
      <c r="B735" s="240"/>
      <c r="C735" s="14" t="str">
        <f>IF(B728&lt;&gt;"",'Agents Postes'!E$10,"")</f>
        <v/>
      </c>
      <c r="D735" s="15"/>
      <c r="E735" s="16"/>
      <c r="F735" s="16"/>
      <c r="G735" s="17"/>
      <c r="H735" s="17"/>
      <c r="I735" s="18"/>
      <c r="J735" s="18"/>
      <c r="K735" s="19"/>
      <c r="L735" s="1">
        <f t="shared" si="740"/>
        <v>0</v>
      </c>
      <c r="M735" s="4">
        <f t="shared" si="741"/>
        <v>0</v>
      </c>
      <c r="R735">
        <f t="shared" si="778"/>
        <v>1</v>
      </c>
      <c r="S735" s="33">
        <f t="shared" ref="S735" si="806">S728</f>
        <v>43899</v>
      </c>
      <c r="T735">
        <f t="shared" si="780"/>
        <v>11</v>
      </c>
      <c r="U735">
        <f t="shared" si="781"/>
        <v>3</v>
      </c>
      <c r="V735" t="str">
        <f t="shared" si="777"/>
        <v>111</v>
      </c>
      <c r="W735" s="188">
        <f t="shared" si="782"/>
        <v>0</v>
      </c>
      <c r="X735" s="188">
        <f t="shared" si="783"/>
        <v>0</v>
      </c>
      <c r="Y735" s="33">
        <f t="shared" si="784"/>
        <v>43899</v>
      </c>
    </row>
    <row r="736" spans="1:25" ht="15">
      <c r="A736" s="39"/>
      <c r="B736" s="240"/>
      <c r="C736" s="14" t="str">
        <f>IF(B728&lt;&gt;"",'Agents Postes'!E$11,"")</f>
        <v/>
      </c>
      <c r="D736" s="15"/>
      <c r="E736" s="16"/>
      <c r="F736" s="16"/>
      <c r="G736" s="17"/>
      <c r="H736" s="17"/>
      <c r="I736" s="18"/>
      <c r="J736" s="18"/>
      <c r="K736" s="19"/>
      <c r="L736" s="1">
        <f t="shared" si="740"/>
        <v>0</v>
      </c>
      <c r="M736" s="4">
        <f t="shared" si="741"/>
        <v>0</v>
      </c>
      <c r="R736">
        <f t="shared" si="778"/>
        <v>1</v>
      </c>
      <c r="S736" s="33">
        <f t="shared" ref="S736" si="807">S728</f>
        <v>43899</v>
      </c>
      <c r="T736">
        <f t="shared" si="780"/>
        <v>11</v>
      </c>
      <c r="U736">
        <f t="shared" si="781"/>
        <v>3</v>
      </c>
      <c r="V736" t="str">
        <f t="shared" si="777"/>
        <v>111</v>
      </c>
      <c r="W736" s="188">
        <f t="shared" si="782"/>
        <v>0</v>
      </c>
      <c r="X736" s="188">
        <f t="shared" si="783"/>
        <v>0</v>
      </c>
      <c r="Y736" s="33">
        <f t="shared" si="784"/>
        <v>43899</v>
      </c>
    </row>
    <row r="737" spans="1:25" ht="15">
      <c r="A737" s="39"/>
      <c r="B737" s="240"/>
      <c r="C737" s="14" t="str">
        <f>IF(B728&lt;&gt;"",'Agents Postes'!E$12,"")</f>
        <v/>
      </c>
      <c r="D737" s="15"/>
      <c r="E737" s="16"/>
      <c r="F737" s="16"/>
      <c r="G737" s="17"/>
      <c r="H737" s="17"/>
      <c r="I737" s="18"/>
      <c r="J737" s="18"/>
      <c r="K737" s="19"/>
      <c r="L737" s="1">
        <f t="shared" si="740"/>
        <v>0</v>
      </c>
      <c r="M737" s="4">
        <f t="shared" si="741"/>
        <v>0</v>
      </c>
      <c r="R737">
        <f t="shared" si="778"/>
        <v>1</v>
      </c>
      <c r="S737" s="33">
        <f t="shared" ref="S737" si="808">S728</f>
        <v>43899</v>
      </c>
      <c r="T737">
        <f t="shared" si="780"/>
        <v>11</v>
      </c>
      <c r="U737">
        <f t="shared" si="781"/>
        <v>3</v>
      </c>
      <c r="V737" t="str">
        <f t="shared" si="777"/>
        <v>111</v>
      </c>
      <c r="W737" s="188">
        <f t="shared" si="782"/>
        <v>0</v>
      </c>
      <c r="X737" s="188">
        <f t="shared" si="783"/>
        <v>0</v>
      </c>
      <c r="Y737" s="33">
        <f t="shared" si="784"/>
        <v>43899</v>
      </c>
    </row>
    <row r="738" spans="1:25" ht="15">
      <c r="A738" s="39"/>
      <c r="B738" s="240"/>
      <c r="C738" s="14" t="str">
        <f>IF(B728&lt;&gt;"",'Agents Postes'!E$13,"")</f>
        <v/>
      </c>
      <c r="D738" s="15"/>
      <c r="E738" s="16"/>
      <c r="F738" s="16"/>
      <c r="G738" s="17"/>
      <c r="H738" s="17"/>
      <c r="I738" s="18"/>
      <c r="J738" s="18"/>
      <c r="K738" s="19"/>
      <c r="L738" s="1">
        <f t="shared" si="740"/>
        <v>0</v>
      </c>
      <c r="M738" s="4">
        <f t="shared" si="741"/>
        <v>0</v>
      </c>
      <c r="R738">
        <f t="shared" si="778"/>
        <v>1</v>
      </c>
      <c r="S738" s="33">
        <f t="shared" ref="S738" si="809">S728</f>
        <v>43899</v>
      </c>
      <c r="T738">
        <f t="shared" si="780"/>
        <v>11</v>
      </c>
      <c r="U738">
        <f t="shared" si="781"/>
        <v>3</v>
      </c>
      <c r="V738" t="str">
        <f t="shared" si="777"/>
        <v>111</v>
      </c>
      <c r="W738" s="188">
        <f t="shared" si="782"/>
        <v>0</v>
      </c>
      <c r="X738" s="188">
        <f t="shared" si="783"/>
        <v>0</v>
      </c>
      <c r="Y738" s="33">
        <f t="shared" si="784"/>
        <v>43899</v>
      </c>
    </row>
    <row r="739" spans="1:25" ht="15">
      <c r="A739" s="39"/>
      <c r="B739" s="240"/>
      <c r="C739" s="14" t="str">
        <f>IF(B728&lt;&gt;"",'Agents Postes'!E$14,"")</f>
        <v/>
      </c>
      <c r="D739" s="15"/>
      <c r="E739" s="16"/>
      <c r="F739" s="16"/>
      <c r="G739" s="17"/>
      <c r="H739" s="17"/>
      <c r="I739" s="18"/>
      <c r="J739" s="18"/>
      <c r="K739" s="19"/>
      <c r="L739" s="1">
        <f t="shared" si="740"/>
        <v>0</v>
      </c>
      <c r="M739" s="4">
        <f t="shared" si="741"/>
        <v>0</v>
      </c>
      <c r="R739">
        <f t="shared" si="778"/>
        <v>1</v>
      </c>
      <c r="S739" s="33">
        <f t="shared" ref="S739" si="810">S728</f>
        <v>43899</v>
      </c>
      <c r="T739">
        <f t="shared" si="780"/>
        <v>11</v>
      </c>
      <c r="U739">
        <f t="shared" si="781"/>
        <v>3</v>
      </c>
      <c r="V739" t="str">
        <f t="shared" si="777"/>
        <v>111</v>
      </c>
      <c r="W739" s="188">
        <f t="shared" si="782"/>
        <v>0</v>
      </c>
      <c r="X739" s="188">
        <f t="shared" si="783"/>
        <v>0</v>
      </c>
      <c r="Y739" s="33">
        <f t="shared" si="784"/>
        <v>43899</v>
      </c>
    </row>
    <row r="740" spans="1:25" ht="15">
      <c r="A740" s="39"/>
      <c r="B740" s="240"/>
      <c r="C740" s="14" t="str">
        <f>IF(B729&lt;&gt;"",'Agents Postes'!E$14,"")</f>
        <v/>
      </c>
      <c r="D740" s="15"/>
      <c r="E740" s="16"/>
      <c r="F740" s="16"/>
      <c r="G740" s="17"/>
      <c r="H740" s="17"/>
      <c r="I740" s="18"/>
      <c r="J740" s="18"/>
      <c r="K740" s="19"/>
      <c r="L740" s="1">
        <f t="shared" si="740"/>
        <v>0</v>
      </c>
      <c r="M740" s="4">
        <f t="shared" si="741"/>
        <v>0</v>
      </c>
      <c r="R740">
        <f t="shared" si="778"/>
        <v>1</v>
      </c>
      <c r="S740" s="33">
        <f t="shared" ref="S740" si="811">S728</f>
        <v>43899</v>
      </c>
      <c r="T740">
        <f t="shared" si="780"/>
        <v>11</v>
      </c>
      <c r="U740">
        <f t="shared" si="781"/>
        <v>3</v>
      </c>
      <c r="V740" t="str">
        <f t="shared" si="777"/>
        <v>111</v>
      </c>
      <c r="W740" s="188">
        <f t="shared" si="782"/>
        <v>0</v>
      </c>
      <c r="X740" s="188">
        <f t="shared" si="783"/>
        <v>0</v>
      </c>
      <c r="Y740" s="33">
        <f t="shared" si="784"/>
        <v>43899</v>
      </c>
    </row>
    <row r="741" spans="1:25" ht="15">
      <c r="A741" s="39"/>
      <c r="B741" s="240"/>
      <c r="C741" s="14" t="str">
        <f>IF(B730&lt;&gt;"",'Agents Postes'!E$14,"")</f>
        <v/>
      </c>
      <c r="D741" s="15"/>
      <c r="E741" s="16"/>
      <c r="F741" s="16"/>
      <c r="G741" s="17"/>
      <c r="H741" s="17"/>
      <c r="I741" s="18"/>
      <c r="J741" s="18"/>
      <c r="K741" s="19"/>
      <c r="L741" s="1">
        <f t="shared" si="740"/>
        <v>0</v>
      </c>
      <c r="M741" s="4">
        <f t="shared" si="741"/>
        <v>0</v>
      </c>
      <c r="R741">
        <f t="shared" si="778"/>
        <v>1</v>
      </c>
      <c r="S741" s="33">
        <f t="shared" ref="S741" si="812">S728</f>
        <v>43899</v>
      </c>
      <c r="T741">
        <f t="shared" si="780"/>
        <v>11</v>
      </c>
      <c r="U741">
        <f t="shared" si="781"/>
        <v>3</v>
      </c>
      <c r="V741" t="str">
        <f t="shared" si="777"/>
        <v>111</v>
      </c>
      <c r="W741" s="188">
        <f t="shared" si="782"/>
        <v>0</v>
      </c>
      <c r="X741" s="188">
        <f t="shared" si="783"/>
        <v>0</v>
      </c>
      <c r="Y741" s="33">
        <f t="shared" si="784"/>
        <v>43899</v>
      </c>
    </row>
    <row r="742" spans="1:25" ht="15.75" thickBot="1">
      <c r="A742" s="39"/>
      <c r="B742" s="241"/>
      <c r="C742" s="14" t="str">
        <f>IF(B731&lt;&gt;"",'Agents Postes'!E$14,"")</f>
        <v/>
      </c>
      <c r="D742" s="15"/>
      <c r="E742" s="126"/>
      <c r="F742" s="126"/>
      <c r="G742" s="127"/>
      <c r="H742" s="127"/>
      <c r="I742" s="128"/>
      <c r="J742" s="128"/>
      <c r="K742" s="21"/>
      <c r="L742" s="5">
        <f t="shared" ref="L742:L805" si="813">(F742-E742)+(H742-G742)+(J742-I742)</f>
        <v>0</v>
      </c>
      <c r="M742" s="6">
        <f t="shared" ref="M742:M805" si="814">L742*24</f>
        <v>0</v>
      </c>
      <c r="R742">
        <f t="shared" si="778"/>
        <v>1</v>
      </c>
      <c r="S742" s="33">
        <f t="shared" ref="S742" si="815">S728</f>
        <v>43899</v>
      </c>
      <c r="T742">
        <f t="shared" si="780"/>
        <v>11</v>
      </c>
      <c r="U742">
        <f t="shared" si="781"/>
        <v>3</v>
      </c>
      <c r="V742" t="str">
        <f t="shared" si="777"/>
        <v>111</v>
      </c>
      <c r="W742" s="188">
        <f t="shared" si="782"/>
        <v>0</v>
      </c>
      <c r="X742" s="188">
        <f t="shared" si="783"/>
        <v>0</v>
      </c>
      <c r="Y742" s="33">
        <f t="shared" si="784"/>
        <v>43899</v>
      </c>
    </row>
    <row r="743" spans="1:25" ht="15">
      <c r="A743" s="39">
        <v>49</v>
      </c>
      <c r="B743" s="239">
        <f>IF(WORKDAY(D$4,A743,Feries)&lt;=F$4,WORKDAY(D$4,A743,Feries),"")</f>
        <v>43900</v>
      </c>
      <c r="C743" s="11" t="str">
        <f>IF(B743&lt;&gt;"",'Agents Postes'!E$3,"")</f>
        <v>Herbert Dupont</v>
      </c>
      <c r="D743" s="12"/>
      <c r="E743" s="123"/>
      <c r="F743" s="123"/>
      <c r="G743" s="124"/>
      <c r="H743" s="124"/>
      <c r="I743" s="125"/>
      <c r="J743" s="125"/>
      <c r="K743" s="13"/>
      <c r="L743" s="2">
        <f t="shared" si="813"/>
        <v>0</v>
      </c>
      <c r="M743" s="3">
        <f t="shared" si="814"/>
        <v>0</v>
      </c>
      <c r="R743">
        <f t="shared" si="778"/>
        <v>2</v>
      </c>
      <c r="S743" s="33">
        <f t="shared" ref="S743" si="816">B743</f>
        <v>43900</v>
      </c>
      <c r="T743">
        <f t="shared" si="780"/>
        <v>11</v>
      </c>
      <c r="U743">
        <f t="shared" si="781"/>
        <v>3</v>
      </c>
      <c r="V743" t="str">
        <f t="shared" si="777"/>
        <v>11Herbert Dupont2</v>
      </c>
      <c r="W743" s="188">
        <f t="shared" si="782"/>
        <v>0</v>
      </c>
      <c r="X743" s="188">
        <f t="shared" si="783"/>
        <v>0</v>
      </c>
      <c r="Y743" s="33">
        <f t="shared" si="784"/>
        <v>43900</v>
      </c>
    </row>
    <row r="744" spans="1:25" ht="15">
      <c r="A744" s="39"/>
      <c r="B744" s="240"/>
      <c r="C744" s="14" t="str">
        <f>IF(B743&lt;&gt;"",'Agents Postes'!E$4,"")</f>
        <v>Lulu Durand</v>
      </c>
      <c r="D744" s="15"/>
      <c r="E744" s="16"/>
      <c r="F744" s="16"/>
      <c r="G744" s="17"/>
      <c r="H744" s="17"/>
      <c r="I744" s="18"/>
      <c r="J744" s="18"/>
      <c r="K744" s="19"/>
      <c r="L744" s="1">
        <f t="shared" si="813"/>
        <v>0</v>
      </c>
      <c r="M744" s="4">
        <f t="shared" si="814"/>
        <v>0</v>
      </c>
      <c r="R744">
        <f t="shared" si="778"/>
        <v>2</v>
      </c>
      <c r="S744" s="33">
        <f t="shared" ref="S744" si="817">S743</f>
        <v>43900</v>
      </c>
      <c r="T744">
        <f t="shared" si="780"/>
        <v>11</v>
      </c>
      <c r="U744">
        <f t="shared" si="781"/>
        <v>3</v>
      </c>
      <c r="V744" t="str">
        <f t="shared" si="777"/>
        <v>11Lulu Durand2</v>
      </c>
      <c r="W744" s="188">
        <f t="shared" si="782"/>
        <v>0</v>
      </c>
      <c r="X744" s="188">
        <f t="shared" si="783"/>
        <v>0</v>
      </c>
      <c r="Y744" s="33">
        <f t="shared" si="784"/>
        <v>43900</v>
      </c>
    </row>
    <row r="745" spans="1:25" ht="15">
      <c r="A745" s="39"/>
      <c r="B745" s="240"/>
      <c r="C745" s="14" t="str">
        <f>IF(B743&lt;&gt;"",'Agents Postes'!E$5,"")</f>
        <v>Jules Wist</v>
      </c>
      <c r="D745" s="15"/>
      <c r="E745" s="16"/>
      <c r="F745" s="16"/>
      <c r="G745" s="17"/>
      <c r="H745" s="17"/>
      <c r="I745" s="18"/>
      <c r="J745" s="18"/>
      <c r="K745" s="19"/>
      <c r="L745" s="1">
        <f t="shared" si="813"/>
        <v>0</v>
      </c>
      <c r="M745" s="4">
        <f t="shared" si="814"/>
        <v>0</v>
      </c>
      <c r="R745">
        <f t="shared" si="778"/>
        <v>2</v>
      </c>
      <c r="S745" s="33">
        <f t="shared" ref="S745" si="818">S743</f>
        <v>43900</v>
      </c>
      <c r="T745">
        <f t="shared" si="780"/>
        <v>11</v>
      </c>
      <c r="U745">
        <f t="shared" si="781"/>
        <v>3</v>
      </c>
      <c r="V745" t="str">
        <f t="shared" si="777"/>
        <v>11Jules Wist2</v>
      </c>
      <c r="W745" s="188">
        <f t="shared" si="782"/>
        <v>0</v>
      </c>
      <c r="X745" s="188">
        <f t="shared" si="783"/>
        <v>0</v>
      </c>
      <c r="Y745" s="33">
        <f t="shared" si="784"/>
        <v>43900</v>
      </c>
    </row>
    <row r="746" spans="1:25" ht="15">
      <c r="A746" s="39"/>
      <c r="B746" s="240"/>
      <c r="C746" s="14" t="str">
        <f>IF(B743&lt;&gt;"",'Agents Postes'!E$6,"")</f>
        <v>Honoré Tarot</v>
      </c>
      <c r="D746" s="15"/>
      <c r="E746" s="16"/>
      <c r="F746" s="16"/>
      <c r="G746" s="17"/>
      <c r="H746" s="17"/>
      <c r="I746" s="18"/>
      <c r="J746" s="18"/>
      <c r="K746" s="19"/>
      <c r="L746" s="1">
        <f t="shared" si="813"/>
        <v>0</v>
      </c>
      <c r="M746" s="4">
        <f t="shared" si="814"/>
        <v>0</v>
      </c>
      <c r="R746">
        <f t="shared" si="778"/>
        <v>2</v>
      </c>
      <c r="S746" s="33">
        <f t="shared" ref="S746" si="819">S743</f>
        <v>43900</v>
      </c>
      <c r="T746">
        <f t="shared" si="780"/>
        <v>11</v>
      </c>
      <c r="U746">
        <f t="shared" si="781"/>
        <v>3</v>
      </c>
      <c r="V746" t="str">
        <f t="shared" si="777"/>
        <v>11Honoré Tarot2</v>
      </c>
      <c r="W746" s="188">
        <f t="shared" si="782"/>
        <v>0</v>
      </c>
      <c r="X746" s="188">
        <f t="shared" si="783"/>
        <v>0</v>
      </c>
      <c r="Y746" s="33">
        <f t="shared" si="784"/>
        <v>43900</v>
      </c>
    </row>
    <row r="747" spans="1:25" ht="15">
      <c r="A747" s="39"/>
      <c r="B747" s="240"/>
      <c r="C747" s="14" t="str">
        <f>IF(B743&lt;&gt;"",'Agents Postes'!E$7,"")</f>
        <v>Joseph Belote</v>
      </c>
      <c r="D747" s="15"/>
      <c r="E747" s="16"/>
      <c r="F747" s="16"/>
      <c r="G747" s="17"/>
      <c r="H747" s="17"/>
      <c r="I747" s="18"/>
      <c r="J747" s="18"/>
      <c r="K747" s="19"/>
      <c r="L747" s="1">
        <f t="shared" si="813"/>
        <v>0</v>
      </c>
      <c r="M747" s="4">
        <f t="shared" si="814"/>
        <v>0</v>
      </c>
      <c r="R747">
        <f t="shared" si="778"/>
        <v>2</v>
      </c>
      <c r="S747" s="33">
        <f t="shared" ref="S747" si="820">S743</f>
        <v>43900</v>
      </c>
      <c r="T747">
        <f t="shared" si="780"/>
        <v>11</v>
      </c>
      <c r="U747">
        <f t="shared" si="781"/>
        <v>3</v>
      </c>
      <c r="V747" t="str">
        <f t="shared" si="777"/>
        <v>11Joseph Belote2</v>
      </c>
      <c r="W747" s="188">
        <f t="shared" si="782"/>
        <v>0</v>
      </c>
      <c r="X747" s="188">
        <f t="shared" si="783"/>
        <v>0</v>
      </c>
      <c r="Y747" s="33">
        <f t="shared" si="784"/>
        <v>43900</v>
      </c>
    </row>
    <row r="748" spans="1:25" ht="15">
      <c r="A748" s="39"/>
      <c r="B748" s="240"/>
      <c r="C748" s="14" t="str">
        <f>IF(B743&lt;&gt;"",'Agents Postes'!E$8,"")</f>
        <v/>
      </c>
      <c r="D748" s="15"/>
      <c r="E748" s="16"/>
      <c r="F748" s="16"/>
      <c r="G748" s="17"/>
      <c r="H748" s="17"/>
      <c r="I748" s="18"/>
      <c r="J748" s="18"/>
      <c r="K748" s="19"/>
      <c r="L748" s="1">
        <f t="shared" si="813"/>
        <v>0</v>
      </c>
      <c r="M748" s="4">
        <f t="shared" si="814"/>
        <v>0</v>
      </c>
      <c r="R748">
        <f t="shared" si="778"/>
        <v>2</v>
      </c>
      <c r="S748" s="33">
        <f t="shared" ref="S748" si="821">S743</f>
        <v>43900</v>
      </c>
      <c r="T748">
        <f t="shared" si="780"/>
        <v>11</v>
      </c>
      <c r="U748">
        <f t="shared" si="781"/>
        <v>3</v>
      </c>
      <c r="V748" t="str">
        <f t="shared" si="777"/>
        <v>112</v>
      </c>
      <c r="W748" s="188">
        <f t="shared" si="782"/>
        <v>0</v>
      </c>
      <c r="X748" s="188">
        <f t="shared" si="783"/>
        <v>0</v>
      </c>
      <c r="Y748" s="33">
        <f t="shared" si="784"/>
        <v>43900</v>
      </c>
    </row>
    <row r="749" spans="1:25" ht="15">
      <c r="A749" s="39"/>
      <c r="B749" s="240"/>
      <c r="C749" s="14" t="str">
        <f>IF(B743&lt;&gt;"",'Agents Postes'!E$9,"")</f>
        <v/>
      </c>
      <c r="D749" s="15"/>
      <c r="E749" s="16"/>
      <c r="F749" s="16"/>
      <c r="G749" s="17"/>
      <c r="H749" s="17"/>
      <c r="I749" s="18"/>
      <c r="J749" s="18"/>
      <c r="K749" s="19"/>
      <c r="L749" s="1">
        <f t="shared" si="813"/>
        <v>0</v>
      </c>
      <c r="M749" s="4">
        <f t="shared" si="814"/>
        <v>0</v>
      </c>
      <c r="R749">
        <f t="shared" si="778"/>
        <v>2</v>
      </c>
      <c r="S749" s="33">
        <f t="shared" ref="S749" si="822">S743</f>
        <v>43900</v>
      </c>
      <c r="T749">
        <f t="shared" si="780"/>
        <v>11</v>
      </c>
      <c r="U749">
        <f t="shared" si="781"/>
        <v>3</v>
      </c>
      <c r="V749" t="str">
        <f t="shared" si="777"/>
        <v>112</v>
      </c>
      <c r="W749" s="188">
        <f t="shared" si="782"/>
        <v>0</v>
      </c>
      <c r="X749" s="188">
        <f t="shared" si="783"/>
        <v>0</v>
      </c>
      <c r="Y749" s="33">
        <f t="shared" si="784"/>
        <v>43900</v>
      </c>
    </row>
    <row r="750" spans="1:25" ht="15">
      <c r="A750" s="39"/>
      <c r="B750" s="240"/>
      <c r="C750" s="14" t="str">
        <f>IF(B743&lt;&gt;"",'Agents Postes'!E$10,"")</f>
        <v/>
      </c>
      <c r="D750" s="15"/>
      <c r="E750" s="16"/>
      <c r="F750" s="16"/>
      <c r="G750" s="17"/>
      <c r="H750" s="17"/>
      <c r="I750" s="18"/>
      <c r="J750" s="18"/>
      <c r="K750" s="19"/>
      <c r="L750" s="1">
        <f t="shared" si="813"/>
        <v>0</v>
      </c>
      <c r="M750" s="4">
        <f t="shared" si="814"/>
        <v>0</v>
      </c>
      <c r="R750">
        <f t="shared" si="778"/>
        <v>2</v>
      </c>
      <c r="S750" s="33">
        <f t="shared" ref="S750" si="823">S743</f>
        <v>43900</v>
      </c>
      <c r="T750">
        <f t="shared" si="780"/>
        <v>11</v>
      </c>
      <c r="U750">
        <f t="shared" si="781"/>
        <v>3</v>
      </c>
      <c r="V750" t="str">
        <f t="shared" si="777"/>
        <v>112</v>
      </c>
      <c r="W750" s="188">
        <f t="shared" si="782"/>
        <v>0</v>
      </c>
      <c r="X750" s="188">
        <f t="shared" si="783"/>
        <v>0</v>
      </c>
      <c r="Y750" s="33">
        <f t="shared" si="784"/>
        <v>43900</v>
      </c>
    </row>
    <row r="751" spans="1:25" ht="15">
      <c r="A751" s="39"/>
      <c r="B751" s="240"/>
      <c r="C751" s="14" t="str">
        <f>IF(B743&lt;&gt;"",'Agents Postes'!E$11,"")</f>
        <v/>
      </c>
      <c r="D751" s="15"/>
      <c r="E751" s="16"/>
      <c r="F751" s="16"/>
      <c r="G751" s="17"/>
      <c r="H751" s="17"/>
      <c r="I751" s="18"/>
      <c r="J751" s="18"/>
      <c r="K751" s="19"/>
      <c r="L751" s="1">
        <f t="shared" si="813"/>
        <v>0</v>
      </c>
      <c r="M751" s="4">
        <f t="shared" si="814"/>
        <v>0</v>
      </c>
      <c r="R751">
        <f t="shared" si="778"/>
        <v>2</v>
      </c>
      <c r="S751" s="33">
        <f t="shared" ref="S751" si="824">S743</f>
        <v>43900</v>
      </c>
      <c r="T751">
        <f t="shared" si="780"/>
        <v>11</v>
      </c>
      <c r="U751">
        <f t="shared" si="781"/>
        <v>3</v>
      </c>
      <c r="V751" t="str">
        <f t="shared" si="777"/>
        <v>112</v>
      </c>
      <c r="W751" s="188">
        <f t="shared" si="782"/>
        <v>0</v>
      </c>
      <c r="X751" s="188">
        <f t="shared" si="783"/>
        <v>0</v>
      </c>
      <c r="Y751" s="33">
        <f t="shared" si="784"/>
        <v>43900</v>
      </c>
    </row>
    <row r="752" spans="1:25" ht="15">
      <c r="A752" s="39"/>
      <c r="B752" s="240"/>
      <c r="C752" s="14" t="str">
        <f>IF(B743&lt;&gt;"",'Agents Postes'!E$12,"")</f>
        <v/>
      </c>
      <c r="D752" s="15"/>
      <c r="E752" s="16"/>
      <c r="F752" s="16"/>
      <c r="G752" s="17"/>
      <c r="H752" s="17"/>
      <c r="I752" s="18"/>
      <c r="J752" s="18"/>
      <c r="K752" s="19"/>
      <c r="L752" s="1">
        <f t="shared" si="813"/>
        <v>0</v>
      </c>
      <c r="M752" s="4">
        <f t="shared" si="814"/>
        <v>0</v>
      </c>
      <c r="R752">
        <f t="shared" si="778"/>
        <v>2</v>
      </c>
      <c r="S752" s="33">
        <f t="shared" ref="S752" si="825">S743</f>
        <v>43900</v>
      </c>
      <c r="T752">
        <f t="shared" si="780"/>
        <v>11</v>
      </c>
      <c r="U752">
        <f t="shared" si="781"/>
        <v>3</v>
      </c>
      <c r="V752" t="str">
        <f t="shared" si="777"/>
        <v>112</v>
      </c>
      <c r="W752" s="188">
        <f t="shared" si="782"/>
        <v>0</v>
      </c>
      <c r="X752" s="188">
        <f t="shared" si="783"/>
        <v>0</v>
      </c>
      <c r="Y752" s="33">
        <f t="shared" si="784"/>
        <v>43900</v>
      </c>
    </row>
    <row r="753" spans="1:25" ht="15">
      <c r="A753" s="39"/>
      <c r="B753" s="240"/>
      <c r="C753" s="14" t="str">
        <f>IF(B743&lt;&gt;"",'Agents Postes'!E$13,"")</f>
        <v/>
      </c>
      <c r="D753" s="15"/>
      <c r="E753" s="16"/>
      <c r="F753" s="16"/>
      <c r="G753" s="17"/>
      <c r="H753" s="17"/>
      <c r="I753" s="18"/>
      <c r="J753" s="18"/>
      <c r="K753" s="19"/>
      <c r="L753" s="1">
        <f t="shared" si="813"/>
        <v>0</v>
      </c>
      <c r="M753" s="4">
        <f t="shared" si="814"/>
        <v>0</v>
      </c>
      <c r="R753">
        <f t="shared" si="778"/>
        <v>2</v>
      </c>
      <c r="S753" s="33">
        <f t="shared" ref="S753" si="826">S743</f>
        <v>43900</v>
      </c>
      <c r="T753">
        <f t="shared" si="780"/>
        <v>11</v>
      </c>
      <c r="U753">
        <f t="shared" si="781"/>
        <v>3</v>
      </c>
      <c r="V753" t="str">
        <f t="shared" si="777"/>
        <v>112</v>
      </c>
      <c r="W753" s="188">
        <f t="shared" si="782"/>
        <v>0</v>
      </c>
      <c r="X753" s="188">
        <f t="shared" si="783"/>
        <v>0</v>
      </c>
      <c r="Y753" s="33">
        <f t="shared" si="784"/>
        <v>43900</v>
      </c>
    </row>
    <row r="754" spans="1:25" ht="15">
      <c r="A754" s="39"/>
      <c r="B754" s="240"/>
      <c r="C754" s="14" t="str">
        <f>IF(B743&lt;&gt;"",'Agents Postes'!E$14,"")</f>
        <v/>
      </c>
      <c r="D754" s="15"/>
      <c r="E754" s="16"/>
      <c r="F754" s="16"/>
      <c r="G754" s="17"/>
      <c r="H754" s="17"/>
      <c r="I754" s="18"/>
      <c r="J754" s="18"/>
      <c r="K754" s="19"/>
      <c r="L754" s="1">
        <f t="shared" si="813"/>
        <v>0</v>
      </c>
      <c r="M754" s="4">
        <f t="shared" si="814"/>
        <v>0</v>
      </c>
      <c r="R754">
        <f t="shared" si="778"/>
        <v>2</v>
      </c>
      <c r="S754" s="33">
        <f t="shared" ref="S754" si="827">S743</f>
        <v>43900</v>
      </c>
      <c r="T754">
        <f t="shared" si="780"/>
        <v>11</v>
      </c>
      <c r="U754">
        <f t="shared" si="781"/>
        <v>3</v>
      </c>
      <c r="V754" t="str">
        <f t="shared" si="777"/>
        <v>112</v>
      </c>
      <c r="W754" s="188">
        <f t="shared" si="782"/>
        <v>0</v>
      </c>
      <c r="X754" s="188">
        <f t="shared" si="783"/>
        <v>0</v>
      </c>
      <c r="Y754" s="33">
        <f t="shared" si="784"/>
        <v>43900</v>
      </c>
    </row>
    <row r="755" spans="1:25" ht="15">
      <c r="A755" s="39"/>
      <c r="B755" s="240"/>
      <c r="C755" s="14" t="str">
        <f>IF(B744&lt;&gt;"",'Agents Postes'!E$14,"")</f>
        <v/>
      </c>
      <c r="D755" s="15"/>
      <c r="E755" s="16"/>
      <c r="F755" s="16"/>
      <c r="G755" s="17"/>
      <c r="H755" s="17"/>
      <c r="I755" s="18"/>
      <c r="J755" s="18"/>
      <c r="K755" s="19"/>
      <c r="L755" s="1">
        <f t="shared" si="813"/>
        <v>0</v>
      </c>
      <c r="M755" s="4">
        <f t="shared" si="814"/>
        <v>0</v>
      </c>
      <c r="R755">
        <f t="shared" si="778"/>
        <v>2</v>
      </c>
      <c r="S755" s="33">
        <f t="shared" ref="S755" si="828">S743</f>
        <v>43900</v>
      </c>
      <c r="T755">
        <f t="shared" si="780"/>
        <v>11</v>
      </c>
      <c r="U755">
        <f t="shared" si="781"/>
        <v>3</v>
      </c>
      <c r="V755" t="str">
        <f t="shared" si="777"/>
        <v>112</v>
      </c>
      <c r="W755" s="188">
        <f t="shared" si="782"/>
        <v>0</v>
      </c>
      <c r="X755" s="188">
        <f t="shared" si="783"/>
        <v>0</v>
      </c>
      <c r="Y755" s="33">
        <f t="shared" si="784"/>
        <v>43900</v>
      </c>
    </row>
    <row r="756" spans="1:25" ht="15">
      <c r="A756" s="39"/>
      <c r="B756" s="240"/>
      <c r="C756" s="14" t="str">
        <f>IF(B745&lt;&gt;"",'Agents Postes'!E$14,"")</f>
        <v/>
      </c>
      <c r="D756" s="15"/>
      <c r="E756" s="16"/>
      <c r="F756" s="16"/>
      <c r="G756" s="17"/>
      <c r="H756" s="17"/>
      <c r="I756" s="18"/>
      <c r="J756" s="18"/>
      <c r="K756" s="19"/>
      <c r="L756" s="1">
        <f t="shared" si="813"/>
        <v>0</v>
      </c>
      <c r="M756" s="4">
        <f t="shared" si="814"/>
        <v>0</v>
      </c>
      <c r="R756">
        <f t="shared" si="778"/>
        <v>2</v>
      </c>
      <c r="S756" s="33">
        <f t="shared" ref="S756" si="829">S743</f>
        <v>43900</v>
      </c>
      <c r="T756">
        <f t="shared" si="780"/>
        <v>11</v>
      </c>
      <c r="U756">
        <f t="shared" si="781"/>
        <v>3</v>
      </c>
      <c r="V756" t="str">
        <f t="shared" si="777"/>
        <v>112</v>
      </c>
      <c r="W756" s="188">
        <f t="shared" si="782"/>
        <v>0</v>
      </c>
      <c r="X756" s="188">
        <f t="shared" si="783"/>
        <v>0</v>
      </c>
      <c r="Y756" s="33">
        <f t="shared" si="784"/>
        <v>43900</v>
      </c>
    </row>
    <row r="757" spans="1:25" ht="15.75" thickBot="1">
      <c r="A757" s="39"/>
      <c r="B757" s="241"/>
      <c r="C757" s="14" t="str">
        <f>IF(B746&lt;&gt;"",'Agents Postes'!E$14,"")</f>
        <v/>
      </c>
      <c r="D757" s="15"/>
      <c r="E757" s="126"/>
      <c r="F757" s="126"/>
      <c r="G757" s="127"/>
      <c r="H757" s="127"/>
      <c r="I757" s="128"/>
      <c r="J757" s="128"/>
      <c r="K757" s="21"/>
      <c r="L757" s="5">
        <f t="shared" si="813"/>
        <v>0</v>
      </c>
      <c r="M757" s="6">
        <f t="shared" si="814"/>
        <v>0</v>
      </c>
      <c r="R757">
        <f t="shared" si="778"/>
        <v>2</v>
      </c>
      <c r="S757" s="33">
        <f t="shared" ref="S757" si="830">S743</f>
        <v>43900</v>
      </c>
      <c r="T757">
        <f t="shared" si="780"/>
        <v>11</v>
      </c>
      <c r="U757">
        <f t="shared" si="781"/>
        <v>3</v>
      </c>
      <c r="V757" t="str">
        <f t="shared" si="777"/>
        <v>112</v>
      </c>
      <c r="W757" s="188">
        <f t="shared" si="782"/>
        <v>0</v>
      </c>
      <c r="X757" s="188">
        <f t="shared" si="783"/>
        <v>0</v>
      </c>
      <c r="Y757" s="33">
        <f t="shared" si="784"/>
        <v>43900</v>
      </c>
    </row>
    <row r="758" spans="1:25" ht="15">
      <c r="A758" s="39">
        <v>50</v>
      </c>
      <c r="B758" s="239">
        <f>IF(WORKDAY(D$4,A758,Feries)&lt;=F$4,WORKDAY(D$4,A758,Feries),"")</f>
        <v>43901</v>
      </c>
      <c r="C758" s="11" t="str">
        <f>IF(B758&lt;&gt;"",'Agents Postes'!E$3,"")</f>
        <v>Herbert Dupont</v>
      </c>
      <c r="D758" s="12"/>
      <c r="E758" s="123"/>
      <c r="F758" s="123"/>
      <c r="G758" s="124"/>
      <c r="H758" s="124"/>
      <c r="I758" s="125"/>
      <c r="J758" s="125"/>
      <c r="K758" s="13"/>
      <c r="L758" s="2">
        <f t="shared" si="813"/>
        <v>0</v>
      </c>
      <c r="M758" s="3">
        <f t="shared" si="814"/>
        <v>0</v>
      </c>
      <c r="R758">
        <f t="shared" si="778"/>
        <v>3</v>
      </c>
      <c r="S758" s="33">
        <f t="shared" ref="S758" si="831">B758</f>
        <v>43901</v>
      </c>
      <c r="T758">
        <f t="shared" si="780"/>
        <v>11</v>
      </c>
      <c r="U758">
        <f t="shared" si="781"/>
        <v>3</v>
      </c>
      <c r="V758" t="str">
        <f t="shared" si="777"/>
        <v>11Herbert Dupont3</v>
      </c>
      <c r="W758" s="188">
        <f t="shared" si="782"/>
        <v>0</v>
      </c>
      <c r="X758" s="188">
        <f t="shared" si="783"/>
        <v>0</v>
      </c>
      <c r="Y758" s="33">
        <f t="shared" si="784"/>
        <v>43901</v>
      </c>
    </row>
    <row r="759" spans="1:25" ht="15">
      <c r="A759" s="39"/>
      <c r="B759" s="240"/>
      <c r="C759" s="14" t="str">
        <f>IF(B758&lt;&gt;"",'Agents Postes'!E$4,"")</f>
        <v>Lulu Durand</v>
      </c>
      <c r="D759" s="15"/>
      <c r="E759" s="16"/>
      <c r="F759" s="16"/>
      <c r="G759" s="17"/>
      <c r="H759" s="17"/>
      <c r="I759" s="18"/>
      <c r="J759" s="18"/>
      <c r="K759" s="19"/>
      <c r="L759" s="1">
        <f t="shared" si="813"/>
        <v>0</v>
      </c>
      <c r="M759" s="4">
        <f t="shared" si="814"/>
        <v>0</v>
      </c>
      <c r="R759">
        <f t="shared" si="778"/>
        <v>3</v>
      </c>
      <c r="S759" s="33">
        <f t="shared" ref="S759" si="832">S758</f>
        <v>43901</v>
      </c>
      <c r="T759">
        <f t="shared" si="780"/>
        <v>11</v>
      </c>
      <c r="U759">
        <f t="shared" si="781"/>
        <v>3</v>
      </c>
      <c r="V759" t="str">
        <f t="shared" si="777"/>
        <v>11Lulu Durand3</v>
      </c>
      <c r="W759" s="188">
        <f t="shared" si="782"/>
        <v>0</v>
      </c>
      <c r="X759" s="188">
        <f t="shared" si="783"/>
        <v>0</v>
      </c>
      <c r="Y759" s="33">
        <f t="shared" si="784"/>
        <v>43901</v>
      </c>
    </row>
    <row r="760" spans="1:25" ht="15">
      <c r="A760" s="39"/>
      <c r="B760" s="240"/>
      <c r="C760" s="14" t="str">
        <f>IF(B758&lt;&gt;"",'Agents Postes'!E$5,"")</f>
        <v>Jules Wist</v>
      </c>
      <c r="D760" s="15"/>
      <c r="E760" s="16"/>
      <c r="F760" s="16"/>
      <c r="G760" s="17"/>
      <c r="H760" s="17"/>
      <c r="I760" s="18"/>
      <c r="J760" s="18"/>
      <c r="K760" s="19"/>
      <c r="L760" s="1">
        <f t="shared" si="813"/>
        <v>0</v>
      </c>
      <c r="M760" s="4">
        <f t="shared" si="814"/>
        <v>0</v>
      </c>
      <c r="R760">
        <f t="shared" si="778"/>
        <v>3</v>
      </c>
      <c r="S760" s="33">
        <f t="shared" ref="S760" si="833">S758</f>
        <v>43901</v>
      </c>
      <c r="T760">
        <f t="shared" si="780"/>
        <v>11</v>
      </c>
      <c r="U760">
        <f t="shared" si="781"/>
        <v>3</v>
      </c>
      <c r="V760" t="str">
        <f t="shared" si="777"/>
        <v>11Jules Wist3</v>
      </c>
      <c r="W760" s="188">
        <f t="shared" si="782"/>
        <v>0</v>
      </c>
      <c r="X760" s="188">
        <f t="shared" si="783"/>
        <v>0</v>
      </c>
      <c r="Y760" s="33">
        <f t="shared" si="784"/>
        <v>43901</v>
      </c>
    </row>
    <row r="761" spans="1:25" ht="15">
      <c r="A761" s="39"/>
      <c r="B761" s="240"/>
      <c r="C761" s="14" t="str">
        <f>IF(B758&lt;&gt;"",'Agents Postes'!E$6,"")</f>
        <v>Honoré Tarot</v>
      </c>
      <c r="D761" s="15"/>
      <c r="E761" s="16"/>
      <c r="F761" s="16"/>
      <c r="G761" s="17"/>
      <c r="H761" s="17"/>
      <c r="I761" s="18"/>
      <c r="J761" s="18"/>
      <c r="K761" s="19"/>
      <c r="L761" s="1">
        <f t="shared" si="813"/>
        <v>0</v>
      </c>
      <c r="M761" s="4">
        <f t="shared" si="814"/>
        <v>0</v>
      </c>
      <c r="R761">
        <f t="shared" si="778"/>
        <v>3</v>
      </c>
      <c r="S761" s="33">
        <f t="shared" ref="S761" si="834">S758</f>
        <v>43901</v>
      </c>
      <c r="T761">
        <f t="shared" si="780"/>
        <v>11</v>
      </c>
      <c r="U761">
        <f t="shared" si="781"/>
        <v>3</v>
      </c>
      <c r="V761" t="str">
        <f t="shared" si="777"/>
        <v>11Honoré Tarot3</v>
      </c>
      <c r="W761" s="188">
        <f t="shared" si="782"/>
        <v>0</v>
      </c>
      <c r="X761" s="188">
        <f t="shared" si="783"/>
        <v>0</v>
      </c>
      <c r="Y761" s="33">
        <f t="shared" si="784"/>
        <v>43901</v>
      </c>
    </row>
    <row r="762" spans="1:25" ht="15">
      <c r="A762" s="39"/>
      <c r="B762" s="240"/>
      <c r="C762" s="14" t="str">
        <f>IF(B758&lt;&gt;"",'Agents Postes'!E$7,"")</f>
        <v>Joseph Belote</v>
      </c>
      <c r="D762" s="15"/>
      <c r="E762" s="16"/>
      <c r="F762" s="16"/>
      <c r="G762" s="17"/>
      <c r="H762" s="17"/>
      <c r="I762" s="18"/>
      <c r="J762" s="18"/>
      <c r="K762" s="19"/>
      <c r="L762" s="1">
        <f t="shared" si="813"/>
        <v>0</v>
      </c>
      <c r="M762" s="4">
        <f t="shared" si="814"/>
        <v>0</v>
      </c>
      <c r="R762">
        <f t="shared" si="778"/>
        <v>3</v>
      </c>
      <c r="S762" s="33">
        <f t="shared" ref="S762" si="835">S758</f>
        <v>43901</v>
      </c>
      <c r="T762">
        <f t="shared" si="780"/>
        <v>11</v>
      </c>
      <c r="U762">
        <f t="shared" si="781"/>
        <v>3</v>
      </c>
      <c r="V762" t="str">
        <f t="shared" si="777"/>
        <v>11Joseph Belote3</v>
      </c>
      <c r="W762" s="188">
        <f t="shared" si="782"/>
        <v>0</v>
      </c>
      <c r="X762" s="188">
        <f t="shared" si="783"/>
        <v>0</v>
      </c>
      <c r="Y762" s="33">
        <f t="shared" si="784"/>
        <v>43901</v>
      </c>
    </row>
    <row r="763" spans="1:25" ht="15">
      <c r="A763" s="39"/>
      <c r="B763" s="240"/>
      <c r="C763" s="14" t="str">
        <f>IF(B758&lt;&gt;"",'Agents Postes'!E$8,"")</f>
        <v/>
      </c>
      <c r="D763" s="15"/>
      <c r="E763" s="16"/>
      <c r="F763" s="16"/>
      <c r="G763" s="17"/>
      <c r="H763" s="17"/>
      <c r="I763" s="18"/>
      <c r="J763" s="18"/>
      <c r="K763" s="19"/>
      <c r="L763" s="1">
        <f t="shared" si="813"/>
        <v>0</v>
      </c>
      <c r="M763" s="4">
        <f t="shared" si="814"/>
        <v>0</v>
      </c>
      <c r="R763">
        <f t="shared" si="778"/>
        <v>3</v>
      </c>
      <c r="S763" s="33">
        <f t="shared" ref="S763" si="836">S758</f>
        <v>43901</v>
      </c>
      <c r="T763">
        <f t="shared" si="780"/>
        <v>11</v>
      </c>
      <c r="U763">
        <f t="shared" si="781"/>
        <v>3</v>
      </c>
      <c r="V763" t="str">
        <f t="shared" si="777"/>
        <v>113</v>
      </c>
      <c r="W763" s="188">
        <f t="shared" si="782"/>
        <v>0</v>
      </c>
      <c r="X763" s="188">
        <f t="shared" si="783"/>
        <v>0</v>
      </c>
      <c r="Y763" s="33">
        <f t="shared" si="784"/>
        <v>43901</v>
      </c>
    </row>
    <row r="764" spans="1:25" ht="15">
      <c r="A764" s="39"/>
      <c r="B764" s="240"/>
      <c r="C764" s="14" t="str">
        <f>IF(B758&lt;&gt;"",'Agents Postes'!E$9,"")</f>
        <v/>
      </c>
      <c r="D764" s="15"/>
      <c r="E764" s="16"/>
      <c r="F764" s="16"/>
      <c r="G764" s="17"/>
      <c r="H764" s="17"/>
      <c r="I764" s="18"/>
      <c r="J764" s="18"/>
      <c r="K764" s="19"/>
      <c r="L764" s="1">
        <f t="shared" si="813"/>
        <v>0</v>
      </c>
      <c r="M764" s="4">
        <f t="shared" si="814"/>
        <v>0</v>
      </c>
      <c r="R764">
        <f t="shared" si="778"/>
        <v>3</v>
      </c>
      <c r="S764" s="33">
        <f t="shared" ref="S764" si="837">S758</f>
        <v>43901</v>
      </c>
      <c r="T764">
        <f t="shared" si="780"/>
        <v>11</v>
      </c>
      <c r="U764">
        <f t="shared" si="781"/>
        <v>3</v>
      </c>
      <c r="V764" t="str">
        <f t="shared" si="777"/>
        <v>113</v>
      </c>
      <c r="W764" s="188">
        <f t="shared" si="782"/>
        <v>0</v>
      </c>
      <c r="X764" s="188">
        <f t="shared" si="783"/>
        <v>0</v>
      </c>
      <c r="Y764" s="33">
        <f t="shared" si="784"/>
        <v>43901</v>
      </c>
    </row>
    <row r="765" spans="1:25" ht="15">
      <c r="A765" s="39"/>
      <c r="B765" s="240"/>
      <c r="C765" s="14" t="str">
        <f>IF(B758&lt;&gt;"",'Agents Postes'!E$10,"")</f>
        <v/>
      </c>
      <c r="D765" s="15"/>
      <c r="E765" s="16"/>
      <c r="F765" s="16"/>
      <c r="G765" s="17"/>
      <c r="H765" s="17"/>
      <c r="I765" s="18"/>
      <c r="J765" s="18"/>
      <c r="K765" s="19"/>
      <c r="L765" s="1">
        <f t="shared" si="813"/>
        <v>0</v>
      </c>
      <c r="M765" s="4">
        <f t="shared" si="814"/>
        <v>0</v>
      </c>
      <c r="R765">
        <f t="shared" si="778"/>
        <v>3</v>
      </c>
      <c r="S765" s="33">
        <f t="shared" ref="S765" si="838">S758</f>
        <v>43901</v>
      </c>
      <c r="T765">
        <f t="shared" si="780"/>
        <v>11</v>
      </c>
      <c r="U765">
        <f t="shared" si="781"/>
        <v>3</v>
      </c>
      <c r="V765" t="str">
        <f t="shared" si="777"/>
        <v>113</v>
      </c>
      <c r="W765" s="188">
        <f t="shared" si="782"/>
        <v>0</v>
      </c>
      <c r="X765" s="188">
        <f t="shared" si="783"/>
        <v>0</v>
      </c>
      <c r="Y765" s="33">
        <f t="shared" si="784"/>
        <v>43901</v>
      </c>
    </row>
    <row r="766" spans="1:25" ht="15">
      <c r="A766" s="39"/>
      <c r="B766" s="240"/>
      <c r="C766" s="14" t="str">
        <f>IF(B758&lt;&gt;"",'Agents Postes'!E$11,"")</f>
        <v/>
      </c>
      <c r="D766" s="15"/>
      <c r="E766" s="16"/>
      <c r="F766" s="16"/>
      <c r="G766" s="17"/>
      <c r="H766" s="17"/>
      <c r="I766" s="18"/>
      <c r="J766" s="18"/>
      <c r="K766" s="19"/>
      <c r="L766" s="1">
        <f t="shared" si="813"/>
        <v>0</v>
      </c>
      <c r="M766" s="4">
        <f t="shared" si="814"/>
        <v>0</v>
      </c>
      <c r="R766">
        <f t="shared" si="778"/>
        <v>3</v>
      </c>
      <c r="S766" s="33">
        <f t="shared" ref="S766" si="839">S758</f>
        <v>43901</v>
      </c>
      <c r="T766">
        <f t="shared" si="780"/>
        <v>11</v>
      </c>
      <c r="U766">
        <f t="shared" si="781"/>
        <v>3</v>
      </c>
      <c r="V766" t="str">
        <f t="shared" si="777"/>
        <v>113</v>
      </c>
      <c r="W766" s="188">
        <f t="shared" si="782"/>
        <v>0</v>
      </c>
      <c r="X766" s="188">
        <f t="shared" si="783"/>
        <v>0</v>
      </c>
      <c r="Y766" s="33">
        <f t="shared" si="784"/>
        <v>43901</v>
      </c>
    </row>
    <row r="767" spans="1:25" ht="15">
      <c r="A767" s="39"/>
      <c r="B767" s="240"/>
      <c r="C767" s="14" t="str">
        <f>IF(B758&lt;&gt;"",'Agents Postes'!E$12,"")</f>
        <v/>
      </c>
      <c r="D767" s="15"/>
      <c r="E767" s="16"/>
      <c r="F767" s="16"/>
      <c r="G767" s="17"/>
      <c r="H767" s="17"/>
      <c r="I767" s="18"/>
      <c r="J767" s="18"/>
      <c r="K767" s="19"/>
      <c r="L767" s="1">
        <f t="shared" si="813"/>
        <v>0</v>
      </c>
      <c r="M767" s="4">
        <f t="shared" si="814"/>
        <v>0</v>
      </c>
      <c r="R767">
        <f t="shared" si="778"/>
        <v>3</v>
      </c>
      <c r="S767" s="33">
        <f t="shared" ref="S767" si="840">S758</f>
        <v>43901</v>
      </c>
      <c r="T767">
        <f t="shared" si="780"/>
        <v>11</v>
      </c>
      <c r="U767">
        <f t="shared" si="781"/>
        <v>3</v>
      </c>
      <c r="V767" t="str">
        <f t="shared" si="777"/>
        <v>113</v>
      </c>
      <c r="W767" s="188">
        <f t="shared" si="782"/>
        <v>0</v>
      </c>
      <c r="X767" s="188">
        <f t="shared" si="783"/>
        <v>0</v>
      </c>
      <c r="Y767" s="33">
        <f t="shared" si="784"/>
        <v>43901</v>
      </c>
    </row>
    <row r="768" spans="1:25" ht="15">
      <c r="A768" s="39"/>
      <c r="B768" s="240"/>
      <c r="C768" s="14" t="str">
        <f>IF(B758&lt;&gt;"",'Agents Postes'!E$13,"")</f>
        <v/>
      </c>
      <c r="D768" s="15"/>
      <c r="E768" s="16"/>
      <c r="F768" s="16"/>
      <c r="G768" s="17"/>
      <c r="H768" s="17"/>
      <c r="I768" s="18"/>
      <c r="J768" s="18"/>
      <c r="K768" s="19"/>
      <c r="L768" s="1">
        <f t="shared" si="813"/>
        <v>0</v>
      </c>
      <c r="M768" s="4">
        <f t="shared" si="814"/>
        <v>0</v>
      </c>
      <c r="R768">
        <f t="shared" si="778"/>
        <v>3</v>
      </c>
      <c r="S768" s="33">
        <f t="shared" ref="S768" si="841">S758</f>
        <v>43901</v>
      </c>
      <c r="T768">
        <f t="shared" si="780"/>
        <v>11</v>
      </c>
      <c r="U768">
        <f t="shared" si="781"/>
        <v>3</v>
      </c>
      <c r="V768" t="str">
        <f t="shared" si="777"/>
        <v>113</v>
      </c>
      <c r="W768" s="188">
        <f t="shared" si="782"/>
        <v>0</v>
      </c>
      <c r="X768" s="188">
        <f t="shared" si="783"/>
        <v>0</v>
      </c>
      <c r="Y768" s="33">
        <f t="shared" si="784"/>
        <v>43901</v>
      </c>
    </row>
    <row r="769" spans="1:25" ht="15">
      <c r="A769" s="39"/>
      <c r="B769" s="240"/>
      <c r="C769" s="14" t="str">
        <f>IF(B758&lt;&gt;"",'Agents Postes'!E$14,"")</f>
        <v/>
      </c>
      <c r="D769" s="15"/>
      <c r="E769" s="16"/>
      <c r="F769" s="16"/>
      <c r="G769" s="17"/>
      <c r="H769" s="17"/>
      <c r="I769" s="18"/>
      <c r="J769" s="18"/>
      <c r="K769" s="19"/>
      <c r="L769" s="1">
        <f t="shared" si="813"/>
        <v>0</v>
      </c>
      <c r="M769" s="4">
        <f t="shared" si="814"/>
        <v>0</v>
      </c>
      <c r="R769">
        <f t="shared" si="778"/>
        <v>3</v>
      </c>
      <c r="S769" s="33">
        <f t="shared" ref="S769" si="842">S758</f>
        <v>43901</v>
      </c>
      <c r="T769">
        <f t="shared" si="780"/>
        <v>11</v>
      </c>
      <c r="U769">
        <f t="shared" si="781"/>
        <v>3</v>
      </c>
      <c r="V769" t="str">
        <f t="shared" si="777"/>
        <v>113</v>
      </c>
      <c r="W769" s="188">
        <f t="shared" si="782"/>
        <v>0</v>
      </c>
      <c r="X769" s="188">
        <f t="shared" si="783"/>
        <v>0</v>
      </c>
      <c r="Y769" s="33">
        <f t="shared" si="784"/>
        <v>43901</v>
      </c>
    </row>
    <row r="770" spans="1:25" ht="15">
      <c r="A770" s="39"/>
      <c r="B770" s="240"/>
      <c r="C770" s="14" t="str">
        <f>IF(B759&lt;&gt;"",'Agents Postes'!E$14,"")</f>
        <v/>
      </c>
      <c r="D770" s="15"/>
      <c r="E770" s="16"/>
      <c r="F770" s="16"/>
      <c r="G770" s="17"/>
      <c r="H770" s="17"/>
      <c r="I770" s="18"/>
      <c r="J770" s="18"/>
      <c r="K770" s="19"/>
      <c r="L770" s="1">
        <f t="shared" si="813"/>
        <v>0</v>
      </c>
      <c r="M770" s="4">
        <f t="shared" si="814"/>
        <v>0</v>
      </c>
      <c r="R770">
        <f t="shared" si="778"/>
        <v>3</v>
      </c>
      <c r="S770" s="33">
        <f t="shared" ref="S770" si="843">S758</f>
        <v>43901</v>
      </c>
      <c r="T770">
        <f t="shared" si="780"/>
        <v>11</v>
      </c>
      <c r="U770">
        <f t="shared" si="781"/>
        <v>3</v>
      </c>
      <c r="V770" t="str">
        <f t="shared" si="777"/>
        <v>113</v>
      </c>
      <c r="W770" s="188">
        <f t="shared" si="782"/>
        <v>0</v>
      </c>
      <c r="X770" s="188">
        <f t="shared" si="783"/>
        <v>0</v>
      </c>
      <c r="Y770" s="33">
        <f t="shared" si="784"/>
        <v>43901</v>
      </c>
    </row>
    <row r="771" spans="1:25" ht="15">
      <c r="A771" s="39"/>
      <c r="B771" s="240"/>
      <c r="C771" s="14" t="str">
        <f>IF(B760&lt;&gt;"",'Agents Postes'!E$14,"")</f>
        <v/>
      </c>
      <c r="D771" s="15"/>
      <c r="E771" s="16"/>
      <c r="F771" s="16"/>
      <c r="G771" s="17"/>
      <c r="H771" s="17"/>
      <c r="I771" s="18"/>
      <c r="J771" s="18"/>
      <c r="K771" s="19"/>
      <c r="L771" s="1">
        <f t="shared" si="813"/>
        <v>0</v>
      </c>
      <c r="M771" s="4">
        <f t="shared" si="814"/>
        <v>0</v>
      </c>
      <c r="R771">
        <f t="shared" si="778"/>
        <v>3</v>
      </c>
      <c r="S771" s="33">
        <f t="shared" ref="S771" si="844">S758</f>
        <v>43901</v>
      </c>
      <c r="T771">
        <f t="shared" si="780"/>
        <v>11</v>
      </c>
      <c r="U771">
        <f t="shared" si="781"/>
        <v>3</v>
      </c>
      <c r="V771" t="str">
        <f t="shared" si="777"/>
        <v>113</v>
      </c>
      <c r="W771" s="188">
        <f t="shared" si="782"/>
        <v>0</v>
      </c>
      <c r="X771" s="188">
        <f t="shared" si="783"/>
        <v>0</v>
      </c>
      <c r="Y771" s="33">
        <f t="shared" si="784"/>
        <v>43901</v>
      </c>
    </row>
    <row r="772" spans="1:25" ht="15.75" thickBot="1">
      <c r="A772" s="39"/>
      <c r="B772" s="241"/>
      <c r="C772" s="14" t="str">
        <f>IF(B761&lt;&gt;"",'Agents Postes'!E$14,"")</f>
        <v/>
      </c>
      <c r="D772" s="15"/>
      <c r="E772" s="126"/>
      <c r="F772" s="126"/>
      <c r="G772" s="127"/>
      <c r="H772" s="127"/>
      <c r="I772" s="128"/>
      <c r="J772" s="128"/>
      <c r="K772" s="21"/>
      <c r="L772" s="5">
        <f t="shared" si="813"/>
        <v>0</v>
      </c>
      <c r="M772" s="6">
        <f t="shared" si="814"/>
        <v>0</v>
      </c>
      <c r="R772">
        <f t="shared" si="778"/>
        <v>3</v>
      </c>
      <c r="S772" s="33">
        <f t="shared" ref="S772" si="845">S758</f>
        <v>43901</v>
      </c>
      <c r="T772">
        <f t="shared" si="780"/>
        <v>11</v>
      </c>
      <c r="U772">
        <f t="shared" si="781"/>
        <v>3</v>
      </c>
      <c r="V772" t="str">
        <f t="shared" si="777"/>
        <v>113</v>
      </c>
      <c r="W772" s="188">
        <f t="shared" si="782"/>
        <v>0</v>
      </c>
      <c r="X772" s="188">
        <f t="shared" si="783"/>
        <v>0</v>
      </c>
      <c r="Y772" s="33">
        <f t="shared" si="784"/>
        <v>43901</v>
      </c>
    </row>
    <row r="773" spans="1:25" ht="15">
      <c r="A773" s="39">
        <v>51</v>
      </c>
      <c r="B773" s="239">
        <f>IF(WORKDAY(D$4,A773,Feries)&lt;=F$4,WORKDAY(D$4,A773,Feries),"")</f>
        <v>43902</v>
      </c>
      <c r="C773" s="11" t="str">
        <f>IF(B773&lt;&gt;"",'Agents Postes'!E$3,"")</f>
        <v>Herbert Dupont</v>
      </c>
      <c r="D773" s="12"/>
      <c r="E773" s="123"/>
      <c r="F773" s="123"/>
      <c r="G773" s="124"/>
      <c r="H773" s="124"/>
      <c r="I773" s="125"/>
      <c r="J773" s="125"/>
      <c r="K773" s="13"/>
      <c r="L773" s="2">
        <f t="shared" si="813"/>
        <v>0</v>
      </c>
      <c r="M773" s="3">
        <f t="shared" si="814"/>
        <v>0</v>
      </c>
      <c r="R773">
        <f t="shared" si="778"/>
        <v>4</v>
      </c>
      <c r="S773" s="33">
        <f t="shared" ref="S773" si="846">B773</f>
        <v>43902</v>
      </c>
      <c r="T773">
        <f t="shared" si="780"/>
        <v>11</v>
      </c>
      <c r="U773">
        <f t="shared" si="781"/>
        <v>3</v>
      </c>
      <c r="V773" t="str">
        <f t="shared" si="777"/>
        <v>11Herbert Dupont4</v>
      </c>
      <c r="W773" s="188">
        <f t="shared" si="782"/>
        <v>0</v>
      </c>
      <c r="X773" s="188">
        <f t="shared" si="783"/>
        <v>0</v>
      </c>
      <c r="Y773" s="33">
        <f t="shared" si="784"/>
        <v>43902</v>
      </c>
    </row>
    <row r="774" spans="1:25" ht="15">
      <c r="A774" s="39"/>
      <c r="B774" s="240"/>
      <c r="C774" s="14" t="str">
        <f>IF(B773&lt;&gt;"",'Agents Postes'!E$4,"")</f>
        <v>Lulu Durand</v>
      </c>
      <c r="D774" s="15"/>
      <c r="E774" s="16"/>
      <c r="F774" s="16"/>
      <c r="G774" s="17"/>
      <c r="H774" s="17"/>
      <c r="I774" s="18"/>
      <c r="J774" s="18"/>
      <c r="K774" s="19"/>
      <c r="L774" s="1">
        <f t="shared" si="813"/>
        <v>0</v>
      </c>
      <c r="M774" s="4">
        <f t="shared" si="814"/>
        <v>0</v>
      </c>
      <c r="R774">
        <f t="shared" si="778"/>
        <v>4</v>
      </c>
      <c r="S774" s="33">
        <f t="shared" ref="S774" si="847">S773</f>
        <v>43902</v>
      </c>
      <c r="T774">
        <f t="shared" si="780"/>
        <v>11</v>
      </c>
      <c r="U774">
        <f t="shared" si="781"/>
        <v>3</v>
      </c>
      <c r="V774" t="str">
        <f t="shared" si="777"/>
        <v>11Lulu Durand4</v>
      </c>
      <c r="W774" s="188">
        <f t="shared" si="782"/>
        <v>0</v>
      </c>
      <c r="X774" s="188">
        <f t="shared" si="783"/>
        <v>0</v>
      </c>
      <c r="Y774" s="33">
        <f t="shared" si="784"/>
        <v>43902</v>
      </c>
    </row>
    <row r="775" spans="1:25" ht="15">
      <c r="A775" s="39"/>
      <c r="B775" s="240"/>
      <c r="C775" s="14" t="str">
        <f>IF(B773&lt;&gt;"",'Agents Postes'!E$5,"")</f>
        <v>Jules Wist</v>
      </c>
      <c r="D775" s="15"/>
      <c r="E775" s="16"/>
      <c r="F775" s="16"/>
      <c r="G775" s="17"/>
      <c r="H775" s="17"/>
      <c r="I775" s="18"/>
      <c r="J775" s="18"/>
      <c r="K775" s="19"/>
      <c r="L775" s="1">
        <f t="shared" si="813"/>
        <v>0</v>
      </c>
      <c r="M775" s="4">
        <f t="shared" si="814"/>
        <v>0</v>
      </c>
      <c r="R775">
        <f t="shared" si="778"/>
        <v>4</v>
      </c>
      <c r="S775" s="33">
        <f t="shared" ref="S775" si="848">S773</f>
        <v>43902</v>
      </c>
      <c r="T775">
        <f t="shared" si="780"/>
        <v>11</v>
      </c>
      <c r="U775">
        <f t="shared" si="781"/>
        <v>3</v>
      </c>
      <c r="V775" t="str">
        <f t="shared" si="777"/>
        <v>11Jules Wist4</v>
      </c>
      <c r="W775" s="188">
        <f t="shared" si="782"/>
        <v>0</v>
      </c>
      <c r="X775" s="188">
        <f t="shared" si="783"/>
        <v>0</v>
      </c>
      <c r="Y775" s="33">
        <f t="shared" si="784"/>
        <v>43902</v>
      </c>
    </row>
    <row r="776" spans="1:25" ht="15">
      <c r="A776" s="39"/>
      <c r="B776" s="240"/>
      <c r="C776" s="14" t="str">
        <f>IF(B773&lt;&gt;"",'Agents Postes'!E$6,"")</f>
        <v>Honoré Tarot</v>
      </c>
      <c r="D776" s="15"/>
      <c r="E776" s="16"/>
      <c r="F776" s="16"/>
      <c r="G776" s="17"/>
      <c r="H776" s="17"/>
      <c r="I776" s="18"/>
      <c r="J776" s="18"/>
      <c r="K776" s="19"/>
      <c r="L776" s="1">
        <f t="shared" si="813"/>
        <v>0</v>
      </c>
      <c r="M776" s="4">
        <f t="shared" si="814"/>
        <v>0</v>
      </c>
      <c r="R776">
        <f t="shared" si="778"/>
        <v>4</v>
      </c>
      <c r="S776" s="33">
        <f t="shared" ref="S776" si="849">S773</f>
        <v>43902</v>
      </c>
      <c r="T776">
        <f t="shared" si="780"/>
        <v>11</v>
      </c>
      <c r="U776">
        <f t="shared" si="781"/>
        <v>3</v>
      </c>
      <c r="V776" t="str">
        <f t="shared" ref="V776:V839" si="850">T776&amp;C776&amp;R776</f>
        <v>11Honoré Tarot4</v>
      </c>
      <c r="W776" s="188">
        <f t="shared" si="782"/>
        <v>0</v>
      </c>
      <c r="X776" s="188">
        <f t="shared" si="783"/>
        <v>0</v>
      </c>
      <c r="Y776" s="33">
        <f t="shared" si="784"/>
        <v>43902</v>
      </c>
    </row>
    <row r="777" spans="1:25" ht="15">
      <c r="A777" s="39"/>
      <c r="B777" s="240"/>
      <c r="C777" s="14" t="str">
        <f>IF(B773&lt;&gt;"",'Agents Postes'!E$7,"")</f>
        <v>Joseph Belote</v>
      </c>
      <c r="D777" s="15"/>
      <c r="E777" s="16"/>
      <c r="F777" s="16"/>
      <c r="G777" s="17"/>
      <c r="H777" s="17"/>
      <c r="I777" s="18"/>
      <c r="J777" s="18"/>
      <c r="K777" s="19"/>
      <c r="L777" s="1">
        <f t="shared" si="813"/>
        <v>0</v>
      </c>
      <c r="M777" s="4">
        <f t="shared" si="814"/>
        <v>0</v>
      </c>
      <c r="R777">
        <f t="shared" ref="R777:R840" si="851">IF(S777&lt;&gt;"",WEEKDAY(S777,2),"")</f>
        <v>4</v>
      </c>
      <c r="S777" s="33">
        <f t="shared" ref="S777" si="852">S773</f>
        <v>43902</v>
      </c>
      <c r="T777">
        <f t="shared" ref="T777:T840" si="853">IF(S777&lt;&gt;"",WEEKNUM(S777,2),"")</f>
        <v>11</v>
      </c>
      <c r="U777">
        <f t="shared" ref="U777:U840" si="854">IF(S777&lt;&gt;"",MONTH(S777),"")</f>
        <v>3</v>
      </c>
      <c r="V777" t="str">
        <f t="shared" si="850"/>
        <v>11Joseph Belote4</v>
      </c>
      <c r="W777" s="188">
        <f t="shared" ref="W777:W840" si="855">D777</f>
        <v>0</v>
      </c>
      <c r="X777" s="188">
        <f t="shared" ref="X777:X840" si="856">K777</f>
        <v>0</v>
      </c>
      <c r="Y777" s="33">
        <f t="shared" ref="Y777:Y840" si="857">S777</f>
        <v>43902</v>
      </c>
    </row>
    <row r="778" spans="1:25" ht="15">
      <c r="A778" s="39"/>
      <c r="B778" s="240"/>
      <c r="C778" s="14" t="str">
        <f>IF(B773&lt;&gt;"",'Agents Postes'!E$8,"")</f>
        <v/>
      </c>
      <c r="D778" s="15"/>
      <c r="E778" s="16"/>
      <c r="F778" s="16"/>
      <c r="G778" s="17"/>
      <c r="H778" s="17"/>
      <c r="I778" s="18"/>
      <c r="J778" s="18"/>
      <c r="K778" s="19"/>
      <c r="L778" s="1">
        <f t="shared" si="813"/>
        <v>0</v>
      </c>
      <c r="M778" s="4">
        <f t="shared" si="814"/>
        <v>0</v>
      </c>
      <c r="R778">
        <f t="shared" si="851"/>
        <v>4</v>
      </c>
      <c r="S778" s="33">
        <f t="shared" ref="S778" si="858">S773</f>
        <v>43902</v>
      </c>
      <c r="T778">
        <f t="shared" si="853"/>
        <v>11</v>
      </c>
      <c r="U778">
        <f t="shared" si="854"/>
        <v>3</v>
      </c>
      <c r="V778" t="str">
        <f t="shared" si="850"/>
        <v>114</v>
      </c>
      <c r="W778" s="188">
        <f t="shared" si="855"/>
        <v>0</v>
      </c>
      <c r="X778" s="188">
        <f t="shared" si="856"/>
        <v>0</v>
      </c>
      <c r="Y778" s="33">
        <f t="shared" si="857"/>
        <v>43902</v>
      </c>
    </row>
    <row r="779" spans="1:25" ht="15">
      <c r="A779" s="39"/>
      <c r="B779" s="240"/>
      <c r="C779" s="14" t="str">
        <f>IF(B773&lt;&gt;"",'Agents Postes'!E$9,"")</f>
        <v/>
      </c>
      <c r="D779" s="15"/>
      <c r="E779" s="16"/>
      <c r="F779" s="16"/>
      <c r="G779" s="17"/>
      <c r="H779" s="17"/>
      <c r="I779" s="18"/>
      <c r="J779" s="18"/>
      <c r="K779" s="19"/>
      <c r="L779" s="1">
        <f t="shared" si="813"/>
        <v>0</v>
      </c>
      <c r="M779" s="4">
        <f t="shared" si="814"/>
        <v>0</v>
      </c>
      <c r="R779">
        <f t="shared" si="851"/>
        <v>4</v>
      </c>
      <c r="S779" s="33">
        <f t="shared" ref="S779" si="859">S773</f>
        <v>43902</v>
      </c>
      <c r="T779">
        <f t="shared" si="853"/>
        <v>11</v>
      </c>
      <c r="U779">
        <f t="shared" si="854"/>
        <v>3</v>
      </c>
      <c r="V779" t="str">
        <f t="shared" si="850"/>
        <v>114</v>
      </c>
      <c r="W779" s="188">
        <f t="shared" si="855"/>
        <v>0</v>
      </c>
      <c r="X779" s="188">
        <f t="shared" si="856"/>
        <v>0</v>
      </c>
      <c r="Y779" s="33">
        <f t="shared" si="857"/>
        <v>43902</v>
      </c>
    </row>
    <row r="780" spans="1:25" ht="15">
      <c r="A780" s="39"/>
      <c r="B780" s="240"/>
      <c r="C780" s="14" t="str">
        <f>IF(B773&lt;&gt;"",'Agents Postes'!E$10,"")</f>
        <v/>
      </c>
      <c r="D780" s="15"/>
      <c r="E780" s="16"/>
      <c r="F780" s="16"/>
      <c r="G780" s="17"/>
      <c r="H780" s="17"/>
      <c r="I780" s="18"/>
      <c r="J780" s="18"/>
      <c r="K780" s="19"/>
      <c r="L780" s="1">
        <f t="shared" si="813"/>
        <v>0</v>
      </c>
      <c r="M780" s="4">
        <f t="shared" si="814"/>
        <v>0</v>
      </c>
      <c r="R780">
        <f t="shared" si="851"/>
        <v>4</v>
      </c>
      <c r="S780" s="33">
        <f t="shared" ref="S780" si="860">S773</f>
        <v>43902</v>
      </c>
      <c r="T780">
        <f t="shared" si="853"/>
        <v>11</v>
      </c>
      <c r="U780">
        <f t="shared" si="854"/>
        <v>3</v>
      </c>
      <c r="V780" t="str">
        <f t="shared" si="850"/>
        <v>114</v>
      </c>
      <c r="W780" s="188">
        <f t="shared" si="855"/>
        <v>0</v>
      </c>
      <c r="X780" s="188">
        <f t="shared" si="856"/>
        <v>0</v>
      </c>
      <c r="Y780" s="33">
        <f t="shared" si="857"/>
        <v>43902</v>
      </c>
    </row>
    <row r="781" spans="1:25" ht="15">
      <c r="A781" s="39"/>
      <c r="B781" s="240"/>
      <c r="C781" s="14" t="str">
        <f>IF(B773&lt;&gt;"",'Agents Postes'!E$11,"")</f>
        <v/>
      </c>
      <c r="D781" s="15"/>
      <c r="E781" s="16"/>
      <c r="F781" s="16"/>
      <c r="G781" s="17"/>
      <c r="H781" s="17"/>
      <c r="I781" s="18"/>
      <c r="J781" s="18"/>
      <c r="K781" s="19"/>
      <c r="L781" s="1">
        <f t="shared" si="813"/>
        <v>0</v>
      </c>
      <c r="M781" s="4">
        <f t="shared" si="814"/>
        <v>0</v>
      </c>
      <c r="R781">
        <f t="shared" si="851"/>
        <v>4</v>
      </c>
      <c r="S781" s="33">
        <f t="shared" ref="S781" si="861">S773</f>
        <v>43902</v>
      </c>
      <c r="T781">
        <f t="shared" si="853"/>
        <v>11</v>
      </c>
      <c r="U781">
        <f t="shared" si="854"/>
        <v>3</v>
      </c>
      <c r="V781" t="str">
        <f t="shared" si="850"/>
        <v>114</v>
      </c>
      <c r="W781" s="188">
        <f t="shared" si="855"/>
        <v>0</v>
      </c>
      <c r="X781" s="188">
        <f t="shared" si="856"/>
        <v>0</v>
      </c>
      <c r="Y781" s="33">
        <f t="shared" si="857"/>
        <v>43902</v>
      </c>
    </row>
    <row r="782" spans="1:25" ht="15">
      <c r="A782" s="39"/>
      <c r="B782" s="240"/>
      <c r="C782" s="14" t="str">
        <f>IF(B773&lt;&gt;"",'Agents Postes'!E$12,"")</f>
        <v/>
      </c>
      <c r="D782" s="15"/>
      <c r="E782" s="16"/>
      <c r="F782" s="16"/>
      <c r="G782" s="17"/>
      <c r="H782" s="17"/>
      <c r="I782" s="18"/>
      <c r="J782" s="18"/>
      <c r="K782" s="19"/>
      <c r="L782" s="1">
        <f t="shared" si="813"/>
        <v>0</v>
      </c>
      <c r="M782" s="4">
        <f t="shared" si="814"/>
        <v>0</v>
      </c>
      <c r="R782">
        <f t="shared" si="851"/>
        <v>4</v>
      </c>
      <c r="S782" s="33">
        <f t="shared" ref="S782" si="862">S773</f>
        <v>43902</v>
      </c>
      <c r="T782">
        <f t="shared" si="853"/>
        <v>11</v>
      </c>
      <c r="U782">
        <f t="shared" si="854"/>
        <v>3</v>
      </c>
      <c r="V782" t="str">
        <f t="shared" si="850"/>
        <v>114</v>
      </c>
      <c r="W782" s="188">
        <f t="shared" si="855"/>
        <v>0</v>
      </c>
      <c r="X782" s="188">
        <f t="shared" si="856"/>
        <v>0</v>
      </c>
      <c r="Y782" s="33">
        <f t="shared" si="857"/>
        <v>43902</v>
      </c>
    </row>
    <row r="783" spans="1:25" ht="15">
      <c r="A783" s="39"/>
      <c r="B783" s="240"/>
      <c r="C783" s="14" t="str">
        <f>IF(B773&lt;&gt;"",'Agents Postes'!E$13,"")</f>
        <v/>
      </c>
      <c r="D783" s="15"/>
      <c r="E783" s="16"/>
      <c r="F783" s="16"/>
      <c r="G783" s="17"/>
      <c r="H783" s="17"/>
      <c r="I783" s="18"/>
      <c r="J783" s="18"/>
      <c r="K783" s="19"/>
      <c r="L783" s="1">
        <f t="shared" si="813"/>
        <v>0</v>
      </c>
      <c r="M783" s="4">
        <f t="shared" si="814"/>
        <v>0</v>
      </c>
      <c r="R783">
        <f t="shared" si="851"/>
        <v>4</v>
      </c>
      <c r="S783" s="33">
        <f t="shared" ref="S783" si="863">S773</f>
        <v>43902</v>
      </c>
      <c r="T783">
        <f t="shared" si="853"/>
        <v>11</v>
      </c>
      <c r="U783">
        <f t="shared" si="854"/>
        <v>3</v>
      </c>
      <c r="V783" t="str">
        <f t="shared" si="850"/>
        <v>114</v>
      </c>
      <c r="W783" s="188">
        <f t="shared" si="855"/>
        <v>0</v>
      </c>
      <c r="X783" s="188">
        <f t="shared" si="856"/>
        <v>0</v>
      </c>
      <c r="Y783" s="33">
        <f t="shared" si="857"/>
        <v>43902</v>
      </c>
    </row>
    <row r="784" spans="1:25" ht="15">
      <c r="A784" s="39"/>
      <c r="B784" s="240"/>
      <c r="C784" s="14" t="str">
        <f>IF(B773&lt;&gt;"",'Agents Postes'!E$14,"")</f>
        <v/>
      </c>
      <c r="D784" s="15"/>
      <c r="E784" s="16"/>
      <c r="F784" s="16"/>
      <c r="G784" s="17"/>
      <c r="H784" s="17"/>
      <c r="I784" s="18"/>
      <c r="J784" s="18"/>
      <c r="K784" s="19"/>
      <c r="L784" s="1">
        <f t="shared" si="813"/>
        <v>0</v>
      </c>
      <c r="M784" s="4">
        <f t="shared" si="814"/>
        <v>0</v>
      </c>
      <c r="R784">
        <f t="shared" si="851"/>
        <v>4</v>
      </c>
      <c r="S784" s="33">
        <f t="shared" ref="S784" si="864">S773</f>
        <v>43902</v>
      </c>
      <c r="T784">
        <f t="shared" si="853"/>
        <v>11</v>
      </c>
      <c r="U784">
        <f t="shared" si="854"/>
        <v>3</v>
      </c>
      <c r="V784" t="str">
        <f t="shared" si="850"/>
        <v>114</v>
      </c>
      <c r="W784" s="188">
        <f t="shared" si="855"/>
        <v>0</v>
      </c>
      <c r="X784" s="188">
        <f t="shared" si="856"/>
        <v>0</v>
      </c>
      <c r="Y784" s="33">
        <f t="shared" si="857"/>
        <v>43902</v>
      </c>
    </row>
    <row r="785" spans="1:25" ht="15">
      <c r="A785" s="39"/>
      <c r="B785" s="240"/>
      <c r="C785" s="14" t="str">
        <f>IF(B774&lt;&gt;"",'Agents Postes'!E$14,"")</f>
        <v/>
      </c>
      <c r="D785" s="15"/>
      <c r="E785" s="16"/>
      <c r="F785" s="16"/>
      <c r="G785" s="17"/>
      <c r="H785" s="17"/>
      <c r="I785" s="18"/>
      <c r="J785" s="18"/>
      <c r="K785" s="19"/>
      <c r="L785" s="1">
        <f t="shared" si="813"/>
        <v>0</v>
      </c>
      <c r="M785" s="4">
        <f t="shared" si="814"/>
        <v>0</v>
      </c>
      <c r="R785">
        <f t="shared" si="851"/>
        <v>4</v>
      </c>
      <c r="S785" s="33">
        <f t="shared" ref="S785" si="865">S773</f>
        <v>43902</v>
      </c>
      <c r="T785">
        <f t="shared" si="853"/>
        <v>11</v>
      </c>
      <c r="U785">
        <f t="shared" si="854"/>
        <v>3</v>
      </c>
      <c r="V785" t="str">
        <f t="shared" si="850"/>
        <v>114</v>
      </c>
      <c r="W785" s="188">
        <f t="shared" si="855"/>
        <v>0</v>
      </c>
      <c r="X785" s="188">
        <f t="shared" si="856"/>
        <v>0</v>
      </c>
      <c r="Y785" s="33">
        <f t="shared" si="857"/>
        <v>43902</v>
      </c>
    </row>
    <row r="786" spans="1:25" ht="15">
      <c r="A786" s="39"/>
      <c r="B786" s="240"/>
      <c r="C786" s="14" t="str">
        <f>IF(B775&lt;&gt;"",'Agents Postes'!E$14,"")</f>
        <v/>
      </c>
      <c r="D786" s="15"/>
      <c r="E786" s="16"/>
      <c r="F786" s="16"/>
      <c r="G786" s="17"/>
      <c r="H786" s="17"/>
      <c r="I786" s="18"/>
      <c r="J786" s="18"/>
      <c r="K786" s="19"/>
      <c r="L786" s="1">
        <f t="shared" si="813"/>
        <v>0</v>
      </c>
      <c r="M786" s="4">
        <f t="shared" si="814"/>
        <v>0</v>
      </c>
      <c r="R786">
        <f t="shared" si="851"/>
        <v>4</v>
      </c>
      <c r="S786" s="33">
        <f t="shared" ref="S786" si="866">S773</f>
        <v>43902</v>
      </c>
      <c r="T786">
        <f t="shared" si="853"/>
        <v>11</v>
      </c>
      <c r="U786">
        <f t="shared" si="854"/>
        <v>3</v>
      </c>
      <c r="V786" t="str">
        <f t="shared" si="850"/>
        <v>114</v>
      </c>
      <c r="W786" s="188">
        <f t="shared" si="855"/>
        <v>0</v>
      </c>
      <c r="X786" s="188">
        <f t="shared" si="856"/>
        <v>0</v>
      </c>
      <c r="Y786" s="33">
        <f t="shared" si="857"/>
        <v>43902</v>
      </c>
    </row>
    <row r="787" spans="1:25" ht="15.75" thickBot="1">
      <c r="A787" s="39"/>
      <c r="B787" s="241"/>
      <c r="C787" s="14" t="str">
        <f>IF(B776&lt;&gt;"",'Agents Postes'!E$14,"")</f>
        <v/>
      </c>
      <c r="D787" s="15"/>
      <c r="E787" s="126"/>
      <c r="F787" s="126"/>
      <c r="G787" s="127"/>
      <c r="H787" s="127"/>
      <c r="I787" s="128"/>
      <c r="J787" s="128"/>
      <c r="K787" s="21"/>
      <c r="L787" s="5">
        <f t="shared" si="813"/>
        <v>0</v>
      </c>
      <c r="M787" s="6">
        <f t="shared" si="814"/>
        <v>0</v>
      </c>
      <c r="R787">
        <f t="shared" si="851"/>
        <v>4</v>
      </c>
      <c r="S787" s="33">
        <f t="shared" ref="S787" si="867">S773</f>
        <v>43902</v>
      </c>
      <c r="T787">
        <f t="shared" si="853"/>
        <v>11</v>
      </c>
      <c r="U787">
        <f t="shared" si="854"/>
        <v>3</v>
      </c>
      <c r="V787" t="str">
        <f t="shared" si="850"/>
        <v>114</v>
      </c>
      <c r="W787" s="188">
        <f t="shared" si="855"/>
        <v>0</v>
      </c>
      <c r="X787" s="188">
        <f t="shared" si="856"/>
        <v>0</v>
      </c>
      <c r="Y787" s="33">
        <f t="shared" si="857"/>
        <v>43902</v>
      </c>
    </row>
    <row r="788" spans="1:25" ht="15">
      <c r="A788" s="39">
        <v>52</v>
      </c>
      <c r="B788" s="239">
        <f>IF(WORKDAY(D$4,A788,Feries)&lt;=F$4,WORKDAY(D$4,A788,Feries),"")</f>
        <v>43903</v>
      </c>
      <c r="C788" s="11" t="str">
        <f>IF(B788&lt;&gt;"",'Agents Postes'!E$3,"")</f>
        <v>Herbert Dupont</v>
      </c>
      <c r="D788" s="12"/>
      <c r="E788" s="123"/>
      <c r="F788" s="123"/>
      <c r="G788" s="124"/>
      <c r="H788" s="124"/>
      <c r="I788" s="125"/>
      <c r="J788" s="125"/>
      <c r="K788" s="13"/>
      <c r="L788" s="2">
        <f t="shared" si="813"/>
        <v>0</v>
      </c>
      <c r="M788" s="3">
        <f t="shared" si="814"/>
        <v>0</v>
      </c>
      <c r="R788">
        <f t="shared" si="851"/>
        <v>5</v>
      </c>
      <c r="S788" s="33">
        <f t="shared" ref="S788" si="868">B788</f>
        <v>43903</v>
      </c>
      <c r="T788">
        <f t="shared" si="853"/>
        <v>11</v>
      </c>
      <c r="U788">
        <f t="shared" si="854"/>
        <v>3</v>
      </c>
      <c r="V788" t="str">
        <f t="shared" si="850"/>
        <v>11Herbert Dupont5</v>
      </c>
      <c r="W788" s="188">
        <f t="shared" si="855"/>
        <v>0</v>
      </c>
      <c r="X788" s="188">
        <f t="shared" si="856"/>
        <v>0</v>
      </c>
      <c r="Y788" s="33">
        <f t="shared" si="857"/>
        <v>43903</v>
      </c>
    </row>
    <row r="789" spans="1:25" ht="15">
      <c r="A789" s="39"/>
      <c r="B789" s="240"/>
      <c r="C789" s="14" t="str">
        <f>IF(B788&lt;&gt;"",'Agents Postes'!E$4,"")</f>
        <v>Lulu Durand</v>
      </c>
      <c r="D789" s="15"/>
      <c r="E789" s="16"/>
      <c r="F789" s="16"/>
      <c r="G789" s="17"/>
      <c r="H789" s="17"/>
      <c r="I789" s="18"/>
      <c r="J789" s="18"/>
      <c r="K789" s="19"/>
      <c r="L789" s="1">
        <f t="shared" si="813"/>
        <v>0</v>
      </c>
      <c r="M789" s="4">
        <f t="shared" si="814"/>
        <v>0</v>
      </c>
      <c r="R789">
        <f t="shared" si="851"/>
        <v>5</v>
      </c>
      <c r="S789" s="33">
        <f t="shared" ref="S789" si="869">S788</f>
        <v>43903</v>
      </c>
      <c r="T789">
        <f t="shared" si="853"/>
        <v>11</v>
      </c>
      <c r="U789">
        <f t="shared" si="854"/>
        <v>3</v>
      </c>
      <c r="V789" t="str">
        <f t="shared" si="850"/>
        <v>11Lulu Durand5</v>
      </c>
      <c r="W789" s="188">
        <f t="shared" si="855"/>
        <v>0</v>
      </c>
      <c r="X789" s="188">
        <f t="shared" si="856"/>
        <v>0</v>
      </c>
      <c r="Y789" s="33">
        <f t="shared" si="857"/>
        <v>43903</v>
      </c>
    </row>
    <row r="790" spans="1:25" ht="15">
      <c r="A790" s="39"/>
      <c r="B790" s="240"/>
      <c r="C790" s="14" t="str">
        <f>IF(B788&lt;&gt;"",'Agents Postes'!E$5,"")</f>
        <v>Jules Wist</v>
      </c>
      <c r="D790" s="15"/>
      <c r="E790" s="16"/>
      <c r="F790" s="16"/>
      <c r="G790" s="17"/>
      <c r="H790" s="17"/>
      <c r="I790" s="18"/>
      <c r="J790" s="18"/>
      <c r="K790" s="19"/>
      <c r="L790" s="1">
        <f t="shared" si="813"/>
        <v>0</v>
      </c>
      <c r="M790" s="4">
        <f t="shared" si="814"/>
        <v>0</v>
      </c>
      <c r="R790">
        <f t="shared" si="851"/>
        <v>5</v>
      </c>
      <c r="S790" s="33">
        <f t="shared" ref="S790" si="870">S788</f>
        <v>43903</v>
      </c>
      <c r="T790">
        <f t="shared" si="853"/>
        <v>11</v>
      </c>
      <c r="U790">
        <f t="shared" si="854"/>
        <v>3</v>
      </c>
      <c r="V790" t="str">
        <f t="shared" si="850"/>
        <v>11Jules Wist5</v>
      </c>
      <c r="W790" s="188">
        <f t="shared" si="855"/>
        <v>0</v>
      </c>
      <c r="X790" s="188">
        <f t="shared" si="856"/>
        <v>0</v>
      </c>
      <c r="Y790" s="33">
        <f t="shared" si="857"/>
        <v>43903</v>
      </c>
    </row>
    <row r="791" spans="1:25" ht="15">
      <c r="A791" s="39"/>
      <c r="B791" s="240"/>
      <c r="C791" s="14" t="str">
        <f>IF(B788&lt;&gt;"",'Agents Postes'!E$6,"")</f>
        <v>Honoré Tarot</v>
      </c>
      <c r="D791" s="15"/>
      <c r="E791" s="16"/>
      <c r="F791" s="16"/>
      <c r="G791" s="17"/>
      <c r="H791" s="17"/>
      <c r="I791" s="18"/>
      <c r="J791" s="18"/>
      <c r="K791" s="19"/>
      <c r="L791" s="1">
        <f t="shared" si="813"/>
        <v>0</v>
      </c>
      <c r="M791" s="4">
        <f t="shared" si="814"/>
        <v>0</v>
      </c>
      <c r="R791">
        <f t="shared" si="851"/>
        <v>5</v>
      </c>
      <c r="S791" s="33">
        <f t="shared" ref="S791" si="871">S788</f>
        <v>43903</v>
      </c>
      <c r="T791">
        <f t="shared" si="853"/>
        <v>11</v>
      </c>
      <c r="U791">
        <f t="shared" si="854"/>
        <v>3</v>
      </c>
      <c r="V791" t="str">
        <f t="shared" si="850"/>
        <v>11Honoré Tarot5</v>
      </c>
      <c r="W791" s="188">
        <f t="shared" si="855"/>
        <v>0</v>
      </c>
      <c r="X791" s="188">
        <f t="shared" si="856"/>
        <v>0</v>
      </c>
      <c r="Y791" s="33">
        <f t="shared" si="857"/>
        <v>43903</v>
      </c>
    </row>
    <row r="792" spans="1:25" ht="15">
      <c r="A792" s="39"/>
      <c r="B792" s="240"/>
      <c r="C792" s="14" t="str">
        <f>IF(B788&lt;&gt;"",'Agents Postes'!E$7,"")</f>
        <v>Joseph Belote</v>
      </c>
      <c r="D792" s="15"/>
      <c r="E792" s="16"/>
      <c r="F792" s="16"/>
      <c r="G792" s="17"/>
      <c r="H792" s="17"/>
      <c r="I792" s="18"/>
      <c r="J792" s="18"/>
      <c r="K792" s="19"/>
      <c r="L792" s="1">
        <f t="shared" si="813"/>
        <v>0</v>
      </c>
      <c r="M792" s="4">
        <f t="shared" si="814"/>
        <v>0</v>
      </c>
      <c r="R792">
        <f t="shared" si="851"/>
        <v>5</v>
      </c>
      <c r="S792" s="33">
        <f t="shared" ref="S792" si="872">S788</f>
        <v>43903</v>
      </c>
      <c r="T792">
        <f t="shared" si="853"/>
        <v>11</v>
      </c>
      <c r="U792">
        <f t="shared" si="854"/>
        <v>3</v>
      </c>
      <c r="V792" t="str">
        <f t="shared" si="850"/>
        <v>11Joseph Belote5</v>
      </c>
      <c r="W792" s="188">
        <f t="shared" si="855"/>
        <v>0</v>
      </c>
      <c r="X792" s="188">
        <f t="shared" si="856"/>
        <v>0</v>
      </c>
      <c r="Y792" s="33">
        <f t="shared" si="857"/>
        <v>43903</v>
      </c>
    </row>
    <row r="793" spans="1:25" ht="15">
      <c r="A793" s="39"/>
      <c r="B793" s="240"/>
      <c r="C793" s="14" t="str">
        <f>IF(B788&lt;&gt;"",'Agents Postes'!E$8,"")</f>
        <v/>
      </c>
      <c r="D793" s="15"/>
      <c r="E793" s="16"/>
      <c r="F793" s="16"/>
      <c r="G793" s="17"/>
      <c r="H793" s="17"/>
      <c r="I793" s="18"/>
      <c r="J793" s="18"/>
      <c r="K793" s="19"/>
      <c r="L793" s="1">
        <f t="shared" si="813"/>
        <v>0</v>
      </c>
      <c r="M793" s="4">
        <f t="shared" si="814"/>
        <v>0</v>
      </c>
      <c r="R793">
        <f t="shared" si="851"/>
        <v>5</v>
      </c>
      <c r="S793" s="33">
        <f t="shared" ref="S793" si="873">S788</f>
        <v>43903</v>
      </c>
      <c r="T793">
        <f t="shared" si="853"/>
        <v>11</v>
      </c>
      <c r="U793">
        <f t="shared" si="854"/>
        <v>3</v>
      </c>
      <c r="V793" t="str">
        <f t="shared" si="850"/>
        <v>115</v>
      </c>
      <c r="W793" s="188">
        <f t="shared" si="855"/>
        <v>0</v>
      </c>
      <c r="X793" s="188">
        <f t="shared" si="856"/>
        <v>0</v>
      </c>
      <c r="Y793" s="33">
        <f t="shared" si="857"/>
        <v>43903</v>
      </c>
    </row>
    <row r="794" spans="1:25" ht="15">
      <c r="A794" s="39"/>
      <c r="B794" s="240"/>
      <c r="C794" s="14" t="str">
        <f>IF(B788&lt;&gt;"",'Agents Postes'!E$9,"")</f>
        <v/>
      </c>
      <c r="D794" s="15"/>
      <c r="E794" s="16"/>
      <c r="F794" s="16"/>
      <c r="G794" s="17"/>
      <c r="H794" s="17"/>
      <c r="I794" s="18"/>
      <c r="J794" s="18"/>
      <c r="K794" s="19"/>
      <c r="L794" s="1">
        <f t="shared" si="813"/>
        <v>0</v>
      </c>
      <c r="M794" s="4">
        <f t="shared" si="814"/>
        <v>0</v>
      </c>
      <c r="R794">
        <f t="shared" si="851"/>
        <v>5</v>
      </c>
      <c r="S794" s="33">
        <f t="shared" ref="S794" si="874">S788</f>
        <v>43903</v>
      </c>
      <c r="T794">
        <f t="shared" si="853"/>
        <v>11</v>
      </c>
      <c r="U794">
        <f t="shared" si="854"/>
        <v>3</v>
      </c>
      <c r="V794" t="str">
        <f t="shared" si="850"/>
        <v>115</v>
      </c>
      <c r="W794" s="188">
        <f t="shared" si="855"/>
        <v>0</v>
      </c>
      <c r="X794" s="188">
        <f t="shared" si="856"/>
        <v>0</v>
      </c>
      <c r="Y794" s="33">
        <f t="shared" si="857"/>
        <v>43903</v>
      </c>
    </row>
    <row r="795" spans="1:25" ht="15">
      <c r="A795" s="39"/>
      <c r="B795" s="240"/>
      <c r="C795" s="14" t="str">
        <f>IF(B788&lt;&gt;"",'Agents Postes'!E$10,"")</f>
        <v/>
      </c>
      <c r="D795" s="15"/>
      <c r="E795" s="16"/>
      <c r="F795" s="16"/>
      <c r="G795" s="17"/>
      <c r="H795" s="17"/>
      <c r="I795" s="18"/>
      <c r="J795" s="18"/>
      <c r="K795" s="19"/>
      <c r="L795" s="1">
        <f t="shared" si="813"/>
        <v>0</v>
      </c>
      <c r="M795" s="4">
        <f t="shared" si="814"/>
        <v>0</v>
      </c>
      <c r="R795">
        <f t="shared" si="851"/>
        <v>5</v>
      </c>
      <c r="S795" s="33">
        <f t="shared" ref="S795" si="875">S788</f>
        <v>43903</v>
      </c>
      <c r="T795">
        <f t="shared" si="853"/>
        <v>11</v>
      </c>
      <c r="U795">
        <f t="shared" si="854"/>
        <v>3</v>
      </c>
      <c r="V795" t="str">
        <f t="shared" si="850"/>
        <v>115</v>
      </c>
      <c r="W795" s="188">
        <f t="shared" si="855"/>
        <v>0</v>
      </c>
      <c r="X795" s="188">
        <f t="shared" si="856"/>
        <v>0</v>
      </c>
      <c r="Y795" s="33">
        <f t="shared" si="857"/>
        <v>43903</v>
      </c>
    </row>
    <row r="796" spans="1:25" ht="15">
      <c r="A796" s="39"/>
      <c r="B796" s="240"/>
      <c r="C796" s="14" t="str">
        <f>IF(B788&lt;&gt;"",'Agents Postes'!E$11,"")</f>
        <v/>
      </c>
      <c r="D796" s="15"/>
      <c r="E796" s="16"/>
      <c r="F796" s="16"/>
      <c r="G796" s="17"/>
      <c r="H796" s="17"/>
      <c r="I796" s="18"/>
      <c r="J796" s="18"/>
      <c r="K796" s="19"/>
      <c r="L796" s="1">
        <f t="shared" si="813"/>
        <v>0</v>
      </c>
      <c r="M796" s="4">
        <f t="shared" si="814"/>
        <v>0</v>
      </c>
      <c r="R796">
        <f t="shared" si="851"/>
        <v>5</v>
      </c>
      <c r="S796" s="33">
        <f t="shared" ref="S796" si="876">S788</f>
        <v>43903</v>
      </c>
      <c r="T796">
        <f t="shared" si="853"/>
        <v>11</v>
      </c>
      <c r="U796">
        <f t="shared" si="854"/>
        <v>3</v>
      </c>
      <c r="V796" t="str">
        <f t="shared" si="850"/>
        <v>115</v>
      </c>
      <c r="W796" s="188">
        <f t="shared" si="855"/>
        <v>0</v>
      </c>
      <c r="X796" s="188">
        <f t="shared" si="856"/>
        <v>0</v>
      </c>
      <c r="Y796" s="33">
        <f t="shared" si="857"/>
        <v>43903</v>
      </c>
    </row>
    <row r="797" spans="1:25" ht="15">
      <c r="A797" s="39"/>
      <c r="B797" s="240"/>
      <c r="C797" s="14" t="str">
        <f>IF(B788&lt;&gt;"",'Agents Postes'!E$12,"")</f>
        <v/>
      </c>
      <c r="D797" s="15"/>
      <c r="E797" s="16"/>
      <c r="F797" s="16"/>
      <c r="G797" s="17"/>
      <c r="H797" s="17"/>
      <c r="I797" s="18"/>
      <c r="J797" s="18"/>
      <c r="K797" s="19"/>
      <c r="L797" s="1">
        <f t="shared" si="813"/>
        <v>0</v>
      </c>
      <c r="M797" s="4">
        <f t="shared" si="814"/>
        <v>0</v>
      </c>
      <c r="R797">
        <f t="shared" si="851"/>
        <v>5</v>
      </c>
      <c r="S797" s="33">
        <f t="shared" ref="S797" si="877">S788</f>
        <v>43903</v>
      </c>
      <c r="T797">
        <f t="shared" si="853"/>
        <v>11</v>
      </c>
      <c r="U797">
        <f t="shared" si="854"/>
        <v>3</v>
      </c>
      <c r="V797" t="str">
        <f t="shared" si="850"/>
        <v>115</v>
      </c>
      <c r="W797" s="188">
        <f t="shared" si="855"/>
        <v>0</v>
      </c>
      <c r="X797" s="188">
        <f t="shared" si="856"/>
        <v>0</v>
      </c>
      <c r="Y797" s="33">
        <f t="shared" si="857"/>
        <v>43903</v>
      </c>
    </row>
    <row r="798" spans="1:25" ht="15">
      <c r="A798" s="39"/>
      <c r="B798" s="240"/>
      <c r="C798" s="14" t="str">
        <f>IF(B788&lt;&gt;"",'Agents Postes'!E$13,"")</f>
        <v/>
      </c>
      <c r="D798" s="15"/>
      <c r="E798" s="16"/>
      <c r="F798" s="16"/>
      <c r="G798" s="17"/>
      <c r="H798" s="17"/>
      <c r="I798" s="18"/>
      <c r="J798" s="18"/>
      <c r="K798" s="19"/>
      <c r="L798" s="1">
        <f t="shared" si="813"/>
        <v>0</v>
      </c>
      <c r="M798" s="4">
        <f t="shared" si="814"/>
        <v>0</v>
      </c>
      <c r="R798">
        <f t="shared" si="851"/>
        <v>5</v>
      </c>
      <c r="S798" s="33">
        <f t="shared" ref="S798" si="878">S788</f>
        <v>43903</v>
      </c>
      <c r="T798">
        <f t="shared" si="853"/>
        <v>11</v>
      </c>
      <c r="U798">
        <f t="shared" si="854"/>
        <v>3</v>
      </c>
      <c r="V798" t="str">
        <f t="shared" si="850"/>
        <v>115</v>
      </c>
      <c r="W798" s="188">
        <f t="shared" si="855"/>
        <v>0</v>
      </c>
      <c r="X798" s="188">
        <f t="shared" si="856"/>
        <v>0</v>
      </c>
      <c r="Y798" s="33">
        <f t="shared" si="857"/>
        <v>43903</v>
      </c>
    </row>
    <row r="799" spans="1:25" ht="15">
      <c r="A799" s="39"/>
      <c r="B799" s="240"/>
      <c r="C799" s="14" t="str">
        <f>IF(B788&lt;&gt;"",'Agents Postes'!E$14,"")</f>
        <v/>
      </c>
      <c r="D799" s="15"/>
      <c r="E799" s="16"/>
      <c r="F799" s="16"/>
      <c r="G799" s="17"/>
      <c r="H799" s="17"/>
      <c r="I799" s="18"/>
      <c r="J799" s="18"/>
      <c r="K799" s="19"/>
      <c r="L799" s="1">
        <f t="shared" si="813"/>
        <v>0</v>
      </c>
      <c r="M799" s="4">
        <f t="shared" si="814"/>
        <v>0</v>
      </c>
      <c r="R799">
        <f t="shared" si="851"/>
        <v>5</v>
      </c>
      <c r="S799" s="33">
        <f t="shared" ref="S799" si="879">S788</f>
        <v>43903</v>
      </c>
      <c r="T799">
        <f t="shared" si="853"/>
        <v>11</v>
      </c>
      <c r="U799">
        <f t="shared" si="854"/>
        <v>3</v>
      </c>
      <c r="V799" t="str">
        <f t="shared" si="850"/>
        <v>115</v>
      </c>
      <c r="W799" s="188">
        <f t="shared" si="855"/>
        <v>0</v>
      </c>
      <c r="X799" s="188">
        <f t="shared" si="856"/>
        <v>0</v>
      </c>
      <c r="Y799" s="33">
        <f t="shared" si="857"/>
        <v>43903</v>
      </c>
    </row>
    <row r="800" spans="1:25" ht="15">
      <c r="A800" s="39"/>
      <c r="B800" s="240"/>
      <c r="C800" s="14" t="str">
        <f>IF(B789&lt;&gt;"",'Agents Postes'!E$14,"")</f>
        <v/>
      </c>
      <c r="D800" s="15"/>
      <c r="E800" s="16"/>
      <c r="F800" s="16"/>
      <c r="G800" s="17"/>
      <c r="H800" s="17"/>
      <c r="I800" s="18"/>
      <c r="J800" s="18"/>
      <c r="K800" s="19"/>
      <c r="L800" s="1">
        <f t="shared" si="813"/>
        <v>0</v>
      </c>
      <c r="M800" s="4">
        <f t="shared" si="814"/>
        <v>0</v>
      </c>
      <c r="R800">
        <f t="shared" si="851"/>
        <v>5</v>
      </c>
      <c r="S800" s="33">
        <f t="shared" ref="S800" si="880">S788</f>
        <v>43903</v>
      </c>
      <c r="T800">
        <f t="shared" si="853"/>
        <v>11</v>
      </c>
      <c r="U800">
        <f t="shared" si="854"/>
        <v>3</v>
      </c>
      <c r="V800" t="str">
        <f t="shared" si="850"/>
        <v>115</v>
      </c>
      <c r="W800" s="188">
        <f t="shared" si="855"/>
        <v>0</v>
      </c>
      <c r="X800" s="188">
        <f t="shared" si="856"/>
        <v>0</v>
      </c>
      <c r="Y800" s="33">
        <f t="shared" si="857"/>
        <v>43903</v>
      </c>
    </row>
    <row r="801" spans="1:25" ht="15">
      <c r="A801" s="39"/>
      <c r="B801" s="240"/>
      <c r="C801" s="14" t="str">
        <f>IF(B790&lt;&gt;"",'Agents Postes'!E$14,"")</f>
        <v/>
      </c>
      <c r="D801" s="15"/>
      <c r="E801" s="16"/>
      <c r="F801" s="16"/>
      <c r="G801" s="17"/>
      <c r="H801" s="17"/>
      <c r="I801" s="18"/>
      <c r="J801" s="18"/>
      <c r="K801" s="19"/>
      <c r="L801" s="1">
        <f t="shared" si="813"/>
        <v>0</v>
      </c>
      <c r="M801" s="4">
        <f t="shared" si="814"/>
        <v>0</v>
      </c>
      <c r="R801">
        <f t="shared" si="851"/>
        <v>5</v>
      </c>
      <c r="S801" s="33">
        <f t="shared" ref="S801" si="881">S788</f>
        <v>43903</v>
      </c>
      <c r="T801">
        <f t="shared" si="853"/>
        <v>11</v>
      </c>
      <c r="U801">
        <f t="shared" si="854"/>
        <v>3</v>
      </c>
      <c r="V801" t="str">
        <f t="shared" si="850"/>
        <v>115</v>
      </c>
      <c r="W801" s="188">
        <f t="shared" si="855"/>
        <v>0</v>
      </c>
      <c r="X801" s="188">
        <f t="shared" si="856"/>
        <v>0</v>
      </c>
      <c r="Y801" s="33">
        <f t="shared" si="857"/>
        <v>43903</v>
      </c>
    </row>
    <row r="802" spans="1:25" ht="15.75" thickBot="1">
      <c r="A802" s="39"/>
      <c r="B802" s="241"/>
      <c r="C802" s="14" t="str">
        <f>IF(B791&lt;&gt;"",'Agents Postes'!E$14,"")</f>
        <v/>
      </c>
      <c r="D802" s="15"/>
      <c r="E802" s="126"/>
      <c r="F802" s="126"/>
      <c r="G802" s="127"/>
      <c r="H802" s="127"/>
      <c r="I802" s="128"/>
      <c r="J802" s="128"/>
      <c r="K802" s="21"/>
      <c r="L802" s="5">
        <f t="shared" si="813"/>
        <v>0</v>
      </c>
      <c r="M802" s="6">
        <f t="shared" si="814"/>
        <v>0</v>
      </c>
      <c r="R802">
        <f t="shared" si="851"/>
        <v>5</v>
      </c>
      <c r="S802" s="33">
        <f t="shared" ref="S802" si="882">S788</f>
        <v>43903</v>
      </c>
      <c r="T802">
        <f t="shared" si="853"/>
        <v>11</v>
      </c>
      <c r="U802">
        <f t="shared" si="854"/>
        <v>3</v>
      </c>
      <c r="V802" t="str">
        <f t="shared" si="850"/>
        <v>115</v>
      </c>
      <c r="W802" s="188">
        <f t="shared" si="855"/>
        <v>0</v>
      </c>
      <c r="X802" s="188">
        <f t="shared" si="856"/>
        <v>0</v>
      </c>
      <c r="Y802" s="33">
        <f t="shared" si="857"/>
        <v>43903</v>
      </c>
    </row>
    <row r="803" spans="1:25" ht="15">
      <c r="A803" s="39">
        <v>53</v>
      </c>
      <c r="B803" s="239">
        <f>IF(WORKDAY(D$4,A803,Feries)&lt;=F$4,WORKDAY(D$4,A803,Feries),"")</f>
        <v>43906</v>
      </c>
      <c r="C803" s="11" t="str">
        <f>IF(B803&lt;&gt;"",'Agents Postes'!E$3,"")</f>
        <v>Herbert Dupont</v>
      </c>
      <c r="D803" s="12"/>
      <c r="E803" s="123"/>
      <c r="F803" s="123"/>
      <c r="G803" s="124"/>
      <c r="H803" s="124"/>
      <c r="I803" s="125"/>
      <c r="J803" s="125"/>
      <c r="K803" s="13"/>
      <c r="L803" s="2">
        <f t="shared" si="813"/>
        <v>0</v>
      </c>
      <c r="M803" s="3">
        <f t="shared" si="814"/>
        <v>0</v>
      </c>
      <c r="R803">
        <f t="shared" si="851"/>
        <v>1</v>
      </c>
      <c r="S803" s="33">
        <f t="shared" ref="S803" si="883">B803</f>
        <v>43906</v>
      </c>
      <c r="T803">
        <f t="shared" si="853"/>
        <v>12</v>
      </c>
      <c r="U803">
        <f t="shared" si="854"/>
        <v>3</v>
      </c>
      <c r="V803" t="str">
        <f t="shared" si="850"/>
        <v>12Herbert Dupont1</v>
      </c>
      <c r="W803" s="188">
        <f t="shared" si="855"/>
        <v>0</v>
      </c>
      <c r="X803" s="188">
        <f t="shared" si="856"/>
        <v>0</v>
      </c>
      <c r="Y803" s="33">
        <f t="shared" si="857"/>
        <v>43906</v>
      </c>
    </row>
    <row r="804" spans="1:25" ht="15">
      <c r="A804" s="39"/>
      <c r="B804" s="240"/>
      <c r="C804" s="14" t="str">
        <f>IF(B803&lt;&gt;"",'Agents Postes'!E$4,"")</f>
        <v>Lulu Durand</v>
      </c>
      <c r="D804" s="15"/>
      <c r="E804" s="16"/>
      <c r="F804" s="16"/>
      <c r="G804" s="17"/>
      <c r="H804" s="17"/>
      <c r="I804" s="18"/>
      <c r="J804" s="18"/>
      <c r="K804" s="19"/>
      <c r="L804" s="1">
        <f t="shared" si="813"/>
        <v>0</v>
      </c>
      <c r="M804" s="4">
        <f t="shared" si="814"/>
        <v>0</v>
      </c>
      <c r="R804">
        <f t="shared" si="851"/>
        <v>1</v>
      </c>
      <c r="S804" s="33">
        <f t="shared" ref="S804" si="884">S803</f>
        <v>43906</v>
      </c>
      <c r="T804">
        <f t="shared" si="853"/>
        <v>12</v>
      </c>
      <c r="U804">
        <f t="shared" si="854"/>
        <v>3</v>
      </c>
      <c r="V804" t="str">
        <f t="shared" si="850"/>
        <v>12Lulu Durand1</v>
      </c>
      <c r="W804" s="188">
        <f t="shared" si="855"/>
        <v>0</v>
      </c>
      <c r="X804" s="188">
        <f t="shared" si="856"/>
        <v>0</v>
      </c>
      <c r="Y804" s="33">
        <f t="shared" si="857"/>
        <v>43906</v>
      </c>
    </row>
    <row r="805" spans="1:25" ht="15">
      <c r="A805" s="39"/>
      <c r="B805" s="240"/>
      <c r="C805" s="14" t="str">
        <f>IF(B803&lt;&gt;"",'Agents Postes'!E$5,"")</f>
        <v>Jules Wist</v>
      </c>
      <c r="D805" s="15"/>
      <c r="E805" s="16"/>
      <c r="F805" s="16"/>
      <c r="G805" s="17"/>
      <c r="H805" s="17"/>
      <c r="I805" s="18"/>
      <c r="J805" s="18"/>
      <c r="K805" s="19"/>
      <c r="L805" s="1">
        <f t="shared" si="813"/>
        <v>0</v>
      </c>
      <c r="M805" s="4">
        <f t="shared" si="814"/>
        <v>0</v>
      </c>
      <c r="R805">
        <f t="shared" si="851"/>
        <v>1</v>
      </c>
      <c r="S805" s="33">
        <f t="shared" ref="S805" si="885">S803</f>
        <v>43906</v>
      </c>
      <c r="T805">
        <f t="shared" si="853"/>
        <v>12</v>
      </c>
      <c r="U805">
        <f t="shared" si="854"/>
        <v>3</v>
      </c>
      <c r="V805" t="str">
        <f t="shared" si="850"/>
        <v>12Jules Wist1</v>
      </c>
      <c r="W805" s="188">
        <f t="shared" si="855"/>
        <v>0</v>
      </c>
      <c r="X805" s="188">
        <f t="shared" si="856"/>
        <v>0</v>
      </c>
      <c r="Y805" s="33">
        <f t="shared" si="857"/>
        <v>43906</v>
      </c>
    </row>
    <row r="806" spans="1:25" ht="15">
      <c r="A806" s="39"/>
      <c r="B806" s="240"/>
      <c r="C806" s="14" t="str">
        <f>IF(B803&lt;&gt;"",'Agents Postes'!E$6,"")</f>
        <v>Honoré Tarot</v>
      </c>
      <c r="D806" s="15"/>
      <c r="E806" s="16"/>
      <c r="F806" s="16"/>
      <c r="G806" s="17"/>
      <c r="H806" s="17"/>
      <c r="I806" s="18"/>
      <c r="J806" s="18"/>
      <c r="K806" s="19"/>
      <c r="L806" s="1">
        <f t="shared" ref="L806:L869" si="886">(F806-E806)+(H806-G806)+(J806-I806)</f>
        <v>0</v>
      </c>
      <c r="M806" s="4">
        <f t="shared" ref="M806:M869" si="887">L806*24</f>
        <v>0</v>
      </c>
      <c r="R806">
        <f t="shared" si="851"/>
        <v>1</v>
      </c>
      <c r="S806" s="33">
        <f t="shared" ref="S806" si="888">S803</f>
        <v>43906</v>
      </c>
      <c r="T806">
        <f t="shared" si="853"/>
        <v>12</v>
      </c>
      <c r="U806">
        <f t="shared" si="854"/>
        <v>3</v>
      </c>
      <c r="V806" t="str">
        <f t="shared" si="850"/>
        <v>12Honoré Tarot1</v>
      </c>
      <c r="W806" s="188">
        <f t="shared" si="855"/>
        <v>0</v>
      </c>
      <c r="X806" s="188">
        <f t="shared" si="856"/>
        <v>0</v>
      </c>
      <c r="Y806" s="33">
        <f t="shared" si="857"/>
        <v>43906</v>
      </c>
    </row>
    <row r="807" spans="1:25" ht="15">
      <c r="A807" s="39"/>
      <c r="B807" s="240"/>
      <c r="C807" s="14" t="str">
        <f>IF(B803&lt;&gt;"",'Agents Postes'!E$7,"")</f>
        <v>Joseph Belote</v>
      </c>
      <c r="D807" s="15"/>
      <c r="E807" s="16"/>
      <c r="F807" s="16"/>
      <c r="G807" s="17"/>
      <c r="H807" s="17"/>
      <c r="I807" s="18"/>
      <c r="J807" s="18"/>
      <c r="K807" s="19"/>
      <c r="L807" s="1">
        <f t="shared" si="886"/>
        <v>0</v>
      </c>
      <c r="M807" s="4">
        <f t="shared" si="887"/>
        <v>0</v>
      </c>
      <c r="R807">
        <f t="shared" si="851"/>
        <v>1</v>
      </c>
      <c r="S807" s="33">
        <f t="shared" ref="S807" si="889">S803</f>
        <v>43906</v>
      </c>
      <c r="T807">
        <f t="shared" si="853"/>
        <v>12</v>
      </c>
      <c r="U807">
        <f t="shared" si="854"/>
        <v>3</v>
      </c>
      <c r="V807" t="str">
        <f t="shared" si="850"/>
        <v>12Joseph Belote1</v>
      </c>
      <c r="W807" s="188">
        <f t="shared" si="855"/>
        <v>0</v>
      </c>
      <c r="X807" s="188">
        <f t="shared" si="856"/>
        <v>0</v>
      </c>
      <c r="Y807" s="33">
        <f t="shared" si="857"/>
        <v>43906</v>
      </c>
    </row>
    <row r="808" spans="1:25" ht="15">
      <c r="A808" s="39"/>
      <c r="B808" s="240"/>
      <c r="C808" s="14" t="str">
        <f>IF(B803&lt;&gt;"",'Agents Postes'!E$8,"")</f>
        <v/>
      </c>
      <c r="D808" s="15"/>
      <c r="E808" s="16"/>
      <c r="F808" s="16"/>
      <c r="G808" s="17"/>
      <c r="H808" s="17"/>
      <c r="I808" s="18"/>
      <c r="J808" s="18"/>
      <c r="K808" s="19"/>
      <c r="L808" s="1">
        <f t="shared" si="886"/>
        <v>0</v>
      </c>
      <c r="M808" s="4">
        <f t="shared" si="887"/>
        <v>0</v>
      </c>
      <c r="R808">
        <f t="shared" si="851"/>
        <v>1</v>
      </c>
      <c r="S808" s="33">
        <f t="shared" ref="S808" si="890">S803</f>
        <v>43906</v>
      </c>
      <c r="T808">
        <f t="shared" si="853"/>
        <v>12</v>
      </c>
      <c r="U808">
        <f t="shared" si="854"/>
        <v>3</v>
      </c>
      <c r="V808" t="str">
        <f t="shared" si="850"/>
        <v>121</v>
      </c>
      <c r="W808" s="188">
        <f t="shared" si="855"/>
        <v>0</v>
      </c>
      <c r="X808" s="188">
        <f t="shared" si="856"/>
        <v>0</v>
      </c>
      <c r="Y808" s="33">
        <f t="shared" si="857"/>
        <v>43906</v>
      </c>
    </row>
    <row r="809" spans="1:25" ht="15">
      <c r="A809" s="39"/>
      <c r="B809" s="240"/>
      <c r="C809" s="14" t="str">
        <f>IF(B803&lt;&gt;"",'Agents Postes'!E$9,"")</f>
        <v/>
      </c>
      <c r="D809" s="15"/>
      <c r="E809" s="16"/>
      <c r="F809" s="16"/>
      <c r="G809" s="17"/>
      <c r="H809" s="17"/>
      <c r="I809" s="18"/>
      <c r="J809" s="18"/>
      <c r="K809" s="19"/>
      <c r="L809" s="1">
        <f t="shared" si="886"/>
        <v>0</v>
      </c>
      <c r="M809" s="4">
        <f t="shared" si="887"/>
        <v>0</v>
      </c>
      <c r="R809">
        <f t="shared" si="851"/>
        <v>1</v>
      </c>
      <c r="S809" s="33">
        <f t="shared" ref="S809" si="891">S803</f>
        <v>43906</v>
      </c>
      <c r="T809">
        <f t="shared" si="853"/>
        <v>12</v>
      </c>
      <c r="U809">
        <f t="shared" si="854"/>
        <v>3</v>
      </c>
      <c r="V809" t="str">
        <f t="shared" si="850"/>
        <v>121</v>
      </c>
      <c r="W809" s="188">
        <f t="shared" si="855"/>
        <v>0</v>
      </c>
      <c r="X809" s="188">
        <f t="shared" si="856"/>
        <v>0</v>
      </c>
      <c r="Y809" s="33">
        <f t="shared" si="857"/>
        <v>43906</v>
      </c>
    </row>
    <row r="810" spans="1:25" ht="15">
      <c r="A810" s="39"/>
      <c r="B810" s="240"/>
      <c r="C810" s="14" t="str">
        <f>IF(B803&lt;&gt;"",'Agents Postes'!E$10,"")</f>
        <v/>
      </c>
      <c r="D810" s="15"/>
      <c r="E810" s="16"/>
      <c r="F810" s="16"/>
      <c r="G810" s="17"/>
      <c r="H810" s="17"/>
      <c r="I810" s="18"/>
      <c r="J810" s="18"/>
      <c r="K810" s="19"/>
      <c r="L810" s="1">
        <f t="shared" si="886"/>
        <v>0</v>
      </c>
      <c r="M810" s="4">
        <f t="shared" si="887"/>
        <v>0</v>
      </c>
      <c r="R810">
        <f t="shared" si="851"/>
        <v>1</v>
      </c>
      <c r="S810" s="33">
        <f t="shared" ref="S810" si="892">S803</f>
        <v>43906</v>
      </c>
      <c r="T810">
        <f t="shared" si="853"/>
        <v>12</v>
      </c>
      <c r="U810">
        <f t="shared" si="854"/>
        <v>3</v>
      </c>
      <c r="V810" t="str">
        <f t="shared" si="850"/>
        <v>121</v>
      </c>
      <c r="W810" s="188">
        <f t="shared" si="855"/>
        <v>0</v>
      </c>
      <c r="X810" s="188">
        <f t="shared" si="856"/>
        <v>0</v>
      </c>
      <c r="Y810" s="33">
        <f t="shared" si="857"/>
        <v>43906</v>
      </c>
    </row>
    <row r="811" spans="1:25" ht="15">
      <c r="A811" s="39"/>
      <c r="B811" s="240"/>
      <c r="C811" s="14" t="str">
        <f>IF(B803&lt;&gt;"",'Agents Postes'!E$11,"")</f>
        <v/>
      </c>
      <c r="D811" s="15"/>
      <c r="E811" s="16"/>
      <c r="F811" s="16"/>
      <c r="G811" s="17"/>
      <c r="H811" s="17"/>
      <c r="I811" s="18"/>
      <c r="J811" s="18"/>
      <c r="K811" s="19"/>
      <c r="L811" s="1">
        <f t="shared" si="886"/>
        <v>0</v>
      </c>
      <c r="M811" s="4">
        <f t="shared" si="887"/>
        <v>0</v>
      </c>
      <c r="R811">
        <f t="shared" si="851"/>
        <v>1</v>
      </c>
      <c r="S811" s="33">
        <f t="shared" ref="S811" si="893">S803</f>
        <v>43906</v>
      </c>
      <c r="T811">
        <f t="shared" si="853"/>
        <v>12</v>
      </c>
      <c r="U811">
        <f t="shared" si="854"/>
        <v>3</v>
      </c>
      <c r="V811" t="str">
        <f t="shared" si="850"/>
        <v>121</v>
      </c>
      <c r="W811" s="188">
        <f t="shared" si="855"/>
        <v>0</v>
      </c>
      <c r="X811" s="188">
        <f t="shared" si="856"/>
        <v>0</v>
      </c>
      <c r="Y811" s="33">
        <f t="shared" si="857"/>
        <v>43906</v>
      </c>
    </row>
    <row r="812" spans="1:25" ht="15">
      <c r="A812" s="39"/>
      <c r="B812" s="240"/>
      <c r="C812" s="14" t="str">
        <f>IF(B803&lt;&gt;"",'Agents Postes'!E$12,"")</f>
        <v/>
      </c>
      <c r="D812" s="15"/>
      <c r="E812" s="16"/>
      <c r="F812" s="16"/>
      <c r="G812" s="17"/>
      <c r="H812" s="17"/>
      <c r="I812" s="18"/>
      <c r="J812" s="18"/>
      <c r="K812" s="19"/>
      <c r="L812" s="1">
        <f t="shared" si="886"/>
        <v>0</v>
      </c>
      <c r="M812" s="4">
        <f t="shared" si="887"/>
        <v>0</v>
      </c>
      <c r="R812">
        <f t="shared" si="851"/>
        <v>1</v>
      </c>
      <c r="S812" s="33">
        <f t="shared" ref="S812" si="894">S803</f>
        <v>43906</v>
      </c>
      <c r="T812">
        <f t="shared" si="853"/>
        <v>12</v>
      </c>
      <c r="U812">
        <f t="shared" si="854"/>
        <v>3</v>
      </c>
      <c r="V812" t="str">
        <f t="shared" si="850"/>
        <v>121</v>
      </c>
      <c r="W812" s="188">
        <f t="shared" si="855"/>
        <v>0</v>
      </c>
      <c r="X812" s="188">
        <f t="shared" si="856"/>
        <v>0</v>
      </c>
      <c r="Y812" s="33">
        <f t="shared" si="857"/>
        <v>43906</v>
      </c>
    </row>
    <row r="813" spans="1:25" ht="15">
      <c r="A813" s="39"/>
      <c r="B813" s="240"/>
      <c r="C813" s="14" t="str">
        <f>IF(B803&lt;&gt;"",'Agents Postes'!E$13,"")</f>
        <v/>
      </c>
      <c r="D813" s="15"/>
      <c r="E813" s="16"/>
      <c r="F813" s="16"/>
      <c r="G813" s="17"/>
      <c r="H813" s="17"/>
      <c r="I813" s="18"/>
      <c r="J813" s="18"/>
      <c r="K813" s="19"/>
      <c r="L813" s="1">
        <f t="shared" si="886"/>
        <v>0</v>
      </c>
      <c r="M813" s="4">
        <f t="shared" si="887"/>
        <v>0</v>
      </c>
      <c r="R813">
        <f t="shared" si="851"/>
        <v>1</v>
      </c>
      <c r="S813" s="33">
        <f t="shared" ref="S813" si="895">S803</f>
        <v>43906</v>
      </c>
      <c r="T813">
        <f t="shared" si="853"/>
        <v>12</v>
      </c>
      <c r="U813">
        <f t="shared" si="854"/>
        <v>3</v>
      </c>
      <c r="V813" t="str">
        <f t="shared" si="850"/>
        <v>121</v>
      </c>
      <c r="W813" s="188">
        <f t="shared" si="855"/>
        <v>0</v>
      </c>
      <c r="X813" s="188">
        <f t="shared" si="856"/>
        <v>0</v>
      </c>
      <c r="Y813" s="33">
        <f t="shared" si="857"/>
        <v>43906</v>
      </c>
    </row>
    <row r="814" spans="1:25" ht="15">
      <c r="A814" s="39"/>
      <c r="B814" s="240"/>
      <c r="C814" s="14" t="str">
        <f>IF(B803&lt;&gt;"",'Agents Postes'!E$14,"")</f>
        <v/>
      </c>
      <c r="D814" s="15"/>
      <c r="E814" s="16"/>
      <c r="F814" s="16"/>
      <c r="G814" s="17"/>
      <c r="H814" s="17"/>
      <c r="I814" s="18"/>
      <c r="J814" s="18"/>
      <c r="K814" s="19"/>
      <c r="L814" s="1">
        <f t="shared" si="886"/>
        <v>0</v>
      </c>
      <c r="M814" s="4">
        <f t="shared" si="887"/>
        <v>0</v>
      </c>
      <c r="R814">
        <f t="shared" si="851"/>
        <v>1</v>
      </c>
      <c r="S814" s="33">
        <f t="shared" ref="S814" si="896">S803</f>
        <v>43906</v>
      </c>
      <c r="T814">
        <f t="shared" si="853"/>
        <v>12</v>
      </c>
      <c r="U814">
        <f t="shared" si="854"/>
        <v>3</v>
      </c>
      <c r="V814" t="str">
        <f t="shared" si="850"/>
        <v>121</v>
      </c>
      <c r="W814" s="188">
        <f t="shared" si="855"/>
        <v>0</v>
      </c>
      <c r="X814" s="188">
        <f t="shared" si="856"/>
        <v>0</v>
      </c>
      <c r="Y814" s="33">
        <f t="shared" si="857"/>
        <v>43906</v>
      </c>
    </row>
    <row r="815" spans="1:25" ht="15">
      <c r="A815" s="39"/>
      <c r="B815" s="240"/>
      <c r="C815" s="14" t="str">
        <f>IF(B804&lt;&gt;"",'Agents Postes'!E$14,"")</f>
        <v/>
      </c>
      <c r="D815" s="15"/>
      <c r="E815" s="16"/>
      <c r="F815" s="16"/>
      <c r="G815" s="17"/>
      <c r="H815" s="17"/>
      <c r="I815" s="18"/>
      <c r="J815" s="18"/>
      <c r="K815" s="19"/>
      <c r="L815" s="1">
        <f t="shared" si="886"/>
        <v>0</v>
      </c>
      <c r="M815" s="4">
        <f t="shared" si="887"/>
        <v>0</v>
      </c>
      <c r="R815">
        <f t="shared" si="851"/>
        <v>1</v>
      </c>
      <c r="S815" s="33">
        <f t="shared" ref="S815" si="897">S803</f>
        <v>43906</v>
      </c>
      <c r="T815">
        <f t="shared" si="853"/>
        <v>12</v>
      </c>
      <c r="U815">
        <f t="shared" si="854"/>
        <v>3</v>
      </c>
      <c r="V815" t="str">
        <f t="shared" si="850"/>
        <v>121</v>
      </c>
      <c r="W815" s="188">
        <f t="shared" si="855"/>
        <v>0</v>
      </c>
      <c r="X815" s="188">
        <f t="shared" si="856"/>
        <v>0</v>
      </c>
      <c r="Y815" s="33">
        <f t="shared" si="857"/>
        <v>43906</v>
      </c>
    </row>
    <row r="816" spans="1:25" ht="15">
      <c r="A816" s="39"/>
      <c r="B816" s="240"/>
      <c r="C816" s="14" t="str">
        <f>IF(B805&lt;&gt;"",'Agents Postes'!E$14,"")</f>
        <v/>
      </c>
      <c r="D816" s="15"/>
      <c r="E816" s="16"/>
      <c r="F816" s="16"/>
      <c r="G816" s="17"/>
      <c r="H816" s="17"/>
      <c r="I816" s="18"/>
      <c r="J816" s="18"/>
      <c r="K816" s="19"/>
      <c r="L816" s="1">
        <f t="shared" si="886"/>
        <v>0</v>
      </c>
      <c r="M816" s="4">
        <f t="shared" si="887"/>
        <v>0</v>
      </c>
      <c r="R816">
        <f t="shared" si="851"/>
        <v>1</v>
      </c>
      <c r="S816" s="33">
        <f t="shared" ref="S816" si="898">S803</f>
        <v>43906</v>
      </c>
      <c r="T816">
        <f t="shared" si="853"/>
        <v>12</v>
      </c>
      <c r="U816">
        <f t="shared" si="854"/>
        <v>3</v>
      </c>
      <c r="V816" t="str">
        <f t="shared" si="850"/>
        <v>121</v>
      </c>
      <c r="W816" s="188">
        <f t="shared" si="855"/>
        <v>0</v>
      </c>
      <c r="X816" s="188">
        <f t="shared" si="856"/>
        <v>0</v>
      </c>
      <c r="Y816" s="33">
        <f t="shared" si="857"/>
        <v>43906</v>
      </c>
    </row>
    <row r="817" spans="1:25" ht="15.75" thickBot="1">
      <c r="A817" s="39"/>
      <c r="B817" s="241"/>
      <c r="C817" s="14" t="str">
        <f>IF(B806&lt;&gt;"",'Agents Postes'!E$14,"")</f>
        <v/>
      </c>
      <c r="D817" s="15"/>
      <c r="E817" s="126"/>
      <c r="F817" s="126"/>
      <c r="G817" s="127"/>
      <c r="H817" s="127"/>
      <c r="I817" s="128"/>
      <c r="J817" s="128"/>
      <c r="K817" s="21"/>
      <c r="L817" s="5">
        <f t="shared" si="886"/>
        <v>0</v>
      </c>
      <c r="M817" s="6">
        <f t="shared" si="887"/>
        <v>0</v>
      </c>
      <c r="R817">
        <f t="shared" si="851"/>
        <v>1</v>
      </c>
      <c r="S817" s="33">
        <f t="shared" ref="S817" si="899">S803</f>
        <v>43906</v>
      </c>
      <c r="T817">
        <f t="shared" si="853"/>
        <v>12</v>
      </c>
      <c r="U817">
        <f t="shared" si="854"/>
        <v>3</v>
      </c>
      <c r="V817" t="str">
        <f t="shared" si="850"/>
        <v>121</v>
      </c>
      <c r="W817" s="188">
        <f t="shared" si="855"/>
        <v>0</v>
      </c>
      <c r="X817" s="188">
        <f t="shared" si="856"/>
        <v>0</v>
      </c>
      <c r="Y817" s="33">
        <f t="shared" si="857"/>
        <v>43906</v>
      </c>
    </row>
    <row r="818" spans="1:25" ht="15">
      <c r="A818" s="39">
        <v>54</v>
      </c>
      <c r="B818" s="239">
        <f>IF(WORKDAY(D$4,A818,Feries)&lt;=F$4,WORKDAY(D$4,A818,Feries),"")</f>
        <v>43907</v>
      </c>
      <c r="C818" s="11" t="str">
        <f>IF(B818&lt;&gt;"",'Agents Postes'!E$3,"")</f>
        <v>Herbert Dupont</v>
      </c>
      <c r="D818" s="12"/>
      <c r="E818" s="123"/>
      <c r="F818" s="123"/>
      <c r="G818" s="124"/>
      <c r="H818" s="124"/>
      <c r="I818" s="125"/>
      <c r="J818" s="125"/>
      <c r="K818" s="13"/>
      <c r="L818" s="2">
        <f t="shared" si="886"/>
        <v>0</v>
      </c>
      <c r="M818" s="3">
        <f t="shared" si="887"/>
        <v>0</v>
      </c>
      <c r="R818">
        <f t="shared" si="851"/>
        <v>2</v>
      </c>
      <c r="S818" s="33">
        <f t="shared" ref="S818" si="900">B818</f>
        <v>43907</v>
      </c>
      <c r="T818">
        <f t="shared" si="853"/>
        <v>12</v>
      </c>
      <c r="U818">
        <f t="shared" si="854"/>
        <v>3</v>
      </c>
      <c r="V818" t="str">
        <f t="shared" si="850"/>
        <v>12Herbert Dupont2</v>
      </c>
      <c r="W818" s="188">
        <f t="shared" si="855"/>
        <v>0</v>
      </c>
      <c r="X818" s="188">
        <f t="shared" si="856"/>
        <v>0</v>
      </c>
      <c r="Y818" s="33">
        <f t="shared" si="857"/>
        <v>43907</v>
      </c>
    </row>
    <row r="819" spans="1:25" ht="15">
      <c r="A819" s="39"/>
      <c r="B819" s="240"/>
      <c r="C819" s="14" t="str">
        <f>IF(B818&lt;&gt;"",'Agents Postes'!E$4,"")</f>
        <v>Lulu Durand</v>
      </c>
      <c r="D819" s="15"/>
      <c r="E819" s="16"/>
      <c r="F819" s="16"/>
      <c r="G819" s="17"/>
      <c r="H819" s="17"/>
      <c r="I819" s="18"/>
      <c r="J819" s="18"/>
      <c r="K819" s="19"/>
      <c r="L819" s="1">
        <f t="shared" si="886"/>
        <v>0</v>
      </c>
      <c r="M819" s="4">
        <f t="shared" si="887"/>
        <v>0</v>
      </c>
      <c r="R819">
        <f t="shared" si="851"/>
        <v>2</v>
      </c>
      <c r="S819" s="33">
        <f t="shared" ref="S819" si="901">S818</f>
        <v>43907</v>
      </c>
      <c r="T819">
        <f t="shared" si="853"/>
        <v>12</v>
      </c>
      <c r="U819">
        <f t="shared" si="854"/>
        <v>3</v>
      </c>
      <c r="V819" t="str">
        <f t="shared" si="850"/>
        <v>12Lulu Durand2</v>
      </c>
      <c r="W819" s="188">
        <f t="shared" si="855"/>
        <v>0</v>
      </c>
      <c r="X819" s="188">
        <f t="shared" si="856"/>
        <v>0</v>
      </c>
      <c r="Y819" s="33">
        <f t="shared" si="857"/>
        <v>43907</v>
      </c>
    </row>
    <row r="820" spans="1:25" ht="15">
      <c r="A820" s="39"/>
      <c r="B820" s="240"/>
      <c r="C820" s="14" t="str">
        <f>IF(B818&lt;&gt;"",'Agents Postes'!E$5,"")</f>
        <v>Jules Wist</v>
      </c>
      <c r="D820" s="15"/>
      <c r="E820" s="16"/>
      <c r="F820" s="16"/>
      <c r="G820" s="17"/>
      <c r="H820" s="17"/>
      <c r="I820" s="18"/>
      <c r="J820" s="18"/>
      <c r="K820" s="19"/>
      <c r="L820" s="1">
        <f t="shared" si="886"/>
        <v>0</v>
      </c>
      <c r="M820" s="4">
        <f t="shared" si="887"/>
        <v>0</v>
      </c>
      <c r="R820">
        <f t="shared" si="851"/>
        <v>2</v>
      </c>
      <c r="S820" s="33">
        <f t="shared" ref="S820" si="902">S818</f>
        <v>43907</v>
      </c>
      <c r="T820">
        <f t="shared" si="853"/>
        <v>12</v>
      </c>
      <c r="U820">
        <f t="shared" si="854"/>
        <v>3</v>
      </c>
      <c r="V820" t="str">
        <f t="shared" si="850"/>
        <v>12Jules Wist2</v>
      </c>
      <c r="W820" s="188">
        <f t="shared" si="855"/>
        <v>0</v>
      </c>
      <c r="X820" s="188">
        <f t="shared" si="856"/>
        <v>0</v>
      </c>
      <c r="Y820" s="33">
        <f t="shared" si="857"/>
        <v>43907</v>
      </c>
    </row>
    <row r="821" spans="1:25" ht="15">
      <c r="A821" s="39"/>
      <c r="B821" s="240"/>
      <c r="C821" s="14" t="str">
        <f>IF(B818&lt;&gt;"",'Agents Postes'!E$6,"")</f>
        <v>Honoré Tarot</v>
      </c>
      <c r="D821" s="15"/>
      <c r="E821" s="16"/>
      <c r="F821" s="16"/>
      <c r="G821" s="17"/>
      <c r="H821" s="17"/>
      <c r="I821" s="18"/>
      <c r="J821" s="18"/>
      <c r="K821" s="19"/>
      <c r="L821" s="1">
        <f t="shared" si="886"/>
        <v>0</v>
      </c>
      <c r="M821" s="4">
        <f t="shared" si="887"/>
        <v>0</v>
      </c>
      <c r="R821">
        <f t="shared" si="851"/>
        <v>2</v>
      </c>
      <c r="S821" s="33">
        <f t="shared" ref="S821" si="903">S818</f>
        <v>43907</v>
      </c>
      <c r="T821">
        <f t="shared" si="853"/>
        <v>12</v>
      </c>
      <c r="U821">
        <f t="shared" si="854"/>
        <v>3</v>
      </c>
      <c r="V821" t="str">
        <f t="shared" si="850"/>
        <v>12Honoré Tarot2</v>
      </c>
      <c r="W821" s="188">
        <f t="shared" si="855"/>
        <v>0</v>
      </c>
      <c r="X821" s="188">
        <f t="shared" si="856"/>
        <v>0</v>
      </c>
      <c r="Y821" s="33">
        <f t="shared" si="857"/>
        <v>43907</v>
      </c>
    </row>
    <row r="822" spans="1:25" ht="15">
      <c r="A822" s="39"/>
      <c r="B822" s="240"/>
      <c r="C822" s="14" t="str">
        <f>IF(B818&lt;&gt;"",'Agents Postes'!E$7,"")</f>
        <v>Joseph Belote</v>
      </c>
      <c r="D822" s="15"/>
      <c r="E822" s="16"/>
      <c r="F822" s="16"/>
      <c r="G822" s="17"/>
      <c r="H822" s="17"/>
      <c r="I822" s="18"/>
      <c r="J822" s="18"/>
      <c r="K822" s="19"/>
      <c r="L822" s="1">
        <f t="shared" si="886"/>
        <v>0</v>
      </c>
      <c r="M822" s="4">
        <f t="shared" si="887"/>
        <v>0</v>
      </c>
      <c r="R822">
        <f t="shared" si="851"/>
        <v>2</v>
      </c>
      <c r="S822" s="33">
        <f t="shared" ref="S822" si="904">S818</f>
        <v>43907</v>
      </c>
      <c r="T822">
        <f t="shared" si="853"/>
        <v>12</v>
      </c>
      <c r="U822">
        <f t="shared" si="854"/>
        <v>3</v>
      </c>
      <c r="V822" t="str">
        <f t="shared" si="850"/>
        <v>12Joseph Belote2</v>
      </c>
      <c r="W822" s="188">
        <f t="shared" si="855"/>
        <v>0</v>
      </c>
      <c r="X822" s="188">
        <f t="shared" si="856"/>
        <v>0</v>
      </c>
      <c r="Y822" s="33">
        <f t="shared" si="857"/>
        <v>43907</v>
      </c>
    </row>
    <row r="823" spans="1:25" ht="15">
      <c r="A823" s="39"/>
      <c r="B823" s="240"/>
      <c r="C823" s="14" t="str">
        <f>IF(B818&lt;&gt;"",'Agents Postes'!E$8,"")</f>
        <v/>
      </c>
      <c r="D823" s="15"/>
      <c r="E823" s="16"/>
      <c r="F823" s="16"/>
      <c r="G823" s="17"/>
      <c r="H823" s="17"/>
      <c r="I823" s="18"/>
      <c r="J823" s="18"/>
      <c r="K823" s="19"/>
      <c r="L823" s="1">
        <f t="shared" si="886"/>
        <v>0</v>
      </c>
      <c r="M823" s="4">
        <f t="shared" si="887"/>
        <v>0</v>
      </c>
      <c r="R823">
        <f t="shared" si="851"/>
        <v>2</v>
      </c>
      <c r="S823" s="33">
        <f t="shared" ref="S823" si="905">S818</f>
        <v>43907</v>
      </c>
      <c r="T823">
        <f t="shared" si="853"/>
        <v>12</v>
      </c>
      <c r="U823">
        <f t="shared" si="854"/>
        <v>3</v>
      </c>
      <c r="V823" t="str">
        <f t="shared" si="850"/>
        <v>122</v>
      </c>
      <c r="W823" s="188">
        <f t="shared" si="855"/>
        <v>0</v>
      </c>
      <c r="X823" s="188">
        <f t="shared" si="856"/>
        <v>0</v>
      </c>
      <c r="Y823" s="33">
        <f t="shared" si="857"/>
        <v>43907</v>
      </c>
    </row>
    <row r="824" spans="1:25" ht="15">
      <c r="A824" s="39"/>
      <c r="B824" s="240"/>
      <c r="C824" s="14" t="str">
        <f>IF(B818&lt;&gt;"",'Agents Postes'!E$9,"")</f>
        <v/>
      </c>
      <c r="D824" s="15"/>
      <c r="E824" s="16"/>
      <c r="F824" s="16"/>
      <c r="G824" s="17"/>
      <c r="H824" s="17"/>
      <c r="I824" s="18"/>
      <c r="J824" s="18"/>
      <c r="K824" s="19"/>
      <c r="L824" s="1">
        <f t="shared" si="886"/>
        <v>0</v>
      </c>
      <c r="M824" s="4">
        <f t="shared" si="887"/>
        <v>0</v>
      </c>
      <c r="R824">
        <f t="shared" si="851"/>
        <v>2</v>
      </c>
      <c r="S824" s="33">
        <f t="shared" ref="S824" si="906">S818</f>
        <v>43907</v>
      </c>
      <c r="T824">
        <f t="shared" si="853"/>
        <v>12</v>
      </c>
      <c r="U824">
        <f t="shared" si="854"/>
        <v>3</v>
      </c>
      <c r="V824" t="str">
        <f t="shared" si="850"/>
        <v>122</v>
      </c>
      <c r="W824" s="188">
        <f t="shared" si="855"/>
        <v>0</v>
      </c>
      <c r="X824" s="188">
        <f t="shared" si="856"/>
        <v>0</v>
      </c>
      <c r="Y824" s="33">
        <f t="shared" si="857"/>
        <v>43907</v>
      </c>
    </row>
    <row r="825" spans="1:25" ht="15">
      <c r="A825" s="39"/>
      <c r="B825" s="240"/>
      <c r="C825" s="14" t="str">
        <f>IF(B818&lt;&gt;"",'Agents Postes'!E$10,"")</f>
        <v/>
      </c>
      <c r="D825" s="15"/>
      <c r="E825" s="16"/>
      <c r="F825" s="16"/>
      <c r="G825" s="17"/>
      <c r="H825" s="17"/>
      <c r="I825" s="18"/>
      <c r="J825" s="18"/>
      <c r="K825" s="19"/>
      <c r="L825" s="1">
        <f t="shared" si="886"/>
        <v>0</v>
      </c>
      <c r="M825" s="4">
        <f t="shared" si="887"/>
        <v>0</v>
      </c>
      <c r="R825">
        <f t="shared" si="851"/>
        <v>2</v>
      </c>
      <c r="S825" s="33">
        <f t="shared" ref="S825" si="907">S818</f>
        <v>43907</v>
      </c>
      <c r="T825">
        <f t="shared" si="853"/>
        <v>12</v>
      </c>
      <c r="U825">
        <f t="shared" si="854"/>
        <v>3</v>
      </c>
      <c r="V825" t="str">
        <f t="shared" si="850"/>
        <v>122</v>
      </c>
      <c r="W825" s="188">
        <f t="shared" si="855"/>
        <v>0</v>
      </c>
      <c r="X825" s="188">
        <f t="shared" si="856"/>
        <v>0</v>
      </c>
      <c r="Y825" s="33">
        <f t="shared" si="857"/>
        <v>43907</v>
      </c>
    </row>
    <row r="826" spans="1:25" ht="15">
      <c r="A826" s="39"/>
      <c r="B826" s="240"/>
      <c r="C826" s="14" t="str">
        <f>IF(B818&lt;&gt;"",'Agents Postes'!E$11,"")</f>
        <v/>
      </c>
      <c r="D826" s="15"/>
      <c r="E826" s="16"/>
      <c r="F826" s="16"/>
      <c r="G826" s="17"/>
      <c r="H826" s="17"/>
      <c r="I826" s="18"/>
      <c r="J826" s="18"/>
      <c r="K826" s="19"/>
      <c r="L826" s="1">
        <f t="shared" si="886"/>
        <v>0</v>
      </c>
      <c r="M826" s="4">
        <f t="shared" si="887"/>
        <v>0</v>
      </c>
      <c r="R826">
        <f t="shared" si="851"/>
        <v>2</v>
      </c>
      <c r="S826" s="33">
        <f t="shared" ref="S826" si="908">S818</f>
        <v>43907</v>
      </c>
      <c r="T826">
        <f t="shared" si="853"/>
        <v>12</v>
      </c>
      <c r="U826">
        <f t="shared" si="854"/>
        <v>3</v>
      </c>
      <c r="V826" t="str">
        <f t="shared" si="850"/>
        <v>122</v>
      </c>
      <c r="W826" s="188">
        <f t="shared" si="855"/>
        <v>0</v>
      </c>
      <c r="X826" s="188">
        <f t="shared" si="856"/>
        <v>0</v>
      </c>
      <c r="Y826" s="33">
        <f t="shared" si="857"/>
        <v>43907</v>
      </c>
    </row>
    <row r="827" spans="1:25" ht="15">
      <c r="A827" s="39"/>
      <c r="B827" s="240"/>
      <c r="C827" s="14" t="str">
        <f>IF(B818&lt;&gt;"",'Agents Postes'!E$12,"")</f>
        <v/>
      </c>
      <c r="D827" s="15"/>
      <c r="E827" s="16"/>
      <c r="F827" s="16"/>
      <c r="G827" s="17"/>
      <c r="H827" s="17"/>
      <c r="I827" s="18"/>
      <c r="J827" s="18"/>
      <c r="K827" s="19"/>
      <c r="L827" s="1">
        <f t="shared" si="886"/>
        <v>0</v>
      </c>
      <c r="M827" s="4">
        <f t="shared" si="887"/>
        <v>0</v>
      </c>
      <c r="R827">
        <f t="shared" si="851"/>
        <v>2</v>
      </c>
      <c r="S827" s="33">
        <f t="shared" ref="S827" si="909">S818</f>
        <v>43907</v>
      </c>
      <c r="T827">
        <f t="shared" si="853"/>
        <v>12</v>
      </c>
      <c r="U827">
        <f t="shared" si="854"/>
        <v>3</v>
      </c>
      <c r="V827" t="str">
        <f t="shared" si="850"/>
        <v>122</v>
      </c>
      <c r="W827" s="188">
        <f t="shared" si="855"/>
        <v>0</v>
      </c>
      <c r="X827" s="188">
        <f t="shared" si="856"/>
        <v>0</v>
      </c>
      <c r="Y827" s="33">
        <f t="shared" si="857"/>
        <v>43907</v>
      </c>
    </row>
    <row r="828" spans="1:25" ht="15">
      <c r="A828" s="39"/>
      <c r="B828" s="240"/>
      <c r="C828" s="14" t="str">
        <f>IF(B818&lt;&gt;"",'Agents Postes'!E$13,"")</f>
        <v/>
      </c>
      <c r="D828" s="15"/>
      <c r="E828" s="16"/>
      <c r="F828" s="16"/>
      <c r="G828" s="17"/>
      <c r="H828" s="17"/>
      <c r="I828" s="18"/>
      <c r="J828" s="18"/>
      <c r="K828" s="19"/>
      <c r="L828" s="1">
        <f t="shared" si="886"/>
        <v>0</v>
      </c>
      <c r="M828" s="4">
        <f t="shared" si="887"/>
        <v>0</v>
      </c>
      <c r="R828">
        <f t="shared" si="851"/>
        <v>2</v>
      </c>
      <c r="S828" s="33">
        <f t="shared" ref="S828" si="910">S818</f>
        <v>43907</v>
      </c>
      <c r="T828">
        <f t="shared" si="853"/>
        <v>12</v>
      </c>
      <c r="U828">
        <f t="shared" si="854"/>
        <v>3</v>
      </c>
      <c r="V828" t="str">
        <f t="shared" si="850"/>
        <v>122</v>
      </c>
      <c r="W828" s="188">
        <f t="shared" si="855"/>
        <v>0</v>
      </c>
      <c r="X828" s="188">
        <f t="shared" si="856"/>
        <v>0</v>
      </c>
      <c r="Y828" s="33">
        <f t="shared" si="857"/>
        <v>43907</v>
      </c>
    </row>
    <row r="829" spans="1:25" ht="15">
      <c r="A829" s="39"/>
      <c r="B829" s="240"/>
      <c r="C829" s="14" t="str">
        <f>IF(B818&lt;&gt;"",'Agents Postes'!E$14,"")</f>
        <v/>
      </c>
      <c r="D829" s="15"/>
      <c r="E829" s="16"/>
      <c r="F829" s="16"/>
      <c r="G829" s="17"/>
      <c r="H829" s="17"/>
      <c r="I829" s="18"/>
      <c r="J829" s="18"/>
      <c r="K829" s="19"/>
      <c r="L829" s="1">
        <f t="shared" si="886"/>
        <v>0</v>
      </c>
      <c r="M829" s="4">
        <f t="shared" si="887"/>
        <v>0</v>
      </c>
      <c r="R829">
        <f t="shared" si="851"/>
        <v>2</v>
      </c>
      <c r="S829" s="33">
        <f t="shared" ref="S829" si="911">S818</f>
        <v>43907</v>
      </c>
      <c r="T829">
        <f t="shared" si="853"/>
        <v>12</v>
      </c>
      <c r="U829">
        <f t="shared" si="854"/>
        <v>3</v>
      </c>
      <c r="V829" t="str">
        <f t="shared" si="850"/>
        <v>122</v>
      </c>
      <c r="W829" s="188">
        <f t="shared" si="855"/>
        <v>0</v>
      </c>
      <c r="X829" s="188">
        <f t="shared" si="856"/>
        <v>0</v>
      </c>
      <c r="Y829" s="33">
        <f t="shared" si="857"/>
        <v>43907</v>
      </c>
    </row>
    <row r="830" spans="1:25" ht="15">
      <c r="A830" s="39"/>
      <c r="B830" s="240"/>
      <c r="C830" s="14" t="str">
        <f>IF(B819&lt;&gt;"",'Agents Postes'!E$14,"")</f>
        <v/>
      </c>
      <c r="D830" s="15"/>
      <c r="E830" s="16"/>
      <c r="F830" s="16"/>
      <c r="G830" s="17"/>
      <c r="H830" s="17"/>
      <c r="I830" s="18"/>
      <c r="J830" s="18"/>
      <c r="K830" s="19"/>
      <c r="L830" s="1">
        <f t="shared" si="886"/>
        <v>0</v>
      </c>
      <c r="M830" s="4">
        <f t="shared" si="887"/>
        <v>0</v>
      </c>
      <c r="R830">
        <f t="shared" si="851"/>
        <v>2</v>
      </c>
      <c r="S830" s="33">
        <f t="shared" ref="S830" si="912">S818</f>
        <v>43907</v>
      </c>
      <c r="T830">
        <f t="shared" si="853"/>
        <v>12</v>
      </c>
      <c r="U830">
        <f t="shared" si="854"/>
        <v>3</v>
      </c>
      <c r="V830" t="str">
        <f t="shared" si="850"/>
        <v>122</v>
      </c>
      <c r="W830" s="188">
        <f t="shared" si="855"/>
        <v>0</v>
      </c>
      <c r="X830" s="188">
        <f t="shared" si="856"/>
        <v>0</v>
      </c>
      <c r="Y830" s="33">
        <f t="shared" si="857"/>
        <v>43907</v>
      </c>
    </row>
    <row r="831" spans="1:25" ht="15">
      <c r="A831" s="39"/>
      <c r="B831" s="240"/>
      <c r="C831" s="14" t="str">
        <f>IF(B820&lt;&gt;"",'Agents Postes'!E$14,"")</f>
        <v/>
      </c>
      <c r="D831" s="15"/>
      <c r="E831" s="16"/>
      <c r="F831" s="16"/>
      <c r="G831" s="17"/>
      <c r="H831" s="17"/>
      <c r="I831" s="18"/>
      <c r="J831" s="18"/>
      <c r="K831" s="19"/>
      <c r="L831" s="1">
        <f t="shared" si="886"/>
        <v>0</v>
      </c>
      <c r="M831" s="4">
        <f t="shared" si="887"/>
        <v>0</v>
      </c>
      <c r="R831">
        <f t="shared" si="851"/>
        <v>2</v>
      </c>
      <c r="S831" s="33">
        <f t="shared" ref="S831" si="913">S818</f>
        <v>43907</v>
      </c>
      <c r="T831">
        <f t="shared" si="853"/>
        <v>12</v>
      </c>
      <c r="U831">
        <f t="shared" si="854"/>
        <v>3</v>
      </c>
      <c r="V831" t="str">
        <f t="shared" si="850"/>
        <v>122</v>
      </c>
      <c r="W831" s="188">
        <f t="shared" si="855"/>
        <v>0</v>
      </c>
      <c r="X831" s="188">
        <f t="shared" si="856"/>
        <v>0</v>
      </c>
      <c r="Y831" s="33">
        <f t="shared" si="857"/>
        <v>43907</v>
      </c>
    </row>
    <row r="832" spans="1:25" ht="15.75" thickBot="1">
      <c r="A832" s="39"/>
      <c r="B832" s="241"/>
      <c r="C832" s="14" t="str">
        <f>IF(B821&lt;&gt;"",'Agents Postes'!E$14,"")</f>
        <v/>
      </c>
      <c r="D832" s="15"/>
      <c r="E832" s="126"/>
      <c r="F832" s="126"/>
      <c r="G832" s="127"/>
      <c r="H832" s="127"/>
      <c r="I832" s="128"/>
      <c r="J832" s="128"/>
      <c r="K832" s="21"/>
      <c r="L832" s="5">
        <f t="shared" si="886"/>
        <v>0</v>
      </c>
      <c r="M832" s="6">
        <f t="shared" si="887"/>
        <v>0</v>
      </c>
      <c r="R832">
        <f t="shared" si="851"/>
        <v>2</v>
      </c>
      <c r="S832" s="33">
        <f t="shared" ref="S832" si="914">S818</f>
        <v>43907</v>
      </c>
      <c r="T832">
        <f t="shared" si="853"/>
        <v>12</v>
      </c>
      <c r="U832">
        <f t="shared" si="854"/>
        <v>3</v>
      </c>
      <c r="V832" t="str">
        <f t="shared" si="850"/>
        <v>122</v>
      </c>
      <c r="W832" s="188">
        <f t="shared" si="855"/>
        <v>0</v>
      </c>
      <c r="X832" s="188">
        <f t="shared" si="856"/>
        <v>0</v>
      </c>
      <c r="Y832" s="33">
        <f t="shared" si="857"/>
        <v>43907</v>
      </c>
    </row>
    <row r="833" spans="1:25" ht="15">
      <c r="A833" s="39">
        <v>55</v>
      </c>
      <c r="B833" s="239">
        <f>IF(WORKDAY(D$4,A833,Feries)&lt;=F$4,WORKDAY(D$4,A833,Feries),"")</f>
        <v>43908</v>
      </c>
      <c r="C833" s="11" t="str">
        <f>IF(B833&lt;&gt;"",'Agents Postes'!E$3,"")</f>
        <v>Herbert Dupont</v>
      </c>
      <c r="D833" s="12"/>
      <c r="E833" s="123"/>
      <c r="F833" s="123"/>
      <c r="G833" s="124"/>
      <c r="H833" s="124"/>
      <c r="I833" s="125"/>
      <c r="J833" s="125"/>
      <c r="K833" s="13"/>
      <c r="L833" s="2">
        <f t="shared" si="886"/>
        <v>0</v>
      </c>
      <c r="M833" s="3">
        <f t="shared" si="887"/>
        <v>0</v>
      </c>
      <c r="R833">
        <f t="shared" si="851"/>
        <v>3</v>
      </c>
      <c r="S833" s="33">
        <f t="shared" ref="S833" si="915">B833</f>
        <v>43908</v>
      </c>
      <c r="T833">
        <f t="shared" si="853"/>
        <v>12</v>
      </c>
      <c r="U833">
        <f t="shared" si="854"/>
        <v>3</v>
      </c>
      <c r="V833" t="str">
        <f t="shared" si="850"/>
        <v>12Herbert Dupont3</v>
      </c>
      <c r="W833" s="188">
        <f t="shared" si="855"/>
        <v>0</v>
      </c>
      <c r="X833" s="188">
        <f t="shared" si="856"/>
        <v>0</v>
      </c>
      <c r="Y833" s="33">
        <f t="shared" si="857"/>
        <v>43908</v>
      </c>
    </row>
    <row r="834" spans="1:25" ht="15">
      <c r="A834" s="39"/>
      <c r="B834" s="240"/>
      <c r="C834" s="14" t="str">
        <f>IF(B833&lt;&gt;"",'Agents Postes'!E$4,"")</f>
        <v>Lulu Durand</v>
      </c>
      <c r="D834" s="15"/>
      <c r="E834" s="16"/>
      <c r="F834" s="16"/>
      <c r="G834" s="17"/>
      <c r="H834" s="17"/>
      <c r="I834" s="18"/>
      <c r="J834" s="18"/>
      <c r="K834" s="19"/>
      <c r="L834" s="1">
        <f t="shared" si="886"/>
        <v>0</v>
      </c>
      <c r="M834" s="4">
        <f t="shared" si="887"/>
        <v>0</v>
      </c>
      <c r="R834">
        <f t="shared" si="851"/>
        <v>3</v>
      </c>
      <c r="S834" s="33">
        <f t="shared" ref="S834" si="916">S833</f>
        <v>43908</v>
      </c>
      <c r="T834">
        <f t="shared" si="853"/>
        <v>12</v>
      </c>
      <c r="U834">
        <f t="shared" si="854"/>
        <v>3</v>
      </c>
      <c r="V834" t="str">
        <f t="shared" si="850"/>
        <v>12Lulu Durand3</v>
      </c>
      <c r="W834" s="188">
        <f t="shared" si="855"/>
        <v>0</v>
      </c>
      <c r="X834" s="188">
        <f t="shared" si="856"/>
        <v>0</v>
      </c>
      <c r="Y834" s="33">
        <f t="shared" si="857"/>
        <v>43908</v>
      </c>
    </row>
    <row r="835" spans="1:25" ht="15">
      <c r="A835" s="39"/>
      <c r="B835" s="240"/>
      <c r="C835" s="14" t="str">
        <f>IF(B833&lt;&gt;"",'Agents Postes'!E$5,"")</f>
        <v>Jules Wist</v>
      </c>
      <c r="D835" s="15"/>
      <c r="E835" s="16"/>
      <c r="F835" s="16"/>
      <c r="G835" s="17"/>
      <c r="H835" s="17"/>
      <c r="I835" s="18"/>
      <c r="J835" s="18"/>
      <c r="K835" s="19"/>
      <c r="L835" s="1">
        <f t="shared" si="886"/>
        <v>0</v>
      </c>
      <c r="M835" s="4">
        <f t="shared" si="887"/>
        <v>0</v>
      </c>
      <c r="R835">
        <f t="shared" si="851"/>
        <v>3</v>
      </c>
      <c r="S835" s="33">
        <f t="shared" ref="S835" si="917">S833</f>
        <v>43908</v>
      </c>
      <c r="T835">
        <f t="shared" si="853"/>
        <v>12</v>
      </c>
      <c r="U835">
        <f t="shared" si="854"/>
        <v>3</v>
      </c>
      <c r="V835" t="str">
        <f t="shared" si="850"/>
        <v>12Jules Wist3</v>
      </c>
      <c r="W835" s="188">
        <f t="shared" si="855"/>
        <v>0</v>
      </c>
      <c r="X835" s="188">
        <f t="shared" si="856"/>
        <v>0</v>
      </c>
      <c r="Y835" s="33">
        <f t="shared" si="857"/>
        <v>43908</v>
      </c>
    </row>
    <row r="836" spans="1:25" ht="15">
      <c r="A836" s="39"/>
      <c r="B836" s="240"/>
      <c r="C836" s="14" t="str">
        <f>IF(B833&lt;&gt;"",'Agents Postes'!E$6,"")</f>
        <v>Honoré Tarot</v>
      </c>
      <c r="D836" s="15"/>
      <c r="E836" s="16"/>
      <c r="F836" s="16"/>
      <c r="G836" s="17"/>
      <c r="H836" s="17"/>
      <c r="I836" s="18"/>
      <c r="J836" s="18"/>
      <c r="K836" s="19"/>
      <c r="L836" s="1">
        <f t="shared" si="886"/>
        <v>0</v>
      </c>
      <c r="M836" s="4">
        <f t="shared" si="887"/>
        <v>0</v>
      </c>
      <c r="R836">
        <f t="shared" si="851"/>
        <v>3</v>
      </c>
      <c r="S836" s="33">
        <f t="shared" ref="S836" si="918">S833</f>
        <v>43908</v>
      </c>
      <c r="T836">
        <f t="shared" si="853"/>
        <v>12</v>
      </c>
      <c r="U836">
        <f t="shared" si="854"/>
        <v>3</v>
      </c>
      <c r="V836" t="str">
        <f t="shared" si="850"/>
        <v>12Honoré Tarot3</v>
      </c>
      <c r="W836" s="188">
        <f t="shared" si="855"/>
        <v>0</v>
      </c>
      <c r="X836" s="188">
        <f t="shared" si="856"/>
        <v>0</v>
      </c>
      <c r="Y836" s="33">
        <f t="shared" si="857"/>
        <v>43908</v>
      </c>
    </row>
    <row r="837" spans="1:25" ht="15">
      <c r="A837" s="39"/>
      <c r="B837" s="240"/>
      <c r="C837" s="14" t="str">
        <f>IF(B833&lt;&gt;"",'Agents Postes'!E$7,"")</f>
        <v>Joseph Belote</v>
      </c>
      <c r="D837" s="15"/>
      <c r="E837" s="16"/>
      <c r="F837" s="16"/>
      <c r="G837" s="17"/>
      <c r="H837" s="17"/>
      <c r="I837" s="18"/>
      <c r="J837" s="18"/>
      <c r="K837" s="19"/>
      <c r="L837" s="1">
        <f t="shared" si="886"/>
        <v>0</v>
      </c>
      <c r="M837" s="4">
        <f t="shared" si="887"/>
        <v>0</v>
      </c>
      <c r="R837">
        <f t="shared" si="851"/>
        <v>3</v>
      </c>
      <c r="S837" s="33">
        <f t="shared" ref="S837" si="919">S833</f>
        <v>43908</v>
      </c>
      <c r="T837">
        <f t="shared" si="853"/>
        <v>12</v>
      </c>
      <c r="U837">
        <f t="shared" si="854"/>
        <v>3</v>
      </c>
      <c r="V837" t="str">
        <f t="shared" si="850"/>
        <v>12Joseph Belote3</v>
      </c>
      <c r="W837" s="188">
        <f t="shared" si="855"/>
        <v>0</v>
      </c>
      <c r="X837" s="188">
        <f t="shared" si="856"/>
        <v>0</v>
      </c>
      <c r="Y837" s="33">
        <f t="shared" si="857"/>
        <v>43908</v>
      </c>
    </row>
    <row r="838" spans="1:25" ht="15">
      <c r="A838" s="39"/>
      <c r="B838" s="240"/>
      <c r="C838" s="14" t="str">
        <f>IF(B833&lt;&gt;"",'Agents Postes'!E$8,"")</f>
        <v/>
      </c>
      <c r="D838" s="15"/>
      <c r="E838" s="16"/>
      <c r="F838" s="16"/>
      <c r="G838" s="17"/>
      <c r="H838" s="17"/>
      <c r="I838" s="18"/>
      <c r="J838" s="18"/>
      <c r="K838" s="19"/>
      <c r="L838" s="1">
        <f t="shared" si="886"/>
        <v>0</v>
      </c>
      <c r="M838" s="4">
        <f t="shared" si="887"/>
        <v>0</v>
      </c>
      <c r="R838">
        <f t="shared" si="851"/>
        <v>3</v>
      </c>
      <c r="S838" s="33">
        <f t="shared" ref="S838" si="920">S833</f>
        <v>43908</v>
      </c>
      <c r="T838">
        <f t="shared" si="853"/>
        <v>12</v>
      </c>
      <c r="U838">
        <f t="shared" si="854"/>
        <v>3</v>
      </c>
      <c r="V838" t="str">
        <f t="shared" si="850"/>
        <v>123</v>
      </c>
      <c r="W838" s="188">
        <f t="shared" si="855"/>
        <v>0</v>
      </c>
      <c r="X838" s="188">
        <f t="shared" si="856"/>
        <v>0</v>
      </c>
      <c r="Y838" s="33">
        <f t="shared" si="857"/>
        <v>43908</v>
      </c>
    </row>
    <row r="839" spans="1:25" ht="15">
      <c r="A839" s="39"/>
      <c r="B839" s="240"/>
      <c r="C839" s="14" t="str">
        <f>IF(B833&lt;&gt;"",'Agents Postes'!E$9,"")</f>
        <v/>
      </c>
      <c r="D839" s="15"/>
      <c r="E839" s="16"/>
      <c r="F839" s="16"/>
      <c r="G839" s="17"/>
      <c r="H839" s="17"/>
      <c r="I839" s="18"/>
      <c r="J839" s="18"/>
      <c r="K839" s="19"/>
      <c r="L839" s="1">
        <f t="shared" si="886"/>
        <v>0</v>
      </c>
      <c r="M839" s="4">
        <f t="shared" si="887"/>
        <v>0</v>
      </c>
      <c r="R839">
        <f t="shared" si="851"/>
        <v>3</v>
      </c>
      <c r="S839" s="33">
        <f t="shared" ref="S839" si="921">S833</f>
        <v>43908</v>
      </c>
      <c r="T839">
        <f t="shared" si="853"/>
        <v>12</v>
      </c>
      <c r="U839">
        <f t="shared" si="854"/>
        <v>3</v>
      </c>
      <c r="V839" t="str">
        <f t="shared" si="850"/>
        <v>123</v>
      </c>
      <c r="W839" s="188">
        <f t="shared" si="855"/>
        <v>0</v>
      </c>
      <c r="X839" s="188">
        <f t="shared" si="856"/>
        <v>0</v>
      </c>
      <c r="Y839" s="33">
        <f t="shared" si="857"/>
        <v>43908</v>
      </c>
    </row>
    <row r="840" spans="1:25" ht="15">
      <c r="A840" s="39"/>
      <c r="B840" s="240"/>
      <c r="C840" s="14" t="str">
        <f>IF(B833&lt;&gt;"",'Agents Postes'!E$10,"")</f>
        <v/>
      </c>
      <c r="D840" s="15"/>
      <c r="E840" s="16"/>
      <c r="F840" s="16"/>
      <c r="G840" s="17"/>
      <c r="H840" s="17"/>
      <c r="I840" s="18"/>
      <c r="J840" s="18"/>
      <c r="K840" s="19"/>
      <c r="L840" s="1">
        <f t="shared" si="886"/>
        <v>0</v>
      </c>
      <c r="M840" s="4">
        <f t="shared" si="887"/>
        <v>0</v>
      </c>
      <c r="R840">
        <f t="shared" si="851"/>
        <v>3</v>
      </c>
      <c r="S840" s="33">
        <f t="shared" ref="S840" si="922">S833</f>
        <v>43908</v>
      </c>
      <c r="T840">
        <f t="shared" si="853"/>
        <v>12</v>
      </c>
      <c r="U840">
        <f t="shared" si="854"/>
        <v>3</v>
      </c>
      <c r="V840" t="str">
        <f t="shared" ref="V840:V903" si="923">T840&amp;C840&amp;R840</f>
        <v>123</v>
      </c>
      <c r="W840" s="188">
        <f t="shared" si="855"/>
        <v>0</v>
      </c>
      <c r="X840" s="188">
        <f t="shared" si="856"/>
        <v>0</v>
      </c>
      <c r="Y840" s="33">
        <f t="shared" si="857"/>
        <v>43908</v>
      </c>
    </row>
    <row r="841" spans="1:25" ht="15">
      <c r="A841" s="39"/>
      <c r="B841" s="240"/>
      <c r="C841" s="14" t="str">
        <f>IF(B833&lt;&gt;"",'Agents Postes'!E$11,"")</f>
        <v/>
      </c>
      <c r="D841" s="15"/>
      <c r="E841" s="16"/>
      <c r="F841" s="16"/>
      <c r="G841" s="17"/>
      <c r="H841" s="17"/>
      <c r="I841" s="18"/>
      <c r="J841" s="18"/>
      <c r="K841" s="19"/>
      <c r="L841" s="1">
        <f t="shared" si="886"/>
        <v>0</v>
      </c>
      <c r="M841" s="4">
        <f t="shared" si="887"/>
        <v>0</v>
      </c>
      <c r="R841">
        <f t="shared" ref="R841:R904" si="924">IF(S841&lt;&gt;"",WEEKDAY(S841,2),"")</f>
        <v>3</v>
      </c>
      <c r="S841" s="33">
        <f t="shared" ref="S841" si="925">S833</f>
        <v>43908</v>
      </c>
      <c r="T841">
        <f t="shared" ref="T841:T904" si="926">IF(S841&lt;&gt;"",WEEKNUM(S841,2),"")</f>
        <v>12</v>
      </c>
      <c r="U841">
        <f t="shared" ref="U841:U904" si="927">IF(S841&lt;&gt;"",MONTH(S841),"")</f>
        <v>3</v>
      </c>
      <c r="V841" t="str">
        <f t="shared" si="923"/>
        <v>123</v>
      </c>
      <c r="W841" s="188">
        <f t="shared" ref="W841:W904" si="928">D841</f>
        <v>0</v>
      </c>
      <c r="X841" s="188">
        <f t="shared" ref="X841:X904" si="929">K841</f>
        <v>0</v>
      </c>
      <c r="Y841" s="33">
        <f t="shared" ref="Y841:Y904" si="930">S841</f>
        <v>43908</v>
      </c>
    </row>
    <row r="842" spans="1:25" ht="15">
      <c r="A842" s="39"/>
      <c r="B842" s="240"/>
      <c r="C842" s="14" t="str">
        <f>IF(B833&lt;&gt;"",'Agents Postes'!E$12,"")</f>
        <v/>
      </c>
      <c r="D842" s="15"/>
      <c r="E842" s="16"/>
      <c r="F842" s="16"/>
      <c r="G842" s="17"/>
      <c r="H842" s="17"/>
      <c r="I842" s="18"/>
      <c r="J842" s="18"/>
      <c r="K842" s="19"/>
      <c r="L842" s="1">
        <f t="shared" si="886"/>
        <v>0</v>
      </c>
      <c r="M842" s="4">
        <f t="shared" si="887"/>
        <v>0</v>
      </c>
      <c r="R842">
        <f t="shared" si="924"/>
        <v>3</v>
      </c>
      <c r="S842" s="33">
        <f t="shared" ref="S842" si="931">S833</f>
        <v>43908</v>
      </c>
      <c r="T842">
        <f t="shared" si="926"/>
        <v>12</v>
      </c>
      <c r="U842">
        <f t="shared" si="927"/>
        <v>3</v>
      </c>
      <c r="V842" t="str">
        <f t="shared" si="923"/>
        <v>123</v>
      </c>
      <c r="W842" s="188">
        <f t="shared" si="928"/>
        <v>0</v>
      </c>
      <c r="X842" s="188">
        <f t="shared" si="929"/>
        <v>0</v>
      </c>
      <c r="Y842" s="33">
        <f t="shared" si="930"/>
        <v>43908</v>
      </c>
    </row>
    <row r="843" spans="1:25" ht="15">
      <c r="A843" s="39"/>
      <c r="B843" s="240"/>
      <c r="C843" s="14" t="str">
        <f>IF(B833&lt;&gt;"",'Agents Postes'!E$13,"")</f>
        <v/>
      </c>
      <c r="D843" s="15"/>
      <c r="E843" s="16"/>
      <c r="F843" s="16"/>
      <c r="G843" s="17"/>
      <c r="H843" s="17"/>
      <c r="I843" s="18"/>
      <c r="J843" s="18"/>
      <c r="K843" s="19"/>
      <c r="L843" s="1">
        <f t="shared" si="886"/>
        <v>0</v>
      </c>
      <c r="M843" s="4">
        <f t="shared" si="887"/>
        <v>0</v>
      </c>
      <c r="R843">
        <f t="shared" si="924"/>
        <v>3</v>
      </c>
      <c r="S843" s="33">
        <f t="shared" ref="S843" si="932">S833</f>
        <v>43908</v>
      </c>
      <c r="T843">
        <f t="shared" si="926"/>
        <v>12</v>
      </c>
      <c r="U843">
        <f t="shared" si="927"/>
        <v>3</v>
      </c>
      <c r="V843" t="str">
        <f t="shared" si="923"/>
        <v>123</v>
      </c>
      <c r="W843" s="188">
        <f t="shared" si="928"/>
        <v>0</v>
      </c>
      <c r="X843" s="188">
        <f t="shared" si="929"/>
        <v>0</v>
      </c>
      <c r="Y843" s="33">
        <f t="shared" si="930"/>
        <v>43908</v>
      </c>
    </row>
    <row r="844" spans="1:25" ht="15">
      <c r="A844" s="39"/>
      <c r="B844" s="240"/>
      <c r="C844" s="14" t="str">
        <f>IF(B833&lt;&gt;"",'Agents Postes'!E$14,"")</f>
        <v/>
      </c>
      <c r="D844" s="15"/>
      <c r="E844" s="16"/>
      <c r="F844" s="16"/>
      <c r="G844" s="17"/>
      <c r="H844" s="17"/>
      <c r="I844" s="18"/>
      <c r="J844" s="18"/>
      <c r="K844" s="19"/>
      <c r="L844" s="1">
        <f t="shared" si="886"/>
        <v>0</v>
      </c>
      <c r="M844" s="4">
        <f t="shared" si="887"/>
        <v>0</v>
      </c>
      <c r="R844">
        <f t="shared" si="924"/>
        <v>3</v>
      </c>
      <c r="S844" s="33">
        <f t="shared" ref="S844" si="933">S833</f>
        <v>43908</v>
      </c>
      <c r="T844">
        <f t="shared" si="926"/>
        <v>12</v>
      </c>
      <c r="U844">
        <f t="shared" si="927"/>
        <v>3</v>
      </c>
      <c r="V844" t="str">
        <f t="shared" si="923"/>
        <v>123</v>
      </c>
      <c r="W844" s="188">
        <f t="shared" si="928"/>
        <v>0</v>
      </c>
      <c r="X844" s="188">
        <f t="shared" si="929"/>
        <v>0</v>
      </c>
      <c r="Y844" s="33">
        <f t="shared" si="930"/>
        <v>43908</v>
      </c>
    </row>
    <row r="845" spans="1:25" ht="15">
      <c r="A845" s="39"/>
      <c r="B845" s="240"/>
      <c r="C845" s="14" t="str">
        <f>IF(B834&lt;&gt;"",'Agents Postes'!E$14,"")</f>
        <v/>
      </c>
      <c r="D845" s="15"/>
      <c r="E845" s="16"/>
      <c r="F845" s="16"/>
      <c r="G845" s="17"/>
      <c r="H845" s="17"/>
      <c r="I845" s="18"/>
      <c r="J845" s="18"/>
      <c r="K845" s="19"/>
      <c r="L845" s="1">
        <f t="shared" si="886"/>
        <v>0</v>
      </c>
      <c r="M845" s="4">
        <f t="shared" si="887"/>
        <v>0</v>
      </c>
      <c r="R845">
        <f t="shared" si="924"/>
        <v>3</v>
      </c>
      <c r="S845" s="33">
        <f t="shared" ref="S845" si="934">S833</f>
        <v>43908</v>
      </c>
      <c r="T845">
        <f t="shared" si="926"/>
        <v>12</v>
      </c>
      <c r="U845">
        <f t="shared" si="927"/>
        <v>3</v>
      </c>
      <c r="V845" t="str">
        <f t="shared" si="923"/>
        <v>123</v>
      </c>
      <c r="W845" s="188">
        <f t="shared" si="928"/>
        <v>0</v>
      </c>
      <c r="X845" s="188">
        <f t="shared" si="929"/>
        <v>0</v>
      </c>
      <c r="Y845" s="33">
        <f t="shared" si="930"/>
        <v>43908</v>
      </c>
    </row>
    <row r="846" spans="1:25" ht="15">
      <c r="A846" s="39"/>
      <c r="B846" s="240"/>
      <c r="C846" s="14" t="str">
        <f>IF(B835&lt;&gt;"",'Agents Postes'!E$14,"")</f>
        <v/>
      </c>
      <c r="D846" s="15"/>
      <c r="E846" s="16"/>
      <c r="F846" s="16"/>
      <c r="G846" s="17"/>
      <c r="H846" s="17"/>
      <c r="I846" s="18"/>
      <c r="J846" s="18"/>
      <c r="K846" s="19"/>
      <c r="L846" s="1">
        <f t="shared" si="886"/>
        <v>0</v>
      </c>
      <c r="M846" s="4">
        <f t="shared" si="887"/>
        <v>0</v>
      </c>
      <c r="R846">
        <f t="shared" si="924"/>
        <v>3</v>
      </c>
      <c r="S846" s="33">
        <f t="shared" ref="S846" si="935">S833</f>
        <v>43908</v>
      </c>
      <c r="T846">
        <f t="shared" si="926"/>
        <v>12</v>
      </c>
      <c r="U846">
        <f t="shared" si="927"/>
        <v>3</v>
      </c>
      <c r="V846" t="str">
        <f t="shared" si="923"/>
        <v>123</v>
      </c>
      <c r="W846" s="188">
        <f t="shared" si="928"/>
        <v>0</v>
      </c>
      <c r="X846" s="188">
        <f t="shared" si="929"/>
        <v>0</v>
      </c>
      <c r="Y846" s="33">
        <f t="shared" si="930"/>
        <v>43908</v>
      </c>
    </row>
    <row r="847" spans="1:25" ht="15.75" thickBot="1">
      <c r="A847" s="39"/>
      <c r="B847" s="241"/>
      <c r="C847" s="14" t="str">
        <f>IF(B836&lt;&gt;"",'Agents Postes'!E$14,"")</f>
        <v/>
      </c>
      <c r="D847" s="15"/>
      <c r="E847" s="126"/>
      <c r="F847" s="126"/>
      <c r="G847" s="127"/>
      <c r="H847" s="127"/>
      <c r="I847" s="128"/>
      <c r="J847" s="128"/>
      <c r="K847" s="21"/>
      <c r="L847" s="5">
        <f t="shared" si="886"/>
        <v>0</v>
      </c>
      <c r="M847" s="6">
        <f t="shared" si="887"/>
        <v>0</v>
      </c>
      <c r="R847">
        <f t="shared" si="924"/>
        <v>3</v>
      </c>
      <c r="S847" s="33">
        <f t="shared" ref="S847" si="936">S833</f>
        <v>43908</v>
      </c>
      <c r="T847">
        <f t="shared" si="926"/>
        <v>12</v>
      </c>
      <c r="U847">
        <f t="shared" si="927"/>
        <v>3</v>
      </c>
      <c r="V847" t="str">
        <f t="shared" si="923"/>
        <v>123</v>
      </c>
      <c r="W847" s="188">
        <f t="shared" si="928"/>
        <v>0</v>
      </c>
      <c r="X847" s="188">
        <f t="shared" si="929"/>
        <v>0</v>
      </c>
      <c r="Y847" s="33">
        <f t="shared" si="930"/>
        <v>43908</v>
      </c>
    </row>
    <row r="848" spans="1:25" ht="15">
      <c r="A848" s="39">
        <v>56</v>
      </c>
      <c r="B848" s="239">
        <f>IF(WORKDAY(D$4,A848,Feries)&lt;=F$4,WORKDAY(D$4,A848,Feries),"")</f>
        <v>43909</v>
      </c>
      <c r="C848" s="11" t="str">
        <f>IF(B848&lt;&gt;"",'Agents Postes'!E$3,"")</f>
        <v>Herbert Dupont</v>
      </c>
      <c r="D848" s="12"/>
      <c r="E848" s="123"/>
      <c r="F848" s="123"/>
      <c r="G848" s="124"/>
      <c r="H848" s="124"/>
      <c r="I848" s="125"/>
      <c r="J848" s="125"/>
      <c r="K848" s="13"/>
      <c r="L848" s="2">
        <f t="shared" si="886"/>
        <v>0</v>
      </c>
      <c r="M848" s="3">
        <f t="shared" si="887"/>
        <v>0</v>
      </c>
      <c r="R848">
        <f t="shared" si="924"/>
        <v>4</v>
      </c>
      <c r="S848" s="33">
        <f t="shared" ref="S848" si="937">B848</f>
        <v>43909</v>
      </c>
      <c r="T848">
        <f t="shared" si="926"/>
        <v>12</v>
      </c>
      <c r="U848">
        <f t="shared" si="927"/>
        <v>3</v>
      </c>
      <c r="V848" t="str">
        <f t="shared" si="923"/>
        <v>12Herbert Dupont4</v>
      </c>
      <c r="W848" s="188">
        <f t="shared" si="928"/>
        <v>0</v>
      </c>
      <c r="X848" s="188">
        <f t="shared" si="929"/>
        <v>0</v>
      </c>
      <c r="Y848" s="33">
        <f t="shared" si="930"/>
        <v>43909</v>
      </c>
    </row>
    <row r="849" spans="1:25" ht="15">
      <c r="A849" s="39"/>
      <c r="B849" s="240"/>
      <c r="C849" s="14" t="str">
        <f>IF(B848&lt;&gt;"",'Agents Postes'!E$4,"")</f>
        <v>Lulu Durand</v>
      </c>
      <c r="D849" s="15"/>
      <c r="E849" s="16"/>
      <c r="F849" s="16"/>
      <c r="G849" s="17"/>
      <c r="H849" s="17"/>
      <c r="I849" s="18"/>
      <c r="J849" s="18"/>
      <c r="K849" s="19"/>
      <c r="L849" s="1">
        <f t="shared" si="886"/>
        <v>0</v>
      </c>
      <c r="M849" s="4">
        <f t="shared" si="887"/>
        <v>0</v>
      </c>
      <c r="R849">
        <f t="shared" si="924"/>
        <v>4</v>
      </c>
      <c r="S849" s="33">
        <f t="shared" ref="S849" si="938">S848</f>
        <v>43909</v>
      </c>
      <c r="T849">
        <f t="shared" si="926"/>
        <v>12</v>
      </c>
      <c r="U849">
        <f t="shared" si="927"/>
        <v>3</v>
      </c>
      <c r="V849" t="str">
        <f t="shared" si="923"/>
        <v>12Lulu Durand4</v>
      </c>
      <c r="W849" s="188">
        <f t="shared" si="928"/>
        <v>0</v>
      </c>
      <c r="X849" s="188">
        <f t="shared" si="929"/>
        <v>0</v>
      </c>
      <c r="Y849" s="33">
        <f t="shared" si="930"/>
        <v>43909</v>
      </c>
    </row>
    <row r="850" spans="1:25" ht="15">
      <c r="A850" s="39"/>
      <c r="B850" s="240"/>
      <c r="C850" s="14" t="str">
        <f>IF(B848&lt;&gt;"",'Agents Postes'!E$5,"")</f>
        <v>Jules Wist</v>
      </c>
      <c r="D850" s="15"/>
      <c r="E850" s="16"/>
      <c r="F850" s="16"/>
      <c r="G850" s="17"/>
      <c r="H850" s="17"/>
      <c r="I850" s="18"/>
      <c r="J850" s="18"/>
      <c r="K850" s="19"/>
      <c r="L850" s="1">
        <f t="shared" si="886"/>
        <v>0</v>
      </c>
      <c r="M850" s="4">
        <f t="shared" si="887"/>
        <v>0</v>
      </c>
      <c r="R850">
        <f t="shared" si="924"/>
        <v>4</v>
      </c>
      <c r="S850" s="33">
        <f t="shared" ref="S850" si="939">S848</f>
        <v>43909</v>
      </c>
      <c r="T850">
        <f t="shared" si="926"/>
        <v>12</v>
      </c>
      <c r="U850">
        <f t="shared" si="927"/>
        <v>3</v>
      </c>
      <c r="V850" t="str">
        <f t="shared" si="923"/>
        <v>12Jules Wist4</v>
      </c>
      <c r="W850" s="188">
        <f t="shared" si="928"/>
        <v>0</v>
      </c>
      <c r="X850" s="188">
        <f t="shared" si="929"/>
        <v>0</v>
      </c>
      <c r="Y850" s="33">
        <f t="shared" si="930"/>
        <v>43909</v>
      </c>
    </row>
    <row r="851" spans="1:25" ht="15">
      <c r="A851" s="39"/>
      <c r="B851" s="240"/>
      <c r="C851" s="14" t="str">
        <f>IF(B848&lt;&gt;"",'Agents Postes'!E$6,"")</f>
        <v>Honoré Tarot</v>
      </c>
      <c r="D851" s="15"/>
      <c r="E851" s="16"/>
      <c r="F851" s="16"/>
      <c r="G851" s="17"/>
      <c r="H851" s="17"/>
      <c r="I851" s="18"/>
      <c r="J851" s="18"/>
      <c r="K851" s="19"/>
      <c r="L851" s="1">
        <f t="shared" si="886"/>
        <v>0</v>
      </c>
      <c r="M851" s="4">
        <f t="shared" si="887"/>
        <v>0</v>
      </c>
      <c r="R851">
        <f t="shared" si="924"/>
        <v>4</v>
      </c>
      <c r="S851" s="33">
        <f t="shared" ref="S851" si="940">S848</f>
        <v>43909</v>
      </c>
      <c r="T851">
        <f t="shared" si="926"/>
        <v>12</v>
      </c>
      <c r="U851">
        <f t="shared" si="927"/>
        <v>3</v>
      </c>
      <c r="V851" t="str">
        <f t="shared" si="923"/>
        <v>12Honoré Tarot4</v>
      </c>
      <c r="W851" s="188">
        <f t="shared" si="928"/>
        <v>0</v>
      </c>
      <c r="X851" s="188">
        <f t="shared" si="929"/>
        <v>0</v>
      </c>
      <c r="Y851" s="33">
        <f t="shared" si="930"/>
        <v>43909</v>
      </c>
    </row>
    <row r="852" spans="1:25" ht="15">
      <c r="A852" s="39"/>
      <c r="B852" s="240"/>
      <c r="C852" s="14" t="str">
        <f>IF(B848&lt;&gt;"",'Agents Postes'!E$7,"")</f>
        <v>Joseph Belote</v>
      </c>
      <c r="D852" s="15"/>
      <c r="E852" s="16"/>
      <c r="F852" s="16"/>
      <c r="G852" s="17"/>
      <c r="H852" s="17"/>
      <c r="I852" s="18"/>
      <c r="J852" s="18"/>
      <c r="K852" s="19"/>
      <c r="L852" s="1">
        <f t="shared" si="886"/>
        <v>0</v>
      </c>
      <c r="M852" s="4">
        <f t="shared" si="887"/>
        <v>0</v>
      </c>
      <c r="R852">
        <f t="shared" si="924"/>
        <v>4</v>
      </c>
      <c r="S852" s="33">
        <f t="shared" ref="S852" si="941">S848</f>
        <v>43909</v>
      </c>
      <c r="T852">
        <f t="shared" si="926"/>
        <v>12</v>
      </c>
      <c r="U852">
        <f t="shared" si="927"/>
        <v>3</v>
      </c>
      <c r="V852" t="str">
        <f t="shared" si="923"/>
        <v>12Joseph Belote4</v>
      </c>
      <c r="W852" s="188">
        <f t="shared" si="928"/>
        <v>0</v>
      </c>
      <c r="X852" s="188">
        <f t="shared" si="929"/>
        <v>0</v>
      </c>
      <c r="Y852" s="33">
        <f t="shared" si="930"/>
        <v>43909</v>
      </c>
    </row>
    <row r="853" spans="1:25" ht="15">
      <c r="A853" s="39"/>
      <c r="B853" s="240"/>
      <c r="C853" s="14" t="str">
        <f>IF(B848&lt;&gt;"",'Agents Postes'!E$8,"")</f>
        <v/>
      </c>
      <c r="D853" s="15"/>
      <c r="E853" s="16"/>
      <c r="F853" s="16"/>
      <c r="G853" s="17"/>
      <c r="H853" s="17"/>
      <c r="I853" s="18"/>
      <c r="J853" s="18"/>
      <c r="K853" s="19"/>
      <c r="L853" s="1">
        <f t="shared" si="886"/>
        <v>0</v>
      </c>
      <c r="M853" s="4">
        <f t="shared" si="887"/>
        <v>0</v>
      </c>
      <c r="R853">
        <f t="shared" si="924"/>
        <v>4</v>
      </c>
      <c r="S853" s="33">
        <f t="shared" ref="S853" si="942">S848</f>
        <v>43909</v>
      </c>
      <c r="T853">
        <f t="shared" si="926"/>
        <v>12</v>
      </c>
      <c r="U853">
        <f t="shared" si="927"/>
        <v>3</v>
      </c>
      <c r="V853" t="str">
        <f t="shared" si="923"/>
        <v>124</v>
      </c>
      <c r="W853" s="188">
        <f t="shared" si="928"/>
        <v>0</v>
      </c>
      <c r="X853" s="188">
        <f t="shared" si="929"/>
        <v>0</v>
      </c>
      <c r="Y853" s="33">
        <f t="shared" si="930"/>
        <v>43909</v>
      </c>
    </row>
    <row r="854" spans="1:25" ht="15">
      <c r="A854" s="39"/>
      <c r="B854" s="240"/>
      <c r="C854" s="14" t="str">
        <f>IF(B848&lt;&gt;"",'Agents Postes'!E$9,"")</f>
        <v/>
      </c>
      <c r="D854" s="15"/>
      <c r="E854" s="16"/>
      <c r="F854" s="16"/>
      <c r="G854" s="17"/>
      <c r="H854" s="17"/>
      <c r="I854" s="18"/>
      <c r="J854" s="18"/>
      <c r="K854" s="19"/>
      <c r="L854" s="1">
        <f t="shared" si="886"/>
        <v>0</v>
      </c>
      <c r="M854" s="4">
        <f t="shared" si="887"/>
        <v>0</v>
      </c>
      <c r="R854">
        <f t="shared" si="924"/>
        <v>4</v>
      </c>
      <c r="S854" s="33">
        <f t="shared" ref="S854" si="943">S848</f>
        <v>43909</v>
      </c>
      <c r="T854">
        <f t="shared" si="926"/>
        <v>12</v>
      </c>
      <c r="U854">
        <f t="shared" si="927"/>
        <v>3</v>
      </c>
      <c r="V854" t="str">
        <f t="shared" si="923"/>
        <v>124</v>
      </c>
      <c r="W854" s="188">
        <f t="shared" si="928"/>
        <v>0</v>
      </c>
      <c r="X854" s="188">
        <f t="shared" si="929"/>
        <v>0</v>
      </c>
      <c r="Y854" s="33">
        <f t="shared" si="930"/>
        <v>43909</v>
      </c>
    </row>
    <row r="855" spans="1:25" ht="15">
      <c r="A855" s="39"/>
      <c r="B855" s="240"/>
      <c r="C855" s="14" t="str">
        <f>IF(B848&lt;&gt;"",'Agents Postes'!E$10,"")</f>
        <v/>
      </c>
      <c r="D855" s="15"/>
      <c r="E855" s="16"/>
      <c r="F855" s="16"/>
      <c r="G855" s="17"/>
      <c r="H855" s="17"/>
      <c r="I855" s="18"/>
      <c r="J855" s="18"/>
      <c r="K855" s="19"/>
      <c r="L855" s="1">
        <f t="shared" si="886"/>
        <v>0</v>
      </c>
      <c r="M855" s="4">
        <f t="shared" si="887"/>
        <v>0</v>
      </c>
      <c r="R855">
        <f t="shared" si="924"/>
        <v>4</v>
      </c>
      <c r="S855" s="33">
        <f t="shared" ref="S855" si="944">S848</f>
        <v>43909</v>
      </c>
      <c r="T855">
        <f t="shared" si="926"/>
        <v>12</v>
      </c>
      <c r="U855">
        <f t="shared" si="927"/>
        <v>3</v>
      </c>
      <c r="V855" t="str">
        <f t="shared" si="923"/>
        <v>124</v>
      </c>
      <c r="W855" s="188">
        <f t="shared" si="928"/>
        <v>0</v>
      </c>
      <c r="X855" s="188">
        <f t="shared" si="929"/>
        <v>0</v>
      </c>
      <c r="Y855" s="33">
        <f t="shared" si="930"/>
        <v>43909</v>
      </c>
    </row>
    <row r="856" spans="1:25" ht="15">
      <c r="A856" s="39"/>
      <c r="B856" s="240"/>
      <c r="C856" s="14" t="str">
        <f>IF(B848&lt;&gt;"",'Agents Postes'!E$11,"")</f>
        <v/>
      </c>
      <c r="D856" s="15"/>
      <c r="E856" s="16"/>
      <c r="F856" s="16"/>
      <c r="G856" s="17"/>
      <c r="H856" s="17"/>
      <c r="I856" s="18"/>
      <c r="J856" s="18"/>
      <c r="K856" s="19"/>
      <c r="L856" s="1">
        <f t="shared" si="886"/>
        <v>0</v>
      </c>
      <c r="M856" s="4">
        <f t="shared" si="887"/>
        <v>0</v>
      </c>
      <c r="R856">
        <f t="shared" si="924"/>
        <v>4</v>
      </c>
      <c r="S856" s="33">
        <f t="shared" ref="S856" si="945">S848</f>
        <v>43909</v>
      </c>
      <c r="T856">
        <f t="shared" si="926"/>
        <v>12</v>
      </c>
      <c r="U856">
        <f t="shared" si="927"/>
        <v>3</v>
      </c>
      <c r="V856" t="str">
        <f t="shared" si="923"/>
        <v>124</v>
      </c>
      <c r="W856" s="188">
        <f t="shared" si="928"/>
        <v>0</v>
      </c>
      <c r="X856" s="188">
        <f t="shared" si="929"/>
        <v>0</v>
      </c>
      <c r="Y856" s="33">
        <f t="shared" si="930"/>
        <v>43909</v>
      </c>
    </row>
    <row r="857" spans="1:25" ht="15">
      <c r="A857" s="39"/>
      <c r="B857" s="240"/>
      <c r="C857" s="14" t="str">
        <f>IF(B848&lt;&gt;"",'Agents Postes'!E$12,"")</f>
        <v/>
      </c>
      <c r="D857" s="15"/>
      <c r="E857" s="16"/>
      <c r="F857" s="16"/>
      <c r="G857" s="17"/>
      <c r="H857" s="17"/>
      <c r="I857" s="18"/>
      <c r="J857" s="18"/>
      <c r="K857" s="19"/>
      <c r="L857" s="1">
        <f t="shared" si="886"/>
        <v>0</v>
      </c>
      <c r="M857" s="4">
        <f t="shared" si="887"/>
        <v>0</v>
      </c>
      <c r="R857">
        <f t="shared" si="924"/>
        <v>4</v>
      </c>
      <c r="S857" s="33">
        <f t="shared" ref="S857" si="946">S848</f>
        <v>43909</v>
      </c>
      <c r="T857">
        <f t="shared" si="926"/>
        <v>12</v>
      </c>
      <c r="U857">
        <f t="shared" si="927"/>
        <v>3</v>
      </c>
      <c r="V857" t="str">
        <f t="shared" si="923"/>
        <v>124</v>
      </c>
      <c r="W857" s="188">
        <f t="shared" si="928"/>
        <v>0</v>
      </c>
      <c r="X857" s="188">
        <f t="shared" si="929"/>
        <v>0</v>
      </c>
      <c r="Y857" s="33">
        <f t="shared" si="930"/>
        <v>43909</v>
      </c>
    </row>
    <row r="858" spans="1:25" ht="15">
      <c r="A858" s="39"/>
      <c r="B858" s="240"/>
      <c r="C858" s="14" t="str">
        <f>IF(B848&lt;&gt;"",'Agents Postes'!E$13,"")</f>
        <v/>
      </c>
      <c r="D858" s="15"/>
      <c r="E858" s="16"/>
      <c r="F858" s="16"/>
      <c r="G858" s="17"/>
      <c r="H858" s="17"/>
      <c r="I858" s="18"/>
      <c r="J858" s="18"/>
      <c r="K858" s="19"/>
      <c r="L858" s="1">
        <f t="shared" si="886"/>
        <v>0</v>
      </c>
      <c r="M858" s="4">
        <f t="shared" si="887"/>
        <v>0</v>
      </c>
      <c r="R858">
        <f t="shared" si="924"/>
        <v>4</v>
      </c>
      <c r="S858" s="33">
        <f t="shared" ref="S858" si="947">S848</f>
        <v>43909</v>
      </c>
      <c r="T858">
        <f t="shared" si="926"/>
        <v>12</v>
      </c>
      <c r="U858">
        <f t="shared" si="927"/>
        <v>3</v>
      </c>
      <c r="V858" t="str">
        <f t="shared" si="923"/>
        <v>124</v>
      </c>
      <c r="W858" s="188">
        <f t="shared" si="928"/>
        <v>0</v>
      </c>
      <c r="X858" s="188">
        <f t="shared" si="929"/>
        <v>0</v>
      </c>
      <c r="Y858" s="33">
        <f t="shared" si="930"/>
        <v>43909</v>
      </c>
    </row>
    <row r="859" spans="1:25" ht="15">
      <c r="A859" s="39"/>
      <c r="B859" s="240"/>
      <c r="C859" s="14" t="str">
        <f>IF(B848&lt;&gt;"",'Agents Postes'!E$14,"")</f>
        <v/>
      </c>
      <c r="D859" s="15"/>
      <c r="E859" s="16"/>
      <c r="F859" s="16"/>
      <c r="G859" s="17"/>
      <c r="H859" s="17"/>
      <c r="I859" s="18"/>
      <c r="J859" s="18"/>
      <c r="K859" s="19"/>
      <c r="L859" s="1">
        <f t="shared" si="886"/>
        <v>0</v>
      </c>
      <c r="M859" s="4">
        <f t="shared" si="887"/>
        <v>0</v>
      </c>
      <c r="R859">
        <f t="shared" si="924"/>
        <v>4</v>
      </c>
      <c r="S859" s="33">
        <f t="shared" ref="S859" si="948">S848</f>
        <v>43909</v>
      </c>
      <c r="T859">
        <f t="shared" si="926"/>
        <v>12</v>
      </c>
      <c r="U859">
        <f t="shared" si="927"/>
        <v>3</v>
      </c>
      <c r="V859" t="str">
        <f t="shared" si="923"/>
        <v>124</v>
      </c>
      <c r="W859" s="188">
        <f t="shared" si="928"/>
        <v>0</v>
      </c>
      <c r="X859" s="188">
        <f t="shared" si="929"/>
        <v>0</v>
      </c>
      <c r="Y859" s="33">
        <f t="shared" si="930"/>
        <v>43909</v>
      </c>
    </row>
    <row r="860" spans="1:25" ht="15">
      <c r="A860" s="39"/>
      <c r="B860" s="240"/>
      <c r="C860" s="14" t="str">
        <f>IF(B849&lt;&gt;"",'Agents Postes'!E$14,"")</f>
        <v/>
      </c>
      <c r="D860" s="15"/>
      <c r="E860" s="16"/>
      <c r="F860" s="16"/>
      <c r="G860" s="17"/>
      <c r="H860" s="17"/>
      <c r="I860" s="18"/>
      <c r="J860" s="18"/>
      <c r="K860" s="19"/>
      <c r="L860" s="1">
        <f t="shared" si="886"/>
        <v>0</v>
      </c>
      <c r="M860" s="4">
        <f t="shared" si="887"/>
        <v>0</v>
      </c>
      <c r="R860">
        <f t="shared" si="924"/>
        <v>4</v>
      </c>
      <c r="S860" s="33">
        <f t="shared" ref="S860" si="949">S848</f>
        <v>43909</v>
      </c>
      <c r="T860">
        <f t="shared" si="926"/>
        <v>12</v>
      </c>
      <c r="U860">
        <f t="shared" si="927"/>
        <v>3</v>
      </c>
      <c r="V860" t="str">
        <f t="shared" si="923"/>
        <v>124</v>
      </c>
      <c r="W860" s="188">
        <f t="shared" si="928"/>
        <v>0</v>
      </c>
      <c r="X860" s="188">
        <f t="shared" si="929"/>
        <v>0</v>
      </c>
      <c r="Y860" s="33">
        <f t="shared" si="930"/>
        <v>43909</v>
      </c>
    </row>
    <row r="861" spans="1:25" ht="15">
      <c r="A861" s="39"/>
      <c r="B861" s="240"/>
      <c r="C861" s="14" t="str">
        <f>IF(B850&lt;&gt;"",'Agents Postes'!E$14,"")</f>
        <v/>
      </c>
      <c r="D861" s="15"/>
      <c r="E861" s="16"/>
      <c r="F861" s="16"/>
      <c r="G861" s="17"/>
      <c r="H861" s="17"/>
      <c r="I861" s="18"/>
      <c r="J861" s="18"/>
      <c r="K861" s="19"/>
      <c r="L861" s="1">
        <f t="shared" si="886"/>
        <v>0</v>
      </c>
      <c r="M861" s="4">
        <f t="shared" si="887"/>
        <v>0</v>
      </c>
      <c r="R861">
        <f t="shared" si="924"/>
        <v>4</v>
      </c>
      <c r="S861" s="33">
        <f t="shared" ref="S861" si="950">S848</f>
        <v>43909</v>
      </c>
      <c r="T861">
        <f t="shared" si="926"/>
        <v>12</v>
      </c>
      <c r="U861">
        <f t="shared" si="927"/>
        <v>3</v>
      </c>
      <c r="V861" t="str">
        <f t="shared" si="923"/>
        <v>124</v>
      </c>
      <c r="W861" s="188">
        <f t="shared" si="928"/>
        <v>0</v>
      </c>
      <c r="X861" s="188">
        <f t="shared" si="929"/>
        <v>0</v>
      </c>
      <c r="Y861" s="33">
        <f t="shared" si="930"/>
        <v>43909</v>
      </c>
    </row>
    <row r="862" spans="1:25" ht="15.75" thickBot="1">
      <c r="A862" s="39"/>
      <c r="B862" s="241"/>
      <c r="C862" s="14" t="str">
        <f>IF(B851&lt;&gt;"",'Agents Postes'!E$14,"")</f>
        <v/>
      </c>
      <c r="D862" s="15"/>
      <c r="E862" s="126"/>
      <c r="F862" s="126"/>
      <c r="G862" s="127"/>
      <c r="H862" s="127"/>
      <c r="I862" s="128"/>
      <c r="J862" s="128"/>
      <c r="K862" s="21"/>
      <c r="L862" s="5">
        <f t="shared" si="886"/>
        <v>0</v>
      </c>
      <c r="M862" s="6">
        <f t="shared" si="887"/>
        <v>0</v>
      </c>
      <c r="R862">
        <f t="shared" si="924"/>
        <v>4</v>
      </c>
      <c r="S862" s="33">
        <f t="shared" ref="S862" si="951">S848</f>
        <v>43909</v>
      </c>
      <c r="T862">
        <f t="shared" si="926"/>
        <v>12</v>
      </c>
      <c r="U862">
        <f t="shared" si="927"/>
        <v>3</v>
      </c>
      <c r="V862" t="str">
        <f t="shared" si="923"/>
        <v>124</v>
      </c>
      <c r="W862" s="188">
        <f t="shared" si="928"/>
        <v>0</v>
      </c>
      <c r="X862" s="188">
        <f t="shared" si="929"/>
        <v>0</v>
      </c>
      <c r="Y862" s="33">
        <f t="shared" si="930"/>
        <v>43909</v>
      </c>
    </row>
    <row r="863" spans="1:25" ht="15">
      <c r="A863" s="39">
        <v>57</v>
      </c>
      <c r="B863" s="239">
        <f>IF(WORKDAY(D$4,A863,Feries)&lt;=F$4,WORKDAY(D$4,A863,Feries),"")</f>
        <v>43910</v>
      </c>
      <c r="C863" s="11" t="str">
        <f>IF(B863&lt;&gt;"",'Agents Postes'!E$3,"")</f>
        <v>Herbert Dupont</v>
      </c>
      <c r="D863" s="12"/>
      <c r="E863" s="123"/>
      <c r="F863" s="123"/>
      <c r="G863" s="124"/>
      <c r="H863" s="124"/>
      <c r="I863" s="125"/>
      <c r="J863" s="125"/>
      <c r="K863" s="13"/>
      <c r="L863" s="2">
        <f t="shared" si="886"/>
        <v>0</v>
      </c>
      <c r="M863" s="3">
        <f t="shared" si="887"/>
        <v>0</v>
      </c>
      <c r="R863">
        <f t="shared" si="924"/>
        <v>5</v>
      </c>
      <c r="S863" s="33">
        <f t="shared" ref="S863" si="952">B863</f>
        <v>43910</v>
      </c>
      <c r="T863">
        <f t="shared" si="926"/>
        <v>12</v>
      </c>
      <c r="U863">
        <f t="shared" si="927"/>
        <v>3</v>
      </c>
      <c r="V863" t="str">
        <f t="shared" si="923"/>
        <v>12Herbert Dupont5</v>
      </c>
      <c r="W863" s="188">
        <f t="shared" si="928"/>
        <v>0</v>
      </c>
      <c r="X863" s="188">
        <f t="shared" si="929"/>
        <v>0</v>
      </c>
      <c r="Y863" s="33">
        <f t="shared" si="930"/>
        <v>43910</v>
      </c>
    </row>
    <row r="864" spans="1:25" ht="15">
      <c r="A864" s="39"/>
      <c r="B864" s="240"/>
      <c r="C864" s="14" t="str">
        <f>IF(B863&lt;&gt;"",'Agents Postes'!E$4,"")</f>
        <v>Lulu Durand</v>
      </c>
      <c r="D864" s="15"/>
      <c r="E864" s="16"/>
      <c r="F864" s="16"/>
      <c r="G864" s="17"/>
      <c r="H864" s="17"/>
      <c r="I864" s="18"/>
      <c r="J864" s="18"/>
      <c r="K864" s="19"/>
      <c r="L864" s="1">
        <f t="shared" si="886"/>
        <v>0</v>
      </c>
      <c r="M864" s="4">
        <f t="shared" si="887"/>
        <v>0</v>
      </c>
      <c r="R864">
        <f t="shared" si="924"/>
        <v>5</v>
      </c>
      <c r="S864" s="33">
        <f t="shared" ref="S864" si="953">S863</f>
        <v>43910</v>
      </c>
      <c r="T864">
        <f t="shared" si="926"/>
        <v>12</v>
      </c>
      <c r="U864">
        <f t="shared" si="927"/>
        <v>3</v>
      </c>
      <c r="V864" t="str">
        <f t="shared" si="923"/>
        <v>12Lulu Durand5</v>
      </c>
      <c r="W864" s="188">
        <f t="shared" si="928"/>
        <v>0</v>
      </c>
      <c r="X864" s="188">
        <f t="shared" si="929"/>
        <v>0</v>
      </c>
      <c r="Y864" s="33">
        <f t="shared" si="930"/>
        <v>43910</v>
      </c>
    </row>
    <row r="865" spans="1:25" ht="15">
      <c r="A865" s="39"/>
      <c r="B865" s="240"/>
      <c r="C865" s="14" t="str">
        <f>IF(B863&lt;&gt;"",'Agents Postes'!E$5,"")</f>
        <v>Jules Wist</v>
      </c>
      <c r="D865" s="15"/>
      <c r="E865" s="16"/>
      <c r="F865" s="16"/>
      <c r="G865" s="17"/>
      <c r="H865" s="17"/>
      <c r="I865" s="18"/>
      <c r="J865" s="18"/>
      <c r="K865" s="19"/>
      <c r="L865" s="1">
        <f t="shared" si="886"/>
        <v>0</v>
      </c>
      <c r="M865" s="4">
        <f t="shared" si="887"/>
        <v>0</v>
      </c>
      <c r="R865">
        <f t="shared" si="924"/>
        <v>5</v>
      </c>
      <c r="S865" s="33">
        <f t="shared" ref="S865" si="954">S863</f>
        <v>43910</v>
      </c>
      <c r="T865">
        <f t="shared" si="926"/>
        <v>12</v>
      </c>
      <c r="U865">
        <f t="shared" si="927"/>
        <v>3</v>
      </c>
      <c r="V865" t="str">
        <f t="shared" si="923"/>
        <v>12Jules Wist5</v>
      </c>
      <c r="W865" s="188">
        <f t="shared" si="928"/>
        <v>0</v>
      </c>
      <c r="X865" s="188">
        <f t="shared" si="929"/>
        <v>0</v>
      </c>
      <c r="Y865" s="33">
        <f t="shared" si="930"/>
        <v>43910</v>
      </c>
    </row>
    <row r="866" spans="1:25" ht="15">
      <c r="A866" s="39"/>
      <c r="B866" s="240"/>
      <c r="C866" s="14" t="str">
        <f>IF(B863&lt;&gt;"",'Agents Postes'!E$6,"")</f>
        <v>Honoré Tarot</v>
      </c>
      <c r="D866" s="15"/>
      <c r="E866" s="16"/>
      <c r="F866" s="16"/>
      <c r="G866" s="17"/>
      <c r="H866" s="17"/>
      <c r="I866" s="18"/>
      <c r="J866" s="18"/>
      <c r="K866" s="19"/>
      <c r="L866" s="1">
        <f t="shared" si="886"/>
        <v>0</v>
      </c>
      <c r="M866" s="4">
        <f t="shared" si="887"/>
        <v>0</v>
      </c>
      <c r="R866">
        <f t="shared" si="924"/>
        <v>5</v>
      </c>
      <c r="S866" s="33">
        <f t="shared" ref="S866" si="955">S863</f>
        <v>43910</v>
      </c>
      <c r="T866">
        <f t="shared" si="926"/>
        <v>12</v>
      </c>
      <c r="U866">
        <f t="shared" si="927"/>
        <v>3</v>
      </c>
      <c r="V866" t="str">
        <f t="shared" si="923"/>
        <v>12Honoré Tarot5</v>
      </c>
      <c r="W866" s="188">
        <f t="shared" si="928"/>
        <v>0</v>
      </c>
      <c r="X866" s="188">
        <f t="shared" si="929"/>
        <v>0</v>
      </c>
      <c r="Y866" s="33">
        <f t="shared" si="930"/>
        <v>43910</v>
      </c>
    </row>
    <row r="867" spans="1:25" ht="15">
      <c r="A867" s="39"/>
      <c r="B867" s="240"/>
      <c r="C867" s="14" t="str">
        <f>IF(B863&lt;&gt;"",'Agents Postes'!E$7,"")</f>
        <v>Joseph Belote</v>
      </c>
      <c r="D867" s="15"/>
      <c r="E867" s="16"/>
      <c r="F867" s="16"/>
      <c r="G867" s="17"/>
      <c r="H867" s="17"/>
      <c r="I867" s="18"/>
      <c r="J867" s="18"/>
      <c r="K867" s="19"/>
      <c r="L867" s="1">
        <f t="shared" si="886"/>
        <v>0</v>
      </c>
      <c r="M867" s="4">
        <f t="shared" si="887"/>
        <v>0</v>
      </c>
      <c r="R867">
        <f t="shared" si="924"/>
        <v>5</v>
      </c>
      <c r="S867" s="33">
        <f t="shared" ref="S867" si="956">S863</f>
        <v>43910</v>
      </c>
      <c r="T867">
        <f t="shared" si="926"/>
        <v>12</v>
      </c>
      <c r="U867">
        <f t="shared" si="927"/>
        <v>3</v>
      </c>
      <c r="V867" t="str">
        <f t="shared" si="923"/>
        <v>12Joseph Belote5</v>
      </c>
      <c r="W867" s="188">
        <f t="shared" si="928"/>
        <v>0</v>
      </c>
      <c r="X867" s="188">
        <f t="shared" si="929"/>
        <v>0</v>
      </c>
      <c r="Y867" s="33">
        <f t="shared" si="930"/>
        <v>43910</v>
      </c>
    </row>
    <row r="868" spans="1:25" ht="15">
      <c r="A868" s="39"/>
      <c r="B868" s="240"/>
      <c r="C868" s="14" t="str">
        <f>IF(B863&lt;&gt;"",'Agents Postes'!E$8,"")</f>
        <v/>
      </c>
      <c r="D868" s="15"/>
      <c r="E868" s="16"/>
      <c r="F868" s="16"/>
      <c r="G868" s="17"/>
      <c r="H868" s="17"/>
      <c r="I868" s="18"/>
      <c r="J868" s="18"/>
      <c r="K868" s="19"/>
      <c r="L868" s="1">
        <f t="shared" si="886"/>
        <v>0</v>
      </c>
      <c r="M868" s="4">
        <f t="shared" si="887"/>
        <v>0</v>
      </c>
      <c r="R868">
        <f t="shared" si="924"/>
        <v>5</v>
      </c>
      <c r="S868" s="33">
        <f t="shared" ref="S868" si="957">S863</f>
        <v>43910</v>
      </c>
      <c r="T868">
        <f t="shared" si="926"/>
        <v>12</v>
      </c>
      <c r="U868">
        <f t="shared" si="927"/>
        <v>3</v>
      </c>
      <c r="V868" t="str">
        <f t="shared" si="923"/>
        <v>125</v>
      </c>
      <c r="W868" s="188">
        <f t="shared" si="928"/>
        <v>0</v>
      </c>
      <c r="X868" s="188">
        <f t="shared" si="929"/>
        <v>0</v>
      </c>
      <c r="Y868" s="33">
        <f t="shared" si="930"/>
        <v>43910</v>
      </c>
    </row>
    <row r="869" spans="1:25" ht="15">
      <c r="A869" s="39"/>
      <c r="B869" s="240"/>
      <c r="C869" s="14" t="str">
        <f>IF(B863&lt;&gt;"",'Agents Postes'!E$9,"")</f>
        <v/>
      </c>
      <c r="D869" s="15"/>
      <c r="E869" s="16"/>
      <c r="F869" s="16"/>
      <c r="G869" s="17"/>
      <c r="H869" s="17"/>
      <c r="I869" s="18"/>
      <c r="J869" s="18"/>
      <c r="K869" s="19"/>
      <c r="L869" s="1">
        <f t="shared" si="886"/>
        <v>0</v>
      </c>
      <c r="M869" s="4">
        <f t="shared" si="887"/>
        <v>0</v>
      </c>
      <c r="R869">
        <f t="shared" si="924"/>
        <v>5</v>
      </c>
      <c r="S869" s="33">
        <f t="shared" ref="S869" si="958">S863</f>
        <v>43910</v>
      </c>
      <c r="T869">
        <f t="shared" si="926"/>
        <v>12</v>
      </c>
      <c r="U869">
        <f t="shared" si="927"/>
        <v>3</v>
      </c>
      <c r="V869" t="str">
        <f t="shared" si="923"/>
        <v>125</v>
      </c>
      <c r="W869" s="188">
        <f t="shared" si="928"/>
        <v>0</v>
      </c>
      <c r="X869" s="188">
        <f t="shared" si="929"/>
        <v>0</v>
      </c>
      <c r="Y869" s="33">
        <f t="shared" si="930"/>
        <v>43910</v>
      </c>
    </row>
    <row r="870" spans="1:25" ht="15">
      <c r="A870" s="39"/>
      <c r="B870" s="240"/>
      <c r="C870" s="14" t="str">
        <f>IF(B863&lt;&gt;"",'Agents Postes'!E$10,"")</f>
        <v/>
      </c>
      <c r="D870" s="15"/>
      <c r="E870" s="16"/>
      <c r="F870" s="16"/>
      <c r="G870" s="17"/>
      <c r="H870" s="17"/>
      <c r="I870" s="18"/>
      <c r="J870" s="18"/>
      <c r="K870" s="19"/>
      <c r="L870" s="1">
        <f t="shared" ref="L870:L933" si="959">(F870-E870)+(H870-G870)+(J870-I870)</f>
        <v>0</v>
      </c>
      <c r="M870" s="4">
        <f t="shared" ref="M870:M933" si="960">L870*24</f>
        <v>0</v>
      </c>
      <c r="R870">
        <f t="shared" si="924"/>
        <v>5</v>
      </c>
      <c r="S870" s="33">
        <f t="shared" ref="S870" si="961">S863</f>
        <v>43910</v>
      </c>
      <c r="T870">
        <f t="shared" si="926"/>
        <v>12</v>
      </c>
      <c r="U870">
        <f t="shared" si="927"/>
        <v>3</v>
      </c>
      <c r="V870" t="str">
        <f t="shared" si="923"/>
        <v>125</v>
      </c>
      <c r="W870" s="188">
        <f t="shared" si="928"/>
        <v>0</v>
      </c>
      <c r="X870" s="188">
        <f t="shared" si="929"/>
        <v>0</v>
      </c>
      <c r="Y870" s="33">
        <f t="shared" si="930"/>
        <v>43910</v>
      </c>
    </row>
    <row r="871" spans="1:25" ht="15">
      <c r="A871" s="39"/>
      <c r="B871" s="240"/>
      <c r="C871" s="14" t="str">
        <f>IF(B863&lt;&gt;"",'Agents Postes'!E$11,"")</f>
        <v/>
      </c>
      <c r="D871" s="15"/>
      <c r="E871" s="16"/>
      <c r="F871" s="16"/>
      <c r="G871" s="17"/>
      <c r="H871" s="17"/>
      <c r="I871" s="18"/>
      <c r="J871" s="18"/>
      <c r="K871" s="19"/>
      <c r="L871" s="1">
        <f t="shared" si="959"/>
        <v>0</v>
      </c>
      <c r="M871" s="4">
        <f t="shared" si="960"/>
        <v>0</v>
      </c>
      <c r="R871">
        <f t="shared" si="924"/>
        <v>5</v>
      </c>
      <c r="S871" s="33">
        <f t="shared" ref="S871" si="962">S863</f>
        <v>43910</v>
      </c>
      <c r="T871">
        <f t="shared" si="926"/>
        <v>12</v>
      </c>
      <c r="U871">
        <f t="shared" si="927"/>
        <v>3</v>
      </c>
      <c r="V871" t="str">
        <f t="shared" si="923"/>
        <v>125</v>
      </c>
      <c r="W871" s="188">
        <f t="shared" si="928"/>
        <v>0</v>
      </c>
      <c r="X871" s="188">
        <f t="shared" si="929"/>
        <v>0</v>
      </c>
      <c r="Y871" s="33">
        <f t="shared" si="930"/>
        <v>43910</v>
      </c>
    </row>
    <row r="872" spans="1:25" ht="15">
      <c r="A872" s="39"/>
      <c r="B872" s="240"/>
      <c r="C872" s="14" t="str">
        <f>IF(B863&lt;&gt;"",'Agents Postes'!E$12,"")</f>
        <v/>
      </c>
      <c r="D872" s="15"/>
      <c r="E872" s="16"/>
      <c r="F872" s="16"/>
      <c r="G872" s="17"/>
      <c r="H872" s="17"/>
      <c r="I872" s="18"/>
      <c r="J872" s="18"/>
      <c r="K872" s="19"/>
      <c r="L872" s="1">
        <f t="shared" si="959"/>
        <v>0</v>
      </c>
      <c r="M872" s="4">
        <f t="shared" si="960"/>
        <v>0</v>
      </c>
      <c r="R872">
        <f t="shared" si="924"/>
        <v>5</v>
      </c>
      <c r="S872" s="33">
        <f t="shared" ref="S872" si="963">S863</f>
        <v>43910</v>
      </c>
      <c r="T872">
        <f t="shared" si="926"/>
        <v>12</v>
      </c>
      <c r="U872">
        <f t="shared" si="927"/>
        <v>3</v>
      </c>
      <c r="V872" t="str">
        <f t="shared" si="923"/>
        <v>125</v>
      </c>
      <c r="W872" s="188">
        <f t="shared" si="928"/>
        <v>0</v>
      </c>
      <c r="X872" s="188">
        <f t="shared" si="929"/>
        <v>0</v>
      </c>
      <c r="Y872" s="33">
        <f t="shared" si="930"/>
        <v>43910</v>
      </c>
    </row>
    <row r="873" spans="1:25" ht="15">
      <c r="A873" s="39"/>
      <c r="B873" s="240"/>
      <c r="C873" s="14" t="str">
        <f>IF(B863&lt;&gt;"",'Agents Postes'!E$13,"")</f>
        <v/>
      </c>
      <c r="D873" s="15"/>
      <c r="E873" s="16"/>
      <c r="F873" s="16"/>
      <c r="G873" s="17"/>
      <c r="H873" s="17"/>
      <c r="I873" s="18"/>
      <c r="J873" s="18"/>
      <c r="K873" s="19"/>
      <c r="L873" s="1">
        <f t="shared" si="959"/>
        <v>0</v>
      </c>
      <c r="M873" s="4">
        <f t="shared" si="960"/>
        <v>0</v>
      </c>
      <c r="R873">
        <f t="shared" si="924"/>
        <v>5</v>
      </c>
      <c r="S873" s="33">
        <f t="shared" ref="S873" si="964">S863</f>
        <v>43910</v>
      </c>
      <c r="T873">
        <f t="shared" si="926"/>
        <v>12</v>
      </c>
      <c r="U873">
        <f t="shared" si="927"/>
        <v>3</v>
      </c>
      <c r="V873" t="str">
        <f t="shared" si="923"/>
        <v>125</v>
      </c>
      <c r="W873" s="188">
        <f t="shared" si="928"/>
        <v>0</v>
      </c>
      <c r="X873" s="188">
        <f t="shared" si="929"/>
        <v>0</v>
      </c>
      <c r="Y873" s="33">
        <f t="shared" si="930"/>
        <v>43910</v>
      </c>
    </row>
    <row r="874" spans="1:25" ht="15">
      <c r="A874" s="39"/>
      <c r="B874" s="240"/>
      <c r="C874" s="14" t="str">
        <f>IF(B863&lt;&gt;"",'Agents Postes'!E$14,"")</f>
        <v/>
      </c>
      <c r="D874" s="15"/>
      <c r="E874" s="16"/>
      <c r="F874" s="16"/>
      <c r="G874" s="17"/>
      <c r="H874" s="17"/>
      <c r="I874" s="18"/>
      <c r="J874" s="18"/>
      <c r="K874" s="19"/>
      <c r="L874" s="1">
        <f t="shared" si="959"/>
        <v>0</v>
      </c>
      <c r="M874" s="4">
        <f t="shared" si="960"/>
        <v>0</v>
      </c>
      <c r="R874">
        <f t="shared" si="924"/>
        <v>5</v>
      </c>
      <c r="S874" s="33">
        <f t="shared" ref="S874" si="965">S863</f>
        <v>43910</v>
      </c>
      <c r="T874">
        <f t="shared" si="926"/>
        <v>12</v>
      </c>
      <c r="U874">
        <f t="shared" si="927"/>
        <v>3</v>
      </c>
      <c r="V874" t="str">
        <f t="shared" si="923"/>
        <v>125</v>
      </c>
      <c r="W874" s="188">
        <f t="shared" si="928"/>
        <v>0</v>
      </c>
      <c r="X874" s="188">
        <f t="shared" si="929"/>
        <v>0</v>
      </c>
      <c r="Y874" s="33">
        <f t="shared" si="930"/>
        <v>43910</v>
      </c>
    </row>
    <row r="875" spans="1:25" ht="15">
      <c r="A875" s="39"/>
      <c r="B875" s="240"/>
      <c r="C875" s="14" t="str">
        <f>IF(B864&lt;&gt;"",'Agents Postes'!E$14,"")</f>
        <v/>
      </c>
      <c r="D875" s="15"/>
      <c r="E875" s="16"/>
      <c r="F875" s="16"/>
      <c r="G875" s="17"/>
      <c r="H875" s="17"/>
      <c r="I875" s="18"/>
      <c r="J875" s="18"/>
      <c r="K875" s="19"/>
      <c r="L875" s="1">
        <f t="shared" si="959"/>
        <v>0</v>
      </c>
      <c r="M875" s="4">
        <f t="shared" si="960"/>
        <v>0</v>
      </c>
      <c r="R875">
        <f t="shared" si="924"/>
        <v>5</v>
      </c>
      <c r="S875" s="33">
        <f t="shared" ref="S875" si="966">S863</f>
        <v>43910</v>
      </c>
      <c r="T875">
        <f t="shared" si="926"/>
        <v>12</v>
      </c>
      <c r="U875">
        <f t="shared" si="927"/>
        <v>3</v>
      </c>
      <c r="V875" t="str">
        <f t="shared" si="923"/>
        <v>125</v>
      </c>
      <c r="W875" s="188">
        <f t="shared" si="928"/>
        <v>0</v>
      </c>
      <c r="X875" s="188">
        <f t="shared" si="929"/>
        <v>0</v>
      </c>
      <c r="Y875" s="33">
        <f t="shared" si="930"/>
        <v>43910</v>
      </c>
    </row>
    <row r="876" spans="1:25" ht="15">
      <c r="A876" s="39"/>
      <c r="B876" s="240"/>
      <c r="C876" s="14" t="str">
        <f>IF(B865&lt;&gt;"",'Agents Postes'!E$14,"")</f>
        <v/>
      </c>
      <c r="D876" s="15"/>
      <c r="E876" s="16"/>
      <c r="F876" s="16"/>
      <c r="G876" s="17"/>
      <c r="H876" s="17"/>
      <c r="I876" s="18"/>
      <c r="J876" s="18"/>
      <c r="K876" s="19"/>
      <c r="L876" s="1">
        <f t="shared" si="959"/>
        <v>0</v>
      </c>
      <c r="M876" s="4">
        <f t="shared" si="960"/>
        <v>0</v>
      </c>
      <c r="R876">
        <f t="shared" si="924"/>
        <v>5</v>
      </c>
      <c r="S876" s="33">
        <f t="shared" ref="S876" si="967">S863</f>
        <v>43910</v>
      </c>
      <c r="T876">
        <f t="shared" si="926"/>
        <v>12</v>
      </c>
      <c r="U876">
        <f t="shared" si="927"/>
        <v>3</v>
      </c>
      <c r="V876" t="str">
        <f t="shared" si="923"/>
        <v>125</v>
      </c>
      <c r="W876" s="188">
        <f t="shared" si="928"/>
        <v>0</v>
      </c>
      <c r="X876" s="188">
        <f t="shared" si="929"/>
        <v>0</v>
      </c>
      <c r="Y876" s="33">
        <f t="shared" si="930"/>
        <v>43910</v>
      </c>
    </row>
    <row r="877" spans="1:25" ht="15.75" thickBot="1">
      <c r="A877" s="39"/>
      <c r="B877" s="241"/>
      <c r="C877" s="14" t="str">
        <f>IF(B866&lt;&gt;"",'Agents Postes'!E$14,"")</f>
        <v/>
      </c>
      <c r="D877" s="15"/>
      <c r="E877" s="126"/>
      <c r="F877" s="126"/>
      <c r="G877" s="127"/>
      <c r="H877" s="127"/>
      <c r="I877" s="128"/>
      <c r="J877" s="128"/>
      <c r="K877" s="21"/>
      <c r="L877" s="5">
        <f t="shared" si="959"/>
        <v>0</v>
      </c>
      <c r="M877" s="6">
        <f t="shared" si="960"/>
        <v>0</v>
      </c>
      <c r="R877">
        <f t="shared" si="924"/>
        <v>5</v>
      </c>
      <c r="S877" s="33">
        <f t="shared" ref="S877" si="968">S863</f>
        <v>43910</v>
      </c>
      <c r="T877">
        <f t="shared" si="926"/>
        <v>12</v>
      </c>
      <c r="U877">
        <f t="shared" si="927"/>
        <v>3</v>
      </c>
      <c r="V877" t="str">
        <f t="shared" si="923"/>
        <v>125</v>
      </c>
      <c r="W877" s="188">
        <f t="shared" si="928"/>
        <v>0</v>
      </c>
      <c r="X877" s="188">
        <f t="shared" si="929"/>
        <v>0</v>
      </c>
      <c r="Y877" s="33">
        <f t="shared" si="930"/>
        <v>43910</v>
      </c>
    </row>
    <row r="878" spans="1:25" ht="15">
      <c r="A878" s="39">
        <v>58</v>
      </c>
      <c r="B878" s="239">
        <f>IF(WORKDAY(D$4,A878,Feries)&lt;=F$4,WORKDAY(D$4,A878,Feries),"")</f>
        <v>43913</v>
      </c>
      <c r="C878" s="11" t="str">
        <f>IF(B878&lt;&gt;"",'Agents Postes'!E$3,"")</f>
        <v>Herbert Dupont</v>
      </c>
      <c r="D878" s="12"/>
      <c r="E878" s="123"/>
      <c r="F878" s="123"/>
      <c r="G878" s="124"/>
      <c r="H878" s="124"/>
      <c r="I878" s="125"/>
      <c r="J878" s="125"/>
      <c r="K878" s="13"/>
      <c r="L878" s="2">
        <f t="shared" si="959"/>
        <v>0</v>
      </c>
      <c r="M878" s="3">
        <f t="shared" si="960"/>
        <v>0</v>
      </c>
      <c r="R878">
        <f t="shared" si="924"/>
        <v>1</v>
      </c>
      <c r="S878" s="33">
        <f t="shared" ref="S878" si="969">B878</f>
        <v>43913</v>
      </c>
      <c r="T878">
        <f t="shared" si="926"/>
        <v>13</v>
      </c>
      <c r="U878">
        <f t="shared" si="927"/>
        <v>3</v>
      </c>
      <c r="V878" t="str">
        <f t="shared" si="923"/>
        <v>13Herbert Dupont1</v>
      </c>
      <c r="W878" s="188">
        <f t="shared" si="928"/>
        <v>0</v>
      </c>
      <c r="X878" s="188">
        <f t="shared" si="929"/>
        <v>0</v>
      </c>
      <c r="Y878" s="33">
        <f t="shared" si="930"/>
        <v>43913</v>
      </c>
    </row>
    <row r="879" spans="1:25" ht="15">
      <c r="A879" s="39"/>
      <c r="B879" s="240"/>
      <c r="C879" s="14" t="str">
        <f>IF(B878&lt;&gt;"",'Agents Postes'!E$4,"")</f>
        <v>Lulu Durand</v>
      </c>
      <c r="D879" s="15"/>
      <c r="E879" s="16"/>
      <c r="F879" s="16"/>
      <c r="G879" s="17"/>
      <c r="H879" s="17"/>
      <c r="I879" s="18"/>
      <c r="J879" s="18"/>
      <c r="K879" s="19"/>
      <c r="L879" s="1">
        <f t="shared" si="959"/>
        <v>0</v>
      </c>
      <c r="M879" s="4">
        <f t="shared" si="960"/>
        <v>0</v>
      </c>
      <c r="R879">
        <f t="shared" si="924"/>
        <v>1</v>
      </c>
      <c r="S879" s="33">
        <f t="shared" ref="S879" si="970">S878</f>
        <v>43913</v>
      </c>
      <c r="T879">
        <f t="shared" si="926"/>
        <v>13</v>
      </c>
      <c r="U879">
        <f t="shared" si="927"/>
        <v>3</v>
      </c>
      <c r="V879" t="str">
        <f t="shared" si="923"/>
        <v>13Lulu Durand1</v>
      </c>
      <c r="W879" s="188">
        <f t="shared" si="928"/>
        <v>0</v>
      </c>
      <c r="X879" s="188">
        <f t="shared" si="929"/>
        <v>0</v>
      </c>
      <c r="Y879" s="33">
        <f t="shared" si="930"/>
        <v>43913</v>
      </c>
    </row>
    <row r="880" spans="1:25" ht="15">
      <c r="A880" s="39"/>
      <c r="B880" s="240"/>
      <c r="C880" s="14" t="str">
        <f>IF(B878&lt;&gt;"",'Agents Postes'!E$5,"")</f>
        <v>Jules Wist</v>
      </c>
      <c r="D880" s="15"/>
      <c r="E880" s="16"/>
      <c r="F880" s="16"/>
      <c r="G880" s="17"/>
      <c r="H880" s="17"/>
      <c r="I880" s="18"/>
      <c r="J880" s="18"/>
      <c r="K880" s="19"/>
      <c r="L880" s="1">
        <f t="shared" si="959"/>
        <v>0</v>
      </c>
      <c r="M880" s="4">
        <f t="shared" si="960"/>
        <v>0</v>
      </c>
      <c r="R880">
        <f t="shared" si="924"/>
        <v>1</v>
      </c>
      <c r="S880" s="33">
        <f t="shared" ref="S880" si="971">S878</f>
        <v>43913</v>
      </c>
      <c r="T880">
        <f t="shared" si="926"/>
        <v>13</v>
      </c>
      <c r="U880">
        <f t="shared" si="927"/>
        <v>3</v>
      </c>
      <c r="V880" t="str">
        <f t="shared" si="923"/>
        <v>13Jules Wist1</v>
      </c>
      <c r="W880" s="188">
        <f t="shared" si="928"/>
        <v>0</v>
      </c>
      <c r="X880" s="188">
        <f t="shared" si="929"/>
        <v>0</v>
      </c>
      <c r="Y880" s="33">
        <f t="shared" si="930"/>
        <v>43913</v>
      </c>
    </row>
    <row r="881" spans="1:25" ht="15">
      <c r="A881" s="39"/>
      <c r="B881" s="240"/>
      <c r="C881" s="14" t="str">
        <f>IF(B878&lt;&gt;"",'Agents Postes'!E$6,"")</f>
        <v>Honoré Tarot</v>
      </c>
      <c r="D881" s="15"/>
      <c r="E881" s="16"/>
      <c r="F881" s="16"/>
      <c r="G881" s="17"/>
      <c r="H881" s="17"/>
      <c r="I881" s="18"/>
      <c r="J881" s="18"/>
      <c r="K881" s="19"/>
      <c r="L881" s="1">
        <f t="shared" si="959"/>
        <v>0</v>
      </c>
      <c r="M881" s="4">
        <f t="shared" si="960"/>
        <v>0</v>
      </c>
      <c r="R881">
        <f t="shared" si="924"/>
        <v>1</v>
      </c>
      <c r="S881" s="33">
        <f t="shared" ref="S881" si="972">S878</f>
        <v>43913</v>
      </c>
      <c r="T881">
        <f t="shared" si="926"/>
        <v>13</v>
      </c>
      <c r="U881">
        <f t="shared" si="927"/>
        <v>3</v>
      </c>
      <c r="V881" t="str">
        <f t="shared" si="923"/>
        <v>13Honoré Tarot1</v>
      </c>
      <c r="W881" s="188">
        <f t="shared" si="928"/>
        <v>0</v>
      </c>
      <c r="X881" s="188">
        <f t="shared" si="929"/>
        <v>0</v>
      </c>
      <c r="Y881" s="33">
        <f t="shared" si="930"/>
        <v>43913</v>
      </c>
    </row>
    <row r="882" spans="1:25" ht="15">
      <c r="A882" s="39"/>
      <c r="B882" s="240"/>
      <c r="C882" s="14" t="str">
        <f>IF(B878&lt;&gt;"",'Agents Postes'!E$7,"")</f>
        <v>Joseph Belote</v>
      </c>
      <c r="D882" s="15"/>
      <c r="E882" s="16"/>
      <c r="F882" s="16"/>
      <c r="G882" s="17"/>
      <c r="H882" s="17"/>
      <c r="I882" s="18"/>
      <c r="J882" s="18"/>
      <c r="K882" s="19"/>
      <c r="L882" s="1">
        <f t="shared" si="959"/>
        <v>0</v>
      </c>
      <c r="M882" s="4">
        <f t="shared" si="960"/>
        <v>0</v>
      </c>
      <c r="R882">
        <f t="shared" si="924"/>
        <v>1</v>
      </c>
      <c r="S882" s="33">
        <f t="shared" ref="S882" si="973">S878</f>
        <v>43913</v>
      </c>
      <c r="T882">
        <f t="shared" si="926"/>
        <v>13</v>
      </c>
      <c r="U882">
        <f t="shared" si="927"/>
        <v>3</v>
      </c>
      <c r="V882" t="str">
        <f t="shared" si="923"/>
        <v>13Joseph Belote1</v>
      </c>
      <c r="W882" s="188">
        <f t="shared" si="928"/>
        <v>0</v>
      </c>
      <c r="X882" s="188">
        <f t="shared" si="929"/>
        <v>0</v>
      </c>
      <c r="Y882" s="33">
        <f t="shared" si="930"/>
        <v>43913</v>
      </c>
    </row>
    <row r="883" spans="1:25" ht="15">
      <c r="A883" s="39"/>
      <c r="B883" s="240"/>
      <c r="C883" s="14" t="str">
        <f>IF(B878&lt;&gt;"",'Agents Postes'!E$8,"")</f>
        <v/>
      </c>
      <c r="D883" s="15"/>
      <c r="E883" s="16"/>
      <c r="F883" s="16"/>
      <c r="G883" s="17"/>
      <c r="H883" s="17"/>
      <c r="I883" s="18"/>
      <c r="J883" s="18"/>
      <c r="K883" s="19"/>
      <c r="L883" s="1">
        <f t="shared" si="959"/>
        <v>0</v>
      </c>
      <c r="M883" s="4">
        <f t="shared" si="960"/>
        <v>0</v>
      </c>
      <c r="R883">
        <f t="shared" si="924"/>
        <v>1</v>
      </c>
      <c r="S883" s="33">
        <f t="shared" ref="S883" si="974">S878</f>
        <v>43913</v>
      </c>
      <c r="T883">
        <f t="shared" si="926"/>
        <v>13</v>
      </c>
      <c r="U883">
        <f t="shared" si="927"/>
        <v>3</v>
      </c>
      <c r="V883" t="str">
        <f t="shared" si="923"/>
        <v>131</v>
      </c>
      <c r="W883" s="188">
        <f t="shared" si="928"/>
        <v>0</v>
      </c>
      <c r="X883" s="188">
        <f t="shared" si="929"/>
        <v>0</v>
      </c>
      <c r="Y883" s="33">
        <f t="shared" si="930"/>
        <v>43913</v>
      </c>
    </row>
    <row r="884" spans="1:25" ht="15">
      <c r="A884" s="39"/>
      <c r="B884" s="240"/>
      <c r="C884" s="14" t="str">
        <f>IF(B878&lt;&gt;"",'Agents Postes'!E$9,"")</f>
        <v/>
      </c>
      <c r="D884" s="15"/>
      <c r="E884" s="16"/>
      <c r="F884" s="16"/>
      <c r="G884" s="17"/>
      <c r="H884" s="17"/>
      <c r="I884" s="18"/>
      <c r="J884" s="18"/>
      <c r="K884" s="19"/>
      <c r="L884" s="1">
        <f t="shared" si="959"/>
        <v>0</v>
      </c>
      <c r="M884" s="4">
        <f t="shared" si="960"/>
        <v>0</v>
      </c>
      <c r="R884">
        <f t="shared" si="924"/>
        <v>1</v>
      </c>
      <c r="S884" s="33">
        <f t="shared" ref="S884" si="975">S878</f>
        <v>43913</v>
      </c>
      <c r="T884">
        <f t="shared" si="926"/>
        <v>13</v>
      </c>
      <c r="U884">
        <f t="shared" si="927"/>
        <v>3</v>
      </c>
      <c r="V884" t="str">
        <f t="shared" si="923"/>
        <v>131</v>
      </c>
      <c r="W884" s="188">
        <f t="shared" si="928"/>
        <v>0</v>
      </c>
      <c r="X884" s="188">
        <f t="shared" si="929"/>
        <v>0</v>
      </c>
      <c r="Y884" s="33">
        <f t="shared" si="930"/>
        <v>43913</v>
      </c>
    </row>
    <row r="885" spans="1:25" ht="15">
      <c r="A885" s="39"/>
      <c r="B885" s="240"/>
      <c r="C885" s="14" t="str">
        <f>IF(B878&lt;&gt;"",'Agents Postes'!E$10,"")</f>
        <v/>
      </c>
      <c r="D885" s="15"/>
      <c r="E885" s="16"/>
      <c r="F885" s="16"/>
      <c r="G885" s="17"/>
      <c r="H885" s="17"/>
      <c r="I885" s="18"/>
      <c r="J885" s="18"/>
      <c r="K885" s="19"/>
      <c r="L885" s="1">
        <f t="shared" si="959"/>
        <v>0</v>
      </c>
      <c r="M885" s="4">
        <f t="shared" si="960"/>
        <v>0</v>
      </c>
      <c r="R885">
        <f t="shared" si="924"/>
        <v>1</v>
      </c>
      <c r="S885" s="33">
        <f t="shared" ref="S885" si="976">S878</f>
        <v>43913</v>
      </c>
      <c r="T885">
        <f t="shared" si="926"/>
        <v>13</v>
      </c>
      <c r="U885">
        <f t="shared" si="927"/>
        <v>3</v>
      </c>
      <c r="V885" t="str">
        <f t="shared" si="923"/>
        <v>131</v>
      </c>
      <c r="W885" s="188">
        <f t="shared" si="928"/>
        <v>0</v>
      </c>
      <c r="X885" s="188">
        <f t="shared" si="929"/>
        <v>0</v>
      </c>
      <c r="Y885" s="33">
        <f t="shared" si="930"/>
        <v>43913</v>
      </c>
    </row>
    <row r="886" spans="1:25" ht="15">
      <c r="A886" s="39"/>
      <c r="B886" s="240"/>
      <c r="C886" s="14" t="str">
        <f>IF(B878&lt;&gt;"",'Agents Postes'!E$11,"")</f>
        <v/>
      </c>
      <c r="D886" s="15"/>
      <c r="E886" s="16"/>
      <c r="F886" s="16"/>
      <c r="G886" s="17"/>
      <c r="H886" s="17"/>
      <c r="I886" s="18"/>
      <c r="J886" s="18"/>
      <c r="K886" s="19"/>
      <c r="L886" s="1">
        <f t="shared" si="959"/>
        <v>0</v>
      </c>
      <c r="M886" s="4">
        <f t="shared" si="960"/>
        <v>0</v>
      </c>
      <c r="R886">
        <f t="shared" si="924"/>
        <v>1</v>
      </c>
      <c r="S886" s="33">
        <f t="shared" ref="S886" si="977">S878</f>
        <v>43913</v>
      </c>
      <c r="T886">
        <f t="shared" si="926"/>
        <v>13</v>
      </c>
      <c r="U886">
        <f t="shared" si="927"/>
        <v>3</v>
      </c>
      <c r="V886" t="str">
        <f t="shared" si="923"/>
        <v>131</v>
      </c>
      <c r="W886" s="188">
        <f t="shared" si="928"/>
        <v>0</v>
      </c>
      <c r="X886" s="188">
        <f t="shared" si="929"/>
        <v>0</v>
      </c>
      <c r="Y886" s="33">
        <f t="shared" si="930"/>
        <v>43913</v>
      </c>
    </row>
    <row r="887" spans="1:25" ht="15">
      <c r="A887" s="39"/>
      <c r="B887" s="240"/>
      <c r="C887" s="14" t="str">
        <f>IF(B878&lt;&gt;"",'Agents Postes'!E$12,"")</f>
        <v/>
      </c>
      <c r="D887" s="15"/>
      <c r="E887" s="16"/>
      <c r="F887" s="16"/>
      <c r="G887" s="17"/>
      <c r="H887" s="17"/>
      <c r="I887" s="18"/>
      <c r="J887" s="18"/>
      <c r="K887" s="19"/>
      <c r="L887" s="1">
        <f t="shared" si="959"/>
        <v>0</v>
      </c>
      <c r="M887" s="4">
        <f t="shared" si="960"/>
        <v>0</v>
      </c>
      <c r="R887">
        <f t="shared" si="924"/>
        <v>1</v>
      </c>
      <c r="S887" s="33">
        <f t="shared" ref="S887" si="978">S878</f>
        <v>43913</v>
      </c>
      <c r="T887">
        <f t="shared" si="926"/>
        <v>13</v>
      </c>
      <c r="U887">
        <f t="shared" si="927"/>
        <v>3</v>
      </c>
      <c r="V887" t="str">
        <f t="shared" si="923"/>
        <v>131</v>
      </c>
      <c r="W887" s="188">
        <f t="shared" si="928"/>
        <v>0</v>
      </c>
      <c r="X887" s="188">
        <f t="shared" si="929"/>
        <v>0</v>
      </c>
      <c r="Y887" s="33">
        <f t="shared" si="930"/>
        <v>43913</v>
      </c>
    </row>
    <row r="888" spans="1:25" ht="15">
      <c r="A888" s="39"/>
      <c r="B888" s="240"/>
      <c r="C888" s="14" t="str">
        <f>IF(B878&lt;&gt;"",'Agents Postes'!E$13,"")</f>
        <v/>
      </c>
      <c r="D888" s="15"/>
      <c r="E888" s="16"/>
      <c r="F888" s="16"/>
      <c r="G888" s="17"/>
      <c r="H888" s="17"/>
      <c r="I888" s="18"/>
      <c r="J888" s="18"/>
      <c r="K888" s="19"/>
      <c r="L888" s="1">
        <f t="shared" si="959"/>
        <v>0</v>
      </c>
      <c r="M888" s="4">
        <f t="shared" si="960"/>
        <v>0</v>
      </c>
      <c r="R888">
        <f t="shared" si="924"/>
        <v>1</v>
      </c>
      <c r="S888" s="33">
        <f t="shared" ref="S888" si="979">S878</f>
        <v>43913</v>
      </c>
      <c r="T888">
        <f t="shared" si="926"/>
        <v>13</v>
      </c>
      <c r="U888">
        <f t="shared" si="927"/>
        <v>3</v>
      </c>
      <c r="V888" t="str">
        <f t="shared" si="923"/>
        <v>131</v>
      </c>
      <c r="W888" s="188">
        <f t="shared" si="928"/>
        <v>0</v>
      </c>
      <c r="X888" s="188">
        <f t="shared" si="929"/>
        <v>0</v>
      </c>
      <c r="Y888" s="33">
        <f t="shared" si="930"/>
        <v>43913</v>
      </c>
    </row>
    <row r="889" spans="1:25" ht="15">
      <c r="A889" s="39"/>
      <c r="B889" s="240"/>
      <c r="C889" s="14" t="str">
        <f>IF(B878&lt;&gt;"",'Agents Postes'!E$14,"")</f>
        <v/>
      </c>
      <c r="D889" s="15"/>
      <c r="E889" s="16"/>
      <c r="F889" s="16"/>
      <c r="G889" s="17"/>
      <c r="H889" s="17"/>
      <c r="I889" s="18"/>
      <c r="J889" s="18"/>
      <c r="K889" s="19"/>
      <c r="L889" s="1">
        <f t="shared" si="959"/>
        <v>0</v>
      </c>
      <c r="M889" s="4">
        <f t="shared" si="960"/>
        <v>0</v>
      </c>
      <c r="R889">
        <f t="shared" si="924"/>
        <v>1</v>
      </c>
      <c r="S889" s="33">
        <f t="shared" ref="S889" si="980">S878</f>
        <v>43913</v>
      </c>
      <c r="T889">
        <f t="shared" si="926"/>
        <v>13</v>
      </c>
      <c r="U889">
        <f t="shared" si="927"/>
        <v>3</v>
      </c>
      <c r="V889" t="str">
        <f t="shared" si="923"/>
        <v>131</v>
      </c>
      <c r="W889" s="188">
        <f t="shared" si="928"/>
        <v>0</v>
      </c>
      <c r="X889" s="188">
        <f t="shared" si="929"/>
        <v>0</v>
      </c>
      <c r="Y889" s="33">
        <f t="shared" si="930"/>
        <v>43913</v>
      </c>
    </row>
    <row r="890" spans="1:25" ht="15">
      <c r="A890" s="39"/>
      <c r="B890" s="240"/>
      <c r="C890" s="14" t="str">
        <f>IF(B879&lt;&gt;"",'Agents Postes'!E$14,"")</f>
        <v/>
      </c>
      <c r="D890" s="15"/>
      <c r="E890" s="16"/>
      <c r="F890" s="16"/>
      <c r="G890" s="17"/>
      <c r="H890" s="17"/>
      <c r="I890" s="18"/>
      <c r="J890" s="18"/>
      <c r="K890" s="19"/>
      <c r="L890" s="1">
        <f t="shared" si="959"/>
        <v>0</v>
      </c>
      <c r="M890" s="4">
        <f t="shared" si="960"/>
        <v>0</v>
      </c>
      <c r="R890">
        <f t="shared" si="924"/>
        <v>1</v>
      </c>
      <c r="S890" s="33">
        <f t="shared" ref="S890" si="981">S878</f>
        <v>43913</v>
      </c>
      <c r="T890">
        <f t="shared" si="926"/>
        <v>13</v>
      </c>
      <c r="U890">
        <f t="shared" si="927"/>
        <v>3</v>
      </c>
      <c r="V890" t="str">
        <f t="shared" si="923"/>
        <v>131</v>
      </c>
      <c r="W890" s="188">
        <f t="shared" si="928"/>
        <v>0</v>
      </c>
      <c r="X890" s="188">
        <f t="shared" si="929"/>
        <v>0</v>
      </c>
      <c r="Y890" s="33">
        <f t="shared" si="930"/>
        <v>43913</v>
      </c>
    </row>
    <row r="891" spans="1:25" ht="15">
      <c r="A891" s="39"/>
      <c r="B891" s="240"/>
      <c r="C891" s="14" t="str">
        <f>IF(B880&lt;&gt;"",'Agents Postes'!E$14,"")</f>
        <v/>
      </c>
      <c r="D891" s="15"/>
      <c r="E891" s="16"/>
      <c r="F891" s="16"/>
      <c r="G891" s="17"/>
      <c r="H891" s="17"/>
      <c r="I891" s="18"/>
      <c r="J891" s="18"/>
      <c r="K891" s="19"/>
      <c r="L891" s="1">
        <f t="shared" si="959"/>
        <v>0</v>
      </c>
      <c r="M891" s="4">
        <f t="shared" si="960"/>
        <v>0</v>
      </c>
      <c r="R891">
        <f t="shared" si="924"/>
        <v>1</v>
      </c>
      <c r="S891" s="33">
        <f t="shared" ref="S891" si="982">S878</f>
        <v>43913</v>
      </c>
      <c r="T891">
        <f t="shared" si="926"/>
        <v>13</v>
      </c>
      <c r="U891">
        <f t="shared" si="927"/>
        <v>3</v>
      </c>
      <c r="V891" t="str">
        <f t="shared" si="923"/>
        <v>131</v>
      </c>
      <c r="W891" s="188">
        <f t="shared" si="928"/>
        <v>0</v>
      </c>
      <c r="X891" s="188">
        <f t="shared" si="929"/>
        <v>0</v>
      </c>
      <c r="Y891" s="33">
        <f t="shared" si="930"/>
        <v>43913</v>
      </c>
    </row>
    <row r="892" spans="1:25" ht="15.75" thickBot="1">
      <c r="A892" s="39"/>
      <c r="B892" s="241"/>
      <c r="C892" s="14" t="str">
        <f>IF(B881&lt;&gt;"",'Agents Postes'!E$14,"")</f>
        <v/>
      </c>
      <c r="D892" s="15"/>
      <c r="E892" s="126"/>
      <c r="F892" s="126"/>
      <c r="G892" s="127"/>
      <c r="H892" s="127"/>
      <c r="I892" s="128"/>
      <c r="J892" s="128"/>
      <c r="K892" s="21"/>
      <c r="L892" s="5">
        <f t="shared" si="959"/>
        <v>0</v>
      </c>
      <c r="M892" s="6">
        <f t="shared" si="960"/>
        <v>0</v>
      </c>
      <c r="R892">
        <f t="shared" si="924"/>
        <v>1</v>
      </c>
      <c r="S892" s="33">
        <f t="shared" ref="S892" si="983">S878</f>
        <v>43913</v>
      </c>
      <c r="T892">
        <f t="shared" si="926"/>
        <v>13</v>
      </c>
      <c r="U892">
        <f t="shared" si="927"/>
        <v>3</v>
      </c>
      <c r="V892" t="str">
        <f t="shared" si="923"/>
        <v>131</v>
      </c>
      <c r="W892" s="188">
        <f t="shared" si="928"/>
        <v>0</v>
      </c>
      <c r="X892" s="188">
        <f t="shared" si="929"/>
        <v>0</v>
      </c>
      <c r="Y892" s="33">
        <f t="shared" si="930"/>
        <v>43913</v>
      </c>
    </row>
    <row r="893" spans="1:25" ht="15">
      <c r="A893" s="39">
        <v>59</v>
      </c>
      <c r="B893" s="239">
        <f>IF(WORKDAY(D$4,A893,Feries)&lt;=F$4,WORKDAY(D$4,A893,Feries),"")</f>
        <v>43914</v>
      </c>
      <c r="C893" s="11" t="str">
        <f>IF(B893&lt;&gt;"",'Agents Postes'!E$3,"")</f>
        <v>Herbert Dupont</v>
      </c>
      <c r="D893" s="12"/>
      <c r="E893" s="123"/>
      <c r="F893" s="123"/>
      <c r="G893" s="124"/>
      <c r="H893" s="124"/>
      <c r="I893" s="125"/>
      <c r="J893" s="125"/>
      <c r="K893" s="13"/>
      <c r="L893" s="2">
        <f t="shared" si="959"/>
        <v>0</v>
      </c>
      <c r="M893" s="3">
        <f t="shared" si="960"/>
        <v>0</v>
      </c>
      <c r="R893">
        <f t="shared" si="924"/>
        <v>2</v>
      </c>
      <c r="S893" s="33">
        <f t="shared" ref="S893" si="984">B893</f>
        <v>43914</v>
      </c>
      <c r="T893">
        <f t="shared" si="926"/>
        <v>13</v>
      </c>
      <c r="U893">
        <f t="shared" si="927"/>
        <v>3</v>
      </c>
      <c r="V893" t="str">
        <f t="shared" si="923"/>
        <v>13Herbert Dupont2</v>
      </c>
      <c r="W893" s="188">
        <f t="shared" si="928"/>
        <v>0</v>
      </c>
      <c r="X893" s="188">
        <f t="shared" si="929"/>
        <v>0</v>
      </c>
      <c r="Y893" s="33">
        <f t="shared" si="930"/>
        <v>43914</v>
      </c>
    </row>
    <row r="894" spans="1:25" ht="15">
      <c r="A894" s="39"/>
      <c r="B894" s="240"/>
      <c r="C894" s="14" t="str">
        <f>IF(B893&lt;&gt;"",'Agents Postes'!E$4,"")</f>
        <v>Lulu Durand</v>
      </c>
      <c r="D894" s="15"/>
      <c r="E894" s="16"/>
      <c r="F894" s="16"/>
      <c r="G894" s="17"/>
      <c r="H894" s="17"/>
      <c r="I894" s="18"/>
      <c r="J894" s="18"/>
      <c r="K894" s="19"/>
      <c r="L894" s="1">
        <f t="shared" si="959"/>
        <v>0</v>
      </c>
      <c r="M894" s="4">
        <f t="shared" si="960"/>
        <v>0</v>
      </c>
      <c r="R894">
        <f t="shared" si="924"/>
        <v>2</v>
      </c>
      <c r="S894" s="33">
        <f t="shared" ref="S894" si="985">S893</f>
        <v>43914</v>
      </c>
      <c r="T894">
        <f t="shared" si="926"/>
        <v>13</v>
      </c>
      <c r="U894">
        <f t="shared" si="927"/>
        <v>3</v>
      </c>
      <c r="V894" t="str">
        <f t="shared" si="923"/>
        <v>13Lulu Durand2</v>
      </c>
      <c r="W894" s="188">
        <f t="shared" si="928"/>
        <v>0</v>
      </c>
      <c r="X894" s="188">
        <f t="shared" si="929"/>
        <v>0</v>
      </c>
      <c r="Y894" s="33">
        <f t="shared" si="930"/>
        <v>43914</v>
      </c>
    </row>
    <row r="895" spans="1:25" ht="15">
      <c r="A895" s="39"/>
      <c r="B895" s="240"/>
      <c r="C895" s="14" t="str">
        <f>IF(B893&lt;&gt;"",'Agents Postes'!E$5,"")</f>
        <v>Jules Wist</v>
      </c>
      <c r="D895" s="15"/>
      <c r="E895" s="16"/>
      <c r="F895" s="16"/>
      <c r="G895" s="17"/>
      <c r="H895" s="17"/>
      <c r="I895" s="18"/>
      <c r="J895" s="18"/>
      <c r="K895" s="19"/>
      <c r="L895" s="1">
        <f t="shared" si="959"/>
        <v>0</v>
      </c>
      <c r="M895" s="4">
        <f t="shared" si="960"/>
        <v>0</v>
      </c>
      <c r="R895">
        <f t="shared" si="924"/>
        <v>2</v>
      </c>
      <c r="S895" s="33">
        <f t="shared" ref="S895" si="986">S893</f>
        <v>43914</v>
      </c>
      <c r="T895">
        <f t="shared" si="926"/>
        <v>13</v>
      </c>
      <c r="U895">
        <f t="shared" si="927"/>
        <v>3</v>
      </c>
      <c r="V895" t="str">
        <f t="shared" si="923"/>
        <v>13Jules Wist2</v>
      </c>
      <c r="W895" s="188">
        <f t="shared" si="928"/>
        <v>0</v>
      </c>
      <c r="X895" s="188">
        <f t="shared" si="929"/>
        <v>0</v>
      </c>
      <c r="Y895" s="33">
        <f t="shared" si="930"/>
        <v>43914</v>
      </c>
    </row>
    <row r="896" spans="1:25" ht="15">
      <c r="A896" s="39"/>
      <c r="B896" s="240"/>
      <c r="C896" s="14" t="str">
        <f>IF(B893&lt;&gt;"",'Agents Postes'!E$6,"")</f>
        <v>Honoré Tarot</v>
      </c>
      <c r="D896" s="15"/>
      <c r="E896" s="16"/>
      <c r="F896" s="16"/>
      <c r="G896" s="17"/>
      <c r="H896" s="17"/>
      <c r="I896" s="18"/>
      <c r="J896" s="18"/>
      <c r="K896" s="19"/>
      <c r="L896" s="1">
        <f t="shared" si="959"/>
        <v>0</v>
      </c>
      <c r="M896" s="4">
        <f t="shared" si="960"/>
        <v>0</v>
      </c>
      <c r="R896">
        <f t="shared" si="924"/>
        <v>2</v>
      </c>
      <c r="S896" s="33">
        <f t="shared" ref="S896" si="987">S893</f>
        <v>43914</v>
      </c>
      <c r="T896">
        <f t="shared" si="926"/>
        <v>13</v>
      </c>
      <c r="U896">
        <f t="shared" si="927"/>
        <v>3</v>
      </c>
      <c r="V896" t="str">
        <f t="shared" si="923"/>
        <v>13Honoré Tarot2</v>
      </c>
      <c r="W896" s="188">
        <f t="shared" si="928"/>
        <v>0</v>
      </c>
      <c r="X896" s="188">
        <f t="shared" si="929"/>
        <v>0</v>
      </c>
      <c r="Y896" s="33">
        <f t="shared" si="930"/>
        <v>43914</v>
      </c>
    </row>
    <row r="897" spans="1:25" ht="15">
      <c r="A897" s="39"/>
      <c r="B897" s="240"/>
      <c r="C897" s="14" t="str">
        <f>IF(B893&lt;&gt;"",'Agents Postes'!E$7,"")</f>
        <v>Joseph Belote</v>
      </c>
      <c r="D897" s="15"/>
      <c r="E897" s="16"/>
      <c r="F897" s="16"/>
      <c r="G897" s="17"/>
      <c r="H897" s="17"/>
      <c r="I897" s="18"/>
      <c r="J897" s="18"/>
      <c r="K897" s="19"/>
      <c r="L897" s="1">
        <f t="shared" si="959"/>
        <v>0</v>
      </c>
      <c r="M897" s="4">
        <f t="shared" si="960"/>
        <v>0</v>
      </c>
      <c r="R897">
        <f t="shared" si="924"/>
        <v>2</v>
      </c>
      <c r="S897" s="33">
        <f t="shared" ref="S897" si="988">S893</f>
        <v>43914</v>
      </c>
      <c r="T897">
        <f t="shared" si="926"/>
        <v>13</v>
      </c>
      <c r="U897">
        <f t="shared" si="927"/>
        <v>3</v>
      </c>
      <c r="V897" t="str">
        <f t="shared" si="923"/>
        <v>13Joseph Belote2</v>
      </c>
      <c r="W897" s="188">
        <f t="shared" si="928"/>
        <v>0</v>
      </c>
      <c r="X897" s="188">
        <f t="shared" si="929"/>
        <v>0</v>
      </c>
      <c r="Y897" s="33">
        <f t="shared" si="930"/>
        <v>43914</v>
      </c>
    </row>
    <row r="898" spans="1:25" ht="15">
      <c r="A898" s="39"/>
      <c r="B898" s="240"/>
      <c r="C898" s="14" t="str">
        <f>IF(B893&lt;&gt;"",'Agents Postes'!E$8,"")</f>
        <v/>
      </c>
      <c r="D898" s="15"/>
      <c r="E898" s="16"/>
      <c r="F898" s="16"/>
      <c r="G898" s="17"/>
      <c r="H898" s="17"/>
      <c r="I898" s="18"/>
      <c r="J898" s="18"/>
      <c r="K898" s="19"/>
      <c r="L898" s="1">
        <f t="shared" si="959"/>
        <v>0</v>
      </c>
      <c r="M898" s="4">
        <f t="shared" si="960"/>
        <v>0</v>
      </c>
      <c r="R898">
        <f t="shared" si="924"/>
        <v>2</v>
      </c>
      <c r="S898" s="33">
        <f t="shared" ref="S898" si="989">S893</f>
        <v>43914</v>
      </c>
      <c r="T898">
        <f t="shared" si="926"/>
        <v>13</v>
      </c>
      <c r="U898">
        <f t="shared" si="927"/>
        <v>3</v>
      </c>
      <c r="V898" t="str">
        <f t="shared" si="923"/>
        <v>132</v>
      </c>
      <c r="W898" s="188">
        <f t="shared" si="928"/>
        <v>0</v>
      </c>
      <c r="X898" s="188">
        <f t="shared" si="929"/>
        <v>0</v>
      </c>
      <c r="Y898" s="33">
        <f t="shared" si="930"/>
        <v>43914</v>
      </c>
    </row>
    <row r="899" spans="1:25" ht="15">
      <c r="A899" s="39"/>
      <c r="B899" s="240"/>
      <c r="C899" s="14" t="str">
        <f>IF(B893&lt;&gt;"",'Agents Postes'!E$9,"")</f>
        <v/>
      </c>
      <c r="D899" s="15"/>
      <c r="E899" s="16"/>
      <c r="F899" s="16"/>
      <c r="G899" s="17"/>
      <c r="H899" s="17"/>
      <c r="I899" s="18"/>
      <c r="J899" s="18"/>
      <c r="K899" s="19"/>
      <c r="L899" s="1">
        <f t="shared" si="959"/>
        <v>0</v>
      </c>
      <c r="M899" s="4">
        <f t="shared" si="960"/>
        <v>0</v>
      </c>
      <c r="R899">
        <f t="shared" si="924"/>
        <v>2</v>
      </c>
      <c r="S899" s="33">
        <f t="shared" ref="S899" si="990">S893</f>
        <v>43914</v>
      </c>
      <c r="T899">
        <f t="shared" si="926"/>
        <v>13</v>
      </c>
      <c r="U899">
        <f t="shared" si="927"/>
        <v>3</v>
      </c>
      <c r="V899" t="str">
        <f t="shared" si="923"/>
        <v>132</v>
      </c>
      <c r="W899" s="188">
        <f t="shared" si="928"/>
        <v>0</v>
      </c>
      <c r="X899" s="188">
        <f t="shared" si="929"/>
        <v>0</v>
      </c>
      <c r="Y899" s="33">
        <f t="shared" si="930"/>
        <v>43914</v>
      </c>
    </row>
    <row r="900" spans="1:25" ht="15">
      <c r="A900" s="39"/>
      <c r="B900" s="240"/>
      <c r="C900" s="14" t="str">
        <f>IF(B893&lt;&gt;"",'Agents Postes'!E$10,"")</f>
        <v/>
      </c>
      <c r="D900" s="15"/>
      <c r="E900" s="16"/>
      <c r="F900" s="16"/>
      <c r="G900" s="17"/>
      <c r="H900" s="17"/>
      <c r="I900" s="18"/>
      <c r="J900" s="18"/>
      <c r="K900" s="19"/>
      <c r="L900" s="1">
        <f t="shared" si="959"/>
        <v>0</v>
      </c>
      <c r="M900" s="4">
        <f t="shared" si="960"/>
        <v>0</v>
      </c>
      <c r="R900">
        <f t="shared" si="924"/>
        <v>2</v>
      </c>
      <c r="S900" s="33">
        <f t="shared" ref="S900" si="991">S893</f>
        <v>43914</v>
      </c>
      <c r="T900">
        <f t="shared" si="926"/>
        <v>13</v>
      </c>
      <c r="U900">
        <f t="shared" si="927"/>
        <v>3</v>
      </c>
      <c r="V900" t="str">
        <f t="shared" si="923"/>
        <v>132</v>
      </c>
      <c r="W900" s="188">
        <f t="shared" si="928"/>
        <v>0</v>
      </c>
      <c r="X900" s="188">
        <f t="shared" si="929"/>
        <v>0</v>
      </c>
      <c r="Y900" s="33">
        <f t="shared" si="930"/>
        <v>43914</v>
      </c>
    </row>
    <row r="901" spans="1:25" ht="15">
      <c r="A901" s="39"/>
      <c r="B901" s="240"/>
      <c r="C901" s="14" t="str">
        <f>IF(B893&lt;&gt;"",'Agents Postes'!E$11,"")</f>
        <v/>
      </c>
      <c r="D901" s="15"/>
      <c r="E901" s="16"/>
      <c r="F901" s="16"/>
      <c r="G901" s="17"/>
      <c r="H901" s="17"/>
      <c r="I901" s="18"/>
      <c r="J901" s="18"/>
      <c r="K901" s="19"/>
      <c r="L901" s="1">
        <f t="shared" si="959"/>
        <v>0</v>
      </c>
      <c r="M901" s="4">
        <f t="shared" si="960"/>
        <v>0</v>
      </c>
      <c r="R901">
        <f t="shared" si="924"/>
        <v>2</v>
      </c>
      <c r="S901" s="33">
        <f t="shared" ref="S901" si="992">S893</f>
        <v>43914</v>
      </c>
      <c r="T901">
        <f t="shared" si="926"/>
        <v>13</v>
      </c>
      <c r="U901">
        <f t="shared" si="927"/>
        <v>3</v>
      </c>
      <c r="V901" t="str">
        <f t="shared" si="923"/>
        <v>132</v>
      </c>
      <c r="W901" s="188">
        <f t="shared" si="928"/>
        <v>0</v>
      </c>
      <c r="X901" s="188">
        <f t="shared" si="929"/>
        <v>0</v>
      </c>
      <c r="Y901" s="33">
        <f t="shared" si="930"/>
        <v>43914</v>
      </c>
    </row>
    <row r="902" spans="1:25" ht="15">
      <c r="A902" s="39"/>
      <c r="B902" s="240"/>
      <c r="C902" s="14" t="str">
        <f>IF(B893&lt;&gt;"",'Agents Postes'!E$12,"")</f>
        <v/>
      </c>
      <c r="D902" s="15"/>
      <c r="E902" s="16"/>
      <c r="F902" s="16"/>
      <c r="G902" s="17"/>
      <c r="H902" s="17"/>
      <c r="I902" s="18"/>
      <c r="J902" s="18"/>
      <c r="K902" s="19"/>
      <c r="L902" s="1">
        <f t="shared" si="959"/>
        <v>0</v>
      </c>
      <c r="M902" s="4">
        <f t="shared" si="960"/>
        <v>0</v>
      </c>
      <c r="R902">
        <f t="shared" si="924"/>
        <v>2</v>
      </c>
      <c r="S902" s="33">
        <f t="shared" ref="S902" si="993">S893</f>
        <v>43914</v>
      </c>
      <c r="T902">
        <f t="shared" si="926"/>
        <v>13</v>
      </c>
      <c r="U902">
        <f t="shared" si="927"/>
        <v>3</v>
      </c>
      <c r="V902" t="str">
        <f t="shared" si="923"/>
        <v>132</v>
      </c>
      <c r="W902" s="188">
        <f t="shared" si="928"/>
        <v>0</v>
      </c>
      <c r="X902" s="188">
        <f t="shared" si="929"/>
        <v>0</v>
      </c>
      <c r="Y902" s="33">
        <f t="shared" si="930"/>
        <v>43914</v>
      </c>
    </row>
    <row r="903" spans="1:25" ht="15">
      <c r="A903" s="39"/>
      <c r="B903" s="240"/>
      <c r="C903" s="14" t="str">
        <f>IF(B893&lt;&gt;"",'Agents Postes'!E$13,"")</f>
        <v/>
      </c>
      <c r="D903" s="15"/>
      <c r="E903" s="16"/>
      <c r="F903" s="16"/>
      <c r="G903" s="17"/>
      <c r="H903" s="17"/>
      <c r="I903" s="18"/>
      <c r="J903" s="18"/>
      <c r="K903" s="19"/>
      <c r="L903" s="1">
        <f t="shared" si="959"/>
        <v>0</v>
      </c>
      <c r="M903" s="4">
        <f t="shared" si="960"/>
        <v>0</v>
      </c>
      <c r="R903">
        <f t="shared" si="924"/>
        <v>2</v>
      </c>
      <c r="S903" s="33">
        <f t="shared" ref="S903" si="994">S893</f>
        <v>43914</v>
      </c>
      <c r="T903">
        <f t="shared" si="926"/>
        <v>13</v>
      </c>
      <c r="U903">
        <f t="shared" si="927"/>
        <v>3</v>
      </c>
      <c r="V903" t="str">
        <f t="shared" si="923"/>
        <v>132</v>
      </c>
      <c r="W903" s="188">
        <f t="shared" si="928"/>
        <v>0</v>
      </c>
      <c r="X903" s="188">
        <f t="shared" si="929"/>
        <v>0</v>
      </c>
      <c r="Y903" s="33">
        <f t="shared" si="930"/>
        <v>43914</v>
      </c>
    </row>
    <row r="904" spans="1:25" ht="15">
      <c r="A904" s="39"/>
      <c r="B904" s="240"/>
      <c r="C904" s="14" t="str">
        <f>IF(B893&lt;&gt;"",'Agents Postes'!E$14,"")</f>
        <v/>
      </c>
      <c r="D904" s="15"/>
      <c r="E904" s="16"/>
      <c r="F904" s="16"/>
      <c r="G904" s="17"/>
      <c r="H904" s="17"/>
      <c r="I904" s="18"/>
      <c r="J904" s="18"/>
      <c r="K904" s="19"/>
      <c r="L904" s="1">
        <f t="shared" si="959"/>
        <v>0</v>
      </c>
      <c r="M904" s="4">
        <f t="shared" si="960"/>
        <v>0</v>
      </c>
      <c r="R904">
        <f t="shared" si="924"/>
        <v>2</v>
      </c>
      <c r="S904" s="33">
        <f t="shared" ref="S904" si="995">S893</f>
        <v>43914</v>
      </c>
      <c r="T904">
        <f t="shared" si="926"/>
        <v>13</v>
      </c>
      <c r="U904">
        <f t="shared" si="927"/>
        <v>3</v>
      </c>
      <c r="V904" t="str">
        <f t="shared" ref="V904:V967" si="996">T904&amp;C904&amp;R904</f>
        <v>132</v>
      </c>
      <c r="W904" s="188">
        <f t="shared" si="928"/>
        <v>0</v>
      </c>
      <c r="X904" s="188">
        <f t="shared" si="929"/>
        <v>0</v>
      </c>
      <c r="Y904" s="33">
        <f t="shared" si="930"/>
        <v>43914</v>
      </c>
    </row>
    <row r="905" spans="1:25" ht="15">
      <c r="A905" s="39"/>
      <c r="B905" s="240"/>
      <c r="C905" s="14" t="str">
        <f>IF(B894&lt;&gt;"",'Agents Postes'!E$14,"")</f>
        <v/>
      </c>
      <c r="D905" s="15"/>
      <c r="E905" s="16"/>
      <c r="F905" s="16"/>
      <c r="G905" s="17"/>
      <c r="H905" s="17"/>
      <c r="I905" s="18"/>
      <c r="J905" s="18"/>
      <c r="K905" s="19"/>
      <c r="L905" s="1">
        <f t="shared" si="959"/>
        <v>0</v>
      </c>
      <c r="M905" s="4">
        <f t="shared" si="960"/>
        <v>0</v>
      </c>
      <c r="R905">
        <f t="shared" ref="R905:R968" si="997">IF(S905&lt;&gt;"",WEEKDAY(S905,2),"")</f>
        <v>2</v>
      </c>
      <c r="S905" s="33">
        <f t="shared" ref="S905" si="998">S893</f>
        <v>43914</v>
      </c>
      <c r="T905">
        <f t="shared" ref="T905:T968" si="999">IF(S905&lt;&gt;"",WEEKNUM(S905,2),"")</f>
        <v>13</v>
      </c>
      <c r="U905">
        <f t="shared" ref="U905:U968" si="1000">IF(S905&lt;&gt;"",MONTH(S905),"")</f>
        <v>3</v>
      </c>
      <c r="V905" t="str">
        <f t="shared" si="996"/>
        <v>132</v>
      </c>
      <c r="W905" s="188">
        <f t="shared" ref="W905:W968" si="1001">D905</f>
        <v>0</v>
      </c>
      <c r="X905" s="188">
        <f t="shared" ref="X905:X968" si="1002">K905</f>
        <v>0</v>
      </c>
      <c r="Y905" s="33">
        <f t="shared" ref="Y905:Y968" si="1003">S905</f>
        <v>43914</v>
      </c>
    </row>
    <row r="906" spans="1:25" ht="15">
      <c r="A906" s="39"/>
      <c r="B906" s="240"/>
      <c r="C906" s="14" t="str">
        <f>IF(B895&lt;&gt;"",'Agents Postes'!E$14,"")</f>
        <v/>
      </c>
      <c r="D906" s="15"/>
      <c r="E906" s="16"/>
      <c r="F906" s="16"/>
      <c r="G906" s="17"/>
      <c r="H906" s="17"/>
      <c r="I906" s="18"/>
      <c r="J906" s="18"/>
      <c r="K906" s="19"/>
      <c r="L906" s="1">
        <f t="shared" si="959"/>
        <v>0</v>
      </c>
      <c r="M906" s="4">
        <f t="shared" si="960"/>
        <v>0</v>
      </c>
      <c r="R906">
        <f t="shared" si="997"/>
        <v>2</v>
      </c>
      <c r="S906" s="33">
        <f t="shared" ref="S906" si="1004">S893</f>
        <v>43914</v>
      </c>
      <c r="T906">
        <f t="shared" si="999"/>
        <v>13</v>
      </c>
      <c r="U906">
        <f t="shared" si="1000"/>
        <v>3</v>
      </c>
      <c r="V906" t="str">
        <f t="shared" si="996"/>
        <v>132</v>
      </c>
      <c r="W906" s="188">
        <f t="shared" si="1001"/>
        <v>0</v>
      </c>
      <c r="X906" s="188">
        <f t="shared" si="1002"/>
        <v>0</v>
      </c>
      <c r="Y906" s="33">
        <f t="shared" si="1003"/>
        <v>43914</v>
      </c>
    </row>
    <row r="907" spans="1:25" ht="15.75" thickBot="1">
      <c r="A907" s="39"/>
      <c r="B907" s="241"/>
      <c r="C907" s="14" t="str">
        <f>IF(B896&lt;&gt;"",'Agents Postes'!E$14,"")</f>
        <v/>
      </c>
      <c r="D907" s="15"/>
      <c r="E907" s="126"/>
      <c r="F907" s="126"/>
      <c r="G907" s="127"/>
      <c r="H907" s="127"/>
      <c r="I907" s="128"/>
      <c r="J907" s="128"/>
      <c r="K907" s="21"/>
      <c r="L907" s="5">
        <f t="shared" si="959"/>
        <v>0</v>
      </c>
      <c r="M907" s="6">
        <f t="shared" si="960"/>
        <v>0</v>
      </c>
      <c r="R907">
        <f t="shared" si="997"/>
        <v>2</v>
      </c>
      <c r="S907" s="33">
        <f t="shared" ref="S907" si="1005">S893</f>
        <v>43914</v>
      </c>
      <c r="T907">
        <f t="shared" si="999"/>
        <v>13</v>
      </c>
      <c r="U907">
        <f t="shared" si="1000"/>
        <v>3</v>
      </c>
      <c r="V907" t="str">
        <f t="shared" si="996"/>
        <v>132</v>
      </c>
      <c r="W907" s="188">
        <f t="shared" si="1001"/>
        <v>0</v>
      </c>
      <c r="X907" s="188">
        <f t="shared" si="1002"/>
        <v>0</v>
      </c>
      <c r="Y907" s="33">
        <f t="shared" si="1003"/>
        <v>43914</v>
      </c>
    </row>
    <row r="908" spans="1:25" ht="15">
      <c r="A908" s="39">
        <v>60</v>
      </c>
      <c r="B908" s="239">
        <f>IF(WORKDAY(D$4,A908,Feries)&lt;=F$4,WORKDAY(D$4,A908,Feries),"")</f>
        <v>43915</v>
      </c>
      <c r="C908" s="11" t="str">
        <f>IF(B908&lt;&gt;"",'Agents Postes'!E$3,"")</f>
        <v>Herbert Dupont</v>
      </c>
      <c r="D908" s="12"/>
      <c r="E908" s="123"/>
      <c r="F908" s="123"/>
      <c r="G908" s="124"/>
      <c r="H908" s="124"/>
      <c r="I908" s="125"/>
      <c r="J908" s="125"/>
      <c r="K908" s="13"/>
      <c r="L908" s="2">
        <f t="shared" si="959"/>
        <v>0</v>
      </c>
      <c r="M908" s="3">
        <f t="shared" si="960"/>
        <v>0</v>
      </c>
      <c r="R908">
        <f t="shared" si="997"/>
        <v>3</v>
      </c>
      <c r="S908" s="33">
        <f t="shared" ref="S908" si="1006">B908</f>
        <v>43915</v>
      </c>
      <c r="T908">
        <f t="shared" si="999"/>
        <v>13</v>
      </c>
      <c r="U908">
        <f t="shared" si="1000"/>
        <v>3</v>
      </c>
      <c r="V908" t="str">
        <f t="shared" si="996"/>
        <v>13Herbert Dupont3</v>
      </c>
      <c r="W908" s="188">
        <f t="shared" si="1001"/>
        <v>0</v>
      </c>
      <c r="X908" s="188">
        <f t="shared" si="1002"/>
        <v>0</v>
      </c>
      <c r="Y908" s="33">
        <f t="shared" si="1003"/>
        <v>43915</v>
      </c>
    </row>
    <row r="909" spans="1:25" ht="15">
      <c r="A909" s="39"/>
      <c r="B909" s="240"/>
      <c r="C909" s="14" t="str">
        <f>IF(B908&lt;&gt;"",'Agents Postes'!E$4,"")</f>
        <v>Lulu Durand</v>
      </c>
      <c r="D909" s="15"/>
      <c r="E909" s="16"/>
      <c r="F909" s="16"/>
      <c r="G909" s="17"/>
      <c r="H909" s="17"/>
      <c r="I909" s="18"/>
      <c r="J909" s="18"/>
      <c r="K909" s="19"/>
      <c r="L909" s="1">
        <f t="shared" si="959"/>
        <v>0</v>
      </c>
      <c r="M909" s="4">
        <f t="shared" si="960"/>
        <v>0</v>
      </c>
      <c r="R909">
        <f t="shared" si="997"/>
        <v>3</v>
      </c>
      <c r="S909" s="33">
        <f t="shared" ref="S909" si="1007">S908</f>
        <v>43915</v>
      </c>
      <c r="T909">
        <f t="shared" si="999"/>
        <v>13</v>
      </c>
      <c r="U909">
        <f t="shared" si="1000"/>
        <v>3</v>
      </c>
      <c r="V909" t="str">
        <f t="shared" si="996"/>
        <v>13Lulu Durand3</v>
      </c>
      <c r="W909" s="188">
        <f t="shared" si="1001"/>
        <v>0</v>
      </c>
      <c r="X909" s="188">
        <f t="shared" si="1002"/>
        <v>0</v>
      </c>
      <c r="Y909" s="33">
        <f t="shared" si="1003"/>
        <v>43915</v>
      </c>
    </row>
    <row r="910" spans="1:25" ht="15">
      <c r="A910" s="39"/>
      <c r="B910" s="240"/>
      <c r="C910" s="14" t="str">
        <f>IF(B908&lt;&gt;"",'Agents Postes'!E$5,"")</f>
        <v>Jules Wist</v>
      </c>
      <c r="D910" s="15"/>
      <c r="E910" s="16"/>
      <c r="F910" s="16"/>
      <c r="G910" s="17"/>
      <c r="H910" s="17"/>
      <c r="I910" s="18"/>
      <c r="J910" s="18"/>
      <c r="K910" s="19"/>
      <c r="L910" s="1">
        <f t="shared" si="959"/>
        <v>0</v>
      </c>
      <c r="M910" s="4">
        <f t="shared" si="960"/>
        <v>0</v>
      </c>
      <c r="R910">
        <f t="shared" si="997"/>
        <v>3</v>
      </c>
      <c r="S910" s="33">
        <f t="shared" ref="S910" si="1008">S908</f>
        <v>43915</v>
      </c>
      <c r="T910">
        <f t="shared" si="999"/>
        <v>13</v>
      </c>
      <c r="U910">
        <f t="shared" si="1000"/>
        <v>3</v>
      </c>
      <c r="V910" t="str">
        <f t="shared" si="996"/>
        <v>13Jules Wist3</v>
      </c>
      <c r="W910" s="188">
        <f t="shared" si="1001"/>
        <v>0</v>
      </c>
      <c r="X910" s="188">
        <f t="shared" si="1002"/>
        <v>0</v>
      </c>
      <c r="Y910" s="33">
        <f t="shared" si="1003"/>
        <v>43915</v>
      </c>
    </row>
    <row r="911" spans="1:25" ht="15">
      <c r="A911" s="39"/>
      <c r="B911" s="240"/>
      <c r="C911" s="14" t="str">
        <f>IF(B908&lt;&gt;"",'Agents Postes'!E$6,"")</f>
        <v>Honoré Tarot</v>
      </c>
      <c r="D911" s="15"/>
      <c r="E911" s="16"/>
      <c r="F911" s="16"/>
      <c r="G911" s="17"/>
      <c r="H911" s="17"/>
      <c r="I911" s="18"/>
      <c r="J911" s="18"/>
      <c r="K911" s="19"/>
      <c r="L911" s="1">
        <f t="shared" si="959"/>
        <v>0</v>
      </c>
      <c r="M911" s="4">
        <f t="shared" si="960"/>
        <v>0</v>
      </c>
      <c r="R911">
        <f t="shared" si="997"/>
        <v>3</v>
      </c>
      <c r="S911" s="33">
        <f t="shared" ref="S911" si="1009">S908</f>
        <v>43915</v>
      </c>
      <c r="T911">
        <f t="shared" si="999"/>
        <v>13</v>
      </c>
      <c r="U911">
        <f t="shared" si="1000"/>
        <v>3</v>
      </c>
      <c r="V911" t="str">
        <f t="shared" si="996"/>
        <v>13Honoré Tarot3</v>
      </c>
      <c r="W911" s="188">
        <f t="shared" si="1001"/>
        <v>0</v>
      </c>
      <c r="X911" s="188">
        <f t="shared" si="1002"/>
        <v>0</v>
      </c>
      <c r="Y911" s="33">
        <f t="shared" si="1003"/>
        <v>43915</v>
      </c>
    </row>
    <row r="912" spans="1:25" ht="15">
      <c r="A912" s="39"/>
      <c r="B912" s="240"/>
      <c r="C912" s="14" t="str">
        <f>IF(B908&lt;&gt;"",'Agents Postes'!E$7,"")</f>
        <v>Joseph Belote</v>
      </c>
      <c r="D912" s="15"/>
      <c r="E912" s="16"/>
      <c r="F912" s="16"/>
      <c r="G912" s="17"/>
      <c r="H912" s="17"/>
      <c r="I912" s="18"/>
      <c r="J912" s="18"/>
      <c r="K912" s="19"/>
      <c r="L912" s="1">
        <f t="shared" si="959"/>
        <v>0</v>
      </c>
      <c r="M912" s="4">
        <f t="shared" si="960"/>
        <v>0</v>
      </c>
      <c r="R912">
        <f t="shared" si="997"/>
        <v>3</v>
      </c>
      <c r="S912" s="33">
        <f t="shared" ref="S912" si="1010">S908</f>
        <v>43915</v>
      </c>
      <c r="T912">
        <f t="shared" si="999"/>
        <v>13</v>
      </c>
      <c r="U912">
        <f t="shared" si="1000"/>
        <v>3</v>
      </c>
      <c r="V912" t="str">
        <f t="shared" si="996"/>
        <v>13Joseph Belote3</v>
      </c>
      <c r="W912" s="188">
        <f t="shared" si="1001"/>
        <v>0</v>
      </c>
      <c r="X912" s="188">
        <f t="shared" si="1002"/>
        <v>0</v>
      </c>
      <c r="Y912" s="33">
        <f t="shared" si="1003"/>
        <v>43915</v>
      </c>
    </row>
    <row r="913" spans="1:25" ht="15">
      <c r="A913" s="39"/>
      <c r="B913" s="240"/>
      <c r="C913" s="14" t="str">
        <f>IF(B908&lt;&gt;"",'Agents Postes'!E$8,"")</f>
        <v/>
      </c>
      <c r="D913" s="15"/>
      <c r="E913" s="16"/>
      <c r="F913" s="16"/>
      <c r="G913" s="17"/>
      <c r="H913" s="17"/>
      <c r="I913" s="18"/>
      <c r="J913" s="18"/>
      <c r="K913" s="19"/>
      <c r="L913" s="1">
        <f t="shared" si="959"/>
        <v>0</v>
      </c>
      <c r="M913" s="4">
        <f t="shared" si="960"/>
        <v>0</v>
      </c>
      <c r="R913">
        <f t="shared" si="997"/>
        <v>3</v>
      </c>
      <c r="S913" s="33">
        <f t="shared" ref="S913" si="1011">S908</f>
        <v>43915</v>
      </c>
      <c r="T913">
        <f t="shared" si="999"/>
        <v>13</v>
      </c>
      <c r="U913">
        <f t="shared" si="1000"/>
        <v>3</v>
      </c>
      <c r="V913" t="str">
        <f t="shared" si="996"/>
        <v>133</v>
      </c>
      <c r="W913" s="188">
        <f t="shared" si="1001"/>
        <v>0</v>
      </c>
      <c r="X913" s="188">
        <f t="shared" si="1002"/>
        <v>0</v>
      </c>
      <c r="Y913" s="33">
        <f t="shared" si="1003"/>
        <v>43915</v>
      </c>
    </row>
    <row r="914" spans="1:25" ht="15">
      <c r="A914" s="39"/>
      <c r="B914" s="240"/>
      <c r="C914" s="14" t="str">
        <f>IF(B908&lt;&gt;"",'Agents Postes'!E$9,"")</f>
        <v/>
      </c>
      <c r="D914" s="15"/>
      <c r="E914" s="16"/>
      <c r="F914" s="16"/>
      <c r="G914" s="17"/>
      <c r="H914" s="17"/>
      <c r="I914" s="18"/>
      <c r="J914" s="18"/>
      <c r="K914" s="19"/>
      <c r="L914" s="1">
        <f t="shared" si="959"/>
        <v>0</v>
      </c>
      <c r="M914" s="4">
        <f t="shared" si="960"/>
        <v>0</v>
      </c>
      <c r="R914">
        <f t="shared" si="997"/>
        <v>3</v>
      </c>
      <c r="S914" s="33">
        <f t="shared" ref="S914" si="1012">S908</f>
        <v>43915</v>
      </c>
      <c r="T914">
        <f t="shared" si="999"/>
        <v>13</v>
      </c>
      <c r="U914">
        <f t="shared" si="1000"/>
        <v>3</v>
      </c>
      <c r="V914" t="str">
        <f t="shared" si="996"/>
        <v>133</v>
      </c>
      <c r="W914" s="188">
        <f t="shared" si="1001"/>
        <v>0</v>
      </c>
      <c r="X914" s="188">
        <f t="shared" si="1002"/>
        <v>0</v>
      </c>
      <c r="Y914" s="33">
        <f t="shared" si="1003"/>
        <v>43915</v>
      </c>
    </row>
    <row r="915" spans="1:25" ht="15">
      <c r="A915" s="39"/>
      <c r="B915" s="240"/>
      <c r="C915" s="14" t="str">
        <f>IF(B908&lt;&gt;"",'Agents Postes'!E$10,"")</f>
        <v/>
      </c>
      <c r="D915" s="15"/>
      <c r="E915" s="16"/>
      <c r="F915" s="16"/>
      <c r="G915" s="17"/>
      <c r="H915" s="17"/>
      <c r="I915" s="18"/>
      <c r="J915" s="18"/>
      <c r="K915" s="19"/>
      <c r="L915" s="1">
        <f t="shared" si="959"/>
        <v>0</v>
      </c>
      <c r="M915" s="4">
        <f t="shared" si="960"/>
        <v>0</v>
      </c>
      <c r="R915">
        <f t="shared" si="997"/>
        <v>3</v>
      </c>
      <c r="S915" s="33">
        <f t="shared" ref="S915" si="1013">S908</f>
        <v>43915</v>
      </c>
      <c r="T915">
        <f t="shared" si="999"/>
        <v>13</v>
      </c>
      <c r="U915">
        <f t="shared" si="1000"/>
        <v>3</v>
      </c>
      <c r="V915" t="str">
        <f t="shared" si="996"/>
        <v>133</v>
      </c>
      <c r="W915" s="188">
        <f t="shared" si="1001"/>
        <v>0</v>
      </c>
      <c r="X915" s="188">
        <f t="shared" si="1002"/>
        <v>0</v>
      </c>
      <c r="Y915" s="33">
        <f t="shared" si="1003"/>
        <v>43915</v>
      </c>
    </row>
    <row r="916" spans="1:25" ht="15">
      <c r="A916" s="39"/>
      <c r="B916" s="240"/>
      <c r="C916" s="14" t="str">
        <f>IF(B908&lt;&gt;"",'Agents Postes'!E$11,"")</f>
        <v/>
      </c>
      <c r="D916" s="15"/>
      <c r="E916" s="16"/>
      <c r="F916" s="16"/>
      <c r="G916" s="17"/>
      <c r="H916" s="17"/>
      <c r="I916" s="18"/>
      <c r="J916" s="18"/>
      <c r="K916" s="19"/>
      <c r="L916" s="1">
        <f t="shared" si="959"/>
        <v>0</v>
      </c>
      <c r="M916" s="4">
        <f t="shared" si="960"/>
        <v>0</v>
      </c>
      <c r="R916">
        <f t="shared" si="997"/>
        <v>3</v>
      </c>
      <c r="S916" s="33">
        <f t="shared" ref="S916" si="1014">S908</f>
        <v>43915</v>
      </c>
      <c r="T916">
        <f t="shared" si="999"/>
        <v>13</v>
      </c>
      <c r="U916">
        <f t="shared" si="1000"/>
        <v>3</v>
      </c>
      <c r="V916" t="str">
        <f t="shared" si="996"/>
        <v>133</v>
      </c>
      <c r="W916" s="188">
        <f t="shared" si="1001"/>
        <v>0</v>
      </c>
      <c r="X916" s="188">
        <f t="shared" si="1002"/>
        <v>0</v>
      </c>
      <c r="Y916" s="33">
        <f t="shared" si="1003"/>
        <v>43915</v>
      </c>
    </row>
    <row r="917" spans="1:25" ht="15">
      <c r="A917" s="39"/>
      <c r="B917" s="240"/>
      <c r="C917" s="14" t="str">
        <f>IF(B908&lt;&gt;"",'Agents Postes'!E$12,"")</f>
        <v/>
      </c>
      <c r="D917" s="15"/>
      <c r="E917" s="16"/>
      <c r="F917" s="16"/>
      <c r="G917" s="17"/>
      <c r="H917" s="17"/>
      <c r="I917" s="18"/>
      <c r="J917" s="18"/>
      <c r="K917" s="19"/>
      <c r="L917" s="1">
        <f t="shared" si="959"/>
        <v>0</v>
      </c>
      <c r="M917" s="4">
        <f t="shared" si="960"/>
        <v>0</v>
      </c>
      <c r="R917">
        <f t="shared" si="997"/>
        <v>3</v>
      </c>
      <c r="S917" s="33">
        <f t="shared" ref="S917" si="1015">S908</f>
        <v>43915</v>
      </c>
      <c r="T917">
        <f t="shared" si="999"/>
        <v>13</v>
      </c>
      <c r="U917">
        <f t="shared" si="1000"/>
        <v>3</v>
      </c>
      <c r="V917" t="str">
        <f t="shared" si="996"/>
        <v>133</v>
      </c>
      <c r="W917" s="188">
        <f t="shared" si="1001"/>
        <v>0</v>
      </c>
      <c r="X917" s="188">
        <f t="shared" si="1002"/>
        <v>0</v>
      </c>
      <c r="Y917" s="33">
        <f t="shared" si="1003"/>
        <v>43915</v>
      </c>
    </row>
    <row r="918" spans="1:25" ht="15">
      <c r="A918" s="39"/>
      <c r="B918" s="240"/>
      <c r="C918" s="14" t="str">
        <f>IF(B908&lt;&gt;"",'Agents Postes'!E$13,"")</f>
        <v/>
      </c>
      <c r="D918" s="15"/>
      <c r="E918" s="16"/>
      <c r="F918" s="16"/>
      <c r="G918" s="17"/>
      <c r="H918" s="17"/>
      <c r="I918" s="18"/>
      <c r="J918" s="18"/>
      <c r="K918" s="19"/>
      <c r="L918" s="1">
        <f t="shared" si="959"/>
        <v>0</v>
      </c>
      <c r="M918" s="4">
        <f t="shared" si="960"/>
        <v>0</v>
      </c>
      <c r="R918">
        <f t="shared" si="997"/>
        <v>3</v>
      </c>
      <c r="S918" s="33">
        <f t="shared" ref="S918" si="1016">S908</f>
        <v>43915</v>
      </c>
      <c r="T918">
        <f t="shared" si="999"/>
        <v>13</v>
      </c>
      <c r="U918">
        <f t="shared" si="1000"/>
        <v>3</v>
      </c>
      <c r="V918" t="str">
        <f t="shared" si="996"/>
        <v>133</v>
      </c>
      <c r="W918" s="188">
        <f t="shared" si="1001"/>
        <v>0</v>
      </c>
      <c r="X918" s="188">
        <f t="shared" si="1002"/>
        <v>0</v>
      </c>
      <c r="Y918" s="33">
        <f t="shared" si="1003"/>
        <v>43915</v>
      </c>
    </row>
    <row r="919" spans="1:25" ht="15">
      <c r="A919" s="39"/>
      <c r="B919" s="240"/>
      <c r="C919" s="14" t="str">
        <f>IF(B908&lt;&gt;"",'Agents Postes'!E$14,"")</f>
        <v/>
      </c>
      <c r="D919" s="15"/>
      <c r="E919" s="16"/>
      <c r="F919" s="16"/>
      <c r="G919" s="17"/>
      <c r="H919" s="17"/>
      <c r="I919" s="18"/>
      <c r="J919" s="18"/>
      <c r="K919" s="19"/>
      <c r="L919" s="1">
        <f t="shared" si="959"/>
        <v>0</v>
      </c>
      <c r="M919" s="4">
        <f t="shared" si="960"/>
        <v>0</v>
      </c>
      <c r="R919">
        <f t="shared" si="997"/>
        <v>3</v>
      </c>
      <c r="S919" s="33">
        <f t="shared" ref="S919" si="1017">S908</f>
        <v>43915</v>
      </c>
      <c r="T919">
        <f t="shared" si="999"/>
        <v>13</v>
      </c>
      <c r="U919">
        <f t="shared" si="1000"/>
        <v>3</v>
      </c>
      <c r="V919" t="str">
        <f t="shared" si="996"/>
        <v>133</v>
      </c>
      <c r="W919" s="188">
        <f t="shared" si="1001"/>
        <v>0</v>
      </c>
      <c r="X919" s="188">
        <f t="shared" si="1002"/>
        <v>0</v>
      </c>
      <c r="Y919" s="33">
        <f t="shared" si="1003"/>
        <v>43915</v>
      </c>
    </row>
    <row r="920" spans="1:25" ht="15">
      <c r="A920" s="39"/>
      <c r="B920" s="240"/>
      <c r="C920" s="14" t="str">
        <f>IF(B909&lt;&gt;"",'Agents Postes'!E$14,"")</f>
        <v/>
      </c>
      <c r="D920" s="15"/>
      <c r="E920" s="16"/>
      <c r="F920" s="16"/>
      <c r="G920" s="17"/>
      <c r="H920" s="17"/>
      <c r="I920" s="18"/>
      <c r="J920" s="18"/>
      <c r="K920" s="19"/>
      <c r="L920" s="1">
        <f t="shared" si="959"/>
        <v>0</v>
      </c>
      <c r="M920" s="4">
        <f t="shared" si="960"/>
        <v>0</v>
      </c>
      <c r="R920">
        <f t="shared" si="997"/>
        <v>3</v>
      </c>
      <c r="S920" s="33">
        <f t="shared" ref="S920" si="1018">S908</f>
        <v>43915</v>
      </c>
      <c r="T920">
        <f t="shared" si="999"/>
        <v>13</v>
      </c>
      <c r="U920">
        <f t="shared" si="1000"/>
        <v>3</v>
      </c>
      <c r="V920" t="str">
        <f t="shared" si="996"/>
        <v>133</v>
      </c>
      <c r="W920" s="188">
        <f t="shared" si="1001"/>
        <v>0</v>
      </c>
      <c r="X920" s="188">
        <f t="shared" si="1002"/>
        <v>0</v>
      </c>
      <c r="Y920" s="33">
        <f t="shared" si="1003"/>
        <v>43915</v>
      </c>
    </row>
    <row r="921" spans="1:25" ht="15">
      <c r="A921" s="39"/>
      <c r="B921" s="240"/>
      <c r="C921" s="14" t="str">
        <f>IF(B910&lt;&gt;"",'Agents Postes'!E$14,"")</f>
        <v/>
      </c>
      <c r="D921" s="15"/>
      <c r="E921" s="16"/>
      <c r="F921" s="16"/>
      <c r="G921" s="17"/>
      <c r="H921" s="17"/>
      <c r="I921" s="18"/>
      <c r="J921" s="18"/>
      <c r="K921" s="19"/>
      <c r="L921" s="1">
        <f t="shared" si="959"/>
        <v>0</v>
      </c>
      <c r="M921" s="4">
        <f t="shared" si="960"/>
        <v>0</v>
      </c>
      <c r="R921">
        <f t="shared" si="997"/>
        <v>3</v>
      </c>
      <c r="S921" s="33">
        <f t="shared" ref="S921" si="1019">S908</f>
        <v>43915</v>
      </c>
      <c r="T921">
        <f t="shared" si="999"/>
        <v>13</v>
      </c>
      <c r="U921">
        <f t="shared" si="1000"/>
        <v>3</v>
      </c>
      <c r="V921" t="str">
        <f t="shared" si="996"/>
        <v>133</v>
      </c>
      <c r="W921" s="188">
        <f t="shared" si="1001"/>
        <v>0</v>
      </c>
      <c r="X921" s="188">
        <f t="shared" si="1002"/>
        <v>0</v>
      </c>
      <c r="Y921" s="33">
        <f t="shared" si="1003"/>
        <v>43915</v>
      </c>
    </row>
    <row r="922" spans="1:25" ht="15.75" thickBot="1">
      <c r="A922" s="39"/>
      <c r="B922" s="241"/>
      <c r="C922" s="14" t="str">
        <f>IF(B911&lt;&gt;"",'Agents Postes'!E$14,"")</f>
        <v/>
      </c>
      <c r="D922" s="15"/>
      <c r="E922" s="126"/>
      <c r="F922" s="126"/>
      <c r="G922" s="127"/>
      <c r="H922" s="127"/>
      <c r="I922" s="128"/>
      <c r="J922" s="128"/>
      <c r="K922" s="21"/>
      <c r="L922" s="5">
        <f t="shared" si="959"/>
        <v>0</v>
      </c>
      <c r="M922" s="6">
        <f t="shared" si="960"/>
        <v>0</v>
      </c>
      <c r="R922">
        <f t="shared" si="997"/>
        <v>3</v>
      </c>
      <c r="S922" s="33">
        <f t="shared" ref="S922" si="1020">S908</f>
        <v>43915</v>
      </c>
      <c r="T922">
        <f t="shared" si="999"/>
        <v>13</v>
      </c>
      <c r="U922">
        <f t="shared" si="1000"/>
        <v>3</v>
      </c>
      <c r="V922" t="str">
        <f t="shared" si="996"/>
        <v>133</v>
      </c>
      <c r="W922" s="188">
        <f t="shared" si="1001"/>
        <v>0</v>
      </c>
      <c r="X922" s="188">
        <f t="shared" si="1002"/>
        <v>0</v>
      </c>
      <c r="Y922" s="33">
        <f t="shared" si="1003"/>
        <v>43915</v>
      </c>
    </row>
    <row r="923" spans="1:25" ht="15">
      <c r="A923" s="39">
        <v>61</v>
      </c>
      <c r="B923" s="239">
        <f>IF(WORKDAY(D$4,A923,Feries)&lt;=F$4,WORKDAY(D$4,A923,Feries),"")</f>
        <v>43916</v>
      </c>
      <c r="C923" s="11" t="str">
        <f>IF(B923&lt;&gt;"",'Agents Postes'!E$3,"")</f>
        <v>Herbert Dupont</v>
      </c>
      <c r="D923" s="12"/>
      <c r="E923" s="123"/>
      <c r="F923" s="123"/>
      <c r="G923" s="124"/>
      <c r="H923" s="124"/>
      <c r="I923" s="125"/>
      <c r="J923" s="125"/>
      <c r="K923" s="13"/>
      <c r="L923" s="2">
        <f t="shared" si="959"/>
        <v>0</v>
      </c>
      <c r="M923" s="3">
        <f t="shared" si="960"/>
        <v>0</v>
      </c>
      <c r="R923">
        <f t="shared" si="997"/>
        <v>4</v>
      </c>
      <c r="S923" s="33">
        <f t="shared" ref="S923" si="1021">B923</f>
        <v>43916</v>
      </c>
      <c r="T923">
        <f t="shared" si="999"/>
        <v>13</v>
      </c>
      <c r="U923">
        <f t="shared" si="1000"/>
        <v>3</v>
      </c>
      <c r="V923" t="str">
        <f t="shared" si="996"/>
        <v>13Herbert Dupont4</v>
      </c>
      <c r="W923" s="188">
        <f t="shared" si="1001"/>
        <v>0</v>
      </c>
      <c r="X923" s="188">
        <f t="shared" si="1002"/>
        <v>0</v>
      </c>
      <c r="Y923" s="33">
        <f t="shared" si="1003"/>
        <v>43916</v>
      </c>
    </row>
    <row r="924" spans="1:25" ht="15">
      <c r="A924" s="39"/>
      <c r="B924" s="240"/>
      <c r="C924" s="14" t="str">
        <f>IF(B923&lt;&gt;"",'Agents Postes'!E$4,"")</f>
        <v>Lulu Durand</v>
      </c>
      <c r="D924" s="15"/>
      <c r="E924" s="16"/>
      <c r="F924" s="16"/>
      <c r="G924" s="17"/>
      <c r="H924" s="17"/>
      <c r="I924" s="18"/>
      <c r="J924" s="18"/>
      <c r="K924" s="19"/>
      <c r="L924" s="1">
        <f t="shared" si="959"/>
        <v>0</v>
      </c>
      <c r="M924" s="4">
        <f t="shared" si="960"/>
        <v>0</v>
      </c>
      <c r="R924">
        <f t="shared" si="997"/>
        <v>4</v>
      </c>
      <c r="S924" s="33">
        <f t="shared" ref="S924" si="1022">S923</f>
        <v>43916</v>
      </c>
      <c r="T924">
        <f t="shared" si="999"/>
        <v>13</v>
      </c>
      <c r="U924">
        <f t="shared" si="1000"/>
        <v>3</v>
      </c>
      <c r="V924" t="str">
        <f t="shared" si="996"/>
        <v>13Lulu Durand4</v>
      </c>
      <c r="W924" s="188">
        <f t="shared" si="1001"/>
        <v>0</v>
      </c>
      <c r="X924" s="188">
        <f t="shared" si="1002"/>
        <v>0</v>
      </c>
      <c r="Y924" s="33">
        <f t="shared" si="1003"/>
        <v>43916</v>
      </c>
    </row>
    <row r="925" spans="1:25" ht="15">
      <c r="A925" s="39"/>
      <c r="B925" s="240"/>
      <c r="C925" s="14" t="str">
        <f>IF(B923&lt;&gt;"",'Agents Postes'!E$5,"")</f>
        <v>Jules Wist</v>
      </c>
      <c r="D925" s="15"/>
      <c r="E925" s="16"/>
      <c r="F925" s="16"/>
      <c r="G925" s="17"/>
      <c r="H925" s="17"/>
      <c r="I925" s="18"/>
      <c r="J925" s="18"/>
      <c r="K925" s="19"/>
      <c r="L925" s="1">
        <f t="shared" si="959"/>
        <v>0</v>
      </c>
      <c r="M925" s="4">
        <f t="shared" si="960"/>
        <v>0</v>
      </c>
      <c r="R925">
        <f t="shared" si="997"/>
        <v>4</v>
      </c>
      <c r="S925" s="33">
        <f t="shared" ref="S925" si="1023">S923</f>
        <v>43916</v>
      </c>
      <c r="T925">
        <f t="shared" si="999"/>
        <v>13</v>
      </c>
      <c r="U925">
        <f t="shared" si="1000"/>
        <v>3</v>
      </c>
      <c r="V925" t="str">
        <f t="shared" si="996"/>
        <v>13Jules Wist4</v>
      </c>
      <c r="W925" s="188">
        <f t="shared" si="1001"/>
        <v>0</v>
      </c>
      <c r="X925" s="188">
        <f t="shared" si="1002"/>
        <v>0</v>
      </c>
      <c r="Y925" s="33">
        <f t="shared" si="1003"/>
        <v>43916</v>
      </c>
    </row>
    <row r="926" spans="1:25" ht="15">
      <c r="A926" s="39"/>
      <c r="B926" s="240"/>
      <c r="C926" s="14" t="str">
        <f>IF(B923&lt;&gt;"",'Agents Postes'!E$6,"")</f>
        <v>Honoré Tarot</v>
      </c>
      <c r="D926" s="15"/>
      <c r="E926" s="16"/>
      <c r="F926" s="16"/>
      <c r="G926" s="17"/>
      <c r="H926" s="17"/>
      <c r="I926" s="18"/>
      <c r="J926" s="18"/>
      <c r="K926" s="19"/>
      <c r="L926" s="1">
        <f t="shared" si="959"/>
        <v>0</v>
      </c>
      <c r="M926" s="4">
        <f t="shared" si="960"/>
        <v>0</v>
      </c>
      <c r="R926">
        <f t="shared" si="997"/>
        <v>4</v>
      </c>
      <c r="S926" s="33">
        <f t="shared" ref="S926" si="1024">S923</f>
        <v>43916</v>
      </c>
      <c r="T926">
        <f t="shared" si="999"/>
        <v>13</v>
      </c>
      <c r="U926">
        <f t="shared" si="1000"/>
        <v>3</v>
      </c>
      <c r="V926" t="str">
        <f t="shared" si="996"/>
        <v>13Honoré Tarot4</v>
      </c>
      <c r="W926" s="188">
        <f t="shared" si="1001"/>
        <v>0</v>
      </c>
      <c r="X926" s="188">
        <f t="shared" si="1002"/>
        <v>0</v>
      </c>
      <c r="Y926" s="33">
        <f t="shared" si="1003"/>
        <v>43916</v>
      </c>
    </row>
    <row r="927" spans="1:25" ht="15">
      <c r="A927" s="39"/>
      <c r="B927" s="240"/>
      <c r="C927" s="14" t="str">
        <f>IF(B923&lt;&gt;"",'Agents Postes'!E$7,"")</f>
        <v>Joseph Belote</v>
      </c>
      <c r="D927" s="15"/>
      <c r="E927" s="16"/>
      <c r="F927" s="16"/>
      <c r="G927" s="17"/>
      <c r="H927" s="17"/>
      <c r="I927" s="18"/>
      <c r="J927" s="18"/>
      <c r="K927" s="19"/>
      <c r="L927" s="1">
        <f t="shared" si="959"/>
        <v>0</v>
      </c>
      <c r="M927" s="4">
        <f t="shared" si="960"/>
        <v>0</v>
      </c>
      <c r="R927">
        <f t="shared" si="997"/>
        <v>4</v>
      </c>
      <c r="S927" s="33">
        <f t="shared" ref="S927" si="1025">S923</f>
        <v>43916</v>
      </c>
      <c r="T927">
        <f t="shared" si="999"/>
        <v>13</v>
      </c>
      <c r="U927">
        <f t="shared" si="1000"/>
        <v>3</v>
      </c>
      <c r="V927" t="str">
        <f t="shared" si="996"/>
        <v>13Joseph Belote4</v>
      </c>
      <c r="W927" s="188">
        <f t="shared" si="1001"/>
        <v>0</v>
      </c>
      <c r="X927" s="188">
        <f t="shared" si="1002"/>
        <v>0</v>
      </c>
      <c r="Y927" s="33">
        <f t="shared" si="1003"/>
        <v>43916</v>
      </c>
    </row>
    <row r="928" spans="1:25" ht="15">
      <c r="A928" s="39"/>
      <c r="B928" s="240"/>
      <c r="C928" s="14" t="str">
        <f>IF(B923&lt;&gt;"",'Agents Postes'!E$8,"")</f>
        <v/>
      </c>
      <c r="D928" s="15"/>
      <c r="E928" s="16"/>
      <c r="F928" s="16"/>
      <c r="G928" s="17"/>
      <c r="H928" s="17"/>
      <c r="I928" s="18"/>
      <c r="J928" s="18"/>
      <c r="K928" s="19"/>
      <c r="L928" s="1">
        <f t="shared" si="959"/>
        <v>0</v>
      </c>
      <c r="M928" s="4">
        <f t="shared" si="960"/>
        <v>0</v>
      </c>
      <c r="R928">
        <f t="shared" si="997"/>
        <v>4</v>
      </c>
      <c r="S928" s="33">
        <f t="shared" ref="S928" si="1026">S923</f>
        <v>43916</v>
      </c>
      <c r="T928">
        <f t="shared" si="999"/>
        <v>13</v>
      </c>
      <c r="U928">
        <f t="shared" si="1000"/>
        <v>3</v>
      </c>
      <c r="V928" t="str">
        <f t="shared" si="996"/>
        <v>134</v>
      </c>
      <c r="W928" s="188">
        <f t="shared" si="1001"/>
        <v>0</v>
      </c>
      <c r="X928" s="188">
        <f t="shared" si="1002"/>
        <v>0</v>
      </c>
      <c r="Y928" s="33">
        <f t="shared" si="1003"/>
        <v>43916</v>
      </c>
    </row>
    <row r="929" spans="1:25" ht="15">
      <c r="A929" s="39"/>
      <c r="B929" s="240"/>
      <c r="C929" s="14" t="str">
        <f>IF(B923&lt;&gt;"",'Agents Postes'!E$9,"")</f>
        <v/>
      </c>
      <c r="D929" s="15"/>
      <c r="E929" s="16"/>
      <c r="F929" s="16"/>
      <c r="G929" s="17"/>
      <c r="H929" s="17"/>
      <c r="I929" s="18"/>
      <c r="J929" s="18"/>
      <c r="K929" s="19"/>
      <c r="L929" s="1">
        <f t="shared" si="959"/>
        <v>0</v>
      </c>
      <c r="M929" s="4">
        <f t="shared" si="960"/>
        <v>0</v>
      </c>
      <c r="R929">
        <f t="shared" si="997"/>
        <v>4</v>
      </c>
      <c r="S929" s="33">
        <f t="shared" ref="S929" si="1027">S923</f>
        <v>43916</v>
      </c>
      <c r="T929">
        <f t="shared" si="999"/>
        <v>13</v>
      </c>
      <c r="U929">
        <f t="shared" si="1000"/>
        <v>3</v>
      </c>
      <c r="V929" t="str">
        <f t="shared" si="996"/>
        <v>134</v>
      </c>
      <c r="W929" s="188">
        <f t="shared" si="1001"/>
        <v>0</v>
      </c>
      <c r="X929" s="188">
        <f t="shared" si="1002"/>
        <v>0</v>
      </c>
      <c r="Y929" s="33">
        <f t="shared" si="1003"/>
        <v>43916</v>
      </c>
    </row>
    <row r="930" spans="1:25" ht="15">
      <c r="A930" s="39"/>
      <c r="B930" s="240"/>
      <c r="C930" s="14" t="str">
        <f>IF(B923&lt;&gt;"",'Agents Postes'!E$10,"")</f>
        <v/>
      </c>
      <c r="D930" s="15"/>
      <c r="E930" s="16"/>
      <c r="F930" s="16"/>
      <c r="G930" s="17"/>
      <c r="H930" s="17"/>
      <c r="I930" s="18"/>
      <c r="J930" s="18"/>
      <c r="K930" s="19"/>
      <c r="L930" s="1">
        <f t="shared" si="959"/>
        <v>0</v>
      </c>
      <c r="M930" s="4">
        <f t="shared" si="960"/>
        <v>0</v>
      </c>
      <c r="R930">
        <f t="shared" si="997"/>
        <v>4</v>
      </c>
      <c r="S930" s="33">
        <f t="shared" ref="S930" si="1028">S923</f>
        <v>43916</v>
      </c>
      <c r="T930">
        <f t="shared" si="999"/>
        <v>13</v>
      </c>
      <c r="U930">
        <f t="shared" si="1000"/>
        <v>3</v>
      </c>
      <c r="V930" t="str">
        <f t="shared" si="996"/>
        <v>134</v>
      </c>
      <c r="W930" s="188">
        <f t="shared" si="1001"/>
        <v>0</v>
      </c>
      <c r="X930" s="188">
        <f t="shared" si="1002"/>
        <v>0</v>
      </c>
      <c r="Y930" s="33">
        <f t="shared" si="1003"/>
        <v>43916</v>
      </c>
    </row>
    <row r="931" spans="1:25" ht="15">
      <c r="A931" s="39"/>
      <c r="B931" s="240"/>
      <c r="C931" s="14" t="str">
        <f>IF(B923&lt;&gt;"",'Agents Postes'!E$11,"")</f>
        <v/>
      </c>
      <c r="D931" s="15"/>
      <c r="E931" s="16"/>
      <c r="F931" s="16"/>
      <c r="G931" s="17"/>
      <c r="H931" s="17"/>
      <c r="I931" s="18"/>
      <c r="J931" s="18"/>
      <c r="K931" s="19"/>
      <c r="L931" s="1">
        <f t="shared" si="959"/>
        <v>0</v>
      </c>
      <c r="M931" s="4">
        <f t="shared" si="960"/>
        <v>0</v>
      </c>
      <c r="R931">
        <f t="shared" si="997"/>
        <v>4</v>
      </c>
      <c r="S931" s="33">
        <f t="shared" ref="S931" si="1029">S923</f>
        <v>43916</v>
      </c>
      <c r="T931">
        <f t="shared" si="999"/>
        <v>13</v>
      </c>
      <c r="U931">
        <f t="shared" si="1000"/>
        <v>3</v>
      </c>
      <c r="V931" t="str">
        <f t="shared" si="996"/>
        <v>134</v>
      </c>
      <c r="W931" s="188">
        <f t="shared" si="1001"/>
        <v>0</v>
      </c>
      <c r="X931" s="188">
        <f t="shared" si="1002"/>
        <v>0</v>
      </c>
      <c r="Y931" s="33">
        <f t="shared" si="1003"/>
        <v>43916</v>
      </c>
    </row>
    <row r="932" spans="1:25" ht="15">
      <c r="A932" s="39"/>
      <c r="B932" s="240"/>
      <c r="C932" s="14" t="str">
        <f>IF(B923&lt;&gt;"",'Agents Postes'!E$12,"")</f>
        <v/>
      </c>
      <c r="D932" s="15"/>
      <c r="E932" s="16"/>
      <c r="F932" s="16"/>
      <c r="G932" s="17"/>
      <c r="H932" s="17"/>
      <c r="I932" s="18"/>
      <c r="J932" s="18"/>
      <c r="K932" s="19"/>
      <c r="L932" s="1">
        <f t="shared" si="959"/>
        <v>0</v>
      </c>
      <c r="M932" s="4">
        <f t="shared" si="960"/>
        <v>0</v>
      </c>
      <c r="R932">
        <f t="shared" si="997"/>
        <v>4</v>
      </c>
      <c r="S932" s="33">
        <f t="shared" ref="S932" si="1030">S923</f>
        <v>43916</v>
      </c>
      <c r="T932">
        <f t="shared" si="999"/>
        <v>13</v>
      </c>
      <c r="U932">
        <f t="shared" si="1000"/>
        <v>3</v>
      </c>
      <c r="V932" t="str">
        <f t="shared" si="996"/>
        <v>134</v>
      </c>
      <c r="W932" s="188">
        <f t="shared" si="1001"/>
        <v>0</v>
      </c>
      <c r="X932" s="188">
        <f t="shared" si="1002"/>
        <v>0</v>
      </c>
      <c r="Y932" s="33">
        <f t="shared" si="1003"/>
        <v>43916</v>
      </c>
    </row>
    <row r="933" spans="1:25" ht="15">
      <c r="A933" s="39"/>
      <c r="B933" s="240"/>
      <c r="C933" s="14" t="str">
        <f>IF(B923&lt;&gt;"",'Agents Postes'!E$13,"")</f>
        <v/>
      </c>
      <c r="D933" s="15"/>
      <c r="E933" s="16"/>
      <c r="F933" s="16"/>
      <c r="G933" s="17"/>
      <c r="H933" s="17"/>
      <c r="I933" s="18"/>
      <c r="J933" s="18"/>
      <c r="K933" s="19"/>
      <c r="L933" s="1">
        <f t="shared" si="959"/>
        <v>0</v>
      </c>
      <c r="M933" s="4">
        <f t="shared" si="960"/>
        <v>0</v>
      </c>
      <c r="R933">
        <f t="shared" si="997"/>
        <v>4</v>
      </c>
      <c r="S933" s="33">
        <f t="shared" ref="S933" si="1031">S923</f>
        <v>43916</v>
      </c>
      <c r="T933">
        <f t="shared" si="999"/>
        <v>13</v>
      </c>
      <c r="U933">
        <f t="shared" si="1000"/>
        <v>3</v>
      </c>
      <c r="V933" t="str">
        <f t="shared" si="996"/>
        <v>134</v>
      </c>
      <c r="W933" s="188">
        <f t="shared" si="1001"/>
        <v>0</v>
      </c>
      <c r="X933" s="188">
        <f t="shared" si="1002"/>
        <v>0</v>
      </c>
      <c r="Y933" s="33">
        <f t="shared" si="1003"/>
        <v>43916</v>
      </c>
    </row>
    <row r="934" spans="1:25" ht="15">
      <c r="A934" s="39"/>
      <c r="B934" s="240"/>
      <c r="C934" s="14" t="str">
        <f>IF(B923&lt;&gt;"",'Agents Postes'!E$14,"")</f>
        <v/>
      </c>
      <c r="D934" s="15"/>
      <c r="E934" s="16"/>
      <c r="F934" s="16"/>
      <c r="G934" s="17"/>
      <c r="H934" s="17"/>
      <c r="I934" s="18"/>
      <c r="J934" s="18"/>
      <c r="K934" s="19"/>
      <c r="L934" s="1">
        <f t="shared" ref="L934:L997" si="1032">(F934-E934)+(H934-G934)+(J934-I934)</f>
        <v>0</v>
      </c>
      <c r="M934" s="4">
        <f t="shared" ref="M934:M997" si="1033">L934*24</f>
        <v>0</v>
      </c>
      <c r="R934">
        <f t="shared" si="997"/>
        <v>4</v>
      </c>
      <c r="S934" s="33">
        <f t="shared" ref="S934" si="1034">S923</f>
        <v>43916</v>
      </c>
      <c r="T934">
        <f t="shared" si="999"/>
        <v>13</v>
      </c>
      <c r="U934">
        <f t="shared" si="1000"/>
        <v>3</v>
      </c>
      <c r="V934" t="str">
        <f t="shared" si="996"/>
        <v>134</v>
      </c>
      <c r="W934" s="188">
        <f t="shared" si="1001"/>
        <v>0</v>
      </c>
      <c r="X934" s="188">
        <f t="shared" si="1002"/>
        <v>0</v>
      </c>
      <c r="Y934" s="33">
        <f t="shared" si="1003"/>
        <v>43916</v>
      </c>
    </row>
    <row r="935" spans="1:25" ht="15">
      <c r="A935" s="39"/>
      <c r="B935" s="240"/>
      <c r="C935" s="14" t="str">
        <f>IF(B924&lt;&gt;"",'Agents Postes'!E$14,"")</f>
        <v/>
      </c>
      <c r="D935" s="15"/>
      <c r="E935" s="16"/>
      <c r="F935" s="16"/>
      <c r="G935" s="17"/>
      <c r="H935" s="17"/>
      <c r="I935" s="18"/>
      <c r="J935" s="18"/>
      <c r="K935" s="19"/>
      <c r="L935" s="1">
        <f t="shared" si="1032"/>
        <v>0</v>
      </c>
      <c r="M935" s="4">
        <f t="shared" si="1033"/>
        <v>0</v>
      </c>
      <c r="R935">
        <f t="shared" si="997"/>
        <v>4</v>
      </c>
      <c r="S935" s="33">
        <f t="shared" ref="S935" si="1035">S923</f>
        <v>43916</v>
      </c>
      <c r="T935">
        <f t="shared" si="999"/>
        <v>13</v>
      </c>
      <c r="U935">
        <f t="shared" si="1000"/>
        <v>3</v>
      </c>
      <c r="V935" t="str">
        <f t="shared" si="996"/>
        <v>134</v>
      </c>
      <c r="W935" s="188">
        <f t="shared" si="1001"/>
        <v>0</v>
      </c>
      <c r="X935" s="188">
        <f t="shared" si="1002"/>
        <v>0</v>
      </c>
      <c r="Y935" s="33">
        <f t="shared" si="1003"/>
        <v>43916</v>
      </c>
    </row>
    <row r="936" spans="1:25" ht="15">
      <c r="A936" s="39"/>
      <c r="B936" s="240"/>
      <c r="C936" s="14" t="str">
        <f>IF(B925&lt;&gt;"",'Agents Postes'!E$14,"")</f>
        <v/>
      </c>
      <c r="D936" s="15"/>
      <c r="E936" s="16"/>
      <c r="F936" s="16"/>
      <c r="G936" s="17"/>
      <c r="H936" s="17"/>
      <c r="I936" s="18"/>
      <c r="J936" s="18"/>
      <c r="K936" s="19"/>
      <c r="L936" s="1">
        <f t="shared" si="1032"/>
        <v>0</v>
      </c>
      <c r="M936" s="4">
        <f t="shared" si="1033"/>
        <v>0</v>
      </c>
      <c r="R936">
        <f t="shared" si="997"/>
        <v>4</v>
      </c>
      <c r="S936" s="33">
        <f t="shared" ref="S936" si="1036">S923</f>
        <v>43916</v>
      </c>
      <c r="T936">
        <f t="shared" si="999"/>
        <v>13</v>
      </c>
      <c r="U936">
        <f t="shared" si="1000"/>
        <v>3</v>
      </c>
      <c r="V936" t="str">
        <f t="shared" si="996"/>
        <v>134</v>
      </c>
      <c r="W936" s="188">
        <f t="shared" si="1001"/>
        <v>0</v>
      </c>
      <c r="X936" s="188">
        <f t="shared" si="1002"/>
        <v>0</v>
      </c>
      <c r="Y936" s="33">
        <f t="shared" si="1003"/>
        <v>43916</v>
      </c>
    </row>
    <row r="937" spans="1:25" ht="15.75" thickBot="1">
      <c r="A937" s="39"/>
      <c r="B937" s="241"/>
      <c r="C937" s="14" t="str">
        <f>IF(B926&lt;&gt;"",'Agents Postes'!E$14,"")</f>
        <v/>
      </c>
      <c r="D937" s="15"/>
      <c r="E937" s="126"/>
      <c r="F937" s="126"/>
      <c r="G937" s="127"/>
      <c r="H937" s="127"/>
      <c r="I937" s="128"/>
      <c r="J937" s="128"/>
      <c r="K937" s="21"/>
      <c r="L937" s="5">
        <f t="shared" si="1032"/>
        <v>0</v>
      </c>
      <c r="M937" s="6">
        <f t="shared" si="1033"/>
        <v>0</v>
      </c>
      <c r="R937">
        <f t="shared" si="997"/>
        <v>4</v>
      </c>
      <c r="S937" s="33">
        <f t="shared" ref="S937" si="1037">S923</f>
        <v>43916</v>
      </c>
      <c r="T937">
        <f t="shared" si="999"/>
        <v>13</v>
      </c>
      <c r="U937">
        <f t="shared" si="1000"/>
        <v>3</v>
      </c>
      <c r="V937" t="str">
        <f t="shared" si="996"/>
        <v>134</v>
      </c>
      <c r="W937" s="188">
        <f t="shared" si="1001"/>
        <v>0</v>
      </c>
      <c r="X937" s="188">
        <f t="shared" si="1002"/>
        <v>0</v>
      </c>
      <c r="Y937" s="33">
        <f t="shared" si="1003"/>
        <v>43916</v>
      </c>
    </row>
    <row r="938" spans="1:25" ht="15">
      <c r="A938" s="39">
        <v>62</v>
      </c>
      <c r="B938" s="239">
        <f>IF(WORKDAY(D$4,A938,Feries)&lt;=F$4,WORKDAY(D$4,A938,Feries),"")</f>
        <v>43917</v>
      </c>
      <c r="C938" s="11" t="str">
        <f>IF(B938&lt;&gt;"",'Agents Postes'!E$3,"")</f>
        <v>Herbert Dupont</v>
      </c>
      <c r="D938" s="12"/>
      <c r="E938" s="123"/>
      <c r="F938" s="123"/>
      <c r="G938" s="124"/>
      <c r="H938" s="124"/>
      <c r="I938" s="125"/>
      <c r="J938" s="125"/>
      <c r="K938" s="13"/>
      <c r="L938" s="2">
        <f t="shared" si="1032"/>
        <v>0</v>
      </c>
      <c r="M938" s="3">
        <f t="shared" si="1033"/>
        <v>0</v>
      </c>
      <c r="R938">
        <f t="shared" si="997"/>
        <v>5</v>
      </c>
      <c r="S938" s="33">
        <f t="shared" ref="S938" si="1038">B938</f>
        <v>43917</v>
      </c>
      <c r="T938">
        <f t="shared" si="999"/>
        <v>13</v>
      </c>
      <c r="U938">
        <f t="shared" si="1000"/>
        <v>3</v>
      </c>
      <c r="V938" t="str">
        <f t="shared" si="996"/>
        <v>13Herbert Dupont5</v>
      </c>
      <c r="W938" s="188">
        <f t="shared" si="1001"/>
        <v>0</v>
      </c>
      <c r="X938" s="188">
        <f t="shared" si="1002"/>
        <v>0</v>
      </c>
      <c r="Y938" s="33">
        <f t="shared" si="1003"/>
        <v>43917</v>
      </c>
    </row>
    <row r="939" spans="1:25" ht="15">
      <c r="A939" s="39"/>
      <c r="B939" s="240"/>
      <c r="C939" s="14" t="str">
        <f>IF(B938&lt;&gt;"",'Agents Postes'!E$4,"")</f>
        <v>Lulu Durand</v>
      </c>
      <c r="D939" s="15"/>
      <c r="E939" s="16"/>
      <c r="F939" s="16"/>
      <c r="G939" s="17"/>
      <c r="H939" s="17"/>
      <c r="I939" s="18"/>
      <c r="J939" s="18"/>
      <c r="K939" s="19"/>
      <c r="L939" s="1">
        <f t="shared" si="1032"/>
        <v>0</v>
      </c>
      <c r="M939" s="4">
        <f t="shared" si="1033"/>
        <v>0</v>
      </c>
      <c r="R939">
        <f t="shared" si="997"/>
        <v>5</v>
      </c>
      <c r="S939" s="33">
        <f t="shared" ref="S939" si="1039">S938</f>
        <v>43917</v>
      </c>
      <c r="T939">
        <f t="shared" si="999"/>
        <v>13</v>
      </c>
      <c r="U939">
        <f t="shared" si="1000"/>
        <v>3</v>
      </c>
      <c r="V939" t="str">
        <f t="shared" si="996"/>
        <v>13Lulu Durand5</v>
      </c>
      <c r="W939" s="188">
        <f t="shared" si="1001"/>
        <v>0</v>
      </c>
      <c r="X939" s="188">
        <f t="shared" si="1002"/>
        <v>0</v>
      </c>
      <c r="Y939" s="33">
        <f t="shared" si="1003"/>
        <v>43917</v>
      </c>
    </row>
    <row r="940" spans="1:25" ht="15">
      <c r="A940" s="39"/>
      <c r="B940" s="240"/>
      <c r="C940" s="14" t="str">
        <f>IF(B938&lt;&gt;"",'Agents Postes'!E$5,"")</f>
        <v>Jules Wist</v>
      </c>
      <c r="D940" s="15"/>
      <c r="E940" s="16"/>
      <c r="F940" s="16"/>
      <c r="G940" s="17"/>
      <c r="H940" s="17"/>
      <c r="I940" s="18"/>
      <c r="J940" s="18"/>
      <c r="K940" s="19"/>
      <c r="L940" s="1">
        <f t="shared" si="1032"/>
        <v>0</v>
      </c>
      <c r="M940" s="4">
        <f t="shared" si="1033"/>
        <v>0</v>
      </c>
      <c r="R940">
        <f t="shared" si="997"/>
        <v>5</v>
      </c>
      <c r="S940" s="33">
        <f t="shared" ref="S940" si="1040">S938</f>
        <v>43917</v>
      </c>
      <c r="T940">
        <f t="shared" si="999"/>
        <v>13</v>
      </c>
      <c r="U940">
        <f t="shared" si="1000"/>
        <v>3</v>
      </c>
      <c r="V940" t="str">
        <f t="shared" si="996"/>
        <v>13Jules Wist5</v>
      </c>
      <c r="W940" s="188">
        <f t="shared" si="1001"/>
        <v>0</v>
      </c>
      <c r="X940" s="188">
        <f t="shared" si="1002"/>
        <v>0</v>
      </c>
      <c r="Y940" s="33">
        <f t="shared" si="1003"/>
        <v>43917</v>
      </c>
    </row>
    <row r="941" spans="1:25" ht="15">
      <c r="A941" s="39"/>
      <c r="B941" s="240"/>
      <c r="C941" s="14" t="str">
        <f>IF(B938&lt;&gt;"",'Agents Postes'!E$6,"")</f>
        <v>Honoré Tarot</v>
      </c>
      <c r="D941" s="15"/>
      <c r="E941" s="16"/>
      <c r="F941" s="16"/>
      <c r="G941" s="17"/>
      <c r="H941" s="17"/>
      <c r="I941" s="18"/>
      <c r="J941" s="18"/>
      <c r="K941" s="19"/>
      <c r="L941" s="1">
        <f t="shared" si="1032"/>
        <v>0</v>
      </c>
      <c r="M941" s="4">
        <f t="shared" si="1033"/>
        <v>0</v>
      </c>
      <c r="R941">
        <f t="shared" si="997"/>
        <v>5</v>
      </c>
      <c r="S941" s="33">
        <f t="shared" ref="S941" si="1041">S938</f>
        <v>43917</v>
      </c>
      <c r="T941">
        <f t="shared" si="999"/>
        <v>13</v>
      </c>
      <c r="U941">
        <f t="shared" si="1000"/>
        <v>3</v>
      </c>
      <c r="V941" t="str">
        <f t="shared" si="996"/>
        <v>13Honoré Tarot5</v>
      </c>
      <c r="W941" s="188">
        <f t="shared" si="1001"/>
        <v>0</v>
      </c>
      <c r="X941" s="188">
        <f t="shared" si="1002"/>
        <v>0</v>
      </c>
      <c r="Y941" s="33">
        <f t="shared" si="1003"/>
        <v>43917</v>
      </c>
    </row>
    <row r="942" spans="1:25" ht="15">
      <c r="A942" s="39"/>
      <c r="B942" s="240"/>
      <c r="C942" s="14" t="str">
        <f>IF(B938&lt;&gt;"",'Agents Postes'!E$7,"")</f>
        <v>Joseph Belote</v>
      </c>
      <c r="D942" s="15"/>
      <c r="E942" s="16"/>
      <c r="F942" s="16"/>
      <c r="G942" s="17"/>
      <c r="H942" s="17"/>
      <c r="I942" s="18"/>
      <c r="J942" s="18"/>
      <c r="K942" s="19"/>
      <c r="L942" s="1">
        <f t="shared" si="1032"/>
        <v>0</v>
      </c>
      <c r="M942" s="4">
        <f t="shared" si="1033"/>
        <v>0</v>
      </c>
      <c r="R942">
        <f t="shared" si="997"/>
        <v>5</v>
      </c>
      <c r="S942" s="33">
        <f t="shared" ref="S942" si="1042">S938</f>
        <v>43917</v>
      </c>
      <c r="T942">
        <f t="shared" si="999"/>
        <v>13</v>
      </c>
      <c r="U942">
        <f t="shared" si="1000"/>
        <v>3</v>
      </c>
      <c r="V942" t="str">
        <f t="shared" si="996"/>
        <v>13Joseph Belote5</v>
      </c>
      <c r="W942" s="188">
        <f t="shared" si="1001"/>
        <v>0</v>
      </c>
      <c r="X942" s="188">
        <f t="shared" si="1002"/>
        <v>0</v>
      </c>
      <c r="Y942" s="33">
        <f t="shared" si="1003"/>
        <v>43917</v>
      </c>
    </row>
    <row r="943" spans="1:25" ht="15">
      <c r="A943" s="39"/>
      <c r="B943" s="240"/>
      <c r="C943" s="14" t="str">
        <f>IF(B938&lt;&gt;"",'Agents Postes'!E$8,"")</f>
        <v/>
      </c>
      <c r="D943" s="15"/>
      <c r="E943" s="16"/>
      <c r="F943" s="16"/>
      <c r="G943" s="17"/>
      <c r="H943" s="17"/>
      <c r="I943" s="18"/>
      <c r="J943" s="18"/>
      <c r="K943" s="19"/>
      <c r="L943" s="1">
        <f t="shared" si="1032"/>
        <v>0</v>
      </c>
      <c r="M943" s="4">
        <f t="shared" si="1033"/>
        <v>0</v>
      </c>
      <c r="R943">
        <f t="shared" si="997"/>
        <v>5</v>
      </c>
      <c r="S943" s="33">
        <f t="shared" ref="S943" si="1043">S938</f>
        <v>43917</v>
      </c>
      <c r="T943">
        <f t="shared" si="999"/>
        <v>13</v>
      </c>
      <c r="U943">
        <f t="shared" si="1000"/>
        <v>3</v>
      </c>
      <c r="V943" t="str">
        <f t="shared" si="996"/>
        <v>135</v>
      </c>
      <c r="W943" s="188">
        <f t="shared" si="1001"/>
        <v>0</v>
      </c>
      <c r="X943" s="188">
        <f t="shared" si="1002"/>
        <v>0</v>
      </c>
      <c r="Y943" s="33">
        <f t="shared" si="1003"/>
        <v>43917</v>
      </c>
    </row>
    <row r="944" spans="1:25" ht="15">
      <c r="A944" s="39"/>
      <c r="B944" s="240"/>
      <c r="C944" s="14" t="str">
        <f>IF(B938&lt;&gt;"",'Agents Postes'!E$9,"")</f>
        <v/>
      </c>
      <c r="D944" s="15"/>
      <c r="E944" s="16"/>
      <c r="F944" s="16"/>
      <c r="G944" s="17"/>
      <c r="H944" s="17"/>
      <c r="I944" s="18"/>
      <c r="J944" s="18"/>
      <c r="K944" s="19"/>
      <c r="L944" s="1">
        <f t="shared" si="1032"/>
        <v>0</v>
      </c>
      <c r="M944" s="4">
        <f t="shared" si="1033"/>
        <v>0</v>
      </c>
      <c r="R944">
        <f t="shared" si="997"/>
        <v>5</v>
      </c>
      <c r="S944" s="33">
        <f t="shared" ref="S944" si="1044">S938</f>
        <v>43917</v>
      </c>
      <c r="T944">
        <f t="shared" si="999"/>
        <v>13</v>
      </c>
      <c r="U944">
        <f t="shared" si="1000"/>
        <v>3</v>
      </c>
      <c r="V944" t="str">
        <f t="shared" si="996"/>
        <v>135</v>
      </c>
      <c r="W944" s="188">
        <f t="shared" si="1001"/>
        <v>0</v>
      </c>
      <c r="X944" s="188">
        <f t="shared" si="1002"/>
        <v>0</v>
      </c>
      <c r="Y944" s="33">
        <f t="shared" si="1003"/>
        <v>43917</v>
      </c>
    </row>
    <row r="945" spans="1:25" ht="15">
      <c r="A945" s="39"/>
      <c r="B945" s="240"/>
      <c r="C945" s="14" t="str">
        <f>IF(B938&lt;&gt;"",'Agents Postes'!E$10,"")</f>
        <v/>
      </c>
      <c r="D945" s="15"/>
      <c r="E945" s="16"/>
      <c r="F945" s="16"/>
      <c r="G945" s="17"/>
      <c r="H945" s="17"/>
      <c r="I945" s="18"/>
      <c r="J945" s="18"/>
      <c r="K945" s="19"/>
      <c r="L945" s="1">
        <f t="shared" si="1032"/>
        <v>0</v>
      </c>
      <c r="M945" s="4">
        <f t="shared" si="1033"/>
        <v>0</v>
      </c>
      <c r="R945">
        <f t="shared" si="997"/>
        <v>5</v>
      </c>
      <c r="S945" s="33">
        <f t="shared" ref="S945" si="1045">S938</f>
        <v>43917</v>
      </c>
      <c r="T945">
        <f t="shared" si="999"/>
        <v>13</v>
      </c>
      <c r="U945">
        <f t="shared" si="1000"/>
        <v>3</v>
      </c>
      <c r="V945" t="str">
        <f t="shared" si="996"/>
        <v>135</v>
      </c>
      <c r="W945" s="188">
        <f t="shared" si="1001"/>
        <v>0</v>
      </c>
      <c r="X945" s="188">
        <f t="shared" si="1002"/>
        <v>0</v>
      </c>
      <c r="Y945" s="33">
        <f t="shared" si="1003"/>
        <v>43917</v>
      </c>
    </row>
    <row r="946" spans="1:25" ht="15">
      <c r="A946" s="39"/>
      <c r="B946" s="240"/>
      <c r="C946" s="14" t="str">
        <f>IF(B938&lt;&gt;"",'Agents Postes'!E$11,"")</f>
        <v/>
      </c>
      <c r="D946" s="15"/>
      <c r="E946" s="16"/>
      <c r="F946" s="16"/>
      <c r="G946" s="17"/>
      <c r="H946" s="17"/>
      <c r="I946" s="18"/>
      <c r="J946" s="18"/>
      <c r="K946" s="19"/>
      <c r="L946" s="1">
        <f t="shared" si="1032"/>
        <v>0</v>
      </c>
      <c r="M946" s="4">
        <f t="shared" si="1033"/>
        <v>0</v>
      </c>
      <c r="R946">
        <f t="shared" si="997"/>
        <v>5</v>
      </c>
      <c r="S946" s="33">
        <f t="shared" ref="S946" si="1046">S938</f>
        <v>43917</v>
      </c>
      <c r="T946">
        <f t="shared" si="999"/>
        <v>13</v>
      </c>
      <c r="U946">
        <f t="shared" si="1000"/>
        <v>3</v>
      </c>
      <c r="V946" t="str">
        <f t="shared" si="996"/>
        <v>135</v>
      </c>
      <c r="W946" s="188">
        <f t="shared" si="1001"/>
        <v>0</v>
      </c>
      <c r="X946" s="188">
        <f t="shared" si="1002"/>
        <v>0</v>
      </c>
      <c r="Y946" s="33">
        <f t="shared" si="1003"/>
        <v>43917</v>
      </c>
    </row>
    <row r="947" spans="1:25" ht="15">
      <c r="A947" s="39"/>
      <c r="B947" s="240"/>
      <c r="C947" s="14" t="str">
        <f>IF(B938&lt;&gt;"",'Agents Postes'!E$12,"")</f>
        <v/>
      </c>
      <c r="D947" s="15"/>
      <c r="E947" s="16"/>
      <c r="F947" s="16"/>
      <c r="G947" s="17"/>
      <c r="H947" s="17"/>
      <c r="I947" s="18"/>
      <c r="J947" s="18"/>
      <c r="K947" s="19"/>
      <c r="L947" s="1">
        <f t="shared" si="1032"/>
        <v>0</v>
      </c>
      <c r="M947" s="4">
        <f t="shared" si="1033"/>
        <v>0</v>
      </c>
      <c r="R947">
        <f t="shared" si="997"/>
        <v>5</v>
      </c>
      <c r="S947" s="33">
        <f t="shared" ref="S947" si="1047">S938</f>
        <v>43917</v>
      </c>
      <c r="T947">
        <f t="shared" si="999"/>
        <v>13</v>
      </c>
      <c r="U947">
        <f t="shared" si="1000"/>
        <v>3</v>
      </c>
      <c r="V947" t="str">
        <f t="shared" si="996"/>
        <v>135</v>
      </c>
      <c r="W947" s="188">
        <f t="shared" si="1001"/>
        <v>0</v>
      </c>
      <c r="X947" s="188">
        <f t="shared" si="1002"/>
        <v>0</v>
      </c>
      <c r="Y947" s="33">
        <f t="shared" si="1003"/>
        <v>43917</v>
      </c>
    </row>
    <row r="948" spans="1:25" ht="15">
      <c r="A948" s="39"/>
      <c r="B948" s="240"/>
      <c r="C948" s="14" t="str">
        <f>IF(B938&lt;&gt;"",'Agents Postes'!E$13,"")</f>
        <v/>
      </c>
      <c r="D948" s="15"/>
      <c r="E948" s="16"/>
      <c r="F948" s="16"/>
      <c r="G948" s="17"/>
      <c r="H948" s="17"/>
      <c r="I948" s="18"/>
      <c r="J948" s="18"/>
      <c r="K948" s="19"/>
      <c r="L948" s="1">
        <f t="shared" si="1032"/>
        <v>0</v>
      </c>
      <c r="M948" s="4">
        <f t="shared" si="1033"/>
        <v>0</v>
      </c>
      <c r="R948">
        <f t="shared" si="997"/>
        <v>5</v>
      </c>
      <c r="S948" s="33">
        <f t="shared" ref="S948" si="1048">S938</f>
        <v>43917</v>
      </c>
      <c r="T948">
        <f t="shared" si="999"/>
        <v>13</v>
      </c>
      <c r="U948">
        <f t="shared" si="1000"/>
        <v>3</v>
      </c>
      <c r="V948" t="str">
        <f t="shared" si="996"/>
        <v>135</v>
      </c>
      <c r="W948" s="188">
        <f t="shared" si="1001"/>
        <v>0</v>
      </c>
      <c r="X948" s="188">
        <f t="shared" si="1002"/>
        <v>0</v>
      </c>
      <c r="Y948" s="33">
        <f t="shared" si="1003"/>
        <v>43917</v>
      </c>
    </row>
    <row r="949" spans="1:25" ht="15">
      <c r="A949" s="39"/>
      <c r="B949" s="240"/>
      <c r="C949" s="14" t="str">
        <f>IF(B938&lt;&gt;"",'Agents Postes'!E$14,"")</f>
        <v/>
      </c>
      <c r="D949" s="15"/>
      <c r="E949" s="16"/>
      <c r="F949" s="16"/>
      <c r="G949" s="17"/>
      <c r="H949" s="17"/>
      <c r="I949" s="18"/>
      <c r="J949" s="18"/>
      <c r="K949" s="19"/>
      <c r="L949" s="1">
        <f t="shared" si="1032"/>
        <v>0</v>
      </c>
      <c r="M949" s="4">
        <f t="shared" si="1033"/>
        <v>0</v>
      </c>
      <c r="R949">
        <f t="shared" si="997"/>
        <v>5</v>
      </c>
      <c r="S949" s="33">
        <f t="shared" ref="S949" si="1049">S938</f>
        <v>43917</v>
      </c>
      <c r="T949">
        <f t="shared" si="999"/>
        <v>13</v>
      </c>
      <c r="U949">
        <f t="shared" si="1000"/>
        <v>3</v>
      </c>
      <c r="V949" t="str">
        <f t="shared" si="996"/>
        <v>135</v>
      </c>
      <c r="W949" s="188">
        <f t="shared" si="1001"/>
        <v>0</v>
      </c>
      <c r="X949" s="188">
        <f t="shared" si="1002"/>
        <v>0</v>
      </c>
      <c r="Y949" s="33">
        <f t="shared" si="1003"/>
        <v>43917</v>
      </c>
    </row>
    <row r="950" spans="1:25" ht="15">
      <c r="A950" s="39"/>
      <c r="B950" s="240"/>
      <c r="C950" s="14" t="str">
        <f>IF(B939&lt;&gt;"",'Agents Postes'!E$14,"")</f>
        <v/>
      </c>
      <c r="D950" s="15"/>
      <c r="E950" s="16"/>
      <c r="F950" s="16"/>
      <c r="G950" s="17"/>
      <c r="H950" s="17"/>
      <c r="I950" s="18"/>
      <c r="J950" s="18"/>
      <c r="K950" s="19"/>
      <c r="L950" s="1">
        <f t="shared" si="1032"/>
        <v>0</v>
      </c>
      <c r="M950" s="4">
        <f t="shared" si="1033"/>
        <v>0</v>
      </c>
      <c r="R950">
        <f t="shared" si="997"/>
        <v>5</v>
      </c>
      <c r="S950" s="33">
        <f t="shared" ref="S950" si="1050">S938</f>
        <v>43917</v>
      </c>
      <c r="T950">
        <f t="shared" si="999"/>
        <v>13</v>
      </c>
      <c r="U950">
        <f t="shared" si="1000"/>
        <v>3</v>
      </c>
      <c r="V950" t="str">
        <f t="shared" si="996"/>
        <v>135</v>
      </c>
      <c r="W950" s="188">
        <f t="shared" si="1001"/>
        <v>0</v>
      </c>
      <c r="X950" s="188">
        <f t="shared" si="1002"/>
        <v>0</v>
      </c>
      <c r="Y950" s="33">
        <f t="shared" si="1003"/>
        <v>43917</v>
      </c>
    </row>
    <row r="951" spans="1:25" ht="15">
      <c r="A951" s="39"/>
      <c r="B951" s="240"/>
      <c r="C951" s="14" t="str">
        <f>IF(B940&lt;&gt;"",'Agents Postes'!E$14,"")</f>
        <v/>
      </c>
      <c r="D951" s="15"/>
      <c r="E951" s="16"/>
      <c r="F951" s="16"/>
      <c r="G951" s="17"/>
      <c r="H951" s="17"/>
      <c r="I951" s="18"/>
      <c r="J951" s="18"/>
      <c r="K951" s="19"/>
      <c r="L951" s="1">
        <f t="shared" si="1032"/>
        <v>0</v>
      </c>
      <c r="M951" s="4">
        <f t="shared" si="1033"/>
        <v>0</v>
      </c>
      <c r="R951">
        <f t="shared" si="997"/>
        <v>5</v>
      </c>
      <c r="S951" s="33">
        <f t="shared" ref="S951" si="1051">S938</f>
        <v>43917</v>
      </c>
      <c r="T951">
        <f t="shared" si="999"/>
        <v>13</v>
      </c>
      <c r="U951">
        <f t="shared" si="1000"/>
        <v>3</v>
      </c>
      <c r="V951" t="str">
        <f t="shared" si="996"/>
        <v>135</v>
      </c>
      <c r="W951" s="188">
        <f t="shared" si="1001"/>
        <v>0</v>
      </c>
      <c r="X951" s="188">
        <f t="shared" si="1002"/>
        <v>0</v>
      </c>
      <c r="Y951" s="33">
        <f t="shared" si="1003"/>
        <v>43917</v>
      </c>
    </row>
    <row r="952" spans="1:25" ht="15.75" thickBot="1">
      <c r="A952" s="39"/>
      <c r="B952" s="241"/>
      <c r="C952" s="14" t="str">
        <f>IF(B941&lt;&gt;"",'Agents Postes'!E$14,"")</f>
        <v/>
      </c>
      <c r="D952" s="15"/>
      <c r="E952" s="126"/>
      <c r="F952" s="126"/>
      <c r="G952" s="127"/>
      <c r="H952" s="127"/>
      <c r="I952" s="128"/>
      <c r="J952" s="128"/>
      <c r="K952" s="21"/>
      <c r="L952" s="5">
        <f t="shared" si="1032"/>
        <v>0</v>
      </c>
      <c r="M952" s="6">
        <f t="shared" si="1033"/>
        <v>0</v>
      </c>
      <c r="R952">
        <f t="shared" si="997"/>
        <v>5</v>
      </c>
      <c r="S952" s="33">
        <f t="shared" ref="S952" si="1052">S938</f>
        <v>43917</v>
      </c>
      <c r="T952">
        <f t="shared" si="999"/>
        <v>13</v>
      </c>
      <c r="U952">
        <f t="shared" si="1000"/>
        <v>3</v>
      </c>
      <c r="V952" t="str">
        <f t="shared" si="996"/>
        <v>135</v>
      </c>
      <c r="W952" s="188">
        <f t="shared" si="1001"/>
        <v>0</v>
      </c>
      <c r="X952" s="188">
        <f t="shared" si="1002"/>
        <v>0</v>
      </c>
      <c r="Y952" s="33">
        <f t="shared" si="1003"/>
        <v>43917</v>
      </c>
    </row>
    <row r="953" spans="1:25" ht="15">
      <c r="A953" s="39">
        <v>63</v>
      </c>
      <c r="B953" s="239">
        <f>IF(WORKDAY(D$4,A953,Feries)&lt;=F$4,WORKDAY(D$4,A953,Feries),"")</f>
        <v>43920</v>
      </c>
      <c r="C953" s="11" t="str">
        <f>IF(B953&lt;&gt;"",'Agents Postes'!E$3,"")</f>
        <v>Herbert Dupont</v>
      </c>
      <c r="D953" s="12"/>
      <c r="E953" s="123"/>
      <c r="F953" s="123"/>
      <c r="G953" s="124"/>
      <c r="H953" s="124"/>
      <c r="I953" s="125"/>
      <c r="J953" s="125"/>
      <c r="K953" s="13"/>
      <c r="L953" s="2">
        <f t="shared" si="1032"/>
        <v>0</v>
      </c>
      <c r="M953" s="3">
        <f t="shared" si="1033"/>
        <v>0</v>
      </c>
      <c r="R953">
        <f t="shared" si="997"/>
        <v>1</v>
      </c>
      <c r="S953" s="33">
        <f t="shared" ref="S953" si="1053">B953</f>
        <v>43920</v>
      </c>
      <c r="T953">
        <f t="shared" si="999"/>
        <v>14</v>
      </c>
      <c r="U953">
        <f t="shared" si="1000"/>
        <v>3</v>
      </c>
      <c r="V953" t="str">
        <f t="shared" si="996"/>
        <v>14Herbert Dupont1</v>
      </c>
      <c r="W953" s="188">
        <f t="shared" si="1001"/>
        <v>0</v>
      </c>
      <c r="X953" s="188">
        <f t="shared" si="1002"/>
        <v>0</v>
      </c>
      <c r="Y953" s="33">
        <f t="shared" si="1003"/>
        <v>43920</v>
      </c>
    </row>
    <row r="954" spans="1:25" ht="15">
      <c r="A954" s="39"/>
      <c r="B954" s="240"/>
      <c r="C954" s="14" t="str">
        <f>IF(B953&lt;&gt;"",'Agents Postes'!E$4,"")</f>
        <v>Lulu Durand</v>
      </c>
      <c r="D954" s="15"/>
      <c r="E954" s="16"/>
      <c r="F954" s="16"/>
      <c r="G954" s="17"/>
      <c r="H954" s="17"/>
      <c r="I954" s="18"/>
      <c r="J954" s="18"/>
      <c r="K954" s="19"/>
      <c r="L954" s="1">
        <f t="shared" si="1032"/>
        <v>0</v>
      </c>
      <c r="M954" s="4">
        <f t="shared" si="1033"/>
        <v>0</v>
      </c>
      <c r="R954">
        <f t="shared" si="997"/>
        <v>1</v>
      </c>
      <c r="S954" s="33">
        <f t="shared" ref="S954" si="1054">S953</f>
        <v>43920</v>
      </c>
      <c r="T954">
        <f t="shared" si="999"/>
        <v>14</v>
      </c>
      <c r="U954">
        <f t="shared" si="1000"/>
        <v>3</v>
      </c>
      <c r="V954" t="str">
        <f t="shared" si="996"/>
        <v>14Lulu Durand1</v>
      </c>
      <c r="W954" s="188">
        <f t="shared" si="1001"/>
        <v>0</v>
      </c>
      <c r="X954" s="188">
        <f t="shared" si="1002"/>
        <v>0</v>
      </c>
      <c r="Y954" s="33">
        <f t="shared" si="1003"/>
        <v>43920</v>
      </c>
    </row>
    <row r="955" spans="1:25" ht="15">
      <c r="A955" s="39"/>
      <c r="B955" s="240"/>
      <c r="C955" s="14" t="str">
        <f>IF(B953&lt;&gt;"",'Agents Postes'!E$5,"")</f>
        <v>Jules Wist</v>
      </c>
      <c r="D955" s="15"/>
      <c r="E955" s="16"/>
      <c r="F955" s="16"/>
      <c r="G955" s="17"/>
      <c r="H955" s="17"/>
      <c r="I955" s="18"/>
      <c r="J955" s="18"/>
      <c r="K955" s="19"/>
      <c r="L955" s="1">
        <f t="shared" si="1032"/>
        <v>0</v>
      </c>
      <c r="M955" s="4">
        <f t="shared" si="1033"/>
        <v>0</v>
      </c>
      <c r="R955">
        <f t="shared" si="997"/>
        <v>1</v>
      </c>
      <c r="S955" s="33">
        <f t="shared" ref="S955" si="1055">S953</f>
        <v>43920</v>
      </c>
      <c r="T955">
        <f t="shared" si="999"/>
        <v>14</v>
      </c>
      <c r="U955">
        <f t="shared" si="1000"/>
        <v>3</v>
      </c>
      <c r="V955" t="str">
        <f t="shared" si="996"/>
        <v>14Jules Wist1</v>
      </c>
      <c r="W955" s="188">
        <f t="shared" si="1001"/>
        <v>0</v>
      </c>
      <c r="X955" s="188">
        <f t="shared" si="1002"/>
        <v>0</v>
      </c>
      <c r="Y955" s="33">
        <f t="shared" si="1003"/>
        <v>43920</v>
      </c>
    </row>
    <row r="956" spans="1:25" ht="15">
      <c r="A956" s="39"/>
      <c r="B956" s="240"/>
      <c r="C956" s="14" t="str">
        <f>IF(B953&lt;&gt;"",'Agents Postes'!E$6,"")</f>
        <v>Honoré Tarot</v>
      </c>
      <c r="D956" s="15"/>
      <c r="E956" s="16"/>
      <c r="F956" s="16"/>
      <c r="G956" s="17"/>
      <c r="H956" s="17"/>
      <c r="I956" s="18"/>
      <c r="J956" s="18"/>
      <c r="K956" s="19"/>
      <c r="L956" s="1">
        <f t="shared" si="1032"/>
        <v>0</v>
      </c>
      <c r="M956" s="4">
        <f t="shared" si="1033"/>
        <v>0</v>
      </c>
      <c r="R956">
        <f t="shared" si="997"/>
        <v>1</v>
      </c>
      <c r="S956" s="33">
        <f t="shared" ref="S956" si="1056">S953</f>
        <v>43920</v>
      </c>
      <c r="T956">
        <f t="shared" si="999"/>
        <v>14</v>
      </c>
      <c r="U956">
        <f t="shared" si="1000"/>
        <v>3</v>
      </c>
      <c r="V956" t="str">
        <f t="shared" si="996"/>
        <v>14Honoré Tarot1</v>
      </c>
      <c r="W956" s="188">
        <f t="shared" si="1001"/>
        <v>0</v>
      </c>
      <c r="X956" s="188">
        <f t="shared" si="1002"/>
        <v>0</v>
      </c>
      <c r="Y956" s="33">
        <f t="shared" si="1003"/>
        <v>43920</v>
      </c>
    </row>
    <row r="957" spans="1:25" ht="15">
      <c r="A957" s="39"/>
      <c r="B957" s="240"/>
      <c r="C957" s="14" t="str">
        <f>IF(B953&lt;&gt;"",'Agents Postes'!E$7,"")</f>
        <v>Joseph Belote</v>
      </c>
      <c r="D957" s="15"/>
      <c r="E957" s="16"/>
      <c r="F957" s="16"/>
      <c r="G957" s="17"/>
      <c r="H957" s="17"/>
      <c r="I957" s="18"/>
      <c r="J957" s="18"/>
      <c r="K957" s="19"/>
      <c r="L957" s="1">
        <f t="shared" si="1032"/>
        <v>0</v>
      </c>
      <c r="M957" s="4">
        <f t="shared" si="1033"/>
        <v>0</v>
      </c>
      <c r="R957">
        <f t="shared" si="997"/>
        <v>1</v>
      </c>
      <c r="S957" s="33">
        <f t="shared" ref="S957" si="1057">S953</f>
        <v>43920</v>
      </c>
      <c r="T957">
        <f t="shared" si="999"/>
        <v>14</v>
      </c>
      <c r="U957">
        <f t="shared" si="1000"/>
        <v>3</v>
      </c>
      <c r="V957" t="str">
        <f t="shared" si="996"/>
        <v>14Joseph Belote1</v>
      </c>
      <c r="W957" s="188">
        <f t="shared" si="1001"/>
        <v>0</v>
      </c>
      <c r="X957" s="188">
        <f t="shared" si="1002"/>
        <v>0</v>
      </c>
      <c r="Y957" s="33">
        <f t="shared" si="1003"/>
        <v>43920</v>
      </c>
    </row>
    <row r="958" spans="1:25" ht="15">
      <c r="A958" s="39"/>
      <c r="B958" s="240"/>
      <c r="C958" s="14" t="str">
        <f>IF(B953&lt;&gt;"",'Agents Postes'!E$8,"")</f>
        <v/>
      </c>
      <c r="D958" s="15"/>
      <c r="E958" s="16"/>
      <c r="F958" s="16"/>
      <c r="G958" s="17"/>
      <c r="H958" s="17"/>
      <c r="I958" s="18"/>
      <c r="J958" s="18"/>
      <c r="K958" s="19"/>
      <c r="L958" s="1">
        <f t="shared" si="1032"/>
        <v>0</v>
      </c>
      <c r="M958" s="4">
        <f t="shared" si="1033"/>
        <v>0</v>
      </c>
      <c r="R958">
        <f t="shared" si="997"/>
        <v>1</v>
      </c>
      <c r="S958" s="33">
        <f t="shared" ref="S958" si="1058">S953</f>
        <v>43920</v>
      </c>
      <c r="T958">
        <f t="shared" si="999"/>
        <v>14</v>
      </c>
      <c r="U958">
        <f t="shared" si="1000"/>
        <v>3</v>
      </c>
      <c r="V958" t="str">
        <f t="shared" si="996"/>
        <v>141</v>
      </c>
      <c r="W958" s="188">
        <f t="shared" si="1001"/>
        <v>0</v>
      </c>
      <c r="X958" s="188">
        <f t="shared" si="1002"/>
        <v>0</v>
      </c>
      <c r="Y958" s="33">
        <f t="shared" si="1003"/>
        <v>43920</v>
      </c>
    </row>
    <row r="959" spans="1:25" ht="15">
      <c r="A959" s="39"/>
      <c r="B959" s="240"/>
      <c r="C959" s="14" t="str">
        <f>IF(B953&lt;&gt;"",'Agents Postes'!E$9,"")</f>
        <v/>
      </c>
      <c r="D959" s="15"/>
      <c r="E959" s="16"/>
      <c r="F959" s="16"/>
      <c r="G959" s="17"/>
      <c r="H959" s="17"/>
      <c r="I959" s="18"/>
      <c r="J959" s="18"/>
      <c r="K959" s="19"/>
      <c r="L959" s="1">
        <f t="shared" si="1032"/>
        <v>0</v>
      </c>
      <c r="M959" s="4">
        <f t="shared" si="1033"/>
        <v>0</v>
      </c>
      <c r="R959">
        <f t="shared" si="997"/>
        <v>1</v>
      </c>
      <c r="S959" s="33">
        <f t="shared" ref="S959" si="1059">S953</f>
        <v>43920</v>
      </c>
      <c r="T959">
        <f t="shared" si="999"/>
        <v>14</v>
      </c>
      <c r="U959">
        <f t="shared" si="1000"/>
        <v>3</v>
      </c>
      <c r="V959" t="str">
        <f t="shared" si="996"/>
        <v>141</v>
      </c>
      <c r="W959" s="188">
        <f t="shared" si="1001"/>
        <v>0</v>
      </c>
      <c r="X959" s="188">
        <f t="shared" si="1002"/>
        <v>0</v>
      </c>
      <c r="Y959" s="33">
        <f t="shared" si="1003"/>
        <v>43920</v>
      </c>
    </row>
    <row r="960" spans="1:25" ht="15">
      <c r="A960" s="39"/>
      <c r="B960" s="240"/>
      <c r="C960" s="14" t="str">
        <f>IF(B953&lt;&gt;"",'Agents Postes'!E$10,"")</f>
        <v/>
      </c>
      <c r="D960" s="15"/>
      <c r="E960" s="16"/>
      <c r="F960" s="16"/>
      <c r="G960" s="17"/>
      <c r="H960" s="17"/>
      <c r="I960" s="18"/>
      <c r="J960" s="18"/>
      <c r="K960" s="19"/>
      <c r="L960" s="1">
        <f t="shared" si="1032"/>
        <v>0</v>
      </c>
      <c r="M960" s="4">
        <f t="shared" si="1033"/>
        <v>0</v>
      </c>
      <c r="R960">
        <f t="shared" si="997"/>
        <v>1</v>
      </c>
      <c r="S960" s="33">
        <f t="shared" ref="S960" si="1060">S953</f>
        <v>43920</v>
      </c>
      <c r="T960">
        <f t="shared" si="999"/>
        <v>14</v>
      </c>
      <c r="U960">
        <f t="shared" si="1000"/>
        <v>3</v>
      </c>
      <c r="V960" t="str">
        <f t="shared" si="996"/>
        <v>141</v>
      </c>
      <c r="W960" s="188">
        <f t="shared" si="1001"/>
        <v>0</v>
      </c>
      <c r="X960" s="188">
        <f t="shared" si="1002"/>
        <v>0</v>
      </c>
      <c r="Y960" s="33">
        <f t="shared" si="1003"/>
        <v>43920</v>
      </c>
    </row>
    <row r="961" spans="1:25" ht="15">
      <c r="A961" s="39"/>
      <c r="B961" s="240"/>
      <c r="C961" s="14" t="str">
        <f>IF(B953&lt;&gt;"",'Agents Postes'!E$11,"")</f>
        <v/>
      </c>
      <c r="D961" s="15"/>
      <c r="E961" s="16"/>
      <c r="F961" s="16"/>
      <c r="G961" s="17"/>
      <c r="H961" s="17"/>
      <c r="I961" s="18"/>
      <c r="J961" s="18"/>
      <c r="K961" s="19"/>
      <c r="L961" s="1">
        <f t="shared" si="1032"/>
        <v>0</v>
      </c>
      <c r="M961" s="4">
        <f t="shared" si="1033"/>
        <v>0</v>
      </c>
      <c r="R961">
        <f t="shared" si="997"/>
        <v>1</v>
      </c>
      <c r="S961" s="33">
        <f t="shared" ref="S961" si="1061">S953</f>
        <v>43920</v>
      </c>
      <c r="T961">
        <f t="shared" si="999"/>
        <v>14</v>
      </c>
      <c r="U961">
        <f t="shared" si="1000"/>
        <v>3</v>
      </c>
      <c r="V961" t="str">
        <f t="shared" si="996"/>
        <v>141</v>
      </c>
      <c r="W961" s="188">
        <f t="shared" si="1001"/>
        <v>0</v>
      </c>
      <c r="X961" s="188">
        <f t="shared" si="1002"/>
        <v>0</v>
      </c>
      <c r="Y961" s="33">
        <f t="shared" si="1003"/>
        <v>43920</v>
      </c>
    </row>
    <row r="962" spans="1:25" ht="15">
      <c r="A962" s="39"/>
      <c r="B962" s="240"/>
      <c r="C962" s="14" t="str">
        <f>IF(B953&lt;&gt;"",'Agents Postes'!E$12,"")</f>
        <v/>
      </c>
      <c r="D962" s="15"/>
      <c r="E962" s="16"/>
      <c r="F962" s="16"/>
      <c r="G962" s="17"/>
      <c r="H962" s="17"/>
      <c r="I962" s="18"/>
      <c r="J962" s="18"/>
      <c r="K962" s="19"/>
      <c r="L962" s="1">
        <f t="shared" si="1032"/>
        <v>0</v>
      </c>
      <c r="M962" s="4">
        <f t="shared" si="1033"/>
        <v>0</v>
      </c>
      <c r="R962">
        <f t="shared" si="997"/>
        <v>1</v>
      </c>
      <c r="S962" s="33">
        <f t="shared" ref="S962" si="1062">S953</f>
        <v>43920</v>
      </c>
      <c r="T962">
        <f t="shared" si="999"/>
        <v>14</v>
      </c>
      <c r="U962">
        <f t="shared" si="1000"/>
        <v>3</v>
      </c>
      <c r="V962" t="str">
        <f t="shared" si="996"/>
        <v>141</v>
      </c>
      <c r="W962" s="188">
        <f t="shared" si="1001"/>
        <v>0</v>
      </c>
      <c r="X962" s="188">
        <f t="shared" si="1002"/>
        <v>0</v>
      </c>
      <c r="Y962" s="33">
        <f t="shared" si="1003"/>
        <v>43920</v>
      </c>
    </row>
    <row r="963" spans="1:25" ht="15">
      <c r="A963" s="39"/>
      <c r="B963" s="240"/>
      <c r="C963" s="14" t="str">
        <f>IF(B953&lt;&gt;"",'Agents Postes'!E$13,"")</f>
        <v/>
      </c>
      <c r="D963" s="15"/>
      <c r="E963" s="16"/>
      <c r="F963" s="16"/>
      <c r="G963" s="17"/>
      <c r="H963" s="17"/>
      <c r="I963" s="18"/>
      <c r="J963" s="18"/>
      <c r="K963" s="19"/>
      <c r="L963" s="1">
        <f t="shared" si="1032"/>
        <v>0</v>
      </c>
      <c r="M963" s="4">
        <f t="shared" si="1033"/>
        <v>0</v>
      </c>
      <c r="R963">
        <f t="shared" si="997"/>
        <v>1</v>
      </c>
      <c r="S963" s="33">
        <f t="shared" ref="S963" si="1063">S953</f>
        <v>43920</v>
      </c>
      <c r="T963">
        <f t="shared" si="999"/>
        <v>14</v>
      </c>
      <c r="U963">
        <f t="shared" si="1000"/>
        <v>3</v>
      </c>
      <c r="V963" t="str">
        <f t="shared" si="996"/>
        <v>141</v>
      </c>
      <c r="W963" s="188">
        <f t="shared" si="1001"/>
        <v>0</v>
      </c>
      <c r="X963" s="188">
        <f t="shared" si="1002"/>
        <v>0</v>
      </c>
      <c r="Y963" s="33">
        <f t="shared" si="1003"/>
        <v>43920</v>
      </c>
    </row>
    <row r="964" spans="1:25" ht="15">
      <c r="A964" s="39"/>
      <c r="B964" s="240"/>
      <c r="C964" s="14" t="str">
        <f>IF(B953&lt;&gt;"",'Agents Postes'!E$14,"")</f>
        <v/>
      </c>
      <c r="D964" s="15"/>
      <c r="E964" s="16"/>
      <c r="F964" s="16"/>
      <c r="G964" s="17"/>
      <c r="H964" s="17"/>
      <c r="I964" s="18"/>
      <c r="J964" s="18"/>
      <c r="K964" s="19"/>
      <c r="L964" s="1">
        <f t="shared" si="1032"/>
        <v>0</v>
      </c>
      <c r="M964" s="4">
        <f t="shared" si="1033"/>
        <v>0</v>
      </c>
      <c r="R964">
        <f t="shared" si="997"/>
        <v>1</v>
      </c>
      <c r="S964" s="33">
        <f t="shared" ref="S964" si="1064">S953</f>
        <v>43920</v>
      </c>
      <c r="T964">
        <f t="shared" si="999"/>
        <v>14</v>
      </c>
      <c r="U964">
        <f t="shared" si="1000"/>
        <v>3</v>
      </c>
      <c r="V964" t="str">
        <f t="shared" si="996"/>
        <v>141</v>
      </c>
      <c r="W964" s="188">
        <f t="shared" si="1001"/>
        <v>0</v>
      </c>
      <c r="X964" s="188">
        <f t="shared" si="1002"/>
        <v>0</v>
      </c>
      <c r="Y964" s="33">
        <f t="shared" si="1003"/>
        <v>43920</v>
      </c>
    </row>
    <row r="965" spans="1:25" ht="15">
      <c r="A965" s="39"/>
      <c r="B965" s="240"/>
      <c r="C965" s="14" t="str">
        <f>IF(B954&lt;&gt;"",'Agents Postes'!E$14,"")</f>
        <v/>
      </c>
      <c r="D965" s="15"/>
      <c r="E965" s="16"/>
      <c r="F965" s="16"/>
      <c r="G965" s="17"/>
      <c r="H965" s="17"/>
      <c r="I965" s="18"/>
      <c r="J965" s="18"/>
      <c r="K965" s="19"/>
      <c r="L965" s="1">
        <f t="shared" si="1032"/>
        <v>0</v>
      </c>
      <c r="M965" s="4">
        <f t="shared" si="1033"/>
        <v>0</v>
      </c>
      <c r="R965">
        <f t="shared" si="997"/>
        <v>1</v>
      </c>
      <c r="S965" s="33">
        <f t="shared" ref="S965" si="1065">S953</f>
        <v>43920</v>
      </c>
      <c r="T965">
        <f t="shared" si="999"/>
        <v>14</v>
      </c>
      <c r="U965">
        <f t="shared" si="1000"/>
        <v>3</v>
      </c>
      <c r="V965" t="str">
        <f t="shared" si="996"/>
        <v>141</v>
      </c>
      <c r="W965" s="188">
        <f t="shared" si="1001"/>
        <v>0</v>
      </c>
      <c r="X965" s="188">
        <f t="shared" si="1002"/>
        <v>0</v>
      </c>
      <c r="Y965" s="33">
        <f t="shared" si="1003"/>
        <v>43920</v>
      </c>
    </row>
    <row r="966" spans="1:25" ht="15">
      <c r="A966" s="39"/>
      <c r="B966" s="240"/>
      <c r="C966" s="14" t="str">
        <f>IF(B955&lt;&gt;"",'Agents Postes'!E$14,"")</f>
        <v/>
      </c>
      <c r="D966" s="15"/>
      <c r="E966" s="16"/>
      <c r="F966" s="16"/>
      <c r="G966" s="17"/>
      <c r="H966" s="17"/>
      <c r="I966" s="18"/>
      <c r="J966" s="18"/>
      <c r="K966" s="19"/>
      <c r="L966" s="1">
        <f t="shared" si="1032"/>
        <v>0</v>
      </c>
      <c r="M966" s="4">
        <f t="shared" si="1033"/>
        <v>0</v>
      </c>
      <c r="R966">
        <f t="shared" si="997"/>
        <v>1</v>
      </c>
      <c r="S966" s="33">
        <f t="shared" ref="S966" si="1066">S953</f>
        <v>43920</v>
      </c>
      <c r="T966">
        <f t="shared" si="999"/>
        <v>14</v>
      </c>
      <c r="U966">
        <f t="shared" si="1000"/>
        <v>3</v>
      </c>
      <c r="V966" t="str">
        <f t="shared" si="996"/>
        <v>141</v>
      </c>
      <c r="W966" s="188">
        <f t="shared" si="1001"/>
        <v>0</v>
      </c>
      <c r="X966" s="188">
        <f t="shared" si="1002"/>
        <v>0</v>
      </c>
      <c r="Y966" s="33">
        <f t="shared" si="1003"/>
        <v>43920</v>
      </c>
    </row>
    <row r="967" spans="1:25" ht="15.75" thickBot="1">
      <c r="A967" s="39"/>
      <c r="B967" s="241"/>
      <c r="C967" s="14" t="str">
        <f>IF(B956&lt;&gt;"",'Agents Postes'!E$14,"")</f>
        <v/>
      </c>
      <c r="D967" s="15"/>
      <c r="E967" s="126"/>
      <c r="F967" s="126"/>
      <c r="G967" s="127"/>
      <c r="H967" s="127"/>
      <c r="I967" s="128"/>
      <c r="J967" s="128"/>
      <c r="K967" s="21"/>
      <c r="L967" s="5">
        <f t="shared" si="1032"/>
        <v>0</v>
      </c>
      <c r="M967" s="6">
        <f t="shared" si="1033"/>
        <v>0</v>
      </c>
      <c r="R967">
        <f t="shared" si="997"/>
        <v>1</v>
      </c>
      <c r="S967" s="33">
        <f t="shared" ref="S967" si="1067">S953</f>
        <v>43920</v>
      </c>
      <c r="T967">
        <f t="shared" si="999"/>
        <v>14</v>
      </c>
      <c r="U967">
        <f t="shared" si="1000"/>
        <v>3</v>
      </c>
      <c r="V967" t="str">
        <f t="shared" si="996"/>
        <v>141</v>
      </c>
      <c r="W967" s="188">
        <f t="shared" si="1001"/>
        <v>0</v>
      </c>
      <c r="X967" s="188">
        <f t="shared" si="1002"/>
        <v>0</v>
      </c>
      <c r="Y967" s="33">
        <f t="shared" si="1003"/>
        <v>43920</v>
      </c>
    </row>
    <row r="968" spans="1:25" ht="15">
      <c r="A968" s="39">
        <v>64</v>
      </c>
      <c r="B968" s="239">
        <f>IF(WORKDAY(D$4,A968,Feries)&lt;=F$4,WORKDAY(D$4,A968,Feries),"")</f>
        <v>43921</v>
      </c>
      <c r="C968" s="11" t="str">
        <f>IF(B968&lt;&gt;"",'Agents Postes'!E$3,"")</f>
        <v>Herbert Dupont</v>
      </c>
      <c r="D968" s="12"/>
      <c r="E968" s="123"/>
      <c r="F968" s="123"/>
      <c r="G968" s="124"/>
      <c r="H968" s="124"/>
      <c r="I968" s="125"/>
      <c r="J968" s="125"/>
      <c r="K968" s="13"/>
      <c r="L968" s="2">
        <f t="shared" si="1032"/>
        <v>0</v>
      </c>
      <c r="M968" s="3">
        <f t="shared" si="1033"/>
        <v>0</v>
      </c>
      <c r="R968">
        <f t="shared" si="997"/>
        <v>2</v>
      </c>
      <c r="S968" s="33">
        <f t="shared" ref="S968" si="1068">B968</f>
        <v>43921</v>
      </c>
      <c r="T968">
        <f t="shared" si="999"/>
        <v>14</v>
      </c>
      <c r="U968">
        <f t="shared" si="1000"/>
        <v>3</v>
      </c>
      <c r="V968" t="str">
        <f t="shared" ref="V968:V1031" si="1069">T968&amp;C968&amp;R968</f>
        <v>14Herbert Dupont2</v>
      </c>
      <c r="W968" s="188">
        <f t="shared" si="1001"/>
        <v>0</v>
      </c>
      <c r="X968" s="188">
        <f t="shared" si="1002"/>
        <v>0</v>
      </c>
      <c r="Y968" s="33">
        <f t="shared" si="1003"/>
        <v>43921</v>
      </c>
    </row>
    <row r="969" spans="1:25" ht="15">
      <c r="A969" s="39"/>
      <c r="B969" s="240"/>
      <c r="C969" s="14" t="str">
        <f>IF(B968&lt;&gt;"",'Agents Postes'!E$4,"")</f>
        <v>Lulu Durand</v>
      </c>
      <c r="D969" s="15"/>
      <c r="E969" s="16"/>
      <c r="F969" s="16"/>
      <c r="G969" s="17"/>
      <c r="H969" s="17"/>
      <c r="I969" s="18"/>
      <c r="J969" s="18"/>
      <c r="K969" s="19"/>
      <c r="L969" s="1">
        <f t="shared" si="1032"/>
        <v>0</v>
      </c>
      <c r="M969" s="4">
        <f t="shared" si="1033"/>
        <v>0</v>
      </c>
      <c r="R969">
        <f t="shared" ref="R969:R1032" si="1070">IF(S969&lt;&gt;"",WEEKDAY(S969,2),"")</f>
        <v>2</v>
      </c>
      <c r="S969" s="33">
        <f t="shared" ref="S969" si="1071">S968</f>
        <v>43921</v>
      </c>
      <c r="T969">
        <f t="shared" ref="T969:T1032" si="1072">IF(S969&lt;&gt;"",WEEKNUM(S969,2),"")</f>
        <v>14</v>
      </c>
      <c r="U969">
        <f t="shared" ref="U969:U1032" si="1073">IF(S969&lt;&gt;"",MONTH(S969),"")</f>
        <v>3</v>
      </c>
      <c r="V969" t="str">
        <f t="shared" si="1069"/>
        <v>14Lulu Durand2</v>
      </c>
      <c r="W969" s="188">
        <f t="shared" ref="W969:W1032" si="1074">D969</f>
        <v>0</v>
      </c>
      <c r="X969" s="188">
        <f t="shared" ref="X969:X1032" si="1075">K969</f>
        <v>0</v>
      </c>
      <c r="Y969" s="33">
        <f t="shared" ref="Y969:Y1032" si="1076">S969</f>
        <v>43921</v>
      </c>
    </row>
    <row r="970" spans="1:25" ht="15">
      <c r="A970" s="39"/>
      <c r="B970" s="240"/>
      <c r="C970" s="14" t="str">
        <f>IF(B968&lt;&gt;"",'Agents Postes'!E$5,"")</f>
        <v>Jules Wist</v>
      </c>
      <c r="D970" s="15"/>
      <c r="E970" s="16"/>
      <c r="F970" s="16"/>
      <c r="G970" s="17"/>
      <c r="H970" s="17"/>
      <c r="I970" s="18"/>
      <c r="J970" s="18"/>
      <c r="K970" s="19"/>
      <c r="L970" s="1">
        <f t="shared" si="1032"/>
        <v>0</v>
      </c>
      <c r="M970" s="4">
        <f t="shared" si="1033"/>
        <v>0</v>
      </c>
      <c r="R970">
        <f t="shared" si="1070"/>
        <v>2</v>
      </c>
      <c r="S970" s="33">
        <f t="shared" ref="S970" si="1077">S968</f>
        <v>43921</v>
      </c>
      <c r="T970">
        <f t="shared" si="1072"/>
        <v>14</v>
      </c>
      <c r="U970">
        <f t="shared" si="1073"/>
        <v>3</v>
      </c>
      <c r="V970" t="str">
        <f t="shared" si="1069"/>
        <v>14Jules Wist2</v>
      </c>
      <c r="W970" s="188">
        <f t="shared" si="1074"/>
        <v>0</v>
      </c>
      <c r="X970" s="188">
        <f t="shared" si="1075"/>
        <v>0</v>
      </c>
      <c r="Y970" s="33">
        <f t="shared" si="1076"/>
        <v>43921</v>
      </c>
    </row>
    <row r="971" spans="1:25" ht="15">
      <c r="A971" s="39"/>
      <c r="B971" s="240"/>
      <c r="C971" s="14" t="str">
        <f>IF(B968&lt;&gt;"",'Agents Postes'!E$6,"")</f>
        <v>Honoré Tarot</v>
      </c>
      <c r="D971" s="15"/>
      <c r="E971" s="16"/>
      <c r="F971" s="16"/>
      <c r="G971" s="17"/>
      <c r="H971" s="17"/>
      <c r="I971" s="18"/>
      <c r="J971" s="18"/>
      <c r="K971" s="19"/>
      <c r="L971" s="1">
        <f t="shared" si="1032"/>
        <v>0</v>
      </c>
      <c r="M971" s="4">
        <f t="shared" si="1033"/>
        <v>0</v>
      </c>
      <c r="R971">
        <f t="shared" si="1070"/>
        <v>2</v>
      </c>
      <c r="S971" s="33">
        <f t="shared" ref="S971" si="1078">S968</f>
        <v>43921</v>
      </c>
      <c r="T971">
        <f t="shared" si="1072"/>
        <v>14</v>
      </c>
      <c r="U971">
        <f t="shared" si="1073"/>
        <v>3</v>
      </c>
      <c r="V971" t="str">
        <f t="shared" si="1069"/>
        <v>14Honoré Tarot2</v>
      </c>
      <c r="W971" s="188">
        <f t="shared" si="1074"/>
        <v>0</v>
      </c>
      <c r="X971" s="188">
        <f t="shared" si="1075"/>
        <v>0</v>
      </c>
      <c r="Y971" s="33">
        <f t="shared" si="1076"/>
        <v>43921</v>
      </c>
    </row>
    <row r="972" spans="1:25" ht="15">
      <c r="A972" s="39"/>
      <c r="B972" s="240"/>
      <c r="C972" s="14" t="str">
        <f>IF(B968&lt;&gt;"",'Agents Postes'!E$7,"")</f>
        <v>Joseph Belote</v>
      </c>
      <c r="D972" s="15"/>
      <c r="E972" s="16"/>
      <c r="F972" s="16"/>
      <c r="G972" s="17"/>
      <c r="H972" s="17"/>
      <c r="I972" s="18"/>
      <c r="J972" s="18"/>
      <c r="K972" s="19"/>
      <c r="L972" s="1">
        <f t="shared" si="1032"/>
        <v>0</v>
      </c>
      <c r="M972" s="4">
        <f t="shared" si="1033"/>
        <v>0</v>
      </c>
      <c r="R972">
        <f t="shared" si="1070"/>
        <v>2</v>
      </c>
      <c r="S972" s="33">
        <f t="shared" ref="S972" si="1079">S968</f>
        <v>43921</v>
      </c>
      <c r="T972">
        <f t="shared" si="1072"/>
        <v>14</v>
      </c>
      <c r="U972">
        <f t="shared" si="1073"/>
        <v>3</v>
      </c>
      <c r="V972" t="str">
        <f t="shared" si="1069"/>
        <v>14Joseph Belote2</v>
      </c>
      <c r="W972" s="188">
        <f t="shared" si="1074"/>
        <v>0</v>
      </c>
      <c r="X972" s="188">
        <f t="shared" si="1075"/>
        <v>0</v>
      </c>
      <c r="Y972" s="33">
        <f t="shared" si="1076"/>
        <v>43921</v>
      </c>
    </row>
    <row r="973" spans="1:25" ht="15">
      <c r="A973" s="39"/>
      <c r="B973" s="240"/>
      <c r="C973" s="14" t="str">
        <f>IF(B968&lt;&gt;"",'Agents Postes'!E$8,"")</f>
        <v/>
      </c>
      <c r="D973" s="15"/>
      <c r="E973" s="16"/>
      <c r="F973" s="16"/>
      <c r="G973" s="17"/>
      <c r="H973" s="17"/>
      <c r="I973" s="18"/>
      <c r="J973" s="18"/>
      <c r="K973" s="19"/>
      <c r="L973" s="1">
        <f t="shared" si="1032"/>
        <v>0</v>
      </c>
      <c r="M973" s="4">
        <f t="shared" si="1033"/>
        <v>0</v>
      </c>
      <c r="R973">
        <f t="shared" si="1070"/>
        <v>2</v>
      </c>
      <c r="S973" s="33">
        <f t="shared" ref="S973" si="1080">S968</f>
        <v>43921</v>
      </c>
      <c r="T973">
        <f t="shared" si="1072"/>
        <v>14</v>
      </c>
      <c r="U973">
        <f t="shared" si="1073"/>
        <v>3</v>
      </c>
      <c r="V973" t="str">
        <f t="shared" si="1069"/>
        <v>142</v>
      </c>
      <c r="W973" s="188">
        <f t="shared" si="1074"/>
        <v>0</v>
      </c>
      <c r="X973" s="188">
        <f t="shared" si="1075"/>
        <v>0</v>
      </c>
      <c r="Y973" s="33">
        <f t="shared" si="1076"/>
        <v>43921</v>
      </c>
    </row>
    <row r="974" spans="1:25" ht="15">
      <c r="A974" s="39"/>
      <c r="B974" s="240"/>
      <c r="C974" s="14" t="str">
        <f>IF(B968&lt;&gt;"",'Agents Postes'!E$9,"")</f>
        <v/>
      </c>
      <c r="D974" s="15"/>
      <c r="E974" s="16"/>
      <c r="F974" s="16"/>
      <c r="G974" s="17"/>
      <c r="H974" s="17"/>
      <c r="I974" s="18"/>
      <c r="J974" s="18"/>
      <c r="K974" s="19"/>
      <c r="L974" s="1">
        <f t="shared" si="1032"/>
        <v>0</v>
      </c>
      <c r="M974" s="4">
        <f t="shared" si="1033"/>
        <v>0</v>
      </c>
      <c r="R974">
        <f t="shared" si="1070"/>
        <v>2</v>
      </c>
      <c r="S974" s="33">
        <f t="shared" ref="S974" si="1081">S968</f>
        <v>43921</v>
      </c>
      <c r="T974">
        <f t="shared" si="1072"/>
        <v>14</v>
      </c>
      <c r="U974">
        <f t="shared" si="1073"/>
        <v>3</v>
      </c>
      <c r="V974" t="str">
        <f t="shared" si="1069"/>
        <v>142</v>
      </c>
      <c r="W974" s="188">
        <f t="shared" si="1074"/>
        <v>0</v>
      </c>
      <c r="X974" s="188">
        <f t="shared" si="1075"/>
        <v>0</v>
      </c>
      <c r="Y974" s="33">
        <f t="shared" si="1076"/>
        <v>43921</v>
      </c>
    </row>
    <row r="975" spans="1:25" ht="15">
      <c r="A975" s="39"/>
      <c r="B975" s="240"/>
      <c r="C975" s="14" t="str">
        <f>IF(B968&lt;&gt;"",'Agents Postes'!E$10,"")</f>
        <v/>
      </c>
      <c r="D975" s="15"/>
      <c r="E975" s="16"/>
      <c r="F975" s="16"/>
      <c r="G975" s="17"/>
      <c r="H975" s="17"/>
      <c r="I975" s="18"/>
      <c r="J975" s="18"/>
      <c r="K975" s="19"/>
      <c r="L975" s="1">
        <f t="shared" si="1032"/>
        <v>0</v>
      </c>
      <c r="M975" s="4">
        <f t="shared" si="1033"/>
        <v>0</v>
      </c>
      <c r="R975">
        <f t="shared" si="1070"/>
        <v>2</v>
      </c>
      <c r="S975" s="33">
        <f t="shared" ref="S975" si="1082">S968</f>
        <v>43921</v>
      </c>
      <c r="T975">
        <f t="shared" si="1072"/>
        <v>14</v>
      </c>
      <c r="U975">
        <f t="shared" si="1073"/>
        <v>3</v>
      </c>
      <c r="V975" t="str">
        <f t="shared" si="1069"/>
        <v>142</v>
      </c>
      <c r="W975" s="188">
        <f t="shared" si="1074"/>
        <v>0</v>
      </c>
      <c r="X975" s="188">
        <f t="shared" si="1075"/>
        <v>0</v>
      </c>
      <c r="Y975" s="33">
        <f t="shared" si="1076"/>
        <v>43921</v>
      </c>
    </row>
    <row r="976" spans="1:25" ht="15">
      <c r="A976" s="39"/>
      <c r="B976" s="240"/>
      <c r="C976" s="14" t="str">
        <f>IF(B968&lt;&gt;"",'Agents Postes'!E$11,"")</f>
        <v/>
      </c>
      <c r="D976" s="15"/>
      <c r="E976" s="16"/>
      <c r="F976" s="16"/>
      <c r="G976" s="17"/>
      <c r="H976" s="17"/>
      <c r="I976" s="18"/>
      <c r="J976" s="18"/>
      <c r="K976" s="19"/>
      <c r="L976" s="1">
        <f t="shared" si="1032"/>
        <v>0</v>
      </c>
      <c r="M976" s="4">
        <f t="shared" si="1033"/>
        <v>0</v>
      </c>
      <c r="R976">
        <f t="shared" si="1070"/>
        <v>2</v>
      </c>
      <c r="S976" s="33">
        <f t="shared" ref="S976" si="1083">S968</f>
        <v>43921</v>
      </c>
      <c r="T976">
        <f t="shared" si="1072"/>
        <v>14</v>
      </c>
      <c r="U976">
        <f t="shared" si="1073"/>
        <v>3</v>
      </c>
      <c r="V976" t="str">
        <f t="shared" si="1069"/>
        <v>142</v>
      </c>
      <c r="W976" s="188">
        <f t="shared" si="1074"/>
        <v>0</v>
      </c>
      <c r="X976" s="188">
        <f t="shared" si="1075"/>
        <v>0</v>
      </c>
      <c r="Y976" s="33">
        <f t="shared" si="1076"/>
        <v>43921</v>
      </c>
    </row>
    <row r="977" spans="1:25" ht="15">
      <c r="A977" s="39"/>
      <c r="B977" s="240"/>
      <c r="C977" s="14" t="str">
        <f>IF(B968&lt;&gt;"",'Agents Postes'!E$12,"")</f>
        <v/>
      </c>
      <c r="D977" s="15"/>
      <c r="E977" s="16"/>
      <c r="F977" s="16"/>
      <c r="G977" s="17"/>
      <c r="H977" s="17"/>
      <c r="I977" s="18"/>
      <c r="J977" s="18"/>
      <c r="K977" s="19"/>
      <c r="L977" s="1">
        <f t="shared" si="1032"/>
        <v>0</v>
      </c>
      <c r="M977" s="4">
        <f t="shared" si="1033"/>
        <v>0</v>
      </c>
      <c r="R977">
        <f t="shared" si="1070"/>
        <v>2</v>
      </c>
      <c r="S977" s="33">
        <f t="shared" ref="S977" si="1084">S968</f>
        <v>43921</v>
      </c>
      <c r="T977">
        <f t="shared" si="1072"/>
        <v>14</v>
      </c>
      <c r="U977">
        <f t="shared" si="1073"/>
        <v>3</v>
      </c>
      <c r="V977" t="str">
        <f t="shared" si="1069"/>
        <v>142</v>
      </c>
      <c r="W977" s="188">
        <f t="shared" si="1074"/>
        <v>0</v>
      </c>
      <c r="X977" s="188">
        <f t="shared" si="1075"/>
        <v>0</v>
      </c>
      <c r="Y977" s="33">
        <f t="shared" si="1076"/>
        <v>43921</v>
      </c>
    </row>
    <row r="978" spans="1:25" ht="15">
      <c r="A978" s="39"/>
      <c r="B978" s="240"/>
      <c r="C978" s="14" t="str">
        <f>IF(B968&lt;&gt;"",'Agents Postes'!E$13,"")</f>
        <v/>
      </c>
      <c r="D978" s="15"/>
      <c r="E978" s="16"/>
      <c r="F978" s="16"/>
      <c r="G978" s="17"/>
      <c r="H978" s="17"/>
      <c r="I978" s="18"/>
      <c r="J978" s="18"/>
      <c r="K978" s="19"/>
      <c r="L978" s="1">
        <f t="shared" si="1032"/>
        <v>0</v>
      </c>
      <c r="M978" s="4">
        <f t="shared" si="1033"/>
        <v>0</v>
      </c>
      <c r="R978">
        <f t="shared" si="1070"/>
        <v>2</v>
      </c>
      <c r="S978" s="33">
        <f t="shared" ref="S978" si="1085">S968</f>
        <v>43921</v>
      </c>
      <c r="T978">
        <f t="shared" si="1072"/>
        <v>14</v>
      </c>
      <c r="U978">
        <f t="shared" si="1073"/>
        <v>3</v>
      </c>
      <c r="V978" t="str">
        <f t="shared" si="1069"/>
        <v>142</v>
      </c>
      <c r="W978" s="188">
        <f t="shared" si="1074"/>
        <v>0</v>
      </c>
      <c r="X978" s="188">
        <f t="shared" si="1075"/>
        <v>0</v>
      </c>
      <c r="Y978" s="33">
        <f t="shared" si="1076"/>
        <v>43921</v>
      </c>
    </row>
    <row r="979" spans="1:25" ht="15">
      <c r="A979" s="39"/>
      <c r="B979" s="240"/>
      <c r="C979" s="14" t="str">
        <f>IF(B968&lt;&gt;"",'Agents Postes'!E$14,"")</f>
        <v/>
      </c>
      <c r="D979" s="15"/>
      <c r="E979" s="16"/>
      <c r="F979" s="16"/>
      <c r="G979" s="17"/>
      <c r="H979" s="17"/>
      <c r="I979" s="18"/>
      <c r="J979" s="18"/>
      <c r="K979" s="19"/>
      <c r="L979" s="1">
        <f t="shared" si="1032"/>
        <v>0</v>
      </c>
      <c r="M979" s="4">
        <f t="shared" si="1033"/>
        <v>0</v>
      </c>
      <c r="R979">
        <f t="shared" si="1070"/>
        <v>2</v>
      </c>
      <c r="S979" s="33">
        <f t="shared" ref="S979" si="1086">S968</f>
        <v>43921</v>
      </c>
      <c r="T979">
        <f t="shared" si="1072"/>
        <v>14</v>
      </c>
      <c r="U979">
        <f t="shared" si="1073"/>
        <v>3</v>
      </c>
      <c r="V979" t="str">
        <f t="shared" si="1069"/>
        <v>142</v>
      </c>
      <c r="W979" s="188">
        <f t="shared" si="1074"/>
        <v>0</v>
      </c>
      <c r="X979" s="188">
        <f t="shared" si="1075"/>
        <v>0</v>
      </c>
      <c r="Y979" s="33">
        <f t="shared" si="1076"/>
        <v>43921</v>
      </c>
    </row>
    <row r="980" spans="1:25" ht="15">
      <c r="A980" s="39"/>
      <c r="B980" s="240"/>
      <c r="C980" s="14" t="str">
        <f>IF(B969&lt;&gt;"",'Agents Postes'!E$14,"")</f>
        <v/>
      </c>
      <c r="D980" s="15"/>
      <c r="E980" s="16"/>
      <c r="F980" s="16"/>
      <c r="G980" s="17"/>
      <c r="H980" s="17"/>
      <c r="I980" s="18"/>
      <c r="J980" s="18"/>
      <c r="K980" s="19"/>
      <c r="L980" s="1">
        <f t="shared" si="1032"/>
        <v>0</v>
      </c>
      <c r="M980" s="4">
        <f t="shared" si="1033"/>
        <v>0</v>
      </c>
      <c r="R980">
        <f t="shared" si="1070"/>
        <v>2</v>
      </c>
      <c r="S980" s="33">
        <f t="shared" ref="S980" si="1087">S968</f>
        <v>43921</v>
      </c>
      <c r="T980">
        <f t="shared" si="1072"/>
        <v>14</v>
      </c>
      <c r="U980">
        <f t="shared" si="1073"/>
        <v>3</v>
      </c>
      <c r="V980" t="str">
        <f t="shared" si="1069"/>
        <v>142</v>
      </c>
      <c r="W980" s="188">
        <f t="shared" si="1074"/>
        <v>0</v>
      </c>
      <c r="X980" s="188">
        <f t="shared" si="1075"/>
        <v>0</v>
      </c>
      <c r="Y980" s="33">
        <f t="shared" si="1076"/>
        <v>43921</v>
      </c>
    </row>
    <row r="981" spans="1:25" ht="15">
      <c r="A981" s="39"/>
      <c r="B981" s="240"/>
      <c r="C981" s="14" t="str">
        <f>IF(B970&lt;&gt;"",'Agents Postes'!E$14,"")</f>
        <v/>
      </c>
      <c r="D981" s="15"/>
      <c r="E981" s="16"/>
      <c r="F981" s="16"/>
      <c r="G981" s="17"/>
      <c r="H981" s="17"/>
      <c r="I981" s="18"/>
      <c r="J981" s="18"/>
      <c r="K981" s="19"/>
      <c r="L981" s="1">
        <f t="shared" si="1032"/>
        <v>0</v>
      </c>
      <c r="M981" s="4">
        <f t="shared" si="1033"/>
        <v>0</v>
      </c>
      <c r="R981">
        <f t="shared" si="1070"/>
        <v>2</v>
      </c>
      <c r="S981" s="33">
        <f t="shared" ref="S981" si="1088">S968</f>
        <v>43921</v>
      </c>
      <c r="T981">
        <f t="shared" si="1072"/>
        <v>14</v>
      </c>
      <c r="U981">
        <f t="shared" si="1073"/>
        <v>3</v>
      </c>
      <c r="V981" t="str">
        <f t="shared" si="1069"/>
        <v>142</v>
      </c>
      <c r="W981" s="188">
        <f t="shared" si="1074"/>
        <v>0</v>
      </c>
      <c r="X981" s="188">
        <f t="shared" si="1075"/>
        <v>0</v>
      </c>
      <c r="Y981" s="33">
        <f t="shared" si="1076"/>
        <v>43921</v>
      </c>
    </row>
    <row r="982" spans="1:25" ht="15.75" thickBot="1">
      <c r="A982" s="39"/>
      <c r="B982" s="241"/>
      <c r="C982" s="14" t="str">
        <f>IF(B971&lt;&gt;"",'Agents Postes'!E$14,"")</f>
        <v/>
      </c>
      <c r="D982" s="15"/>
      <c r="E982" s="126"/>
      <c r="F982" s="126"/>
      <c r="G982" s="127"/>
      <c r="H982" s="127"/>
      <c r="I982" s="128"/>
      <c r="J982" s="128"/>
      <c r="K982" s="21"/>
      <c r="L982" s="5">
        <f t="shared" si="1032"/>
        <v>0</v>
      </c>
      <c r="M982" s="6">
        <f t="shared" si="1033"/>
        <v>0</v>
      </c>
      <c r="R982">
        <f t="shared" si="1070"/>
        <v>2</v>
      </c>
      <c r="S982" s="33">
        <f t="shared" ref="S982" si="1089">S968</f>
        <v>43921</v>
      </c>
      <c r="T982">
        <f t="shared" si="1072"/>
        <v>14</v>
      </c>
      <c r="U982">
        <f t="shared" si="1073"/>
        <v>3</v>
      </c>
      <c r="V982" t="str">
        <f t="shared" si="1069"/>
        <v>142</v>
      </c>
      <c r="W982" s="188">
        <f t="shared" si="1074"/>
        <v>0</v>
      </c>
      <c r="X982" s="188">
        <f t="shared" si="1075"/>
        <v>0</v>
      </c>
      <c r="Y982" s="33">
        <f t="shared" si="1076"/>
        <v>43921</v>
      </c>
    </row>
    <row r="983" spans="1:25" ht="15">
      <c r="A983" s="39">
        <v>65</v>
      </c>
      <c r="B983" s="239">
        <f>IF(WORKDAY(D$4,A983,Feries)&lt;=F$4,WORKDAY(D$4,A983,Feries),"")</f>
        <v>43922</v>
      </c>
      <c r="C983" s="11" t="str">
        <f>IF(B983&lt;&gt;"",'Agents Postes'!E$3,"")</f>
        <v>Herbert Dupont</v>
      </c>
      <c r="D983" s="12"/>
      <c r="E983" s="123"/>
      <c r="F983" s="123"/>
      <c r="G983" s="124"/>
      <c r="H983" s="124"/>
      <c r="I983" s="125"/>
      <c r="J983" s="125"/>
      <c r="K983" s="13"/>
      <c r="L983" s="2">
        <f t="shared" si="1032"/>
        <v>0</v>
      </c>
      <c r="M983" s="3">
        <f t="shared" si="1033"/>
        <v>0</v>
      </c>
      <c r="R983">
        <f t="shared" si="1070"/>
        <v>3</v>
      </c>
      <c r="S983" s="33">
        <f t="shared" ref="S983" si="1090">B983</f>
        <v>43922</v>
      </c>
      <c r="T983">
        <f t="shared" si="1072"/>
        <v>14</v>
      </c>
      <c r="U983">
        <f t="shared" si="1073"/>
        <v>4</v>
      </c>
      <c r="V983" t="str">
        <f t="shared" si="1069"/>
        <v>14Herbert Dupont3</v>
      </c>
      <c r="W983" s="188">
        <f t="shared" si="1074"/>
        <v>0</v>
      </c>
      <c r="X983" s="188">
        <f t="shared" si="1075"/>
        <v>0</v>
      </c>
      <c r="Y983" s="33">
        <f t="shared" si="1076"/>
        <v>43922</v>
      </c>
    </row>
    <row r="984" spans="1:25" ht="15">
      <c r="A984" s="39"/>
      <c r="B984" s="240"/>
      <c r="C984" s="14" t="str">
        <f>IF(B983&lt;&gt;"",'Agents Postes'!E$4,"")</f>
        <v>Lulu Durand</v>
      </c>
      <c r="D984" s="15"/>
      <c r="E984" s="16"/>
      <c r="F984" s="16"/>
      <c r="G984" s="17"/>
      <c r="H984" s="17"/>
      <c r="I984" s="18"/>
      <c r="J984" s="18"/>
      <c r="K984" s="19"/>
      <c r="L984" s="1">
        <f t="shared" si="1032"/>
        <v>0</v>
      </c>
      <c r="M984" s="4">
        <f t="shared" si="1033"/>
        <v>0</v>
      </c>
      <c r="R984">
        <f t="shared" si="1070"/>
        <v>3</v>
      </c>
      <c r="S984" s="33">
        <f t="shared" ref="S984" si="1091">S983</f>
        <v>43922</v>
      </c>
      <c r="T984">
        <f t="shared" si="1072"/>
        <v>14</v>
      </c>
      <c r="U984">
        <f t="shared" si="1073"/>
        <v>4</v>
      </c>
      <c r="V984" t="str">
        <f t="shared" si="1069"/>
        <v>14Lulu Durand3</v>
      </c>
      <c r="W984" s="188">
        <f t="shared" si="1074"/>
        <v>0</v>
      </c>
      <c r="X984" s="188">
        <f t="shared" si="1075"/>
        <v>0</v>
      </c>
      <c r="Y984" s="33">
        <f t="shared" si="1076"/>
        <v>43922</v>
      </c>
    </row>
    <row r="985" spans="1:25" ht="15">
      <c r="A985" s="39"/>
      <c r="B985" s="240"/>
      <c r="C985" s="14" t="str">
        <f>IF(B983&lt;&gt;"",'Agents Postes'!E$5,"")</f>
        <v>Jules Wist</v>
      </c>
      <c r="D985" s="15"/>
      <c r="E985" s="16"/>
      <c r="F985" s="16"/>
      <c r="G985" s="17"/>
      <c r="H985" s="17"/>
      <c r="I985" s="18"/>
      <c r="J985" s="18"/>
      <c r="K985" s="19"/>
      <c r="L985" s="1">
        <f t="shared" si="1032"/>
        <v>0</v>
      </c>
      <c r="M985" s="4">
        <f t="shared" si="1033"/>
        <v>0</v>
      </c>
      <c r="R985">
        <f t="shared" si="1070"/>
        <v>3</v>
      </c>
      <c r="S985" s="33">
        <f t="shared" ref="S985" si="1092">S983</f>
        <v>43922</v>
      </c>
      <c r="T985">
        <f t="shared" si="1072"/>
        <v>14</v>
      </c>
      <c r="U985">
        <f t="shared" si="1073"/>
        <v>4</v>
      </c>
      <c r="V985" t="str">
        <f t="shared" si="1069"/>
        <v>14Jules Wist3</v>
      </c>
      <c r="W985" s="188">
        <f t="shared" si="1074"/>
        <v>0</v>
      </c>
      <c r="X985" s="188">
        <f t="shared" si="1075"/>
        <v>0</v>
      </c>
      <c r="Y985" s="33">
        <f t="shared" si="1076"/>
        <v>43922</v>
      </c>
    </row>
    <row r="986" spans="1:25" ht="15">
      <c r="A986" s="39"/>
      <c r="B986" s="240"/>
      <c r="C986" s="14" t="str">
        <f>IF(B983&lt;&gt;"",'Agents Postes'!E$6,"")</f>
        <v>Honoré Tarot</v>
      </c>
      <c r="D986" s="15"/>
      <c r="E986" s="16"/>
      <c r="F986" s="16"/>
      <c r="G986" s="17"/>
      <c r="H986" s="17"/>
      <c r="I986" s="18"/>
      <c r="J986" s="18"/>
      <c r="K986" s="19"/>
      <c r="L986" s="1">
        <f t="shared" si="1032"/>
        <v>0</v>
      </c>
      <c r="M986" s="4">
        <f t="shared" si="1033"/>
        <v>0</v>
      </c>
      <c r="R986">
        <f t="shared" si="1070"/>
        <v>3</v>
      </c>
      <c r="S986" s="33">
        <f t="shared" ref="S986" si="1093">S983</f>
        <v>43922</v>
      </c>
      <c r="T986">
        <f t="shared" si="1072"/>
        <v>14</v>
      </c>
      <c r="U986">
        <f t="shared" si="1073"/>
        <v>4</v>
      </c>
      <c r="V986" t="str">
        <f t="shared" si="1069"/>
        <v>14Honoré Tarot3</v>
      </c>
      <c r="W986" s="188">
        <f t="shared" si="1074"/>
        <v>0</v>
      </c>
      <c r="X986" s="188">
        <f t="shared" si="1075"/>
        <v>0</v>
      </c>
      <c r="Y986" s="33">
        <f t="shared" si="1076"/>
        <v>43922</v>
      </c>
    </row>
    <row r="987" spans="1:25" ht="15">
      <c r="A987" s="39"/>
      <c r="B987" s="240"/>
      <c r="C987" s="14" t="str">
        <f>IF(B983&lt;&gt;"",'Agents Postes'!E$7,"")</f>
        <v>Joseph Belote</v>
      </c>
      <c r="D987" s="15"/>
      <c r="E987" s="16"/>
      <c r="F987" s="16"/>
      <c r="G987" s="17"/>
      <c r="H987" s="17"/>
      <c r="I987" s="18"/>
      <c r="J987" s="18"/>
      <c r="K987" s="19"/>
      <c r="L987" s="1">
        <f t="shared" si="1032"/>
        <v>0</v>
      </c>
      <c r="M987" s="4">
        <f t="shared" si="1033"/>
        <v>0</v>
      </c>
      <c r="R987">
        <f t="shared" si="1070"/>
        <v>3</v>
      </c>
      <c r="S987" s="33">
        <f t="shared" ref="S987" si="1094">S983</f>
        <v>43922</v>
      </c>
      <c r="T987">
        <f t="shared" si="1072"/>
        <v>14</v>
      </c>
      <c r="U987">
        <f t="shared" si="1073"/>
        <v>4</v>
      </c>
      <c r="V987" t="str">
        <f t="shared" si="1069"/>
        <v>14Joseph Belote3</v>
      </c>
      <c r="W987" s="188">
        <f t="shared" si="1074"/>
        <v>0</v>
      </c>
      <c r="X987" s="188">
        <f t="shared" si="1075"/>
        <v>0</v>
      </c>
      <c r="Y987" s="33">
        <f t="shared" si="1076"/>
        <v>43922</v>
      </c>
    </row>
    <row r="988" spans="1:25" ht="15">
      <c r="A988" s="39"/>
      <c r="B988" s="240"/>
      <c r="C988" s="14" t="str">
        <f>IF(B983&lt;&gt;"",'Agents Postes'!E$8,"")</f>
        <v/>
      </c>
      <c r="D988" s="15"/>
      <c r="E988" s="16"/>
      <c r="F988" s="16"/>
      <c r="G988" s="17"/>
      <c r="H988" s="17"/>
      <c r="I988" s="18"/>
      <c r="J988" s="18"/>
      <c r="K988" s="19"/>
      <c r="L988" s="1">
        <f t="shared" si="1032"/>
        <v>0</v>
      </c>
      <c r="M988" s="4">
        <f t="shared" si="1033"/>
        <v>0</v>
      </c>
      <c r="R988">
        <f t="shared" si="1070"/>
        <v>3</v>
      </c>
      <c r="S988" s="33">
        <f t="shared" ref="S988" si="1095">S983</f>
        <v>43922</v>
      </c>
      <c r="T988">
        <f t="shared" si="1072"/>
        <v>14</v>
      </c>
      <c r="U988">
        <f t="shared" si="1073"/>
        <v>4</v>
      </c>
      <c r="V988" t="str">
        <f t="shared" si="1069"/>
        <v>143</v>
      </c>
      <c r="W988" s="188">
        <f t="shared" si="1074"/>
        <v>0</v>
      </c>
      <c r="X988" s="188">
        <f t="shared" si="1075"/>
        <v>0</v>
      </c>
      <c r="Y988" s="33">
        <f t="shared" si="1076"/>
        <v>43922</v>
      </c>
    </row>
    <row r="989" spans="1:25" ht="15">
      <c r="A989" s="39"/>
      <c r="B989" s="240"/>
      <c r="C989" s="14" t="str">
        <f>IF(B983&lt;&gt;"",'Agents Postes'!E$9,"")</f>
        <v/>
      </c>
      <c r="D989" s="15"/>
      <c r="E989" s="16"/>
      <c r="F989" s="16"/>
      <c r="G989" s="17"/>
      <c r="H989" s="17"/>
      <c r="I989" s="18"/>
      <c r="J989" s="18"/>
      <c r="K989" s="19"/>
      <c r="L989" s="1">
        <f t="shared" si="1032"/>
        <v>0</v>
      </c>
      <c r="M989" s="4">
        <f t="shared" si="1033"/>
        <v>0</v>
      </c>
      <c r="R989">
        <f t="shared" si="1070"/>
        <v>3</v>
      </c>
      <c r="S989" s="33">
        <f t="shared" ref="S989" si="1096">S983</f>
        <v>43922</v>
      </c>
      <c r="T989">
        <f t="shared" si="1072"/>
        <v>14</v>
      </c>
      <c r="U989">
        <f t="shared" si="1073"/>
        <v>4</v>
      </c>
      <c r="V989" t="str">
        <f t="shared" si="1069"/>
        <v>143</v>
      </c>
      <c r="W989" s="188">
        <f t="shared" si="1074"/>
        <v>0</v>
      </c>
      <c r="X989" s="188">
        <f t="shared" si="1075"/>
        <v>0</v>
      </c>
      <c r="Y989" s="33">
        <f t="shared" si="1076"/>
        <v>43922</v>
      </c>
    </row>
    <row r="990" spans="1:25" ht="15">
      <c r="A990" s="39"/>
      <c r="B990" s="240"/>
      <c r="C990" s="14" t="str">
        <f>IF(B983&lt;&gt;"",'Agents Postes'!E$10,"")</f>
        <v/>
      </c>
      <c r="D990" s="15"/>
      <c r="E990" s="16"/>
      <c r="F990" s="16"/>
      <c r="G990" s="17"/>
      <c r="H990" s="17"/>
      <c r="I990" s="18"/>
      <c r="J990" s="18"/>
      <c r="K990" s="19"/>
      <c r="L990" s="1">
        <f t="shared" si="1032"/>
        <v>0</v>
      </c>
      <c r="M990" s="4">
        <f t="shared" si="1033"/>
        <v>0</v>
      </c>
      <c r="R990">
        <f t="shared" si="1070"/>
        <v>3</v>
      </c>
      <c r="S990" s="33">
        <f t="shared" ref="S990" si="1097">S983</f>
        <v>43922</v>
      </c>
      <c r="T990">
        <f t="shared" si="1072"/>
        <v>14</v>
      </c>
      <c r="U990">
        <f t="shared" si="1073"/>
        <v>4</v>
      </c>
      <c r="V990" t="str">
        <f t="shared" si="1069"/>
        <v>143</v>
      </c>
      <c r="W990" s="188">
        <f t="shared" si="1074"/>
        <v>0</v>
      </c>
      <c r="X990" s="188">
        <f t="shared" si="1075"/>
        <v>0</v>
      </c>
      <c r="Y990" s="33">
        <f t="shared" si="1076"/>
        <v>43922</v>
      </c>
    </row>
    <row r="991" spans="1:25" ht="15">
      <c r="A991" s="39"/>
      <c r="B991" s="240"/>
      <c r="C991" s="14" t="str">
        <f>IF(B983&lt;&gt;"",'Agents Postes'!E$11,"")</f>
        <v/>
      </c>
      <c r="D991" s="15"/>
      <c r="E991" s="16"/>
      <c r="F991" s="16"/>
      <c r="G991" s="17"/>
      <c r="H991" s="17"/>
      <c r="I991" s="18"/>
      <c r="J991" s="18"/>
      <c r="K991" s="19"/>
      <c r="L991" s="1">
        <f t="shared" si="1032"/>
        <v>0</v>
      </c>
      <c r="M991" s="4">
        <f t="shared" si="1033"/>
        <v>0</v>
      </c>
      <c r="R991">
        <f t="shared" si="1070"/>
        <v>3</v>
      </c>
      <c r="S991" s="33">
        <f t="shared" ref="S991" si="1098">S983</f>
        <v>43922</v>
      </c>
      <c r="T991">
        <f t="shared" si="1072"/>
        <v>14</v>
      </c>
      <c r="U991">
        <f t="shared" si="1073"/>
        <v>4</v>
      </c>
      <c r="V991" t="str">
        <f t="shared" si="1069"/>
        <v>143</v>
      </c>
      <c r="W991" s="188">
        <f t="shared" si="1074"/>
        <v>0</v>
      </c>
      <c r="X991" s="188">
        <f t="shared" si="1075"/>
        <v>0</v>
      </c>
      <c r="Y991" s="33">
        <f t="shared" si="1076"/>
        <v>43922</v>
      </c>
    </row>
    <row r="992" spans="1:25" ht="15">
      <c r="A992" s="39"/>
      <c r="B992" s="240"/>
      <c r="C992" s="14" t="str">
        <f>IF(B983&lt;&gt;"",'Agents Postes'!E$12,"")</f>
        <v/>
      </c>
      <c r="D992" s="15"/>
      <c r="E992" s="16"/>
      <c r="F992" s="16"/>
      <c r="G992" s="17"/>
      <c r="H992" s="17"/>
      <c r="I992" s="18"/>
      <c r="J992" s="18"/>
      <c r="K992" s="19"/>
      <c r="L992" s="1">
        <f t="shared" si="1032"/>
        <v>0</v>
      </c>
      <c r="M992" s="4">
        <f t="shared" si="1033"/>
        <v>0</v>
      </c>
      <c r="R992">
        <f t="shared" si="1070"/>
        <v>3</v>
      </c>
      <c r="S992" s="33">
        <f t="shared" ref="S992" si="1099">S983</f>
        <v>43922</v>
      </c>
      <c r="T992">
        <f t="shared" si="1072"/>
        <v>14</v>
      </c>
      <c r="U992">
        <f t="shared" si="1073"/>
        <v>4</v>
      </c>
      <c r="V992" t="str">
        <f t="shared" si="1069"/>
        <v>143</v>
      </c>
      <c r="W992" s="188">
        <f t="shared" si="1074"/>
        <v>0</v>
      </c>
      <c r="X992" s="188">
        <f t="shared" si="1075"/>
        <v>0</v>
      </c>
      <c r="Y992" s="33">
        <f t="shared" si="1076"/>
        <v>43922</v>
      </c>
    </row>
    <row r="993" spans="1:25" ht="15">
      <c r="A993" s="39"/>
      <c r="B993" s="240"/>
      <c r="C993" s="14" t="str">
        <f>IF(B983&lt;&gt;"",'Agents Postes'!E$13,"")</f>
        <v/>
      </c>
      <c r="D993" s="15"/>
      <c r="E993" s="16"/>
      <c r="F993" s="16"/>
      <c r="G993" s="17"/>
      <c r="H993" s="17"/>
      <c r="I993" s="18"/>
      <c r="J993" s="18"/>
      <c r="K993" s="19"/>
      <c r="L993" s="1">
        <f t="shared" si="1032"/>
        <v>0</v>
      </c>
      <c r="M993" s="4">
        <f t="shared" si="1033"/>
        <v>0</v>
      </c>
      <c r="R993">
        <f t="shared" si="1070"/>
        <v>3</v>
      </c>
      <c r="S993" s="33">
        <f t="shared" ref="S993" si="1100">S983</f>
        <v>43922</v>
      </c>
      <c r="T993">
        <f t="shared" si="1072"/>
        <v>14</v>
      </c>
      <c r="U993">
        <f t="shared" si="1073"/>
        <v>4</v>
      </c>
      <c r="V993" t="str">
        <f t="shared" si="1069"/>
        <v>143</v>
      </c>
      <c r="W993" s="188">
        <f t="shared" si="1074"/>
        <v>0</v>
      </c>
      <c r="X993" s="188">
        <f t="shared" si="1075"/>
        <v>0</v>
      </c>
      <c r="Y993" s="33">
        <f t="shared" si="1076"/>
        <v>43922</v>
      </c>
    </row>
    <row r="994" spans="1:25" ht="15">
      <c r="A994" s="39"/>
      <c r="B994" s="240"/>
      <c r="C994" s="14" t="str">
        <f>IF(B983&lt;&gt;"",'Agents Postes'!E$14,"")</f>
        <v/>
      </c>
      <c r="D994" s="15"/>
      <c r="E994" s="16"/>
      <c r="F994" s="16"/>
      <c r="G994" s="17"/>
      <c r="H994" s="17"/>
      <c r="I994" s="18"/>
      <c r="J994" s="18"/>
      <c r="K994" s="19"/>
      <c r="L994" s="1">
        <f t="shared" si="1032"/>
        <v>0</v>
      </c>
      <c r="M994" s="4">
        <f t="shared" si="1033"/>
        <v>0</v>
      </c>
      <c r="R994">
        <f t="shared" si="1070"/>
        <v>3</v>
      </c>
      <c r="S994" s="33">
        <f t="shared" ref="S994" si="1101">S983</f>
        <v>43922</v>
      </c>
      <c r="T994">
        <f t="shared" si="1072"/>
        <v>14</v>
      </c>
      <c r="U994">
        <f t="shared" si="1073"/>
        <v>4</v>
      </c>
      <c r="V994" t="str">
        <f t="shared" si="1069"/>
        <v>143</v>
      </c>
      <c r="W994" s="188">
        <f t="shared" si="1074"/>
        <v>0</v>
      </c>
      <c r="X994" s="188">
        <f t="shared" si="1075"/>
        <v>0</v>
      </c>
      <c r="Y994" s="33">
        <f t="shared" si="1076"/>
        <v>43922</v>
      </c>
    </row>
    <row r="995" spans="1:25" ht="15">
      <c r="A995" s="39"/>
      <c r="B995" s="240"/>
      <c r="C995" s="14" t="str">
        <f>IF(B984&lt;&gt;"",'Agents Postes'!E$14,"")</f>
        <v/>
      </c>
      <c r="D995" s="15"/>
      <c r="E995" s="16"/>
      <c r="F995" s="16"/>
      <c r="G995" s="17"/>
      <c r="H995" s="17"/>
      <c r="I995" s="18"/>
      <c r="J995" s="18"/>
      <c r="K995" s="19"/>
      <c r="L995" s="1">
        <f t="shared" si="1032"/>
        <v>0</v>
      </c>
      <c r="M995" s="4">
        <f t="shared" si="1033"/>
        <v>0</v>
      </c>
      <c r="R995">
        <f t="shared" si="1070"/>
        <v>3</v>
      </c>
      <c r="S995" s="33">
        <f t="shared" ref="S995" si="1102">S983</f>
        <v>43922</v>
      </c>
      <c r="T995">
        <f t="shared" si="1072"/>
        <v>14</v>
      </c>
      <c r="U995">
        <f t="shared" si="1073"/>
        <v>4</v>
      </c>
      <c r="V995" t="str">
        <f t="shared" si="1069"/>
        <v>143</v>
      </c>
      <c r="W995" s="188">
        <f t="shared" si="1074"/>
        <v>0</v>
      </c>
      <c r="X995" s="188">
        <f t="shared" si="1075"/>
        <v>0</v>
      </c>
      <c r="Y995" s="33">
        <f t="shared" si="1076"/>
        <v>43922</v>
      </c>
    </row>
    <row r="996" spans="1:25" ht="15">
      <c r="A996" s="39"/>
      <c r="B996" s="240"/>
      <c r="C996" s="14" t="str">
        <f>IF(B985&lt;&gt;"",'Agents Postes'!E$14,"")</f>
        <v/>
      </c>
      <c r="D996" s="15"/>
      <c r="E996" s="16"/>
      <c r="F996" s="16"/>
      <c r="G996" s="17"/>
      <c r="H996" s="17"/>
      <c r="I996" s="18"/>
      <c r="J996" s="18"/>
      <c r="K996" s="19"/>
      <c r="L996" s="1">
        <f t="shared" si="1032"/>
        <v>0</v>
      </c>
      <c r="M996" s="4">
        <f t="shared" si="1033"/>
        <v>0</v>
      </c>
      <c r="R996">
        <f t="shared" si="1070"/>
        <v>3</v>
      </c>
      <c r="S996" s="33">
        <f t="shared" ref="S996" si="1103">S983</f>
        <v>43922</v>
      </c>
      <c r="T996">
        <f t="shared" si="1072"/>
        <v>14</v>
      </c>
      <c r="U996">
        <f t="shared" si="1073"/>
        <v>4</v>
      </c>
      <c r="V996" t="str">
        <f t="shared" si="1069"/>
        <v>143</v>
      </c>
      <c r="W996" s="188">
        <f t="shared" si="1074"/>
        <v>0</v>
      </c>
      <c r="X996" s="188">
        <f t="shared" si="1075"/>
        <v>0</v>
      </c>
      <c r="Y996" s="33">
        <f t="shared" si="1076"/>
        <v>43922</v>
      </c>
    </row>
    <row r="997" spans="1:25" ht="15.75" thickBot="1">
      <c r="A997" s="39"/>
      <c r="B997" s="241"/>
      <c r="C997" s="14" t="str">
        <f>IF(B986&lt;&gt;"",'Agents Postes'!E$14,"")</f>
        <v/>
      </c>
      <c r="D997" s="15"/>
      <c r="E997" s="126"/>
      <c r="F997" s="126"/>
      <c r="G997" s="127"/>
      <c r="H997" s="127"/>
      <c r="I997" s="128"/>
      <c r="J997" s="128"/>
      <c r="K997" s="21"/>
      <c r="L997" s="5">
        <f t="shared" si="1032"/>
        <v>0</v>
      </c>
      <c r="M997" s="6">
        <f t="shared" si="1033"/>
        <v>0</v>
      </c>
      <c r="R997">
        <f t="shared" si="1070"/>
        <v>3</v>
      </c>
      <c r="S997" s="33">
        <f t="shared" ref="S997" si="1104">S983</f>
        <v>43922</v>
      </c>
      <c r="T997">
        <f t="shared" si="1072"/>
        <v>14</v>
      </c>
      <c r="U997">
        <f t="shared" si="1073"/>
        <v>4</v>
      </c>
      <c r="V997" t="str">
        <f t="shared" si="1069"/>
        <v>143</v>
      </c>
      <c r="W997" s="188">
        <f t="shared" si="1074"/>
        <v>0</v>
      </c>
      <c r="X997" s="188">
        <f t="shared" si="1075"/>
        <v>0</v>
      </c>
      <c r="Y997" s="33">
        <f t="shared" si="1076"/>
        <v>43922</v>
      </c>
    </row>
    <row r="998" spans="1:25" ht="15">
      <c r="A998" s="39">
        <v>66</v>
      </c>
      <c r="B998" s="239">
        <f>IF(WORKDAY(D$4,A998,Feries)&lt;=F$4,WORKDAY(D$4,A998,Feries),"")</f>
        <v>43923</v>
      </c>
      <c r="C998" s="11" t="str">
        <f>IF(B998&lt;&gt;"",'Agents Postes'!E$3,"")</f>
        <v>Herbert Dupont</v>
      </c>
      <c r="D998" s="12"/>
      <c r="E998" s="123"/>
      <c r="F998" s="123"/>
      <c r="G998" s="124"/>
      <c r="H998" s="124"/>
      <c r="I998" s="125"/>
      <c r="J998" s="125"/>
      <c r="K998" s="13"/>
      <c r="L998" s="2">
        <f t="shared" ref="L998:L1061" si="1105">(F998-E998)+(H998-G998)+(J998-I998)</f>
        <v>0</v>
      </c>
      <c r="M998" s="3">
        <f t="shared" ref="M998:M1061" si="1106">L998*24</f>
        <v>0</v>
      </c>
      <c r="R998">
        <f t="shared" si="1070"/>
        <v>4</v>
      </c>
      <c r="S998" s="33">
        <f t="shared" ref="S998" si="1107">B998</f>
        <v>43923</v>
      </c>
      <c r="T998">
        <f t="shared" si="1072"/>
        <v>14</v>
      </c>
      <c r="U998">
        <f t="shared" si="1073"/>
        <v>4</v>
      </c>
      <c r="V998" t="str">
        <f t="shared" si="1069"/>
        <v>14Herbert Dupont4</v>
      </c>
      <c r="W998" s="188">
        <f t="shared" si="1074"/>
        <v>0</v>
      </c>
      <c r="X998" s="188">
        <f t="shared" si="1075"/>
        <v>0</v>
      </c>
      <c r="Y998" s="33">
        <f t="shared" si="1076"/>
        <v>43923</v>
      </c>
    </row>
    <row r="999" spans="1:25" ht="15">
      <c r="A999" s="39"/>
      <c r="B999" s="240"/>
      <c r="C999" s="14" t="str">
        <f>IF(B998&lt;&gt;"",'Agents Postes'!E$4,"")</f>
        <v>Lulu Durand</v>
      </c>
      <c r="D999" s="15"/>
      <c r="E999" s="16"/>
      <c r="F999" s="16"/>
      <c r="G999" s="17"/>
      <c r="H999" s="17"/>
      <c r="I999" s="18"/>
      <c r="J999" s="18"/>
      <c r="K999" s="19"/>
      <c r="L999" s="1">
        <f t="shared" si="1105"/>
        <v>0</v>
      </c>
      <c r="M999" s="4">
        <f t="shared" si="1106"/>
        <v>0</v>
      </c>
      <c r="R999">
        <f t="shared" si="1070"/>
        <v>4</v>
      </c>
      <c r="S999" s="33">
        <f t="shared" ref="S999" si="1108">S998</f>
        <v>43923</v>
      </c>
      <c r="T999">
        <f t="shared" si="1072"/>
        <v>14</v>
      </c>
      <c r="U999">
        <f t="shared" si="1073"/>
        <v>4</v>
      </c>
      <c r="V999" t="str">
        <f t="shared" si="1069"/>
        <v>14Lulu Durand4</v>
      </c>
      <c r="W999" s="188">
        <f t="shared" si="1074"/>
        <v>0</v>
      </c>
      <c r="X999" s="188">
        <f t="shared" si="1075"/>
        <v>0</v>
      </c>
      <c r="Y999" s="33">
        <f t="shared" si="1076"/>
        <v>43923</v>
      </c>
    </row>
    <row r="1000" spans="1:25" ht="15">
      <c r="A1000" s="39"/>
      <c r="B1000" s="240"/>
      <c r="C1000" s="14" t="str">
        <f>IF(B998&lt;&gt;"",'Agents Postes'!E$5,"")</f>
        <v>Jules Wist</v>
      </c>
      <c r="D1000" s="15"/>
      <c r="E1000" s="16"/>
      <c r="F1000" s="16"/>
      <c r="G1000" s="17"/>
      <c r="H1000" s="17"/>
      <c r="I1000" s="18"/>
      <c r="J1000" s="18"/>
      <c r="K1000" s="19"/>
      <c r="L1000" s="1">
        <f t="shared" si="1105"/>
        <v>0</v>
      </c>
      <c r="M1000" s="4">
        <f t="shared" si="1106"/>
        <v>0</v>
      </c>
      <c r="R1000">
        <f t="shared" si="1070"/>
        <v>4</v>
      </c>
      <c r="S1000" s="33">
        <f t="shared" ref="S1000" si="1109">S998</f>
        <v>43923</v>
      </c>
      <c r="T1000">
        <f t="shared" si="1072"/>
        <v>14</v>
      </c>
      <c r="U1000">
        <f t="shared" si="1073"/>
        <v>4</v>
      </c>
      <c r="V1000" t="str">
        <f t="shared" si="1069"/>
        <v>14Jules Wist4</v>
      </c>
      <c r="W1000" s="188">
        <f t="shared" si="1074"/>
        <v>0</v>
      </c>
      <c r="X1000" s="188">
        <f t="shared" si="1075"/>
        <v>0</v>
      </c>
      <c r="Y1000" s="33">
        <f t="shared" si="1076"/>
        <v>43923</v>
      </c>
    </row>
    <row r="1001" spans="1:25" ht="15">
      <c r="A1001" s="39"/>
      <c r="B1001" s="240"/>
      <c r="C1001" s="14" t="str">
        <f>IF(B998&lt;&gt;"",'Agents Postes'!E$6,"")</f>
        <v>Honoré Tarot</v>
      </c>
      <c r="D1001" s="15"/>
      <c r="E1001" s="16"/>
      <c r="F1001" s="16"/>
      <c r="G1001" s="17"/>
      <c r="H1001" s="17"/>
      <c r="I1001" s="18"/>
      <c r="J1001" s="18"/>
      <c r="K1001" s="19"/>
      <c r="L1001" s="1">
        <f t="shared" si="1105"/>
        <v>0</v>
      </c>
      <c r="M1001" s="4">
        <f t="shared" si="1106"/>
        <v>0</v>
      </c>
      <c r="R1001">
        <f t="shared" si="1070"/>
        <v>4</v>
      </c>
      <c r="S1001" s="33">
        <f t="shared" ref="S1001" si="1110">S998</f>
        <v>43923</v>
      </c>
      <c r="T1001">
        <f t="shared" si="1072"/>
        <v>14</v>
      </c>
      <c r="U1001">
        <f t="shared" si="1073"/>
        <v>4</v>
      </c>
      <c r="V1001" t="str">
        <f t="shared" si="1069"/>
        <v>14Honoré Tarot4</v>
      </c>
      <c r="W1001" s="188">
        <f t="shared" si="1074"/>
        <v>0</v>
      </c>
      <c r="X1001" s="188">
        <f t="shared" si="1075"/>
        <v>0</v>
      </c>
      <c r="Y1001" s="33">
        <f t="shared" si="1076"/>
        <v>43923</v>
      </c>
    </row>
    <row r="1002" spans="1:25" ht="15">
      <c r="A1002" s="39"/>
      <c r="B1002" s="240"/>
      <c r="C1002" s="14" t="str">
        <f>IF(B998&lt;&gt;"",'Agents Postes'!E$7,"")</f>
        <v>Joseph Belote</v>
      </c>
      <c r="D1002" s="15"/>
      <c r="E1002" s="16"/>
      <c r="F1002" s="16"/>
      <c r="G1002" s="17"/>
      <c r="H1002" s="17"/>
      <c r="I1002" s="18"/>
      <c r="J1002" s="18"/>
      <c r="K1002" s="19"/>
      <c r="L1002" s="1">
        <f t="shared" si="1105"/>
        <v>0</v>
      </c>
      <c r="M1002" s="4">
        <f t="shared" si="1106"/>
        <v>0</v>
      </c>
      <c r="R1002">
        <f t="shared" si="1070"/>
        <v>4</v>
      </c>
      <c r="S1002" s="33">
        <f t="shared" ref="S1002" si="1111">S998</f>
        <v>43923</v>
      </c>
      <c r="T1002">
        <f t="shared" si="1072"/>
        <v>14</v>
      </c>
      <c r="U1002">
        <f t="shared" si="1073"/>
        <v>4</v>
      </c>
      <c r="V1002" t="str">
        <f t="shared" si="1069"/>
        <v>14Joseph Belote4</v>
      </c>
      <c r="W1002" s="188">
        <f t="shared" si="1074"/>
        <v>0</v>
      </c>
      <c r="X1002" s="188">
        <f t="shared" si="1075"/>
        <v>0</v>
      </c>
      <c r="Y1002" s="33">
        <f t="shared" si="1076"/>
        <v>43923</v>
      </c>
    </row>
    <row r="1003" spans="1:25" ht="15">
      <c r="A1003" s="39"/>
      <c r="B1003" s="240"/>
      <c r="C1003" s="14" t="str">
        <f>IF(B998&lt;&gt;"",'Agents Postes'!E$8,"")</f>
        <v/>
      </c>
      <c r="D1003" s="15"/>
      <c r="E1003" s="16"/>
      <c r="F1003" s="16"/>
      <c r="G1003" s="17"/>
      <c r="H1003" s="17"/>
      <c r="I1003" s="18"/>
      <c r="J1003" s="18"/>
      <c r="K1003" s="19"/>
      <c r="L1003" s="1">
        <f t="shared" si="1105"/>
        <v>0</v>
      </c>
      <c r="M1003" s="4">
        <f t="shared" si="1106"/>
        <v>0</v>
      </c>
      <c r="R1003">
        <f t="shared" si="1070"/>
        <v>4</v>
      </c>
      <c r="S1003" s="33">
        <f t="shared" ref="S1003" si="1112">S998</f>
        <v>43923</v>
      </c>
      <c r="T1003">
        <f t="shared" si="1072"/>
        <v>14</v>
      </c>
      <c r="U1003">
        <f t="shared" si="1073"/>
        <v>4</v>
      </c>
      <c r="V1003" t="str">
        <f t="shared" si="1069"/>
        <v>144</v>
      </c>
      <c r="W1003" s="188">
        <f t="shared" si="1074"/>
        <v>0</v>
      </c>
      <c r="X1003" s="188">
        <f t="shared" si="1075"/>
        <v>0</v>
      </c>
      <c r="Y1003" s="33">
        <f t="shared" si="1076"/>
        <v>43923</v>
      </c>
    </row>
    <row r="1004" spans="1:25" ht="15">
      <c r="A1004" s="39"/>
      <c r="B1004" s="240"/>
      <c r="C1004" s="14" t="str">
        <f>IF(B998&lt;&gt;"",'Agents Postes'!E$9,"")</f>
        <v/>
      </c>
      <c r="D1004" s="15"/>
      <c r="E1004" s="16"/>
      <c r="F1004" s="16"/>
      <c r="G1004" s="17"/>
      <c r="H1004" s="17"/>
      <c r="I1004" s="18"/>
      <c r="J1004" s="18"/>
      <c r="K1004" s="19"/>
      <c r="L1004" s="1">
        <f t="shared" si="1105"/>
        <v>0</v>
      </c>
      <c r="M1004" s="4">
        <f t="shared" si="1106"/>
        <v>0</v>
      </c>
      <c r="R1004">
        <f t="shared" si="1070"/>
        <v>4</v>
      </c>
      <c r="S1004" s="33">
        <f t="shared" ref="S1004" si="1113">S998</f>
        <v>43923</v>
      </c>
      <c r="T1004">
        <f t="shared" si="1072"/>
        <v>14</v>
      </c>
      <c r="U1004">
        <f t="shared" si="1073"/>
        <v>4</v>
      </c>
      <c r="V1004" t="str">
        <f t="shared" si="1069"/>
        <v>144</v>
      </c>
      <c r="W1004" s="188">
        <f t="shared" si="1074"/>
        <v>0</v>
      </c>
      <c r="X1004" s="188">
        <f t="shared" si="1075"/>
        <v>0</v>
      </c>
      <c r="Y1004" s="33">
        <f t="shared" si="1076"/>
        <v>43923</v>
      </c>
    </row>
    <row r="1005" spans="1:25" ht="15">
      <c r="A1005" s="39"/>
      <c r="B1005" s="240"/>
      <c r="C1005" s="14" t="str">
        <f>IF(B998&lt;&gt;"",'Agents Postes'!E$10,"")</f>
        <v/>
      </c>
      <c r="D1005" s="15"/>
      <c r="E1005" s="16"/>
      <c r="F1005" s="16"/>
      <c r="G1005" s="17"/>
      <c r="H1005" s="17"/>
      <c r="I1005" s="18"/>
      <c r="J1005" s="18"/>
      <c r="K1005" s="19"/>
      <c r="L1005" s="1">
        <f t="shared" si="1105"/>
        <v>0</v>
      </c>
      <c r="M1005" s="4">
        <f t="shared" si="1106"/>
        <v>0</v>
      </c>
      <c r="R1005">
        <f t="shared" si="1070"/>
        <v>4</v>
      </c>
      <c r="S1005" s="33">
        <f t="shared" ref="S1005" si="1114">S998</f>
        <v>43923</v>
      </c>
      <c r="T1005">
        <f t="shared" si="1072"/>
        <v>14</v>
      </c>
      <c r="U1005">
        <f t="shared" si="1073"/>
        <v>4</v>
      </c>
      <c r="V1005" t="str">
        <f t="shared" si="1069"/>
        <v>144</v>
      </c>
      <c r="W1005" s="188">
        <f t="shared" si="1074"/>
        <v>0</v>
      </c>
      <c r="X1005" s="188">
        <f t="shared" si="1075"/>
        <v>0</v>
      </c>
      <c r="Y1005" s="33">
        <f t="shared" si="1076"/>
        <v>43923</v>
      </c>
    </row>
    <row r="1006" spans="1:25" ht="15">
      <c r="A1006" s="39"/>
      <c r="B1006" s="240"/>
      <c r="C1006" s="14" t="str">
        <f>IF(B998&lt;&gt;"",'Agents Postes'!E$11,"")</f>
        <v/>
      </c>
      <c r="D1006" s="15"/>
      <c r="E1006" s="16"/>
      <c r="F1006" s="16"/>
      <c r="G1006" s="17"/>
      <c r="H1006" s="17"/>
      <c r="I1006" s="18"/>
      <c r="J1006" s="18"/>
      <c r="K1006" s="19"/>
      <c r="L1006" s="1">
        <f t="shared" si="1105"/>
        <v>0</v>
      </c>
      <c r="M1006" s="4">
        <f t="shared" si="1106"/>
        <v>0</v>
      </c>
      <c r="R1006">
        <f t="shared" si="1070"/>
        <v>4</v>
      </c>
      <c r="S1006" s="33">
        <f t="shared" ref="S1006" si="1115">S998</f>
        <v>43923</v>
      </c>
      <c r="T1006">
        <f t="shared" si="1072"/>
        <v>14</v>
      </c>
      <c r="U1006">
        <f t="shared" si="1073"/>
        <v>4</v>
      </c>
      <c r="V1006" t="str">
        <f t="shared" si="1069"/>
        <v>144</v>
      </c>
      <c r="W1006" s="188">
        <f t="shared" si="1074"/>
        <v>0</v>
      </c>
      <c r="X1006" s="188">
        <f t="shared" si="1075"/>
        <v>0</v>
      </c>
      <c r="Y1006" s="33">
        <f t="shared" si="1076"/>
        <v>43923</v>
      </c>
    </row>
    <row r="1007" spans="1:25" ht="15">
      <c r="A1007" s="39"/>
      <c r="B1007" s="240"/>
      <c r="C1007" s="14" t="str">
        <f>IF(B998&lt;&gt;"",'Agents Postes'!E$12,"")</f>
        <v/>
      </c>
      <c r="D1007" s="15"/>
      <c r="E1007" s="16"/>
      <c r="F1007" s="16"/>
      <c r="G1007" s="17"/>
      <c r="H1007" s="17"/>
      <c r="I1007" s="18"/>
      <c r="J1007" s="18"/>
      <c r="K1007" s="19"/>
      <c r="L1007" s="1">
        <f t="shared" si="1105"/>
        <v>0</v>
      </c>
      <c r="M1007" s="4">
        <f t="shared" si="1106"/>
        <v>0</v>
      </c>
      <c r="R1007">
        <f t="shared" si="1070"/>
        <v>4</v>
      </c>
      <c r="S1007" s="33">
        <f t="shared" ref="S1007" si="1116">S998</f>
        <v>43923</v>
      </c>
      <c r="T1007">
        <f t="shared" si="1072"/>
        <v>14</v>
      </c>
      <c r="U1007">
        <f t="shared" si="1073"/>
        <v>4</v>
      </c>
      <c r="V1007" t="str">
        <f t="shared" si="1069"/>
        <v>144</v>
      </c>
      <c r="W1007" s="188">
        <f t="shared" si="1074"/>
        <v>0</v>
      </c>
      <c r="X1007" s="188">
        <f t="shared" si="1075"/>
        <v>0</v>
      </c>
      <c r="Y1007" s="33">
        <f t="shared" si="1076"/>
        <v>43923</v>
      </c>
    </row>
    <row r="1008" spans="1:25" ht="15">
      <c r="A1008" s="39"/>
      <c r="B1008" s="240"/>
      <c r="C1008" s="14" t="str">
        <f>IF(B998&lt;&gt;"",'Agents Postes'!E$13,"")</f>
        <v/>
      </c>
      <c r="D1008" s="15"/>
      <c r="E1008" s="16"/>
      <c r="F1008" s="16"/>
      <c r="G1008" s="17"/>
      <c r="H1008" s="17"/>
      <c r="I1008" s="18"/>
      <c r="J1008" s="18"/>
      <c r="K1008" s="19"/>
      <c r="L1008" s="1">
        <f t="shared" si="1105"/>
        <v>0</v>
      </c>
      <c r="M1008" s="4">
        <f t="shared" si="1106"/>
        <v>0</v>
      </c>
      <c r="R1008">
        <f t="shared" si="1070"/>
        <v>4</v>
      </c>
      <c r="S1008" s="33">
        <f t="shared" ref="S1008" si="1117">S998</f>
        <v>43923</v>
      </c>
      <c r="T1008">
        <f t="shared" si="1072"/>
        <v>14</v>
      </c>
      <c r="U1008">
        <f t="shared" si="1073"/>
        <v>4</v>
      </c>
      <c r="V1008" t="str">
        <f t="shared" si="1069"/>
        <v>144</v>
      </c>
      <c r="W1008" s="188">
        <f t="shared" si="1074"/>
        <v>0</v>
      </c>
      <c r="X1008" s="188">
        <f t="shared" si="1075"/>
        <v>0</v>
      </c>
      <c r="Y1008" s="33">
        <f t="shared" si="1076"/>
        <v>43923</v>
      </c>
    </row>
    <row r="1009" spans="1:25" ht="15">
      <c r="A1009" s="39"/>
      <c r="B1009" s="240"/>
      <c r="C1009" s="14" t="str">
        <f>IF(B998&lt;&gt;"",'Agents Postes'!E$14,"")</f>
        <v/>
      </c>
      <c r="D1009" s="15"/>
      <c r="E1009" s="16"/>
      <c r="F1009" s="16"/>
      <c r="G1009" s="17"/>
      <c r="H1009" s="17"/>
      <c r="I1009" s="18"/>
      <c r="J1009" s="18"/>
      <c r="K1009" s="19"/>
      <c r="L1009" s="1">
        <f t="shared" si="1105"/>
        <v>0</v>
      </c>
      <c r="M1009" s="4">
        <f t="shared" si="1106"/>
        <v>0</v>
      </c>
      <c r="R1009">
        <f t="shared" si="1070"/>
        <v>4</v>
      </c>
      <c r="S1009" s="33">
        <f t="shared" ref="S1009" si="1118">S998</f>
        <v>43923</v>
      </c>
      <c r="T1009">
        <f t="shared" si="1072"/>
        <v>14</v>
      </c>
      <c r="U1009">
        <f t="shared" si="1073"/>
        <v>4</v>
      </c>
      <c r="V1009" t="str">
        <f t="shared" si="1069"/>
        <v>144</v>
      </c>
      <c r="W1009" s="188">
        <f t="shared" si="1074"/>
        <v>0</v>
      </c>
      <c r="X1009" s="188">
        <f t="shared" si="1075"/>
        <v>0</v>
      </c>
      <c r="Y1009" s="33">
        <f t="shared" si="1076"/>
        <v>43923</v>
      </c>
    </row>
    <row r="1010" spans="1:25" ht="15">
      <c r="A1010" s="39"/>
      <c r="B1010" s="240"/>
      <c r="C1010" s="14" t="str">
        <f>IF(B999&lt;&gt;"",'Agents Postes'!E$14,"")</f>
        <v/>
      </c>
      <c r="D1010" s="15"/>
      <c r="E1010" s="16"/>
      <c r="F1010" s="16"/>
      <c r="G1010" s="17"/>
      <c r="H1010" s="17"/>
      <c r="I1010" s="18"/>
      <c r="J1010" s="18"/>
      <c r="K1010" s="19"/>
      <c r="L1010" s="1">
        <f t="shared" si="1105"/>
        <v>0</v>
      </c>
      <c r="M1010" s="4">
        <f t="shared" si="1106"/>
        <v>0</v>
      </c>
      <c r="R1010">
        <f t="shared" si="1070"/>
        <v>4</v>
      </c>
      <c r="S1010" s="33">
        <f t="shared" ref="S1010" si="1119">S998</f>
        <v>43923</v>
      </c>
      <c r="T1010">
        <f t="shared" si="1072"/>
        <v>14</v>
      </c>
      <c r="U1010">
        <f t="shared" si="1073"/>
        <v>4</v>
      </c>
      <c r="V1010" t="str">
        <f t="shared" si="1069"/>
        <v>144</v>
      </c>
      <c r="W1010" s="188">
        <f t="shared" si="1074"/>
        <v>0</v>
      </c>
      <c r="X1010" s="188">
        <f t="shared" si="1075"/>
        <v>0</v>
      </c>
      <c r="Y1010" s="33">
        <f t="shared" si="1076"/>
        <v>43923</v>
      </c>
    </row>
    <row r="1011" spans="1:25" ht="15">
      <c r="A1011" s="39"/>
      <c r="B1011" s="240"/>
      <c r="C1011" s="14" t="str">
        <f>IF(B1000&lt;&gt;"",'Agents Postes'!E$14,"")</f>
        <v/>
      </c>
      <c r="D1011" s="15"/>
      <c r="E1011" s="16"/>
      <c r="F1011" s="16"/>
      <c r="G1011" s="17"/>
      <c r="H1011" s="17"/>
      <c r="I1011" s="18"/>
      <c r="J1011" s="18"/>
      <c r="K1011" s="19"/>
      <c r="L1011" s="1">
        <f t="shared" si="1105"/>
        <v>0</v>
      </c>
      <c r="M1011" s="4">
        <f t="shared" si="1106"/>
        <v>0</v>
      </c>
      <c r="R1011">
        <f t="shared" si="1070"/>
        <v>4</v>
      </c>
      <c r="S1011" s="33">
        <f t="shared" ref="S1011" si="1120">S998</f>
        <v>43923</v>
      </c>
      <c r="T1011">
        <f t="shared" si="1072"/>
        <v>14</v>
      </c>
      <c r="U1011">
        <f t="shared" si="1073"/>
        <v>4</v>
      </c>
      <c r="V1011" t="str">
        <f t="shared" si="1069"/>
        <v>144</v>
      </c>
      <c r="W1011" s="188">
        <f t="shared" si="1074"/>
        <v>0</v>
      </c>
      <c r="X1011" s="188">
        <f t="shared" si="1075"/>
        <v>0</v>
      </c>
      <c r="Y1011" s="33">
        <f t="shared" si="1076"/>
        <v>43923</v>
      </c>
    </row>
    <row r="1012" spans="1:25" ht="15.75" thickBot="1">
      <c r="A1012" s="39"/>
      <c r="B1012" s="241"/>
      <c r="C1012" s="14" t="str">
        <f>IF(B1001&lt;&gt;"",'Agents Postes'!E$14,"")</f>
        <v/>
      </c>
      <c r="D1012" s="15"/>
      <c r="E1012" s="126"/>
      <c r="F1012" s="126"/>
      <c r="G1012" s="127"/>
      <c r="H1012" s="127"/>
      <c r="I1012" s="128"/>
      <c r="J1012" s="128"/>
      <c r="K1012" s="21"/>
      <c r="L1012" s="5">
        <f t="shared" si="1105"/>
        <v>0</v>
      </c>
      <c r="M1012" s="6">
        <f t="shared" si="1106"/>
        <v>0</v>
      </c>
      <c r="R1012">
        <f t="shared" si="1070"/>
        <v>4</v>
      </c>
      <c r="S1012" s="33">
        <f t="shared" ref="S1012" si="1121">S998</f>
        <v>43923</v>
      </c>
      <c r="T1012">
        <f t="shared" si="1072"/>
        <v>14</v>
      </c>
      <c r="U1012">
        <f t="shared" si="1073"/>
        <v>4</v>
      </c>
      <c r="V1012" t="str">
        <f t="shared" si="1069"/>
        <v>144</v>
      </c>
      <c r="W1012" s="188">
        <f t="shared" si="1074"/>
        <v>0</v>
      </c>
      <c r="X1012" s="188">
        <f t="shared" si="1075"/>
        <v>0</v>
      </c>
      <c r="Y1012" s="33">
        <f t="shared" si="1076"/>
        <v>43923</v>
      </c>
    </row>
    <row r="1013" spans="1:25" ht="15">
      <c r="A1013" s="39">
        <v>67</v>
      </c>
      <c r="B1013" s="239">
        <f>IF(WORKDAY(D$4,A1013,Feries)&lt;=F$4,WORKDAY(D$4,A1013,Feries),"")</f>
        <v>43924</v>
      </c>
      <c r="C1013" s="11" t="str">
        <f>IF(B1013&lt;&gt;"",'Agents Postes'!E$3,"")</f>
        <v>Herbert Dupont</v>
      </c>
      <c r="D1013" s="12"/>
      <c r="E1013" s="123"/>
      <c r="F1013" s="123"/>
      <c r="G1013" s="124"/>
      <c r="H1013" s="124"/>
      <c r="I1013" s="125"/>
      <c r="J1013" s="125"/>
      <c r="K1013" s="13"/>
      <c r="L1013" s="2">
        <f t="shared" si="1105"/>
        <v>0</v>
      </c>
      <c r="M1013" s="3">
        <f t="shared" si="1106"/>
        <v>0</v>
      </c>
      <c r="R1013">
        <f t="shared" si="1070"/>
        <v>5</v>
      </c>
      <c r="S1013" s="33">
        <f t="shared" ref="S1013" si="1122">B1013</f>
        <v>43924</v>
      </c>
      <c r="T1013">
        <f t="shared" si="1072"/>
        <v>14</v>
      </c>
      <c r="U1013">
        <f t="shared" si="1073"/>
        <v>4</v>
      </c>
      <c r="V1013" t="str">
        <f t="shared" si="1069"/>
        <v>14Herbert Dupont5</v>
      </c>
      <c r="W1013" s="188">
        <f t="shared" si="1074"/>
        <v>0</v>
      </c>
      <c r="X1013" s="188">
        <f t="shared" si="1075"/>
        <v>0</v>
      </c>
      <c r="Y1013" s="33">
        <f t="shared" si="1076"/>
        <v>43924</v>
      </c>
    </row>
    <row r="1014" spans="1:25" ht="15">
      <c r="A1014" s="39"/>
      <c r="B1014" s="240"/>
      <c r="C1014" s="14" t="str">
        <f>IF(B1013&lt;&gt;"",'Agents Postes'!E$4,"")</f>
        <v>Lulu Durand</v>
      </c>
      <c r="D1014" s="15"/>
      <c r="E1014" s="16"/>
      <c r="F1014" s="16"/>
      <c r="G1014" s="17"/>
      <c r="H1014" s="17"/>
      <c r="I1014" s="18"/>
      <c r="J1014" s="18"/>
      <c r="K1014" s="19"/>
      <c r="L1014" s="1">
        <f t="shared" si="1105"/>
        <v>0</v>
      </c>
      <c r="M1014" s="4">
        <f t="shared" si="1106"/>
        <v>0</v>
      </c>
      <c r="R1014">
        <f t="shared" si="1070"/>
        <v>5</v>
      </c>
      <c r="S1014" s="33">
        <f t="shared" ref="S1014" si="1123">S1013</f>
        <v>43924</v>
      </c>
      <c r="T1014">
        <f t="shared" si="1072"/>
        <v>14</v>
      </c>
      <c r="U1014">
        <f t="shared" si="1073"/>
        <v>4</v>
      </c>
      <c r="V1014" t="str">
        <f t="shared" si="1069"/>
        <v>14Lulu Durand5</v>
      </c>
      <c r="W1014" s="188">
        <f t="shared" si="1074"/>
        <v>0</v>
      </c>
      <c r="X1014" s="188">
        <f t="shared" si="1075"/>
        <v>0</v>
      </c>
      <c r="Y1014" s="33">
        <f t="shared" si="1076"/>
        <v>43924</v>
      </c>
    </row>
    <row r="1015" spans="1:25" ht="15">
      <c r="A1015" s="39"/>
      <c r="B1015" s="240"/>
      <c r="C1015" s="14" t="str">
        <f>IF(B1013&lt;&gt;"",'Agents Postes'!E$5,"")</f>
        <v>Jules Wist</v>
      </c>
      <c r="D1015" s="15"/>
      <c r="E1015" s="16"/>
      <c r="F1015" s="16"/>
      <c r="G1015" s="17"/>
      <c r="H1015" s="17"/>
      <c r="I1015" s="18"/>
      <c r="J1015" s="18"/>
      <c r="K1015" s="19"/>
      <c r="L1015" s="1">
        <f t="shared" si="1105"/>
        <v>0</v>
      </c>
      <c r="M1015" s="4">
        <f t="shared" si="1106"/>
        <v>0</v>
      </c>
      <c r="R1015">
        <f t="shared" si="1070"/>
        <v>5</v>
      </c>
      <c r="S1015" s="33">
        <f t="shared" ref="S1015" si="1124">S1013</f>
        <v>43924</v>
      </c>
      <c r="T1015">
        <f t="shared" si="1072"/>
        <v>14</v>
      </c>
      <c r="U1015">
        <f t="shared" si="1073"/>
        <v>4</v>
      </c>
      <c r="V1015" t="str">
        <f t="shared" si="1069"/>
        <v>14Jules Wist5</v>
      </c>
      <c r="W1015" s="188">
        <f t="shared" si="1074"/>
        <v>0</v>
      </c>
      <c r="X1015" s="188">
        <f t="shared" si="1075"/>
        <v>0</v>
      </c>
      <c r="Y1015" s="33">
        <f t="shared" si="1076"/>
        <v>43924</v>
      </c>
    </row>
    <row r="1016" spans="1:25" ht="15">
      <c r="A1016" s="39"/>
      <c r="B1016" s="240"/>
      <c r="C1016" s="14" t="str">
        <f>IF(B1013&lt;&gt;"",'Agents Postes'!E$6,"")</f>
        <v>Honoré Tarot</v>
      </c>
      <c r="D1016" s="15"/>
      <c r="E1016" s="16"/>
      <c r="F1016" s="16"/>
      <c r="G1016" s="17"/>
      <c r="H1016" s="17"/>
      <c r="I1016" s="18"/>
      <c r="J1016" s="18"/>
      <c r="K1016" s="19"/>
      <c r="L1016" s="1">
        <f t="shared" si="1105"/>
        <v>0</v>
      </c>
      <c r="M1016" s="4">
        <f t="shared" si="1106"/>
        <v>0</v>
      </c>
      <c r="R1016">
        <f t="shared" si="1070"/>
        <v>5</v>
      </c>
      <c r="S1016" s="33">
        <f t="shared" ref="S1016" si="1125">S1013</f>
        <v>43924</v>
      </c>
      <c r="T1016">
        <f t="shared" si="1072"/>
        <v>14</v>
      </c>
      <c r="U1016">
        <f t="shared" si="1073"/>
        <v>4</v>
      </c>
      <c r="V1016" t="str">
        <f t="shared" si="1069"/>
        <v>14Honoré Tarot5</v>
      </c>
      <c r="W1016" s="188">
        <f t="shared" si="1074"/>
        <v>0</v>
      </c>
      <c r="X1016" s="188">
        <f t="shared" si="1075"/>
        <v>0</v>
      </c>
      <c r="Y1016" s="33">
        <f t="shared" si="1076"/>
        <v>43924</v>
      </c>
    </row>
    <row r="1017" spans="1:25" ht="15">
      <c r="A1017" s="39"/>
      <c r="B1017" s="240"/>
      <c r="C1017" s="14" t="str">
        <f>IF(B1013&lt;&gt;"",'Agents Postes'!E$7,"")</f>
        <v>Joseph Belote</v>
      </c>
      <c r="D1017" s="15"/>
      <c r="E1017" s="16"/>
      <c r="F1017" s="16"/>
      <c r="G1017" s="17"/>
      <c r="H1017" s="17"/>
      <c r="I1017" s="18"/>
      <c r="J1017" s="18"/>
      <c r="K1017" s="19"/>
      <c r="L1017" s="1">
        <f t="shared" si="1105"/>
        <v>0</v>
      </c>
      <c r="M1017" s="4">
        <f t="shared" si="1106"/>
        <v>0</v>
      </c>
      <c r="R1017">
        <f t="shared" si="1070"/>
        <v>5</v>
      </c>
      <c r="S1017" s="33">
        <f t="shared" ref="S1017" si="1126">S1013</f>
        <v>43924</v>
      </c>
      <c r="T1017">
        <f t="shared" si="1072"/>
        <v>14</v>
      </c>
      <c r="U1017">
        <f t="shared" si="1073"/>
        <v>4</v>
      </c>
      <c r="V1017" t="str">
        <f t="shared" si="1069"/>
        <v>14Joseph Belote5</v>
      </c>
      <c r="W1017" s="188">
        <f t="shared" si="1074"/>
        <v>0</v>
      </c>
      <c r="X1017" s="188">
        <f t="shared" si="1075"/>
        <v>0</v>
      </c>
      <c r="Y1017" s="33">
        <f t="shared" si="1076"/>
        <v>43924</v>
      </c>
    </row>
    <row r="1018" spans="1:25" ht="15">
      <c r="A1018" s="39"/>
      <c r="B1018" s="240"/>
      <c r="C1018" s="14" t="str">
        <f>IF(B1013&lt;&gt;"",'Agents Postes'!E$8,"")</f>
        <v/>
      </c>
      <c r="D1018" s="15"/>
      <c r="E1018" s="16"/>
      <c r="F1018" s="16"/>
      <c r="G1018" s="17"/>
      <c r="H1018" s="17"/>
      <c r="I1018" s="18"/>
      <c r="J1018" s="18"/>
      <c r="K1018" s="19"/>
      <c r="L1018" s="1">
        <f t="shared" si="1105"/>
        <v>0</v>
      </c>
      <c r="M1018" s="4">
        <f t="shared" si="1106"/>
        <v>0</v>
      </c>
      <c r="R1018">
        <f t="shared" si="1070"/>
        <v>5</v>
      </c>
      <c r="S1018" s="33">
        <f t="shared" ref="S1018" si="1127">S1013</f>
        <v>43924</v>
      </c>
      <c r="T1018">
        <f t="shared" si="1072"/>
        <v>14</v>
      </c>
      <c r="U1018">
        <f t="shared" si="1073"/>
        <v>4</v>
      </c>
      <c r="V1018" t="str">
        <f t="shared" si="1069"/>
        <v>145</v>
      </c>
      <c r="W1018" s="188">
        <f t="shared" si="1074"/>
        <v>0</v>
      </c>
      <c r="X1018" s="188">
        <f t="shared" si="1075"/>
        <v>0</v>
      </c>
      <c r="Y1018" s="33">
        <f t="shared" si="1076"/>
        <v>43924</v>
      </c>
    </row>
    <row r="1019" spans="1:25" ht="15">
      <c r="A1019" s="39"/>
      <c r="B1019" s="240"/>
      <c r="C1019" s="14" t="str">
        <f>IF(B1013&lt;&gt;"",'Agents Postes'!E$9,"")</f>
        <v/>
      </c>
      <c r="D1019" s="15"/>
      <c r="E1019" s="16"/>
      <c r="F1019" s="16"/>
      <c r="G1019" s="17"/>
      <c r="H1019" s="17"/>
      <c r="I1019" s="18"/>
      <c r="J1019" s="18"/>
      <c r="K1019" s="19"/>
      <c r="L1019" s="1">
        <f t="shared" si="1105"/>
        <v>0</v>
      </c>
      <c r="M1019" s="4">
        <f t="shared" si="1106"/>
        <v>0</v>
      </c>
      <c r="R1019">
        <f t="shared" si="1070"/>
        <v>5</v>
      </c>
      <c r="S1019" s="33">
        <f t="shared" ref="S1019" si="1128">S1013</f>
        <v>43924</v>
      </c>
      <c r="T1019">
        <f t="shared" si="1072"/>
        <v>14</v>
      </c>
      <c r="U1019">
        <f t="shared" si="1073"/>
        <v>4</v>
      </c>
      <c r="V1019" t="str">
        <f t="shared" si="1069"/>
        <v>145</v>
      </c>
      <c r="W1019" s="188">
        <f t="shared" si="1074"/>
        <v>0</v>
      </c>
      <c r="X1019" s="188">
        <f t="shared" si="1075"/>
        <v>0</v>
      </c>
      <c r="Y1019" s="33">
        <f t="shared" si="1076"/>
        <v>43924</v>
      </c>
    </row>
    <row r="1020" spans="1:25" ht="15">
      <c r="A1020" s="39"/>
      <c r="B1020" s="240"/>
      <c r="C1020" s="14" t="str">
        <f>IF(B1013&lt;&gt;"",'Agents Postes'!E$10,"")</f>
        <v/>
      </c>
      <c r="D1020" s="15"/>
      <c r="E1020" s="16"/>
      <c r="F1020" s="16"/>
      <c r="G1020" s="17"/>
      <c r="H1020" s="17"/>
      <c r="I1020" s="18"/>
      <c r="J1020" s="18"/>
      <c r="K1020" s="19"/>
      <c r="L1020" s="1">
        <f t="shared" si="1105"/>
        <v>0</v>
      </c>
      <c r="M1020" s="4">
        <f t="shared" si="1106"/>
        <v>0</v>
      </c>
      <c r="R1020">
        <f t="shared" si="1070"/>
        <v>5</v>
      </c>
      <c r="S1020" s="33">
        <f t="shared" ref="S1020" si="1129">S1013</f>
        <v>43924</v>
      </c>
      <c r="T1020">
        <f t="shared" si="1072"/>
        <v>14</v>
      </c>
      <c r="U1020">
        <f t="shared" si="1073"/>
        <v>4</v>
      </c>
      <c r="V1020" t="str">
        <f t="shared" si="1069"/>
        <v>145</v>
      </c>
      <c r="W1020" s="188">
        <f t="shared" si="1074"/>
        <v>0</v>
      </c>
      <c r="X1020" s="188">
        <f t="shared" si="1075"/>
        <v>0</v>
      </c>
      <c r="Y1020" s="33">
        <f t="shared" si="1076"/>
        <v>43924</v>
      </c>
    </row>
    <row r="1021" spans="1:25" ht="15">
      <c r="A1021" s="39"/>
      <c r="B1021" s="240"/>
      <c r="C1021" s="14" t="str">
        <f>IF(B1013&lt;&gt;"",'Agents Postes'!E$11,"")</f>
        <v/>
      </c>
      <c r="D1021" s="15"/>
      <c r="E1021" s="16"/>
      <c r="F1021" s="16"/>
      <c r="G1021" s="17"/>
      <c r="H1021" s="17"/>
      <c r="I1021" s="18"/>
      <c r="J1021" s="18"/>
      <c r="K1021" s="19"/>
      <c r="L1021" s="1">
        <f t="shared" si="1105"/>
        <v>0</v>
      </c>
      <c r="M1021" s="4">
        <f t="shared" si="1106"/>
        <v>0</v>
      </c>
      <c r="R1021">
        <f t="shared" si="1070"/>
        <v>5</v>
      </c>
      <c r="S1021" s="33">
        <f t="shared" ref="S1021" si="1130">S1013</f>
        <v>43924</v>
      </c>
      <c r="T1021">
        <f t="shared" si="1072"/>
        <v>14</v>
      </c>
      <c r="U1021">
        <f t="shared" si="1073"/>
        <v>4</v>
      </c>
      <c r="V1021" t="str">
        <f t="shared" si="1069"/>
        <v>145</v>
      </c>
      <c r="W1021" s="188">
        <f t="shared" si="1074"/>
        <v>0</v>
      </c>
      <c r="X1021" s="188">
        <f t="shared" si="1075"/>
        <v>0</v>
      </c>
      <c r="Y1021" s="33">
        <f t="shared" si="1076"/>
        <v>43924</v>
      </c>
    </row>
    <row r="1022" spans="1:25" ht="15">
      <c r="A1022" s="39"/>
      <c r="B1022" s="240"/>
      <c r="C1022" s="14" t="str">
        <f>IF(B1013&lt;&gt;"",'Agents Postes'!E$12,"")</f>
        <v/>
      </c>
      <c r="D1022" s="15"/>
      <c r="E1022" s="16"/>
      <c r="F1022" s="16"/>
      <c r="G1022" s="17"/>
      <c r="H1022" s="17"/>
      <c r="I1022" s="18"/>
      <c r="J1022" s="18"/>
      <c r="K1022" s="19"/>
      <c r="L1022" s="1">
        <f t="shared" si="1105"/>
        <v>0</v>
      </c>
      <c r="M1022" s="4">
        <f t="shared" si="1106"/>
        <v>0</v>
      </c>
      <c r="R1022">
        <f t="shared" si="1070"/>
        <v>5</v>
      </c>
      <c r="S1022" s="33">
        <f t="shared" ref="S1022" si="1131">S1013</f>
        <v>43924</v>
      </c>
      <c r="T1022">
        <f t="shared" si="1072"/>
        <v>14</v>
      </c>
      <c r="U1022">
        <f t="shared" si="1073"/>
        <v>4</v>
      </c>
      <c r="V1022" t="str">
        <f t="shared" si="1069"/>
        <v>145</v>
      </c>
      <c r="W1022" s="188">
        <f t="shared" si="1074"/>
        <v>0</v>
      </c>
      <c r="X1022" s="188">
        <f t="shared" si="1075"/>
        <v>0</v>
      </c>
      <c r="Y1022" s="33">
        <f t="shared" si="1076"/>
        <v>43924</v>
      </c>
    </row>
    <row r="1023" spans="1:25" ht="15">
      <c r="A1023" s="39"/>
      <c r="B1023" s="240"/>
      <c r="C1023" s="14" t="str">
        <f>IF(B1013&lt;&gt;"",'Agents Postes'!E$13,"")</f>
        <v/>
      </c>
      <c r="D1023" s="15"/>
      <c r="E1023" s="16"/>
      <c r="F1023" s="16"/>
      <c r="G1023" s="17"/>
      <c r="H1023" s="17"/>
      <c r="I1023" s="18"/>
      <c r="J1023" s="18"/>
      <c r="K1023" s="19"/>
      <c r="L1023" s="1">
        <f t="shared" si="1105"/>
        <v>0</v>
      </c>
      <c r="M1023" s="4">
        <f t="shared" si="1106"/>
        <v>0</v>
      </c>
      <c r="R1023">
        <f t="shared" si="1070"/>
        <v>5</v>
      </c>
      <c r="S1023" s="33">
        <f t="shared" ref="S1023" si="1132">S1013</f>
        <v>43924</v>
      </c>
      <c r="T1023">
        <f t="shared" si="1072"/>
        <v>14</v>
      </c>
      <c r="U1023">
        <f t="shared" si="1073"/>
        <v>4</v>
      </c>
      <c r="V1023" t="str">
        <f t="shared" si="1069"/>
        <v>145</v>
      </c>
      <c r="W1023" s="188">
        <f t="shared" si="1074"/>
        <v>0</v>
      </c>
      <c r="X1023" s="188">
        <f t="shared" si="1075"/>
        <v>0</v>
      </c>
      <c r="Y1023" s="33">
        <f t="shared" si="1076"/>
        <v>43924</v>
      </c>
    </row>
    <row r="1024" spans="1:25" ht="15">
      <c r="A1024" s="39"/>
      <c r="B1024" s="240"/>
      <c r="C1024" s="14" t="str">
        <f>IF(B1013&lt;&gt;"",'Agents Postes'!E$14,"")</f>
        <v/>
      </c>
      <c r="D1024" s="15"/>
      <c r="E1024" s="16"/>
      <c r="F1024" s="16"/>
      <c r="G1024" s="17"/>
      <c r="H1024" s="17"/>
      <c r="I1024" s="18"/>
      <c r="J1024" s="18"/>
      <c r="K1024" s="19"/>
      <c r="L1024" s="1">
        <f t="shared" si="1105"/>
        <v>0</v>
      </c>
      <c r="M1024" s="4">
        <f t="shared" si="1106"/>
        <v>0</v>
      </c>
      <c r="R1024">
        <f t="shared" si="1070"/>
        <v>5</v>
      </c>
      <c r="S1024" s="33">
        <f t="shared" ref="S1024" si="1133">S1013</f>
        <v>43924</v>
      </c>
      <c r="T1024">
        <f t="shared" si="1072"/>
        <v>14</v>
      </c>
      <c r="U1024">
        <f t="shared" si="1073"/>
        <v>4</v>
      </c>
      <c r="V1024" t="str">
        <f t="shared" si="1069"/>
        <v>145</v>
      </c>
      <c r="W1024" s="188">
        <f t="shared" si="1074"/>
        <v>0</v>
      </c>
      <c r="X1024" s="188">
        <f t="shared" si="1075"/>
        <v>0</v>
      </c>
      <c r="Y1024" s="33">
        <f t="shared" si="1076"/>
        <v>43924</v>
      </c>
    </row>
    <row r="1025" spans="1:25" ht="15">
      <c r="A1025" s="39"/>
      <c r="B1025" s="240"/>
      <c r="C1025" s="14" t="str">
        <f>IF(B1014&lt;&gt;"",'Agents Postes'!E$14,"")</f>
        <v/>
      </c>
      <c r="D1025" s="15"/>
      <c r="E1025" s="16"/>
      <c r="F1025" s="16"/>
      <c r="G1025" s="17"/>
      <c r="H1025" s="17"/>
      <c r="I1025" s="18"/>
      <c r="J1025" s="18"/>
      <c r="K1025" s="19"/>
      <c r="L1025" s="1">
        <f t="shared" si="1105"/>
        <v>0</v>
      </c>
      <c r="M1025" s="4">
        <f t="shared" si="1106"/>
        <v>0</v>
      </c>
      <c r="R1025">
        <f t="shared" si="1070"/>
        <v>5</v>
      </c>
      <c r="S1025" s="33">
        <f t="shared" ref="S1025" si="1134">S1013</f>
        <v>43924</v>
      </c>
      <c r="T1025">
        <f t="shared" si="1072"/>
        <v>14</v>
      </c>
      <c r="U1025">
        <f t="shared" si="1073"/>
        <v>4</v>
      </c>
      <c r="V1025" t="str">
        <f t="shared" si="1069"/>
        <v>145</v>
      </c>
      <c r="W1025" s="188">
        <f t="shared" si="1074"/>
        <v>0</v>
      </c>
      <c r="X1025" s="188">
        <f t="shared" si="1075"/>
        <v>0</v>
      </c>
      <c r="Y1025" s="33">
        <f t="shared" si="1076"/>
        <v>43924</v>
      </c>
    </row>
    <row r="1026" spans="1:25" ht="15">
      <c r="A1026" s="39"/>
      <c r="B1026" s="240"/>
      <c r="C1026" s="14" t="str">
        <f>IF(B1015&lt;&gt;"",'Agents Postes'!E$14,"")</f>
        <v/>
      </c>
      <c r="D1026" s="15"/>
      <c r="E1026" s="16"/>
      <c r="F1026" s="16"/>
      <c r="G1026" s="17"/>
      <c r="H1026" s="17"/>
      <c r="I1026" s="18"/>
      <c r="J1026" s="18"/>
      <c r="K1026" s="19"/>
      <c r="L1026" s="1">
        <f t="shared" si="1105"/>
        <v>0</v>
      </c>
      <c r="M1026" s="4">
        <f t="shared" si="1106"/>
        <v>0</v>
      </c>
      <c r="R1026">
        <f t="shared" si="1070"/>
        <v>5</v>
      </c>
      <c r="S1026" s="33">
        <f t="shared" ref="S1026" si="1135">S1013</f>
        <v>43924</v>
      </c>
      <c r="T1026">
        <f t="shared" si="1072"/>
        <v>14</v>
      </c>
      <c r="U1026">
        <f t="shared" si="1073"/>
        <v>4</v>
      </c>
      <c r="V1026" t="str">
        <f t="shared" si="1069"/>
        <v>145</v>
      </c>
      <c r="W1026" s="188">
        <f t="shared" si="1074"/>
        <v>0</v>
      </c>
      <c r="X1026" s="188">
        <f t="shared" si="1075"/>
        <v>0</v>
      </c>
      <c r="Y1026" s="33">
        <f t="shared" si="1076"/>
        <v>43924</v>
      </c>
    </row>
    <row r="1027" spans="1:25" ht="15.75" thickBot="1">
      <c r="A1027" s="39"/>
      <c r="B1027" s="241"/>
      <c r="C1027" s="14" t="str">
        <f>IF(B1016&lt;&gt;"",'Agents Postes'!E$14,"")</f>
        <v/>
      </c>
      <c r="D1027" s="15"/>
      <c r="E1027" s="126"/>
      <c r="F1027" s="126"/>
      <c r="G1027" s="127"/>
      <c r="H1027" s="127"/>
      <c r="I1027" s="128"/>
      <c r="J1027" s="128"/>
      <c r="K1027" s="21"/>
      <c r="L1027" s="5">
        <f t="shared" si="1105"/>
        <v>0</v>
      </c>
      <c r="M1027" s="6">
        <f t="shared" si="1106"/>
        <v>0</v>
      </c>
      <c r="R1027">
        <f t="shared" si="1070"/>
        <v>5</v>
      </c>
      <c r="S1027" s="33">
        <f t="shared" ref="S1027" si="1136">S1013</f>
        <v>43924</v>
      </c>
      <c r="T1027">
        <f t="shared" si="1072"/>
        <v>14</v>
      </c>
      <c r="U1027">
        <f t="shared" si="1073"/>
        <v>4</v>
      </c>
      <c r="V1027" t="str">
        <f t="shared" si="1069"/>
        <v>145</v>
      </c>
      <c r="W1027" s="188">
        <f t="shared" si="1074"/>
        <v>0</v>
      </c>
      <c r="X1027" s="188">
        <f t="shared" si="1075"/>
        <v>0</v>
      </c>
      <c r="Y1027" s="33">
        <f t="shared" si="1076"/>
        <v>43924</v>
      </c>
    </row>
    <row r="1028" spans="1:25" ht="15">
      <c r="A1028" s="39">
        <v>68</v>
      </c>
      <c r="B1028" s="239">
        <f>IF(WORKDAY(D$4,A1028,Feries)&lt;=F$4,WORKDAY(D$4,A1028,Feries),"")</f>
        <v>43927</v>
      </c>
      <c r="C1028" s="11" t="str">
        <f>IF(B1028&lt;&gt;"",'Agents Postes'!E$3,"")</f>
        <v>Herbert Dupont</v>
      </c>
      <c r="D1028" s="12"/>
      <c r="E1028" s="123"/>
      <c r="F1028" s="123"/>
      <c r="G1028" s="124"/>
      <c r="H1028" s="124"/>
      <c r="I1028" s="125"/>
      <c r="J1028" s="125"/>
      <c r="K1028" s="13"/>
      <c r="L1028" s="2">
        <f t="shared" si="1105"/>
        <v>0</v>
      </c>
      <c r="M1028" s="3">
        <f t="shared" si="1106"/>
        <v>0</v>
      </c>
      <c r="R1028">
        <f t="shared" si="1070"/>
        <v>1</v>
      </c>
      <c r="S1028" s="33">
        <f t="shared" ref="S1028" si="1137">B1028</f>
        <v>43927</v>
      </c>
      <c r="T1028">
        <f t="shared" si="1072"/>
        <v>15</v>
      </c>
      <c r="U1028">
        <f t="shared" si="1073"/>
        <v>4</v>
      </c>
      <c r="V1028" t="str">
        <f t="shared" si="1069"/>
        <v>15Herbert Dupont1</v>
      </c>
      <c r="W1028" s="188">
        <f t="shared" si="1074"/>
        <v>0</v>
      </c>
      <c r="X1028" s="188">
        <f t="shared" si="1075"/>
        <v>0</v>
      </c>
      <c r="Y1028" s="33">
        <f t="shared" si="1076"/>
        <v>43927</v>
      </c>
    </row>
    <row r="1029" spans="1:25" ht="15">
      <c r="A1029" s="39"/>
      <c r="B1029" s="240"/>
      <c r="C1029" s="14" t="str">
        <f>IF(B1028&lt;&gt;"",'Agents Postes'!E$4,"")</f>
        <v>Lulu Durand</v>
      </c>
      <c r="D1029" s="15"/>
      <c r="E1029" s="16"/>
      <c r="F1029" s="16"/>
      <c r="G1029" s="17"/>
      <c r="H1029" s="17"/>
      <c r="I1029" s="18"/>
      <c r="J1029" s="18"/>
      <c r="K1029" s="19"/>
      <c r="L1029" s="1">
        <f t="shared" si="1105"/>
        <v>0</v>
      </c>
      <c r="M1029" s="4">
        <f t="shared" si="1106"/>
        <v>0</v>
      </c>
      <c r="R1029">
        <f t="shared" si="1070"/>
        <v>1</v>
      </c>
      <c r="S1029" s="33">
        <f t="shared" ref="S1029" si="1138">S1028</f>
        <v>43927</v>
      </c>
      <c r="T1029">
        <f t="shared" si="1072"/>
        <v>15</v>
      </c>
      <c r="U1029">
        <f t="shared" si="1073"/>
        <v>4</v>
      </c>
      <c r="V1029" t="str">
        <f t="shared" si="1069"/>
        <v>15Lulu Durand1</v>
      </c>
      <c r="W1029" s="188">
        <f t="shared" si="1074"/>
        <v>0</v>
      </c>
      <c r="X1029" s="188">
        <f t="shared" si="1075"/>
        <v>0</v>
      </c>
      <c r="Y1029" s="33">
        <f t="shared" si="1076"/>
        <v>43927</v>
      </c>
    </row>
    <row r="1030" spans="1:25" ht="15">
      <c r="A1030" s="39"/>
      <c r="B1030" s="240"/>
      <c r="C1030" s="14" t="str">
        <f>IF(B1028&lt;&gt;"",'Agents Postes'!E$5,"")</f>
        <v>Jules Wist</v>
      </c>
      <c r="D1030" s="15"/>
      <c r="E1030" s="16"/>
      <c r="F1030" s="16"/>
      <c r="G1030" s="17"/>
      <c r="H1030" s="17"/>
      <c r="I1030" s="18"/>
      <c r="J1030" s="18"/>
      <c r="K1030" s="19"/>
      <c r="L1030" s="1">
        <f t="shared" si="1105"/>
        <v>0</v>
      </c>
      <c r="M1030" s="4">
        <f t="shared" si="1106"/>
        <v>0</v>
      </c>
      <c r="R1030">
        <f t="shared" si="1070"/>
        <v>1</v>
      </c>
      <c r="S1030" s="33">
        <f t="shared" ref="S1030" si="1139">S1028</f>
        <v>43927</v>
      </c>
      <c r="T1030">
        <f t="shared" si="1072"/>
        <v>15</v>
      </c>
      <c r="U1030">
        <f t="shared" si="1073"/>
        <v>4</v>
      </c>
      <c r="V1030" t="str">
        <f t="shared" si="1069"/>
        <v>15Jules Wist1</v>
      </c>
      <c r="W1030" s="188">
        <f t="shared" si="1074"/>
        <v>0</v>
      </c>
      <c r="X1030" s="188">
        <f t="shared" si="1075"/>
        <v>0</v>
      </c>
      <c r="Y1030" s="33">
        <f t="shared" si="1076"/>
        <v>43927</v>
      </c>
    </row>
    <row r="1031" spans="1:25" ht="15">
      <c r="A1031" s="39"/>
      <c r="B1031" s="240"/>
      <c r="C1031" s="14" t="str">
        <f>IF(B1028&lt;&gt;"",'Agents Postes'!E$6,"")</f>
        <v>Honoré Tarot</v>
      </c>
      <c r="D1031" s="15"/>
      <c r="E1031" s="16"/>
      <c r="F1031" s="16"/>
      <c r="G1031" s="17"/>
      <c r="H1031" s="17"/>
      <c r="I1031" s="18"/>
      <c r="J1031" s="18"/>
      <c r="K1031" s="19"/>
      <c r="L1031" s="1">
        <f t="shared" si="1105"/>
        <v>0</v>
      </c>
      <c r="M1031" s="4">
        <f t="shared" si="1106"/>
        <v>0</v>
      </c>
      <c r="R1031">
        <f t="shared" si="1070"/>
        <v>1</v>
      </c>
      <c r="S1031" s="33">
        <f t="shared" ref="S1031" si="1140">S1028</f>
        <v>43927</v>
      </c>
      <c r="T1031">
        <f t="shared" si="1072"/>
        <v>15</v>
      </c>
      <c r="U1031">
        <f t="shared" si="1073"/>
        <v>4</v>
      </c>
      <c r="V1031" t="str">
        <f t="shared" si="1069"/>
        <v>15Honoré Tarot1</v>
      </c>
      <c r="W1031" s="188">
        <f t="shared" si="1074"/>
        <v>0</v>
      </c>
      <c r="X1031" s="188">
        <f t="shared" si="1075"/>
        <v>0</v>
      </c>
      <c r="Y1031" s="33">
        <f t="shared" si="1076"/>
        <v>43927</v>
      </c>
    </row>
    <row r="1032" spans="1:25" ht="15">
      <c r="A1032" s="39"/>
      <c r="B1032" s="240"/>
      <c r="C1032" s="14" t="str">
        <f>IF(B1028&lt;&gt;"",'Agents Postes'!E$7,"")</f>
        <v>Joseph Belote</v>
      </c>
      <c r="D1032" s="15"/>
      <c r="E1032" s="16"/>
      <c r="F1032" s="16"/>
      <c r="G1032" s="17"/>
      <c r="H1032" s="17"/>
      <c r="I1032" s="18"/>
      <c r="J1032" s="18"/>
      <c r="K1032" s="19"/>
      <c r="L1032" s="1">
        <f t="shared" si="1105"/>
        <v>0</v>
      </c>
      <c r="M1032" s="4">
        <f t="shared" si="1106"/>
        <v>0</v>
      </c>
      <c r="R1032">
        <f t="shared" si="1070"/>
        <v>1</v>
      </c>
      <c r="S1032" s="33">
        <f t="shared" ref="S1032" si="1141">S1028</f>
        <v>43927</v>
      </c>
      <c r="T1032">
        <f t="shared" si="1072"/>
        <v>15</v>
      </c>
      <c r="U1032">
        <f t="shared" si="1073"/>
        <v>4</v>
      </c>
      <c r="V1032" t="str">
        <f t="shared" ref="V1032:V1095" si="1142">T1032&amp;C1032&amp;R1032</f>
        <v>15Joseph Belote1</v>
      </c>
      <c r="W1032" s="188">
        <f t="shared" si="1074"/>
        <v>0</v>
      </c>
      <c r="X1032" s="188">
        <f t="shared" si="1075"/>
        <v>0</v>
      </c>
      <c r="Y1032" s="33">
        <f t="shared" si="1076"/>
        <v>43927</v>
      </c>
    </row>
    <row r="1033" spans="1:25" ht="15">
      <c r="A1033" s="39"/>
      <c r="B1033" s="240"/>
      <c r="C1033" s="14" t="str">
        <f>IF(B1028&lt;&gt;"",'Agents Postes'!E$8,"")</f>
        <v/>
      </c>
      <c r="D1033" s="15"/>
      <c r="E1033" s="16"/>
      <c r="F1033" s="16"/>
      <c r="G1033" s="17"/>
      <c r="H1033" s="17"/>
      <c r="I1033" s="18"/>
      <c r="J1033" s="18"/>
      <c r="K1033" s="19"/>
      <c r="L1033" s="1">
        <f t="shared" si="1105"/>
        <v>0</v>
      </c>
      <c r="M1033" s="4">
        <f t="shared" si="1106"/>
        <v>0</v>
      </c>
      <c r="R1033">
        <f t="shared" ref="R1033:R1096" si="1143">IF(S1033&lt;&gt;"",WEEKDAY(S1033,2),"")</f>
        <v>1</v>
      </c>
      <c r="S1033" s="33">
        <f t="shared" ref="S1033" si="1144">S1028</f>
        <v>43927</v>
      </c>
      <c r="T1033">
        <f t="shared" ref="T1033:T1096" si="1145">IF(S1033&lt;&gt;"",WEEKNUM(S1033,2),"")</f>
        <v>15</v>
      </c>
      <c r="U1033">
        <f t="shared" ref="U1033:U1096" si="1146">IF(S1033&lt;&gt;"",MONTH(S1033),"")</f>
        <v>4</v>
      </c>
      <c r="V1033" t="str">
        <f t="shared" si="1142"/>
        <v>151</v>
      </c>
      <c r="W1033" s="188">
        <f t="shared" ref="W1033:W1096" si="1147">D1033</f>
        <v>0</v>
      </c>
      <c r="X1033" s="188">
        <f t="shared" ref="X1033:X1096" si="1148">K1033</f>
        <v>0</v>
      </c>
      <c r="Y1033" s="33">
        <f t="shared" ref="Y1033:Y1096" si="1149">S1033</f>
        <v>43927</v>
      </c>
    </row>
    <row r="1034" spans="1:25" ht="15">
      <c r="A1034" s="39"/>
      <c r="B1034" s="240"/>
      <c r="C1034" s="14" t="str">
        <f>IF(B1028&lt;&gt;"",'Agents Postes'!E$9,"")</f>
        <v/>
      </c>
      <c r="D1034" s="15"/>
      <c r="E1034" s="16"/>
      <c r="F1034" s="16"/>
      <c r="G1034" s="17"/>
      <c r="H1034" s="17"/>
      <c r="I1034" s="18"/>
      <c r="J1034" s="18"/>
      <c r="K1034" s="19"/>
      <c r="L1034" s="1">
        <f t="shared" si="1105"/>
        <v>0</v>
      </c>
      <c r="M1034" s="4">
        <f t="shared" si="1106"/>
        <v>0</v>
      </c>
      <c r="R1034">
        <f t="shared" si="1143"/>
        <v>1</v>
      </c>
      <c r="S1034" s="33">
        <f t="shared" ref="S1034" si="1150">S1028</f>
        <v>43927</v>
      </c>
      <c r="T1034">
        <f t="shared" si="1145"/>
        <v>15</v>
      </c>
      <c r="U1034">
        <f t="shared" si="1146"/>
        <v>4</v>
      </c>
      <c r="V1034" t="str">
        <f t="shared" si="1142"/>
        <v>151</v>
      </c>
      <c r="W1034" s="188">
        <f t="shared" si="1147"/>
        <v>0</v>
      </c>
      <c r="X1034" s="188">
        <f t="shared" si="1148"/>
        <v>0</v>
      </c>
      <c r="Y1034" s="33">
        <f t="shared" si="1149"/>
        <v>43927</v>
      </c>
    </row>
    <row r="1035" spans="1:25" ht="15">
      <c r="A1035" s="39"/>
      <c r="B1035" s="240"/>
      <c r="C1035" s="14" t="str">
        <f>IF(B1028&lt;&gt;"",'Agents Postes'!E$10,"")</f>
        <v/>
      </c>
      <c r="D1035" s="15"/>
      <c r="E1035" s="16"/>
      <c r="F1035" s="16"/>
      <c r="G1035" s="17"/>
      <c r="H1035" s="17"/>
      <c r="I1035" s="18"/>
      <c r="J1035" s="18"/>
      <c r="K1035" s="19"/>
      <c r="L1035" s="1">
        <f t="shared" si="1105"/>
        <v>0</v>
      </c>
      <c r="M1035" s="4">
        <f t="shared" si="1106"/>
        <v>0</v>
      </c>
      <c r="R1035">
        <f t="shared" si="1143"/>
        <v>1</v>
      </c>
      <c r="S1035" s="33">
        <f t="shared" ref="S1035" si="1151">S1028</f>
        <v>43927</v>
      </c>
      <c r="T1035">
        <f t="shared" si="1145"/>
        <v>15</v>
      </c>
      <c r="U1035">
        <f t="shared" si="1146"/>
        <v>4</v>
      </c>
      <c r="V1035" t="str">
        <f t="shared" si="1142"/>
        <v>151</v>
      </c>
      <c r="W1035" s="188">
        <f t="shared" si="1147"/>
        <v>0</v>
      </c>
      <c r="X1035" s="188">
        <f t="shared" si="1148"/>
        <v>0</v>
      </c>
      <c r="Y1035" s="33">
        <f t="shared" si="1149"/>
        <v>43927</v>
      </c>
    </row>
    <row r="1036" spans="1:25" ht="15">
      <c r="A1036" s="39"/>
      <c r="B1036" s="240"/>
      <c r="C1036" s="14" t="str">
        <f>IF(B1028&lt;&gt;"",'Agents Postes'!E$11,"")</f>
        <v/>
      </c>
      <c r="D1036" s="15"/>
      <c r="E1036" s="16"/>
      <c r="F1036" s="16"/>
      <c r="G1036" s="17"/>
      <c r="H1036" s="17"/>
      <c r="I1036" s="18"/>
      <c r="J1036" s="18"/>
      <c r="K1036" s="19"/>
      <c r="L1036" s="1">
        <f t="shared" si="1105"/>
        <v>0</v>
      </c>
      <c r="M1036" s="4">
        <f t="shared" si="1106"/>
        <v>0</v>
      </c>
      <c r="R1036">
        <f t="shared" si="1143"/>
        <v>1</v>
      </c>
      <c r="S1036" s="33">
        <f t="shared" ref="S1036" si="1152">S1028</f>
        <v>43927</v>
      </c>
      <c r="T1036">
        <f t="shared" si="1145"/>
        <v>15</v>
      </c>
      <c r="U1036">
        <f t="shared" si="1146"/>
        <v>4</v>
      </c>
      <c r="V1036" t="str">
        <f t="shared" si="1142"/>
        <v>151</v>
      </c>
      <c r="W1036" s="188">
        <f t="shared" si="1147"/>
        <v>0</v>
      </c>
      <c r="X1036" s="188">
        <f t="shared" si="1148"/>
        <v>0</v>
      </c>
      <c r="Y1036" s="33">
        <f t="shared" si="1149"/>
        <v>43927</v>
      </c>
    </row>
    <row r="1037" spans="1:25" ht="15">
      <c r="A1037" s="39"/>
      <c r="B1037" s="240"/>
      <c r="C1037" s="14" t="str">
        <f>IF(B1028&lt;&gt;"",'Agents Postes'!E$12,"")</f>
        <v/>
      </c>
      <c r="D1037" s="15"/>
      <c r="E1037" s="16"/>
      <c r="F1037" s="16"/>
      <c r="G1037" s="17"/>
      <c r="H1037" s="17"/>
      <c r="I1037" s="18"/>
      <c r="J1037" s="18"/>
      <c r="K1037" s="19"/>
      <c r="L1037" s="1">
        <f t="shared" si="1105"/>
        <v>0</v>
      </c>
      <c r="M1037" s="4">
        <f t="shared" si="1106"/>
        <v>0</v>
      </c>
      <c r="R1037">
        <f t="shared" si="1143"/>
        <v>1</v>
      </c>
      <c r="S1037" s="33">
        <f t="shared" ref="S1037" si="1153">S1028</f>
        <v>43927</v>
      </c>
      <c r="T1037">
        <f t="shared" si="1145"/>
        <v>15</v>
      </c>
      <c r="U1037">
        <f t="shared" si="1146"/>
        <v>4</v>
      </c>
      <c r="V1037" t="str">
        <f t="shared" si="1142"/>
        <v>151</v>
      </c>
      <c r="W1037" s="188">
        <f t="shared" si="1147"/>
        <v>0</v>
      </c>
      <c r="X1037" s="188">
        <f t="shared" si="1148"/>
        <v>0</v>
      </c>
      <c r="Y1037" s="33">
        <f t="shared" si="1149"/>
        <v>43927</v>
      </c>
    </row>
    <row r="1038" spans="1:25" ht="15">
      <c r="A1038" s="39"/>
      <c r="B1038" s="240"/>
      <c r="C1038" s="14" t="str">
        <f>IF(B1028&lt;&gt;"",'Agents Postes'!E$13,"")</f>
        <v/>
      </c>
      <c r="D1038" s="15"/>
      <c r="E1038" s="16"/>
      <c r="F1038" s="16"/>
      <c r="G1038" s="17"/>
      <c r="H1038" s="17"/>
      <c r="I1038" s="18"/>
      <c r="J1038" s="18"/>
      <c r="K1038" s="19"/>
      <c r="L1038" s="1">
        <f t="shared" si="1105"/>
        <v>0</v>
      </c>
      <c r="M1038" s="4">
        <f t="shared" si="1106"/>
        <v>0</v>
      </c>
      <c r="R1038">
        <f t="shared" si="1143"/>
        <v>1</v>
      </c>
      <c r="S1038" s="33">
        <f t="shared" ref="S1038" si="1154">S1028</f>
        <v>43927</v>
      </c>
      <c r="T1038">
        <f t="shared" si="1145"/>
        <v>15</v>
      </c>
      <c r="U1038">
        <f t="shared" si="1146"/>
        <v>4</v>
      </c>
      <c r="V1038" t="str">
        <f t="shared" si="1142"/>
        <v>151</v>
      </c>
      <c r="W1038" s="188">
        <f t="shared" si="1147"/>
        <v>0</v>
      </c>
      <c r="X1038" s="188">
        <f t="shared" si="1148"/>
        <v>0</v>
      </c>
      <c r="Y1038" s="33">
        <f t="shared" si="1149"/>
        <v>43927</v>
      </c>
    </row>
    <row r="1039" spans="1:25" ht="15">
      <c r="A1039" s="39"/>
      <c r="B1039" s="240"/>
      <c r="C1039" s="14" t="str">
        <f>IF(B1028&lt;&gt;"",'Agents Postes'!E$14,"")</f>
        <v/>
      </c>
      <c r="D1039" s="15"/>
      <c r="E1039" s="16"/>
      <c r="F1039" s="16"/>
      <c r="G1039" s="17"/>
      <c r="H1039" s="17"/>
      <c r="I1039" s="18"/>
      <c r="J1039" s="18"/>
      <c r="K1039" s="19"/>
      <c r="L1039" s="1">
        <f t="shared" si="1105"/>
        <v>0</v>
      </c>
      <c r="M1039" s="4">
        <f t="shared" si="1106"/>
        <v>0</v>
      </c>
      <c r="R1039">
        <f t="shared" si="1143"/>
        <v>1</v>
      </c>
      <c r="S1039" s="33">
        <f t="shared" ref="S1039" si="1155">S1028</f>
        <v>43927</v>
      </c>
      <c r="T1039">
        <f t="shared" si="1145"/>
        <v>15</v>
      </c>
      <c r="U1039">
        <f t="shared" si="1146"/>
        <v>4</v>
      </c>
      <c r="V1039" t="str">
        <f t="shared" si="1142"/>
        <v>151</v>
      </c>
      <c r="W1039" s="188">
        <f t="shared" si="1147"/>
        <v>0</v>
      </c>
      <c r="X1039" s="188">
        <f t="shared" si="1148"/>
        <v>0</v>
      </c>
      <c r="Y1039" s="33">
        <f t="shared" si="1149"/>
        <v>43927</v>
      </c>
    </row>
    <row r="1040" spans="1:25" ht="15">
      <c r="A1040" s="39"/>
      <c r="B1040" s="240"/>
      <c r="C1040" s="14" t="str">
        <f>IF(B1029&lt;&gt;"",'Agents Postes'!E$14,"")</f>
        <v/>
      </c>
      <c r="D1040" s="15"/>
      <c r="E1040" s="16"/>
      <c r="F1040" s="16"/>
      <c r="G1040" s="17"/>
      <c r="H1040" s="17"/>
      <c r="I1040" s="18"/>
      <c r="J1040" s="18"/>
      <c r="K1040" s="19"/>
      <c r="L1040" s="1">
        <f t="shared" si="1105"/>
        <v>0</v>
      </c>
      <c r="M1040" s="4">
        <f t="shared" si="1106"/>
        <v>0</v>
      </c>
      <c r="R1040">
        <f t="shared" si="1143"/>
        <v>1</v>
      </c>
      <c r="S1040" s="33">
        <f t="shared" ref="S1040" si="1156">S1028</f>
        <v>43927</v>
      </c>
      <c r="T1040">
        <f t="shared" si="1145"/>
        <v>15</v>
      </c>
      <c r="U1040">
        <f t="shared" si="1146"/>
        <v>4</v>
      </c>
      <c r="V1040" t="str">
        <f t="shared" si="1142"/>
        <v>151</v>
      </c>
      <c r="W1040" s="188">
        <f t="shared" si="1147"/>
        <v>0</v>
      </c>
      <c r="X1040" s="188">
        <f t="shared" si="1148"/>
        <v>0</v>
      </c>
      <c r="Y1040" s="33">
        <f t="shared" si="1149"/>
        <v>43927</v>
      </c>
    </row>
    <row r="1041" spans="1:25" ht="15">
      <c r="A1041" s="39"/>
      <c r="B1041" s="240"/>
      <c r="C1041" s="14" t="str">
        <f>IF(B1030&lt;&gt;"",'Agents Postes'!E$14,"")</f>
        <v/>
      </c>
      <c r="D1041" s="15"/>
      <c r="E1041" s="16"/>
      <c r="F1041" s="16"/>
      <c r="G1041" s="17"/>
      <c r="H1041" s="17"/>
      <c r="I1041" s="18"/>
      <c r="J1041" s="18"/>
      <c r="K1041" s="19"/>
      <c r="L1041" s="1">
        <f t="shared" si="1105"/>
        <v>0</v>
      </c>
      <c r="M1041" s="4">
        <f t="shared" si="1106"/>
        <v>0</v>
      </c>
      <c r="R1041">
        <f t="shared" si="1143"/>
        <v>1</v>
      </c>
      <c r="S1041" s="33">
        <f t="shared" ref="S1041" si="1157">S1028</f>
        <v>43927</v>
      </c>
      <c r="T1041">
        <f t="shared" si="1145"/>
        <v>15</v>
      </c>
      <c r="U1041">
        <f t="shared" si="1146"/>
        <v>4</v>
      </c>
      <c r="V1041" t="str">
        <f t="shared" si="1142"/>
        <v>151</v>
      </c>
      <c r="W1041" s="188">
        <f t="shared" si="1147"/>
        <v>0</v>
      </c>
      <c r="X1041" s="188">
        <f t="shared" si="1148"/>
        <v>0</v>
      </c>
      <c r="Y1041" s="33">
        <f t="shared" si="1149"/>
        <v>43927</v>
      </c>
    </row>
    <row r="1042" spans="1:25" ht="15.75" thickBot="1">
      <c r="A1042" s="39"/>
      <c r="B1042" s="241"/>
      <c r="C1042" s="14" t="str">
        <f>IF(B1031&lt;&gt;"",'Agents Postes'!E$14,"")</f>
        <v/>
      </c>
      <c r="D1042" s="15"/>
      <c r="E1042" s="126"/>
      <c r="F1042" s="126"/>
      <c r="G1042" s="127"/>
      <c r="H1042" s="127"/>
      <c r="I1042" s="128"/>
      <c r="J1042" s="128"/>
      <c r="K1042" s="21"/>
      <c r="L1042" s="5">
        <f t="shared" si="1105"/>
        <v>0</v>
      </c>
      <c r="M1042" s="6">
        <f t="shared" si="1106"/>
        <v>0</v>
      </c>
      <c r="R1042">
        <f t="shared" si="1143"/>
        <v>1</v>
      </c>
      <c r="S1042" s="33">
        <f t="shared" ref="S1042" si="1158">S1028</f>
        <v>43927</v>
      </c>
      <c r="T1042">
        <f t="shared" si="1145"/>
        <v>15</v>
      </c>
      <c r="U1042">
        <f t="shared" si="1146"/>
        <v>4</v>
      </c>
      <c r="V1042" t="str">
        <f t="shared" si="1142"/>
        <v>151</v>
      </c>
      <c r="W1042" s="188">
        <f t="shared" si="1147"/>
        <v>0</v>
      </c>
      <c r="X1042" s="188">
        <f t="shared" si="1148"/>
        <v>0</v>
      </c>
      <c r="Y1042" s="33">
        <f t="shared" si="1149"/>
        <v>43927</v>
      </c>
    </row>
    <row r="1043" spans="1:25" ht="15">
      <c r="A1043" s="39">
        <v>69</v>
      </c>
      <c r="B1043" s="239">
        <f>IF(WORKDAY(D$4,A1043,Feries)&lt;=F$4,WORKDAY(D$4,A1043,Feries),"")</f>
        <v>43928</v>
      </c>
      <c r="C1043" s="11" t="str">
        <f>IF(B1043&lt;&gt;"",'Agents Postes'!E$3,"")</f>
        <v>Herbert Dupont</v>
      </c>
      <c r="D1043" s="12"/>
      <c r="E1043" s="123"/>
      <c r="F1043" s="123"/>
      <c r="G1043" s="124"/>
      <c r="H1043" s="124"/>
      <c r="I1043" s="125"/>
      <c r="J1043" s="125"/>
      <c r="K1043" s="13"/>
      <c r="L1043" s="2">
        <f t="shared" si="1105"/>
        <v>0</v>
      </c>
      <c r="M1043" s="3">
        <f t="shared" si="1106"/>
        <v>0</v>
      </c>
      <c r="R1043">
        <f t="shared" si="1143"/>
        <v>2</v>
      </c>
      <c r="S1043" s="33">
        <f t="shared" ref="S1043" si="1159">B1043</f>
        <v>43928</v>
      </c>
      <c r="T1043">
        <f t="shared" si="1145"/>
        <v>15</v>
      </c>
      <c r="U1043">
        <f t="shared" si="1146"/>
        <v>4</v>
      </c>
      <c r="V1043" t="str">
        <f t="shared" si="1142"/>
        <v>15Herbert Dupont2</v>
      </c>
      <c r="W1043" s="188">
        <f t="shared" si="1147"/>
        <v>0</v>
      </c>
      <c r="X1043" s="188">
        <f t="shared" si="1148"/>
        <v>0</v>
      </c>
      <c r="Y1043" s="33">
        <f t="shared" si="1149"/>
        <v>43928</v>
      </c>
    </row>
    <row r="1044" spans="1:25" ht="15">
      <c r="A1044" s="39"/>
      <c r="B1044" s="240"/>
      <c r="C1044" s="14" t="str">
        <f>IF(B1043&lt;&gt;"",'Agents Postes'!E$4,"")</f>
        <v>Lulu Durand</v>
      </c>
      <c r="D1044" s="15"/>
      <c r="E1044" s="16"/>
      <c r="F1044" s="16"/>
      <c r="G1044" s="17"/>
      <c r="H1044" s="17"/>
      <c r="I1044" s="18"/>
      <c r="J1044" s="18"/>
      <c r="K1044" s="19"/>
      <c r="L1044" s="1">
        <f t="shared" si="1105"/>
        <v>0</v>
      </c>
      <c r="M1044" s="4">
        <f t="shared" si="1106"/>
        <v>0</v>
      </c>
      <c r="R1044">
        <f t="shared" si="1143"/>
        <v>2</v>
      </c>
      <c r="S1044" s="33">
        <f t="shared" ref="S1044" si="1160">S1043</f>
        <v>43928</v>
      </c>
      <c r="T1044">
        <f t="shared" si="1145"/>
        <v>15</v>
      </c>
      <c r="U1044">
        <f t="shared" si="1146"/>
        <v>4</v>
      </c>
      <c r="V1044" t="str">
        <f t="shared" si="1142"/>
        <v>15Lulu Durand2</v>
      </c>
      <c r="W1044" s="188">
        <f t="shared" si="1147"/>
        <v>0</v>
      </c>
      <c r="X1044" s="188">
        <f t="shared" si="1148"/>
        <v>0</v>
      </c>
      <c r="Y1044" s="33">
        <f t="shared" si="1149"/>
        <v>43928</v>
      </c>
    </row>
    <row r="1045" spans="1:25" ht="15">
      <c r="A1045" s="39"/>
      <c r="B1045" s="240"/>
      <c r="C1045" s="14" t="str">
        <f>IF(B1043&lt;&gt;"",'Agents Postes'!E$5,"")</f>
        <v>Jules Wist</v>
      </c>
      <c r="D1045" s="15"/>
      <c r="E1045" s="16"/>
      <c r="F1045" s="16"/>
      <c r="G1045" s="17"/>
      <c r="H1045" s="17"/>
      <c r="I1045" s="18"/>
      <c r="J1045" s="18"/>
      <c r="K1045" s="19"/>
      <c r="L1045" s="1">
        <f t="shared" si="1105"/>
        <v>0</v>
      </c>
      <c r="M1045" s="4">
        <f t="shared" si="1106"/>
        <v>0</v>
      </c>
      <c r="R1045">
        <f t="shared" si="1143"/>
        <v>2</v>
      </c>
      <c r="S1045" s="33">
        <f t="shared" ref="S1045" si="1161">S1043</f>
        <v>43928</v>
      </c>
      <c r="T1045">
        <f t="shared" si="1145"/>
        <v>15</v>
      </c>
      <c r="U1045">
        <f t="shared" si="1146"/>
        <v>4</v>
      </c>
      <c r="V1045" t="str">
        <f t="shared" si="1142"/>
        <v>15Jules Wist2</v>
      </c>
      <c r="W1045" s="188">
        <f t="shared" si="1147"/>
        <v>0</v>
      </c>
      <c r="X1045" s="188">
        <f t="shared" si="1148"/>
        <v>0</v>
      </c>
      <c r="Y1045" s="33">
        <f t="shared" si="1149"/>
        <v>43928</v>
      </c>
    </row>
    <row r="1046" spans="1:25" ht="15">
      <c r="A1046" s="39"/>
      <c r="B1046" s="240"/>
      <c r="C1046" s="14" t="str">
        <f>IF(B1043&lt;&gt;"",'Agents Postes'!E$6,"")</f>
        <v>Honoré Tarot</v>
      </c>
      <c r="D1046" s="15"/>
      <c r="E1046" s="16"/>
      <c r="F1046" s="16"/>
      <c r="G1046" s="17"/>
      <c r="H1046" s="17"/>
      <c r="I1046" s="18"/>
      <c r="J1046" s="18"/>
      <c r="K1046" s="19"/>
      <c r="L1046" s="1">
        <f t="shared" si="1105"/>
        <v>0</v>
      </c>
      <c r="M1046" s="4">
        <f t="shared" si="1106"/>
        <v>0</v>
      </c>
      <c r="R1046">
        <f t="shared" si="1143"/>
        <v>2</v>
      </c>
      <c r="S1046" s="33">
        <f t="shared" ref="S1046" si="1162">S1043</f>
        <v>43928</v>
      </c>
      <c r="T1046">
        <f t="shared" si="1145"/>
        <v>15</v>
      </c>
      <c r="U1046">
        <f t="shared" si="1146"/>
        <v>4</v>
      </c>
      <c r="V1046" t="str">
        <f t="shared" si="1142"/>
        <v>15Honoré Tarot2</v>
      </c>
      <c r="W1046" s="188">
        <f t="shared" si="1147"/>
        <v>0</v>
      </c>
      <c r="X1046" s="188">
        <f t="shared" si="1148"/>
        <v>0</v>
      </c>
      <c r="Y1046" s="33">
        <f t="shared" si="1149"/>
        <v>43928</v>
      </c>
    </row>
    <row r="1047" spans="1:25" ht="15">
      <c r="A1047" s="39"/>
      <c r="B1047" s="240"/>
      <c r="C1047" s="14" t="str">
        <f>IF(B1043&lt;&gt;"",'Agents Postes'!E$7,"")</f>
        <v>Joseph Belote</v>
      </c>
      <c r="D1047" s="15"/>
      <c r="E1047" s="16"/>
      <c r="F1047" s="16"/>
      <c r="G1047" s="17"/>
      <c r="H1047" s="17"/>
      <c r="I1047" s="18"/>
      <c r="J1047" s="18"/>
      <c r="K1047" s="19"/>
      <c r="L1047" s="1">
        <f t="shared" si="1105"/>
        <v>0</v>
      </c>
      <c r="M1047" s="4">
        <f t="shared" si="1106"/>
        <v>0</v>
      </c>
      <c r="R1047">
        <f t="shared" si="1143"/>
        <v>2</v>
      </c>
      <c r="S1047" s="33">
        <f t="shared" ref="S1047" si="1163">S1043</f>
        <v>43928</v>
      </c>
      <c r="T1047">
        <f t="shared" si="1145"/>
        <v>15</v>
      </c>
      <c r="U1047">
        <f t="shared" si="1146"/>
        <v>4</v>
      </c>
      <c r="V1047" t="str">
        <f t="shared" si="1142"/>
        <v>15Joseph Belote2</v>
      </c>
      <c r="W1047" s="188">
        <f t="shared" si="1147"/>
        <v>0</v>
      </c>
      <c r="X1047" s="188">
        <f t="shared" si="1148"/>
        <v>0</v>
      </c>
      <c r="Y1047" s="33">
        <f t="shared" si="1149"/>
        <v>43928</v>
      </c>
    </row>
    <row r="1048" spans="1:25" ht="15">
      <c r="A1048" s="39"/>
      <c r="B1048" s="240"/>
      <c r="C1048" s="14" t="str">
        <f>IF(B1043&lt;&gt;"",'Agents Postes'!E$8,"")</f>
        <v/>
      </c>
      <c r="D1048" s="15"/>
      <c r="E1048" s="16"/>
      <c r="F1048" s="16"/>
      <c r="G1048" s="17"/>
      <c r="H1048" s="17"/>
      <c r="I1048" s="18"/>
      <c r="J1048" s="18"/>
      <c r="K1048" s="19"/>
      <c r="L1048" s="1">
        <f t="shared" si="1105"/>
        <v>0</v>
      </c>
      <c r="M1048" s="4">
        <f t="shared" si="1106"/>
        <v>0</v>
      </c>
      <c r="R1048">
        <f t="shared" si="1143"/>
        <v>2</v>
      </c>
      <c r="S1048" s="33">
        <f t="shared" ref="S1048" si="1164">S1043</f>
        <v>43928</v>
      </c>
      <c r="T1048">
        <f t="shared" si="1145"/>
        <v>15</v>
      </c>
      <c r="U1048">
        <f t="shared" si="1146"/>
        <v>4</v>
      </c>
      <c r="V1048" t="str">
        <f t="shared" si="1142"/>
        <v>152</v>
      </c>
      <c r="W1048" s="188">
        <f t="shared" si="1147"/>
        <v>0</v>
      </c>
      <c r="X1048" s="188">
        <f t="shared" si="1148"/>
        <v>0</v>
      </c>
      <c r="Y1048" s="33">
        <f t="shared" si="1149"/>
        <v>43928</v>
      </c>
    </row>
    <row r="1049" spans="1:25" ht="15">
      <c r="A1049" s="39"/>
      <c r="B1049" s="240"/>
      <c r="C1049" s="14" t="str">
        <f>IF(B1043&lt;&gt;"",'Agents Postes'!E$9,"")</f>
        <v/>
      </c>
      <c r="D1049" s="15"/>
      <c r="E1049" s="16"/>
      <c r="F1049" s="16"/>
      <c r="G1049" s="17"/>
      <c r="H1049" s="17"/>
      <c r="I1049" s="18"/>
      <c r="J1049" s="18"/>
      <c r="K1049" s="19"/>
      <c r="L1049" s="1">
        <f t="shared" si="1105"/>
        <v>0</v>
      </c>
      <c r="M1049" s="4">
        <f t="shared" si="1106"/>
        <v>0</v>
      </c>
      <c r="R1049">
        <f t="shared" si="1143"/>
        <v>2</v>
      </c>
      <c r="S1049" s="33">
        <f t="shared" ref="S1049" si="1165">S1043</f>
        <v>43928</v>
      </c>
      <c r="T1049">
        <f t="shared" si="1145"/>
        <v>15</v>
      </c>
      <c r="U1049">
        <f t="shared" si="1146"/>
        <v>4</v>
      </c>
      <c r="V1049" t="str">
        <f t="shared" si="1142"/>
        <v>152</v>
      </c>
      <c r="W1049" s="188">
        <f t="shared" si="1147"/>
        <v>0</v>
      </c>
      <c r="X1049" s="188">
        <f t="shared" si="1148"/>
        <v>0</v>
      </c>
      <c r="Y1049" s="33">
        <f t="shared" si="1149"/>
        <v>43928</v>
      </c>
    </row>
    <row r="1050" spans="1:25" ht="15">
      <c r="A1050" s="39"/>
      <c r="B1050" s="240"/>
      <c r="C1050" s="14" t="str">
        <f>IF(B1043&lt;&gt;"",'Agents Postes'!E$10,"")</f>
        <v/>
      </c>
      <c r="D1050" s="15"/>
      <c r="E1050" s="16"/>
      <c r="F1050" s="16"/>
      <c r="G1050" s="17"/>
      <c r="H1050" s="17"/>
      <c r="I1050" s="18"/>
      <c r="J1050" s="18"/>
      <c r="K1050" s="19"/>
      <c r="L1050" s="1">
        <f t="shared" si="1105"/>
        <v>0</v>
      </c>
      <c r="M1050" s="4">
        <f t="shared" si="1106"/>
        <v>0</v>
      </c>
      <c r="R1050">
        <f t="shared" si="1143"/>
        <v>2</v>
      </c>
      <c r="S1050" s="33">
        <f t="shared" ref="S1050" si="1166">S1043</f>
        <v>43928</v>
      </c>
      <c r="T1050">
        <f t="shared" si="1145"/>
        <v>15</v>
      </c>
      <c r="U1050">
        <f t="shared" si="1146"/>
        <v>4</v>
      </c>
      <c r="V1050" t="str">
        <f t="shared" si="1142"/>
        <v>152</v>
      </c>
      <c r="W1050" s="188">
        <f t="shared" si="1147"/>
        <v>0</v>
      </c>
      <c r="X1050" s="188">
        <f t="shared" si="1148"/>
        <v>0</v>
      </c>
      <c r="Y1050" s="33">
        <f t="shared" si="1149"/>
        <v>43928</v>
      </c>
    </row>
    <row r="1051" spans="1:25" ht="15">
      <c r="A1051" s="39"/>
      <c r="B1051" s="240"/>
      <c r="C1051" s="14" t="str">
        <f>IF(B1043&lt;&gt;"",'Agents Postes'!E$11,"")</f>
        <v/>
      </c>
      <c r="D1051" s="15"/>
      <c r="E1051" s="16"/>
      <c r="F1051" s="16"/>
      <c r="G1051" s="17"/>
      <c r="H1051" s="17"/>
      <c r="I1051" s="18"/>
      <c r="J1051" s="18"/>
      <c r="K1051" s="19"/>
      <c r="L1051" s="1">
        <f t="shared" si="1105"/>
        <v>0</v>
      </c>
      <c r="M1051" s="4">
        <f t="shared" si="1106"/>
        <v>0</v>
      </c>
      <c r="R1051">
        <f t="shared" si="1143"/>
        <v>2</v>
      </c>
      <c r="S1051" s="33">
        <f t="shared" ref="S1051" si="1167">S1043</f>
        <v>43928</v>
      </c>
      <c r="T1051">
        <f t="shared" si="1145"/>
        <v>15</v>
      </c>
      <c r="U1051">
        <f t="shared" si="1146"/>
        <v>4</v>
      </c>
      <c r="V1051" t="str">
        <f t="shared" si="1142"/>
        <v>152</v>
      </c>
      <c r="W1051" s="188">
        <f t="shared" si="1147"/>
        <v>0</v>
      </c>
      <c r="X1051" s="188">
        <f t="shared" si="1148"/>
        <v>0</v>
      </c>
      <c r="Y1051" s="33">
        <f t="shared" si="1149"/>
        <v>43928</v>
      </c>
    </row>
    <row r="1052" spans="1:25" ht="15">
      <c r="A1052" s="39"/>
      <c r="B1052" s="240"/>
      <c r="C1052" s="14" t="str">
        <f>IF(B1043&lt;&gt;"",'Agents Postes'!E$12,"")</f>
        <v/>
      </c>
      <c r="D1052" s="15"/>
      <c r="E1052" s="16"/>
      <c r="F1052" s="16"/>
      <c r="G1052" s="17"/>
      <c r="H1052" s="17"/>
      <c r="I1052" s="18"/>
      <c r="J1052" s="18"/>
      <c r="K1052" s="19"/>
      <c r="L1052" s="1">
        <f t="shared" si="1105"/>
        <v>0</v>
      </c>
      <c r="M1052" s="4">
        <f t="shared" si="1106"/>
        <v>0</v>
      </c>
      <c r="R1052">
        <f t="shared" si="1143"/>
        <v>2</v>
      </c>
      <c r="S1052" s="33">
        <f t="shared" ref="S1052" si="1168">S1043</f>
        <v>43928</v>
      </c>
      <c r="T1052">
        <f t="shared" si="1145"/>
        <v>15</v>
      </c>
      <c r="U1052">
        <f t="shared" si="1146"/>
        <v>4</v>
      </c>
      <c r="V1052" t="str">
        <f t="shared" si="1142"/>
        <v>152</v>
      </c>
      <c r="W1052" s="188">
        <f t="shared" si="1147"/>
        <v>0</v>
      </c>
      <c r="X1052" s="188">
        <f t="shared" si="1148"/>
        <v>0</v>
      </c>
      <c r="Y1052" s="33">
        <f t="shared" si="1149"/>
        <v>43928</v>
      </c>
    </row>
    <row r="1053" spans="1:25" ht="15">
      <c r="A1053" s="39"/>
      <c r="B1053" s="240"/>
      <c r="C1053" s="14" t="str">
        <f>IF(B1043&lt;&gt;"",'Agents Postes'!E$13,"")</f>
        <v/>
      </c>
      <c r="D1053" s="15"/>
      <c r="E1053" s="16"/>
      <c r="F1053" s="16"/>
      <c r="G1053" s="17"/>
      <c r="H1053" s="17"/>
      <c r="I1053" s="18"/>
      <c r="J1053" s="18"/>
      <c r="K1053" s="19"/>
      <c r="L1053" s="1">
        <f t="shared" si="1105"/>
        <v>0</v>
      </c>
      <c r="M1053" s="4">
        <f t="shared" si="1106"/>
        <v>0</v>
      </c>
      <c r="R1053">
        <f t="shared" si="1143"/>
        <v>2</v>
      </c>
      <c r="S1053" s="33">
        <f t="shared" ref="S1053" si="1169">S1043</f>
        <v>43928</v>
      </c>
      <c r="T1053">
        <f t="shared" si="1145"/>
        <v>15</v>
      </c>
      <c r="U1053">
        <f t="shared" si="1146"/>
        <v>4</v>
      </c>
      <c r="V1053" t="str">
        <f t="shared" si="1142"/>
        <v>152</v>
      </c>
      <c r="W1053" s="188">
        <f t="shared" si="1147"/>
        <v>0</v>
      </c>
      <c r="X1053" s="188">
        <f t="shared" si="1148"/>
        <v>0</v>
      </c>
      <c r="Y1053" s="33">
        <f t="shared" si="1149"/>
        <v>43928</v>
      </c>
    </row>
    <row r="1054" spans="1:25" ht="15">
      <c r="A1054" s="39"/>
      <c r="B1054" s="240"/>
      <c r="C1054" s="14" t="str">
        <f>IF(B1043&lt;&gt;"",'Agents Postes'!E$14,"")</f>
        <v/>
      </c>
      <c r="D1054" s="15"/>
      <c r="E1054" s="16"/>
      <c r="F1054" s="16"/>
      <c r="G1054" s="17"/>
      <c r="H1054" s="17"/>
      <c r="I1054" s="18"/>
      <c r="J1054" s="18"/>
      <c r="K1054" s="19"/>
      <c r="L1054" s="1">
        <f t="shared" si="1105"/>
        <v>0</v>
      </c>
      <c r="M1054" s="4">
        <f t="shared" si="1106"/>
        <v>0</v>
      </c>
      <c r="R1054">
        <f t="shared" si="1143"/>
        <v>2</v>
      </c>
      <c r="S1054" s="33">
        <f t="shared" ref="S1054" si="1170">S1043</f>
        <v>43928</v>
      </c>
      <c r="T1054">
        <f t="shared" si="1145"/>
        <v>15</v>
      </c>
      <c r="U1054">
        <f t="shared" si="1146"/>
        <v>4</v>
      </c>
      <c r="V1054" t="str">
        <f t="shared" si="1142"/>
        <v>152</v>
      </c>
      <c r="W1054" s="188">
        <f t="shared" si="1147"/>
        <v>0</v>
      </c>
      <c r="X1054" s="188">
        <f t="shared" si="1148"/>
        <v>0</v>
      </c>
      <c r="Y1054" s="33">
        <f t="shared" si="1149"/>
        <v>43928</v>
      </c>
    </row>
    <row r="1055" spans="1:25" ht="15">
      <c r="A1055" s="39"/>
      <c r="B1055" s="240"/>
      <c r="C1055" s="14" t="str">
        <f>IF(B1044&lt;&gt;"",'Agents Postes'!E$14,"")</f>
        <v/>
      </c>
      <c r="D1055" s="15"/>
      <c r="E1055" s="16"/>
      <c r="F1055" s="16"/>
      <c r="G1055" s="17"/>
      <c r="H1055" s="17"/>
      <c r="I1055" s="18"/>
      <c r="J1055" s="18"/>
      <c r="K1055" s="19"/>
      <c r="L1055" s="1">
        <f t="shared" si="1105"/>
        <v>0</v>
      </c>
      <c r="M1055" s="4">
        <f t="shared" si="1106"/>
        <v>0</v>
      </c>
      <c r="R1055">
        <f t="shared" si="1143"/>
        <v>2</v>
      </c>
      <c r="S1055" s="33">
        <f t="shared" ref="S1055" si="1171">S1043</f>
        <v>43928</v>
      </c>
      <c r="T1055">
        <f t="shared" si="1145"/>
        <v>15</v>
      </c>
      <c r="U1055">
        <f t="shared" si="1146"/>
        <v>4</v>
      </c>
      <c r="V1055" t="str">
        <f t="shared" si="1142"/>
        <v>152</v>
      </c>
      <c r="W1055" s="188">
        <f t="shared" si="1147"/>
        <v>0</v>
      </c>
      <c r="X1055" s="188">
        <f t="shared" si="1148"/>
        <v>0</v>
      </c>
      <c r="Y1055" s="33">
        <f t="shared" si="1149"/>
        <v>43928</v>
      </c>
    </row>
    <row r="1056" spans="1:25" ht="15">
      <c r="A1056" s="39"/>
      <c r="B1056" s="240"/>
      <c r="C1056" s="14" t="str">
        <f>IF(B1045&lt;&gt;"",'Agents Postes'!E$14,"")</f>
        <v/>
      </c>
      <c r="D1056" s="15"/>
      <c r="E1056" s="16"/>
      <c r="F1056" s="16"/>
      <c r="G1056" s="17"/>
      <c r="H1056" s="17"/>
      <c r="I1056" s="18"/>
      <c r="J1056" s="18"/>
      <c r="K1056" s="19"/>
      <c r="L1056" s="1">
        <f t="shared" si="1105"/>
        <v>0</v>
      </c>
      <c r="M1056" s="4">
        <f t="shared" si="1106"/>
        <v>0</v>
      </c>
      <c r="R1056">
        <f t="shared" si="1143"/>
        <v>2</v>
      </c>
      <c r="S1056" s="33">
        <f t="shared" ref="S1056" si="1172">S1043</f>
        <v>43928</v>
      </c>
      <c r="T1056">
        <f t="shared" si="1145"/>
        <v>15</v>
      </c>
      <c r="U1056">
        <f t="shared" si="1146"/>
        <v>4</v>
      </c>
      <c r="V1056" t="str">
        <f t="shared" si="1142"/>
        <v>152</v>
      </c>
      <c r="W1056" s="188">
        <f t="shared" si="1147"/>
        <v>0</v>
      </c>
      <c r="X1056" s="188">
        <f t="shared" si="1148"/>
        <v>0</v>
      </c>
      <c r="Y1056" s="33">
        <f t="shared" si="1149"/>
        <v>43928</v>
      </c>
    </row>
    <row r="1057" spans="1:25" ht="15.75" thickBot="1">
      <c r="A1057" s="39"/>
      <c r="B1057" s="241"/>
      <c r="C1057" s="14" t="str">
        <f>IF(B1046&lt;&gt;"",'Agents Postes'!E$14,"")</f>
        <v/>
      </c>
      <c r="D1057" s="15"/>
      <c r="E1057" s="126"/>
      <c r="F1057" s="126"/>
      <c r="G1057" s="127"/>
      <c r="H1057" s="127"/>
      <c r="I1057" s="128"/>
      <c r="J1057" s="128"/>
      <c r="K1057" s="21"/>
      <c r="L1057" s="5">
        <f t="shared" si="1105"/>
        <v>0</v>
      </c>
      <c r="M1057" s="6">
        <f t="shared" si="1106"/>
        <v>0</v>
      </c>
      <c r="R1057">
        <f t="shared" si="1143"/>
        <v>2</v>
      </c>
      <c r="S1057" s="33">
        <f t="shared" ref="S1057" si="1173">S1043</f>
        <v>43928</v>
      </c>
      <c r="T1057">
        <f t="shared" si="1145"/>
        <v>15</v>
      </c>
      <c r="U1057">
        <f t="shared" si="1146"/>
        <v>4</v>
      </c>
      <c r="V1057" t="str">
        <f t="shared" si="1142"/>
        <v>152</v>
      </c>
      <c r="W1057" s="188">
        <f t="shared" si="1147"/>
        <v>0</v>
      </c>
      <c r="X1057" s="188">
        <f t="shared" si="1148"/>
        <v>0</v>
      </c>
      <c r="Y1057" s="33">
        <f t="shared" si="1149"/>
        <v>43928</v>
      </c>
    </row>
    <row r="1058" spans="1:25" ht="15">
      <c r="A1058" s="39">
        <v>70</v>
      </c>
      <c r="B1058" s="239">
        <f>IF(WORKDAY(D$4,A1058,Feries)&lt;=F$4,WORKDAY(D$4,A1058,Feries),"")</f>
        <v>43929</v>
      </c>
      <c r="C1058" s="11" t="str">
        <f>IF(B1058&lt;&gt;"",'Agents Postes'!E$3,"")</f>
        <v>Herbert Dupont</v>
      </c>
      <c r="D1058" s="12"/>
      <c r="E1058" s="123"/>
      <c r="F1058" s="123"/>
      <c r="G1058" s="124"/>
      <c r="H1058" s="124"/>
      <c r="I1058" s="125"/>
      <c r="J1058" s="125"/>
      <c r="K1058" s="13"/>
      <c r="L1058" s="2">
        <f t="shared" si="1105"/>
        <v>0</v>
      </c>
      <c r="M1058" s="3">
        <f t="shared" si="1106"/>
        <v>0</v>
      </c>
      <c r="R1058">
        <f t="shared" si="1143"/>
        <v>3</v>
      </c>
      <c r="S1058" s="33">
        <f t="shared" ref="S1058" si="1174">B1058</f>
        <v>43929</v>
      </c>
      <c r="T1058">
        <f t="shared" si="1145"/>
        <v>15</v>
      </c>
      <c r="U1058">
        <f t="shared" si="1146"/>
        <v>4</v>
      </c>
      <c r="V1058" t="str">
        <f t="shared" si="1142"/>
        <v>15Herbert Dupont3</v>
      </c>
      <c r="W1058" s="188">
        <f t="shared" si="1147"/>
        <v>0</v>
      </c>
      <c r="X1058" s="188">
        <f t="shared" si="1148"/>
        <v>0</v>
      </c>
      <c r="Y1058" s="33">
        <f t="shared" si="1149"/>
        <v>43929</v>
      </c>
    </row>
    <row r="1059" spans="1:25" ht="15">
      <c r="A1059" s="39"/>
      <c r="B1059" s="240"/>
      <c r="C1059" s="14" t="str">
        <f>IF(B1058&lt;&gt;"",'Agents Postes'!E$4,"")</f>
        <v>Lulu Durand</v>
      </c>
      <c r="D1059" s="15"/>
      <c r="E1059" s="16"/>
      <c r="F1059" s="16"/>
      <c r="G1059" s="17"/>
      <c r="H1059" s="17"/>
      <c r="I1059" s="18"/>
      <c r="J1059" s="18"/>
      <c r="K1059" s="19"/>
      <c r="L1059" s="1">
        <f t="shared" si="1105"/>
        <v>0</v>
      </c>
      <c r="M1059" s="4">
        <f t="shared" si="1106"/>
        <v>0</v>
      </c>
      <c r="R1059">
        <f t="shared" si="1143"/>
        <v>3</v>
      </c>
      <c r="S1059" s="33">
        <f t="shared" ref="S1059" si="1175">S1058</f>
        <v>43929</v>
      </c>
      <c r="T1059">
        <f t="shared" si="1145"/>
        <v>15</v>
      </c>
      <c r="U1059">
        <f t="shared" si="1146"/>
        <v>4</v>
      </c>
      <c r="V1059" t="str">
        <f t="shared" si="1142"/>
        <v>15Lulu Durand3</v>
      </c>
      <c r="W1059" s="188">
        <f t="shared" si="1147"/>
        <v>0</v>
      </c>
      <c r="X1059" s="188">
        <f t="shared" si="1148"/>
        <v>0</v>
      </c>
      <c r="Y1059" s="33">
        <f t="shared" si="1149"/>
        <v>43929</v>
      </c>
    </row>
    <row r="1060" spans="1:25" ht="15">
      <c r="A1060" s="39"/>
      <c r="B1060" s="240"/>
      <c r="C1060" s="14" t="str">
        <f>IF(B1058&lt;&gt;"",'Agents Postes'!E$5,"")</f>
        <v>Jules Wist</v>
      </c>
      <c r="D1060" s="15"/>
      <c r="E1060" s="16"/>
      <c r="F1060" s="16"/>
      <c r="G1060" s="17"/>
      <c r="H1060" s="17"/>
      <c r="I1060" s="18"/>
      <c r="J1060" s="18"/>
      <c r="K1060" s="19"/>
      <c r="L1060" s="1">
        <f t="shared" si="1105"/>
        <v>0</v>
      </c>
      <c r="M1060" s="4">
        <f t="shared" si="1106"/>
        <v>0</v>
      </c>
      <c r="R1060">
        <f t="shared" si="1143"/>
        <v>3</v>
      </c>
      <c r="S1060" s="33">
        <f t="shared" ref="S1060" si="1176">S1058</f>
        <v>43929</v>
      </c>
      <c r="T1060">
        <f t="shared" si="1145"/>
        <v>15</v>
      </c>
      <c r="U1060">
        <f t="shared" si="1146"/>
        <v>4</v>
      </c>
      <c r="V1060" t="str">
        <f t="shared" si="1142"/>
        <v>15Jules Wist3</v>
      </c>
      <c r="W1060" s="188">
        <f t="shared" si="1147"/>
        <v>0</v>
      </c>
      <c r="X1060" s="188">
        <f t="shared" si="1148"/>
        <v>0</v>
      </c>
      <c r="Y1060" s="33">
        <f t="shared" si="1149"/>
        <v>43929</v>
      </c>
    </row>
    <row r="1061" spans="1:25" ht="15">
      <c r="A1061" s="39"/>
      <c r="B1061" s="240"/>
      <c r="C1061" s="14" t="str">
        <f>IF(B1058&lt;&gt;"",'Agents Postes'!E$6,"")</f>
        <v>Honoré Tarot</v>
      </c>
      <c r="D1061" s="15"/>
      <c r="E1061" s="16"/>
      <c r="F1061" s="16"/>
      <c r="G1061" s="17"/>
      <c r="H1061" s="17"/>
      <c r="I1061" s="18"/>
      <c r="J1061" s="18"/>
      <c r="K1061" s="19"/>
      <c r="L1061" s="1">
        <f t="shared" si="1105"/>
        <v>0</v>
      </c>
      <c r="M1061" s="4">
        <f t="shared" si="1106"/>
        <v>0</v>
      </c>
      <c r="R1061">
        <f t="shared" si="1143"/>
        <v>3</v>
      </c>
      <c r="S1061" s="33">
        <f t="shared" ref="S1061" si="1177">S1058</f>
        <v>43929</v>
      </c>
      <c r="T1061">
        <f t="shared" si="1145"/>
        <v>15</v>
      </c>
      <c r="U1061">
        <f t="shared" si="1146"/>
        <v>4</v>
      </c>
      <c r="V1061" t="str">
        <f t="shared" si="1142"/>
        <v>15Honoré Tarot3</v>
      </c>
      <c r="W1061" s="188">
        <f t="shared" si="1147"/>
        <v>0</v>
      </c>
      <c r="X1061" s="188">
        <f t="shared" si="1148"/>
        <v>0</v>
      </c>
      <c r="Y1061" s="33">
        <f t="shared" si="1149"/>
        <v>43929</v>
      </c>
    </row>
    <row r="1062" spans="1:25" ht="15">
      <c r="A1062" s="39"/>
      <c r="B1062" s="240"/>
      <c r="C1062" s="14" t="str">
        <f>IF(B1058&lt;&gt;"",'Agents Postes'!E$7,"")</f>
        <v>Joseph Belote</v>
      </c>
      <c r="D1062" s="15"/>
      <c r="E1062" s="16"/>
      <c r="F1062" s="16"/>
      <c r="G1062" s="17"/>
      <c r="H1062" s="17"/>
      <c r="I1062" s="18"/>
      <c r="J1062" s="18"/>
      <c r="K1062" s="19"/>
      <c r="L1062" s="1">
        <f t="shared" ref="L1062:L1125" si="1178">(F1062-E1062)+(H1062-G1062)+(J1062-I1062)</f>
        <v>0</v>
      </c>
      <c r="M1062" s="4">
        <f t="shared" ref="M1062:M1125" si="1179">L1062*24</f>
        <v>0</v>
      </c>
      <c r="R1062">
        <f t="shared" si="1143"/>
        <v>3</v>
      </c>
      <c r="S1062" s="33">
        <f t="shared" ref="S1062" si="1180">S1058</f>
        <v>43929</v>
      </c>
      <c r="T1062">
        <f t="shared" si="1145"/>
        <v>15</v>
      </c>
      <c r="U1062">
        <f t="shared" si="1146"/>
        <v>4</v>
      </c>
      <c r="V1062" t="str">
        <f t="shared" si="1142"/>
        <v>15Joseph Belote3</v>
      </c>
      <c r="W1062" s="188">
        <f t="shared" si="1147"/>
        <v>0</v>
      </c>
      <c r="X1062" s="188">
        <f t="shared" si="1148"/>
        <v>0</v>
      </c>
      <c r="Y1062" s="33">
        <f t="shared" si="1149"/>
        <v>43929</v>
      </c>
    </row>
    <row r="1063" spans="1:25" ht="15">
      <c r="A1063" s="39"/>
      <c r="B1063" s="240"/>
      <c r="C1063" s="14" t="str">
        <f>IF(B1058&lt;&gt;"",'Agents Postes'!E$8,"")</f>
        <v/>
      </c>
      <c r="D1063" s="15"/>
      <c r="E1063" s="16"/>
      <c r="F1063" s="16"/>
      <c r="G1063" s="17"/>
      <c r="H1063" s="17"/>
      <c r="I1063" s="18"/>
      <c r="J1063" s="18"/>
      <c r="K1063" s="19"/>
      <c r="L1063" s="1">
        <f t="shared" si="1178"/>
        <v>0</v>
      </c>
      <c r="M1063" s="4">
        <f t="shared" si="1179"/>
        <v>0</v>
      </c>
      <c r="R1063">
        <f t="shared" si="1143"/>
        <v>3</v>
      </c>
      <c r="S1063" s="33">
        <f t="shared" ref="S1063" si="1181">S1058</f>
        <v>43929</v>
      </c>
      <c r="T1063">
        <f t="shared" si="1145"/>
        <v>15</v>
      </c>
      <c r="U1063">
        <f t="shared" si="1146"/>
        <v>4</v>
      </c>
      <c r="V1063" t="str">
        <f t="shared" si="1142"/>
        <v>153</v>
      </c>
      <c r="W1063" s="188">
        <f t="shared" si="1147"/>
        <v>0</v>
      </c>
      <c r="X1063" s="188">
        <f t="shared" si="1148"/>
        <v>0</v>
      </c>
      <c r="Y1063" s="33">
        <f t="shared" si="1149"/>
        <v>43929</v>
      </c>
    </row>
    <row r="1064" spans="1:25" ht="15">
      <c r="A1064" s="39"/>
      <c r="B1064" s="240"/>
      <c r="C1064" s="14" t="str">
        <f>IF(B1058&lt;&gt;"",'Agents Postes'!E$9,"")</f>
        <v/>
      </c>
      <c r="D1064" s="15"/>
      <c r="E1064" s="16"/>
      <c r="F1064" s="16"/>
      <c r="G1064" s="17"/>
      <c r="H1064" s="17"/>
      <c r="I1064" s="18"/>
      <c r="J1064" s="18"/>
      <c r="K1064" s="19"/>
      <c r="L1064" s="1">
        <f t="shared" si="1178"/>
        <v>0</v>
      </c>
      <c r="M1064" s="4">
        <f t="shared" si="1179"/>
        <v>0</v>
      </c>
      <c r="R1064">
        <f t="shared" si="1143"/>
        <v>3</v>
      </c>
      <c r="S1064" s="33">
        <f t="shared" ref="S1064" si="1182">S1058</f>
        <v>43929</v>
      </c>
      <c r="T1064">
        <f t="shared" si="1145"/>
        <v>15</v>
      </c>
      <c r="U1064">
        <f t="shared" si="1146"/>
        <v>4</v>
      </c>
      <c r="V1064" t="str">
        <f t="shared" si="1142"/>
        <v>153</v>
      </c>
      <c r="W1064" s="188">
        <f t="shared" si="1147"/>
        <v>0</v>
      </c>
      <c r="X1064" s="188">
        <f t="shared" si="1148"/>
        <v>0</v>
      </c>
      <c r="Y1064" s="33">
        <f t="shared" si="1149"/>
        <v>43929</v>
      </c>
    </row>
    <row r="1065" spans="1:25" ht="15">
      <c r="A1065" s="39"/>
      <c r="B1065" s="240"/>
      <c r="C1065" s="14" t="str">
        <f>IF(B1058&lt;&gt;"",'Agents Postes'!E$10,"")</f>
        <v/>
      </c>
      <c r="D1065" s="15"/>
      <c r="E1065" s="16"/>
      <c r="F1065" s="16"/>
      <c r="G1065" s="17"/>
      <c r="H1065" s="17"/>
      <c r="I1065" s="18"/>
      <c r="J1065" s="18"/>
      <c r="K1065" s="19"/>
      <c r="L1065" s="1">
        <f t="shared" si="1178"/>
        <v>0</v>
      </c>
      <c r="M1065" s="4">
        <f t="shared" si="1179"/>
        <v>0</v>
      </c>
      <c r="R1065">
        <f t="shared" si="1143"/>
        <v>3</v>
      </c>
      <c r="S1065" s="33">
        <f t="shared" ref="S1065" si="1183">S1058</f>
        <v>43929</v>
      </c>
      <c r="T1065">
        <f t="shared" si="1145"/>
        <v>15</v>
      </c>
      <c r="U1065">
        <f t="shared" si="1146"/>
        <v>4</v>
      </c>
      <c r="V1065" t="str">
        <f t="shared" si="1142"/>
        <v>153</v>
      </c>
      <c r="W1065" s="188">
        <f t="shared" si="1147"/>
        <v>0</v>
      </c>
      <c r="X1065" s="188">
        <f t="shared" si="1148"/>
        <v>0</v>
      </c>
      <c r="Y1065" s="33">
        <f t="shared" si="1149"/>
        <v>43929</v>
      </c>
    </row>
    <row r="1066" spans="1:25" ht="15">
      <c r="A1066" s="39"/>
      <c r="B1066" s="240"/>
      <c r="C1066" s="14" t="str">
        <f>IF(B1058&lt;&gt;"",'Agents Postes'!E$11,"")</f>
        <v/>
      </c>
      <c r="D1066" s="15"/>
      <c r="E1066" s="16"/>
      <c r="F1066" s="16"/>
      <c r="G1066" s="17"/>
      <c r="H1066" s="17"/>
      <c r="I1066" s="18"/>
      <c r="J1066" s="18"/>
      <c r="K1066" s="19"/>
      <c r="L1066" s="1">
        <f t="shared" si="1178"/>
        <v>0</v>
      </c>
      <c r="M1066" s="4">
        <f t="shared" si="1179"/>
        <v>0</v>
      </c>
      <c r="R1066">
        <f t="shared" si="1143"/>
        <v>3</v>
      </c>
      <c r="S1066" s="33">
        <f t="shared" ref="S1066" si="1184">S1058</f>
        <v>43929</v>
      </c>
      <c r="T1066">
        <f t="shared" si="1145"/>
        <v>15</v>
      </c>
      <c r="U1066">
        <f t="shared" si="1146"/>
        <v>4</v>
      </c>
      <c r="V1066" t="str">
        <f t="shared" si="1142"/>
        <v>153</v>
      </c>
      <c r="W1066" s="188">
        <f t="shared" si="1147"/>
        <v>0</v>
      </c>
      <c r="X1066" s="188">
        <f t="shared" si="1148"/>
        <v>0</v>
      </c>
      <c r="Y1066" s="33">
        <f t="shared" si="1149"/>
        <v>43929</v>
      </c>
    </row>
    <row r="1067" spans="1:25" ht="15">
      <c r="A1067" s="39"/>
      <c r="B1067" s="240"/>
      <c r="C1067" s="14" t="str">
        <f>IF(B1058&lt;&gt;"",'Agents Postes'!E$12,"")</f>
        <v/>
      </c>
      <c r="D1067" s="15"/>
      <c r="E1067" s="16"/>
      <c r="F1067" s="16"/>
      <c r="G1067" s="17"/>
      <c r="H1067" s="17"/>
      <c r="I1067" s="18"/>
      <c r="J1067" s="18"/>
      <c r="K1067" s="19"/>
      <c r="L1067" s="1">
        <f t="shared" si="1178"/>
        <v>0</v>
      </c>
      <c r="M1067" s="4">
        <f t="shared" si="1179"/>
        <v>0</v>
      </c>
      <c r="R1067">
        <f t="shared" si="1143"/>
        <v>3</v>
      </c>
      <c r="S1067" s="33">
        <f t="shared" ref="S1067" si="1185">S1058</f>
        <v>43929</v>
      </c>
      <c r="T1067">
        <f t="shared" si="1145"/>
        <v>15</v>
      </c>
      <c r="U1067">
        <f t="shared" si="1146"/>
        <v>4</v>
      </c>
      <c r="V1067" t="str">
        <f t="shared" si="1142"/>
        <v>153</v>
      </c>
      <c r="W1067" s="188">
        <f t="shared" si="1147"/>
        <v>0</v>
      </c>
      <c r="X1067" s="188">
        <f t="shared" si="1148"/>
        <v>0</v>
      </c>
      <c r="Y1067" s="33">
        <f t="shared" si="1149"/>
        <v>43929</v>
      </c>
    </row>
    <row r="1068" spans="1:25" ht="15">
      <c r="A1068" s="39"/>
      <c r="B1068" s="240"/>
      <c r="C1068" s="14" t="str">
        <f>IF(B1058&lt;&gt;"",'Agents Postes'!E$13,"")</f>
        <v/>
      </c>
      <c r="D1068" s="15"/>
      <c r="E1068" s="16"/>
      <c r="F1068" s="16"/>
      <c r="G1068" s="17"/>
      <c r="H1068" s="17"/>
      <c r="I1068" s="18"/>
      <c r="J1068" s="18"/>
      <c r="K1068" s="19"/>
      <c r="L1068" s="1">
        <f t="shared" si="1178"/>
        <v>0</v>
      </c>
      <c r="M1068" s="4">
        <f t="shared" si="1179"/>
        <v>0</v>
      </c>
      <c r="R1068">
        <f t="shared" si="1143"/>
        <v>3</v>
      </c>
      <c r="S1068" s="33">
        <f t="shared" ref="S1068" si="1186">S1058</f>
        <v>43929</v>
      </c>
      <c r="T1068">
        <f t="shared" si="1145"/>
        <v>15</v>
      </c>
      <c r="U1068">
        <f t="shared" si="1146"/>
        <v>4</v>
      </c>
      <c r="V1068" t="str">
        <f t="shared" si="1142"/>
        <v>153</v>
      </c>
      <c r="W1068" s="188">
        <f t="shared" si="1147"/>
        <v>0</v>
      </c>
      <c r="X1068" s="188">
        <f t="shared" si="1148"/>
        <v>0</v>
      </c>
      <c r="Y1068" s="33">
        <f t="shared" si="1149"/>
        <v>43929</v>
      </c>
    </row>
    <row r="1069" spans="1:25" ht="15">
      <c r="A1069" s="39"/>
      <c r="B1069" s="240"/>
      <c r="C1069" s="14" t="str">
        <f>IF(B1058&lt;&gt;"",'Agents Postes'!E$14,"")</f>
        <v/>
      </c>
      <c r="D1069" s="15"/>
      <c r="E1069" s="16"/>
      <c r="F1069" s="16"/>
      <c r="G1069" s="17"/>
      <c r="H1069" s="17"/>
      <c r="I1069" s="18"/>
      <c r="J1069" s="18"/>
      <c r="K1069" s="19"/>
      <c r="L1069" s="1">
        <f t="shared" si="1178"/>
        <v>0</v>
      </c>
      <c r="M1069" s="4">
        <f t="shared" si="1179"/>
        <v>0</v>
      </c>
      <c r="R1069">
        <f t="shared" si="1143"/>
        <v>3</v>
      </c>
      <c r="S1069" s="33">
        <f t="shared" ref="S1069" si="1187">S1058</f>
        <v>43929</v>
      </c>
      <c r="T1069">
        <f t="shared" si="1145"/>
        <v>15</v>
      </c>
      <c r="U1069">
        <f t="shared" si="1146"/>
        <v>4</v>
      </c>
      <c r="V1069" t="str">
        <f t="shared" si="1142"/>
        <v>153</v>
      </c>
      <c r="W1069" s="188">
        <f t="shared" si="1147"/>
        <v>0</v>
      </c>
      <c r="X1069" s="188">
        <f t="shared" si="1148"/>
        <v>0</v>
      </c>
      <c r="Y1069" s="33">
        <f t="shared" si="1149"/>
        <v>43929</v>
      </c>
    </row>
    <row r="1070" spans="1:25" ht="15">
      <c r="A1070" s="39"/>
      <c r="B1070" s="240"/>
      <c r="C1070" s="14" t="str">
        <f>IF(B1059&lt;&gt;"",'Agents Postes'!E$14,"")</f>
        <v/>
      </c>
      <c r="D1070" s="15"/>
      <c r="E1070" s="16"/>
      <c r="F1070" s="16"/>
      <c r="G1070" s="17"/>
      <c r="H1070" s="17"/>
      <c r="I1070" s="18"/>
      <c r="J1070" s="18"/>
      <c r="K1070" s="19"/>
      <c r="L1070" s="1">
        <f t="shared" si="1178"/>
        <v>0</v>
      </c>
      <c r="M1070" s="4">
        <f t="shared" si="1179"/>
        <v>0</v>
      </c>
      <c r="R1070">
        <f t="shared" si="1143"/>
        <v>3</v>
      </c>
      <c r="S1070" s="33">
        <f t="shared" ref="S1070" si="1188">S1058</f>
        <v>43929</v>
      </c>
      <c r="T1070">
        <f t="shared" si="1145"/>
        <v>15</v>
      </c>
      <c r="U1070">
        <f t="shared" si="1146"/>
        <v>4</v>
      </c>
      <c r="V1070" t="str">
        <f t="shared" si="1142"/>
        <v>153</v>
      </c>
      <c r="W1070" s="188">
        <f t="shared" si="1147"/>
        <v>0</v>
      </c>
      <c r="X1070" s="188">
        <f t="shared" si="1148"/>
        <v>0</v>
      </c>
      <c r="Y1070" s="33">
        <f t="shared" si="1149"/>
        <v>43929</v>
      </c>
    </row>
    <row r="1071" spans="1:25" ht="15">
      <c r="A1071" s="39"/>
      <c r="B1071" s="240"/>
      <c r="C1071" s="14" t="str">
        <f>IF(B1060&lt;&gt;"",'Agents Postes'!E$14,"")</f>
        <v/>
      </c>
      <c r="D1071" s="15"/>
      <c r="E1071" s="16"/>
      <c r="F1071" s="16"/>
      <c r="G1071" s="17"/>
      <c r="H1071" s="17"/>
      <c r="I1071" s="18"/>
      <c r="J1071" s="18"/>
      <c r="K1071" s="19"/>
      <c r="L1071" s="1">
        <f t="shared" si="1178"/>
        <v>0</v>
      </c>
      <c r="M1071" s="4">
        <f t="shared" si="1179"/>
        <v>0</v>
      </c>
      <c r="R1071">
        <f t="shared" si="1143"/>
        <v>3</v>
      </c>
      <c r="S1071" s="33">
        <f t="shared" ref="S1071" si="1189">S1058</f>
        <v>43929</v>
      </c>
      <c r="T1071">
        <f t="shared" si="1145"/>
        <v>15</v>
      </c>
      <c r="U1071">
        <f t="shared" si="1146"/>
        <v>4</v>
      </c>
      <c r="V1071" t="str">
        <f t="shared" si="1142"/>
        <v>153</v>
      </c>
      <c r="W1071" s="188">
        <f t="shared" si="1147"/>
        <v>0</v>
      </c>
      <c r="X1071" s="188">
        <f t="shared" si="1148"/>
        <v>0</v>
      </c>
      <c r="Y1071" s="33">
        <f t="shared" si="1149"/>
        <v>43929</v>
      </c>
    </row>
    <row r="1072" spans="1:25" ht="15.75" thickBot="1">
      <c r="A1072" s="39"/>
      <c r="B1072" s="241"/>
      <c r="C1072" s="14" t="str">
        <f>IF(B1061&lt;&gt;"",'Agents Postes'!E$14,"")</f>
        <v/>
      </c>
      <c r="D1072" s="15"/>
      <c r="E1072" s="126"/>
      <c r="F1072" s="126"/>
      <c r="G1072" s="127"/>
      <c r="H1072" s="127"/>
      <c r="I1072" s="128"/>
      <c r="J1072" s="128"/>
      <c r="K1072" s="21"/>
      <c r="L1072" s="5">
        <f t="shared" si="1178"/>
        <v>0</v>
      </c>
      <c r="M1072" s="6">
        <f t="shared" si="1179"/>
        <v>0</v>
      </c>
      <c r="R1072">
        <f t="shared" si="1143"/>
        <v>3</v>
      </c>
      <c r="S1072" s="33">
        <f t="shared" ref="S1072" si="1190">S1058</f>
        <v>43929</v>
      </c>
      <c r="T1072">
        <f t="shared" si="1145"/>
        <v>15</v>
      </c>
      <c r="U1072">
        <f t="shared" si="1146"/>
        <v>4</v>
      </c>
      <c r="V1072" t="str">
        <f t="shared" si="1142"/>
        <v>153</v>
      </c>
      <c r="W1072" s="188">
        <f t="shared" si="1147"/>
        <v>0</v>
      </c>
      <c r="X1072" s="188">
        <f t="shared" si="1148"/>
        <v>0</v>
      </c>
      <c r="Y1072" s="33">
        <f t="shared" si="1149"/>
        <v>43929</v>
      </c>
    </row>
    <row r="1073" spans="1:25" ht="15">
      <c r="A1073" s="39">
        <v>71</v>
      </c>
      <c r="B1073" s="239">
        <f>IF(WORKDAY(D$4,A1073,Feries)&lt;=F$4,WORKDAY(D$4,A1073,Feries),"")</f>
        <v>43930</v>
      </c>
      <c r="C1073" s="11" t="str">
        <f>IF(B1073&lt;&gt;"",'Agents Postes'!E$3,"")</f>
        <v>Herbert Dupont</v>
      </c>
      <c r="D1073" s="12"/>
      <c r="E1073" s="123"/>
      <c r="F1073" s="123"/>
      <c r="G1073" s="124"/>
      <c r="H1073" s="124"/>
      <c r="I1073" s="125"/>
      <c r="J1073" s="125"/>
      <c r="K1073" s="13"/>
      <c r="L1073" s="2">
        <f t="shared" si="1178"/>
        <v>0</v>
      </c>
      <c r="M1073" s="3">
        <f t="shared" si="1179"/>
        <v>0</v>
      </c>
      <c r="R1073">
        <f t="shared" si="1143"/>
        <v>4</v>
      </c>
      <c r="S1073" s="33">
        <f t="shared" ref="S1073" si="1191">B1073</f>
        <v>43930</v>
      </c>
      <c r="T1073">
        <f t="shared" si="1145"/>
        <v>15</v>
      </c>
      <c r="U1073">
        <f t="shared" si="1146"/>
        <v>4</v>
      </c>
      <c r="V1073" t="str">
        <f t="shared" si="1142"/>
        <v>15Herbert Dupont4</v>
      </c>
      <c r="W1073" s="188">
        <f t="shared" si="1147"/>
        <v>0</v>
      </c>
      <c r="X1073" s="188">
        <f t="shared" si="1148"/>
        <v>0</v>
      </c>
      <c r="Y1073" s="33">
        <f t="shared" si="1149"/>
        <v>43930</v>
      </c>
    </row>
    <row r="1074" spans="1:25" ht="15">
      <c r="A1074" s="39"/>
      <c r="B1074" s="240"/>
      <c r="C1074" s="14" t="str">
        <f>IF(B1073&lt;&gt;"",'Agents Postes'!E$4,"")</f>
        <v>Lulu Durand</v>
      </c>
      <c r="D1074" s="15"/>
      <c r="E1074" s="16"/>
      <c r="F1074" s="16"/>
      <c r="G1074" s="17"/>
      <c r="H1074" s="17"/>
      <c r="I1074" s="18"/>
      <c r="J1074" s="18"/>
      <c r="K1074" s="19"/>
      <c r="L1074" s="1">
        <f t="shared" si="1178"/>
        <v>0</v>
      </c>
      <c r="M1074" s="4">
        <f t="shared" si="1179"/>
        <v>0</v>
      </c>
      <c r="R1074">
        <f t="shared" si="1143"/>
        <v>4</v>
      </c>
      <c r="S1074" s="33">
        <f t="shared" ref="S1074" si="1192">S1073</f>
        <v>43930</v>
      </c>
      <c r="T1074">
        <f t="shared" si="1145"/>
        <v>15</v>
      </c>
      <c r="U1074">
        <f t="shared" si="1146"/>
        <v>4</v>
      </c>
      <c r="V1074" t="str">
        <f t="shared" si="1142"/>
        <v>15Lulu Durand4</v>
      </c>
      <c r="W1074" s="188">
        <f t="shared" si="1147"/>
        <v>0</v>
      </c>
      <c r="X1074" s="188">
        <f t="shared" si="1148"/>
        <v>0</v>
      </c>
      <c r="Y1074" s="33">
        <f t="shared" si="1149"/>
        <v>43930</v>
      </c>
    </row>
    <row r="1075" spans="1:25" ht="15">
      <c r="A1075" s="39"/>
      <c r="B1075" s="240"/>
      <c r="C1075" s="14" t="str">
        <f>IF(B1073&lt;&gt;"",'Agents Postes'!E$5,"")</f>
        <v>Jules Wist</v>
      </c>
      <c r="D1075" s="15"/>
      <c r="E1075" s="16"/>
      <c r="F1075" s="16"/>
      <c r="G1075" s="17"/>
      <c r="H1075" s="17"/>
      <c r="I1075" s="18"/>
      <c r="J1075" s="18"/>
      <c r="K1075" s="19"/>
      <c r="L1075" s="1">
        <f t="shared" si="1178"/>
        <v>0</v>
      </c>
      <c r="M1075" s="4">
        <f t="shared" si="1179"/>
        <v>0</v>
      </c>
      <c r="R1075">
        <f t="shared" si="1143"/>
        <v>4</v>
      </c>
      <c r="S1075" s="33">
        <f t="shared" ref="S1075" si="1193">S1073</f>
        <v>43930</v>
      </c>
      <c r="T1075">
        <f t="shared" si="1145"/>
        <v>15</v>
      </c>
      <c r="U1075">
        <f t="shared" si="1146"/>
        <v>4</v>
      </c>
      <c r="V1075" t="str">
        <f t="shared" si="1142"/>
        <v>15Jules Wist4</v>
      </c>
      <c r="W1075" s="188">
        <f t="shared" si="1147"/>
        <v>0</v>
      </c>
      <c r="X1075" s="188">
        <f t="shared" si="1148"/>
        <v>0</v>
      </c>
      <c r="Y1075" s="33">
        <f t="shared" si="1149"/>
        <v>43930</v>
      </c>
    </row>
    <row r="1076" spans="1:25" ht="15">
      <c r="A1076" s="39"/>
      <c r="B1076" s="240"/>
      <c r="C1076" s="14" t="str">
        <f>IF(B1073&lt;&gt;"",'Agents Postes'!E$6,"")</f>
        <v>Honoré Tarot</v>
      </c>
      <c r="D1076" s="15"/>
      <c r="E1076" s="16"/>
      <c r="F1076" s="16"/>
      <c r="G1076" s="17"/>
      <c r="H1076" s="17"/>
      <c r="I1076" s="18"/>
      <c r="J1076" s="18"/>
      <c r="K1076" s="19"/>
      <c r="L1076" s="1">
        <f t="shared" si="1178"/>
        <v>0</v>
      </c>
      <c r="M1076" s="4">
        <f t="shared" si="1179"/>
        <v>0</v>
      </c>
      <c r="R1076">
        <f t="shared" si="1143"/>
        <v>4</v>
      </c>
      <c r="S1076" s="33">
        <f t="shared" ref="S1076" si="1194">S1073</f>
        <v>43930</v>
      </c>
      <c r="T1076">
        <f t="shared" si="1145"/>
        <v>15</v>
      </c>
      <c r="U1076">
        <f t="shared" si="1146"/>
        <v>4</v>
      </c>
      <c r="V1076" t="str">
        <f t="shared" si="1142"/>
        <v>15Honoré Tarot4</v>
      </c>
      <c r="W1076" s="188">
        <f t="shared" si="1147"/>
        <v>0</v>
      </c>
      <c r="X1076" s="188">
        <f t="shared" si="1148"/>
        <v>0</v>
      </c>
      <c r="Y1076" s="33">
        <f t="shared" si="1149"/>
        <v>43930</v>
      </c>
    </row>
    <row r="1077" spans="1:25" ht="15">
      <c r="A1077" s="39"/>
      <c r="B1077" s="240"/>
      <c r="C1077" s="14" t="str">
        <f>IF(B1073&lt;&gt;"",'Agents Postes'!E$7,"")</f>
        <v>Joseph Belote</v>
      </c>
      <c r="D1077" s="15"/>
      <c r="E1077" s="16"/>
      <c r="F1077" s="16"/>
      <c r="G1077" s="17"/>
      <c r="H1077" s="17"/>
      <c r="I1077" s="18"/>
      <c r="J1077" s="18"/>
      <c r="K1077" s="19"/>
      <c r="L1077" s="1">
        <f t="shared" si="1178"/>
        <v>0</v>
      </c>
      <c r="M1077" s="4">
        <f t="shared" si="1179"/>
        <v>0</v>
      </c>
      <c r="R1077">
        <f t="shared" si="1143"/>
        <v>4</v>
      </c>
      <c r="S1077" s="33">
        <f t="shared" ref="S1077" si="1195">S1073</f>
        <v>43930</v>
      </c>
      <c r="T1077">
        <f t="shared" si="1145"/>
        <v>15</v>
      </c>
      <c r="U1077">
        <f t="shared" si="1146"/>
        <v>4</v>
      </c>
      <c r="V1077" t="str">
        <f t="shared" si="1142"/>
        <v>15Joseph Belote4</v>
      </c>
      <c r="W1077" s="188">
        <f t="shared" si="1147"/>
        <v>0</v>
      </c>
      <c r="X1077" s="188">
        <f t="shared" si="1148"/>
        <v>0</v>
      </c>
      <c r="Y1077" s="33">
        <f t="shared" si="1149"/>
        <v>43930</v>
      </c>
    </row>
    <row r="1078" spans="1:25" ht="15">
      <c r="A1078" s="39"/>
      <c r="B1078" s="240"/>
      <c r="C1078" s="14" t="str">
        <f>IF(B1073&lt;&gt;"",'Agents Postes'!E$8,"")</f>
        <v/>
      </c>
      <c r="D1078" s="15"/>
      <c r="E1078" s="16"/>
      <c r="F1078" s="16"/>
      <c r="G1078" s="17"/>
      <c r="H1078" s="17"/>
      <c r="I1078" s="18"/>
      <c r="J1078" s="18"/>
      <c r="K1078" s="19"/>
      <c r="L1078" s="1">
        <f t="shared" si="1178"/>
        <v>0</v>
      </c>
      <c r="M1078" s="4">
        <f t="shared" si="1179"/>
        <v>0</v>
      </c>
      <c r="R1078">
        <f t="shared" si="1143"/>
        <v>4</v>
      </c>
      <c r="S1078" s="33">
        <f t="shared" ref="S1078" si="1196">S1073</f>
        <v>43930</v>
      </c>
      <c r="T1078">
        <f t="shared" si="1145"/>
        <v>15</v>
      </c>
      <c r="U1078">
        <f t="shared" si="1146"/>
        <v>4</v>
      </c>
      <c r="V1078" t="str">
        <f t="shared" si="1142"/>
        <v>154</v>
      </c>
      <c r="W1078" s="188">
        <f t="shared" si="1147"/>
        <v>0</v>
      </c>
      <c r="X1078" s="188">
        <f t="shared" si="1148"/>
        <v>0</v>
      </c>
      <c r="Y1078" s="33">
        <f t="shared" si="1149"/>
        <v>43930</v>
      </c>
    </row>
    <row r="1079" spans="1:25" ht="15">
      <c r="A1079" s="39"/>
      <c r="B1079" s="240"/>
      <c r="C1079" s="14" t="str">
        <f>IF(B1073&lt;&gt;"",'Agents Postes'!E$9,"")</f>
        <v/>
      </c>
      <c r="D1079" s="15"/>
      <c r="E1079" s="16"/>
      <c r="F1079" s="16"/>
      <c r="G1079" s="17"/>
      <c r="H1079" s="17"/>
      <c r="I1079" s="18"/>
      <c r="J1079" s="18"/>
      <c r="K1079" s="19"/>
      <c r="L1079" s="1">
        <f t="shared" si="1178"/>
        <v>0</v>
      </c>
      <c r="M1079" s="4">
        <f t="shared" si="1179"/>
        <v>0</v>
      </c>
      <c r="R1079">
        <f t="shared" si="1143"/>
        <v>4</v>
      </c>
      <c r="S1079" s="33">
        <f t="shared" ref="S1079" si="1197">S1073</f>
        <v>43930</v>
      </c>
      <c r="T1079">
        <f t="shared" si="1145"/>
        <v>15</v>
      </c>
      <c r="U1079">
        <f t="shared" si="1146"/>
        <v>4</v>
      </c>
      <c r="V1079" t="str">
        <f t="shared" si="1142"/>
        <v>154</v>
      </c>
      <c r="W1079" s="188">
        <f t="shared" si="1147"/>
        <v>0</v>
      </c>
      <c r="X1079" s="188">
        <f t="shared" si="1148"/>
        <v>0</v>
      </c>
      <c r="Y1079" s="33">
        <f t="shared" si="1149"/>
        <v>43930</v>
      </c>
    </row>
    <row r="1080" spans="1:25" ht="15">
      <c r="A1080" s="39"/>
      <c r="B1080" s="240"/>
      <c r="C1080" s="14" t="str">
        <f>IF(B1073&lt;&gt;"",'Agents Postes'!E$10,"")</f>
        <v/>
      </c>
      <c r="D1080" s="15"/>
      <c r="E1080" s="16"/>
      <c r="F1080" s="16"/>
      <c r="G1080" s="17"/>
      <c r="H1080" s="17"/>
      <c r="I1080" s="18"/>
      <c r="J1080" s="18"/>
      <c r="K1080" s="19"/>
      <c r="L1080" s="1">
        <f t="shared" si="1178"/>
        <v>0</v>
      </c>
      <c r="M1080" s="4">
        <f t="shared" si="1179"/>
        <v>0</v>
      </c>
      <c r="R1080">
        <f t="shared" si="1143"/>
        <v>4</v>
      </c>
      <c r="S1080" s="33">
        <f t="shared" ref="S1080" si="1198">S1073</f>
        <v>43930</v>
      </c>
      <c r="T1080">
        <f t="shared" si="1145"/>
        <v>15</v>
      </c>
      <c r="U1080">
        <f t="shared" si="1146"/>
        <v>4</v>
      </c>
      <c r="V1080" t="str">
        <f t="shared" si="1142"/>
        <v>154</v>
      </c>
      <c r="W1080" s="188">
        <f t="shared" si="1147"/>
        <v>0</v>
      </c>
      <c r="X1080" s="188">
        <f t="shared" si="1148"/>
        <v>0</v>
      </c>
      <c r="Y1080" s="33">
        <f t="shared" si="1149"/>
        <v>43930</v>
      </c>
    </row>
    <row r="1081" spans="1:25" ht="15">
      <c r="A1081" s="39"/>
      <c r="B1081" s="240"/>
      <c r="C1081" s="14" t="str">
        <f>IF(B1073&lt;&gt;"",'Agents Postes'!E$11,"")</f>
        <v/>
      </c>
      <c r="D1081" s="15"/>
      <c r="E1081" s="16"/>
      <c r="F1081" s="16"/>
      <c r="G1081" s="17"/>
      <c r="H1081" s="17"/>
      <c r="I1081" s="18"/>
      <c r="J1081" s="18"/>
      <c r="K1081" s="19"/>
      <c r="L1081" s="1">
        <f t="shared" si="1178"/>
        <v>0</v>
      </c>
      <c r="M1081" s="4">
        <f t="shared" si="1179"/>
        <v>0</v>
      </c>
      <c r="R1081">
        <f t="shared" si="1143"/>
        <v>4</v>
      </c>
      <c r="S1081" s="33">
        <f t="shared" ref="S1081" si="1199">S1073</f>
        <v>43930</v>
      </c>
      <c r="T1081">
        <f t="shared" si="1145"/>
        <v>15</v>
      </c>
      <c r="U1081">
        <f t="shared" si="1146"/>
        <v>4</v>
      </c>
      <c r="V1081" t="str">
        <f t="shared" si="1142"/>
        <v>154</v>
      </c>
      <c r="W1081" s="188">
        <f t="shared" si="1147"/>
        <v>0</v>
      </c>
      <c r="X1081" s="188">
        <f t="shared" si="1148"/>
        <v>0</v>
      </c>
      <c r="Y1081" s="33">
        <f t="shared" si="1149"/>
        <v>43930</v>
      </c>
    </row>
    <row r="1082" spans="1:25" ht="15">
      <c r="A1082" s="39"/>
      <c r="B1082" s="240"/>
      <c r="C1082" s="14" t="str">
        <f>IF(B1073&lt;&gt;"",'Agents Postes'!E$12,"")</f>
        <v/>
      </c>
      <c r="D1082" s="15"/>
      <c r="E1082" s="16"/>
      <c r="F1082" s="16"/>
      <c r="G1082" s="17"/>
      <c r="H1082" s="17"/>
      <c r="I1082" s="18"/>
      <c r="J1082" s="18"/>
      <c r="K1082" s="19"/>
      <c r="L1082" s="1">
        <f t="shared" si="1178"/>
        <v>0</v>
      </c>
      <c r="M1082" s="4">
        <f t="shared" si="1179"/>
        <v>0</v>
      </c>
      <c r="R1082">
        <f t="shared" si="1143"/>
        <v>4</v>
      </c>
      <c r="S1082" s="33">
        <f t="shared" ref="S1082" si="1200">S1073</f>
        <v>43930</v>
      </c>
      <c r="T1082">
        <f t="shared" si="1145"/>
        <v>15</v>
      </c>
      <c r="U1082">
        <f t="shared" si="1146"/>
        <v>4</v>
      </c>
      <c r="V1082" t="str">
        <f t="shared" si="1142"/>
        <v>154</v>
      </c>
      <c r="W1082" s="188">
        <f t="shared" si="1147"/>
        <v>0</v>
      </c>
      <c r="X1082" s="188">
        <f t="shared" si="1148"/>
        <v>0</v>
      </c>
      <c r="Y1082" s="33">
        <f t="shared" si="1149"/>
        <v>43930</v>
      </c>
    </row>
    <row r="1083" spans="1:25" ht="15">
      <c r="A1083" s="39"/>
      <c r="B1083" s="240"/>
      <c r="C1083" s="14" t="str">
        <f>IF(B1073&lt;&gt;"",'Agents Postes'!E$13,"")</f>
        <v/>
      </c>
      <c r="D1083" s="15"/>
      <c r="E1083" s="16"/>
      <c r="F1083" s="16"/>
      <c r="G1083" s="17"/>
      <c r="H1083" s="17"/>
      <c r="I1083" s="18"/>
      <c r="J1083" s="18"/>
      <c r="K1083" s="19"/>
      <c r="L1083" s="1">
        <f t="shared" si="1178"/>
        <v>0</v>
      </c>
      <c r="M1083" s="4">
        <f t="shared" si="1179"/>
        <v>0</v>
      </c>
      <c r="R1083">
        <f t="shared" si="1143"/>
        <v>4</v>
      </c>
      <c r="S1083" s="33">
        <f t="shared" ref="S1083" si="1201">S1073</f>
        <v>43930</v>
      </c>
      <c r="T1083">
        <f t="shared" si="1145"/>
        <v>15</v>
      </c>
      <c r="U1083">
        <f t="shared" si="1146"/>
        <v>4</v>
      </c>
      <c r="V1083" t="str">
        <f t="shared" si="1142"/>
        <v>154</v>
      </c>
      <c r="W1083" s="188">
        <f t="shared" si="1147"/>
        <v>0</v>
      </c>
      <c r="X1083" s="188">
        <f t="shared" si="1148"/>
        <v>0</v>
      </c>
      <c r="Y1083" s="33">
        <f t="shared" si="1149"/>
        <v>43930</v>
      </c>
    </row>
    <row r="1084" spans="1:25" ht="15">
      <c r="A1084" s="39"/>
      <c r="B1084" s="240"/>
      <c r="C1084" s="14" t="str">
        <f>IF(B1073&lt;&gt;"",'Agents Postes'!E$14,"")</f>
        <v/>
      </c>
      <c r="D1084" s="15"/>
      <c r="E1084" s="16"/>
      <c r="F1084" s="16"/>
      <c r="G1084" s="17"/>
      <c r="H1084" s="17"/>
      <c r="I1084" s="18"/>
      <c r="J1084" s="18"/>
      <c r="K1084" s="19"/>
      <c r="L1084" s="1">
        <f t="shared" si="1178"/>
        <v>0</v>
      </c>
      <c r="M1084" s="4">
        <f t="shared" si="1179"/>
        <v>0</v>
      </c>
      <c r="R1084">
        <f t="shared" si="1143"/>
        <v>4</v>
      </c>
      <c r="S1084" s="33">
        <f t="shared" ref="S1084" si="1202">S1073</f>
        <v>43930</v>
      </c>
      <c r="T1084">
        <f t="shared" si="1145"/>
        <v>15</v>
      </c>
      <c r="U1084">
        <f t="shared" si="1146"/>
        <v>4</v>
      </c>
      <c r="V1084" t="str">
        <f t="shared" si="1142"/>
        <v>154</v>
      </c>
      <c r="W1084" s="188">
        <f t="shared" si="1147"/>
        <v>0</v>
      </c>
      <c r="X1084" s="188">
        <f t="shared" si="1148"/>
        <v>0</v>
      </c>
      <c r="Y1084" s="33">
        <f t="shared" si="1149"/>
        <v>43930</v>
      </c>
    </row>
    <row r="1085" spans="1:25" ht="15">
      <c r="A1085" s="39"/>
      <c r="B1085" s="240"/>
      <c r="C1085" s="14" t="str">
        <f>IF(B1074&lt;&gt;"",'Agents Postes'!E$14,"")</f>
        <v/>
      </c>
      <c r="D1085" s="15"/>
      <c r="E1085" s="16"/>
      <c r="F1085" s="16"/>
      <c r="G1085" s="17"/>
      <c r="H1085" s="17"/>
      <c r="I1085" s="18"/>
      <c r="J1085" s="18"/>
      <c r="K1085" s="19"/>
      <c r="L1085" s="1">
        <f t="shared" si="1178"/>
        <v>0</v>
      </c>
      <c r="M1085" s="4">
        <f t="shared" si="1179"/>
        <v>0</v>
      </c>
      <c r="R1085">
        <f t="shared" si="1143"/>
        <v>4</v>
      </c>
      <c r="S1085" s="33">
        <f t="shared" ref="S1085" si="1203">S1073</f>
        <v>43930</v>
      </c>
      <c r="T1085">
        <f t="shared" si="1145"/>
        <v>15</v>
      </c>
      <c r="U1085">
        <f t="shared" si="1146"/>
        <v>4</v>
      </c>
      <c r="V1085" t="str">
        <f t="shared" si="1142"/>
        <v>154</v>
      </c>
      <c r="W1085" s="188">
        <f t="shared" si="1147"/>
        <v>0</v>
      </c>
      <c r="X1085" s="188">
        <f t="shared" si="1148"/>
        <v>0</v>
      </c>
      <c r="Y1085" s="33">
        <f t="shared" si="1149"/>
        <v>43930</v>
      </c>
    </row>
    <row r="1086" spans="1:25" ht="15">
      <c r="A1086" s="39"/>
      <c r="B1086" s="240"/>
      <c r="C1086" s="14" t="str">
        <f>IF(B1075&lt;&gt;"",'Agents Postes'!E$14,"")</f>
        <v/>
      </c>
      <c r="D1086" s="15"/>
      <c r="E1086" s="16"/>
      <c r="F1086" s="16"/>
      <c r="G1086" s="17"/>
      <c r="H1086" s="17"/>
      <c r="I1086" s="18"/>
      <c r="J1086" s="18"/>
      <c r="K1086" s="19"/>
      <c r="L1086" s="1">
        <f t="shared" si="1178"/>
        <v>0</v>
      </c>
      <c r="M1086" s="4">
        <f t="shared" si="1179"/>
        <v>0</v>
      </c>
      <c r="R1086">
        <f t="shared" si="1143"/>
        <v>4</v>
      </c>
      <c r="S1086" s="33">
        <f t="shared" ref="S1086" si="1204">S1073</f>
        <v>43930</v>
      </c>
      <c r="T1086">
        <f t="shared" si="1145"/>
        <v>15</v>
      </c>
      <c r="U1086">
        <f t="shared" si="1146"/>
        <v>4</v>
      </c>
      <c r="V1086" t="str">
        <f t="shared" si="1142"/>
        <v>154</v>
      </c>
      <c r="W1086" s="188">
        <f t="shared" si="1147"/>
        <v>0</v>
      </c>
      <c r="X1086" s="188">
        <f t="shared" si="1148"/>
        <v>0</v>
      </c>
      <c r="Y1086" s="33">
        <f t="shared" si="1149"/>
        <v>43930</v>
      </c>
    </row>
    <row r="1087" spans="1:25" ht="15.75" thickBot="1">
      <c r="A1087" s="39"/>
      <c r="B1087" s="241"/>
      <c r="C1087" s="14" t="str">
        <f>IF(B1076&lt;&gt;"",'Agents Postes'!E$14,"")</f>
        <v/>
      </c>
      <c r="D1087" s="15"/>
      <c r="E1087" s="126"/>
      <c r="F1087" s="126"/>
      <c r="G1087" s="127"/>
      <c r="H1087" s="127"/>
      <c r="I1087" s="128"/>
      <c r="J1087" s="128"/>
      <c r="K1087" s="21"/>
      <c r="L1087" s="5">
        <f t="shared" si="1178"/>
        <v>0</v>
      </c>
      <c r="M1087" s="6">
        <f t="shared" si="1179"/>
        <v>0</v>
      </c>
      <c r="R1087">
        <f t="shared" si="1143"/>
        <v>4</v>
      </c>
      <c r="S1087" s="33">
        <f t="shared" ref="S1087" si="1205">S1073</f>
        <v>43930</v>
      </c>
      <c r="T1087">
        <f t="shared" si="1145"/>
        <v>15</v>
      </c>
      <c r="U1087">
        <f t="shared" si="1146"/>
        <v>4</v>
      </c>
      <c r="V1087" t="str">
        <f t="shared" si="1142"/>
        <v>154</v>
      </c>
      <c r="W1087" s="188">
        <f t="shared" si="1147"/>
        <v>0</v>
      </c>
      <c r="X1087" s="188">
        <f t="shared" si="1148"/>
        <v>0</v>
      </c>
      <c r="Y1087" s="33">
        <f t="shared" si="1149"/>
        <v>43930</v>
      </c>
    </row>
    <row r="1088" spans="1:25" ht="15">
      <c r="A1088" s="39">
        <v>72</v>
      </c>
      <c r="B1088" s="239">
        <f>IF(WORKDAY(D$4,A1088,Feries)&lt;=F$4,WORKDAY(D$4,A1088,Feries),"")</f>
        <v>43931</v>
      </c>
      <c r="C1088" s="11" t="str">
        <f>IF(B1088&lt;&gt;"",'Agents Postes'!E$3,"")</f>
        <v>Herbert Dupont</v>
      </c>
      <c r="D1088" s="12"/>
      <c r="E1088" s="123"/>
      <c r="F1088" s="123"/>
      <c r="G1088" s="124"/>
      <c r="H1088" s="124"/>
      <c r="I1088" s="125"/>
      <c r="J1088" s="125"/>
      <c r="K1088" s="13"/>
      <c r="L1088" s="2">
        <f t="shared" si="1178"/>
        <v>0</v>
      </c>
      <c r="M1088" s="3">
        <f t="shared" si="1179"/>
        <v>0</v>
      </c>
      <c r="R1088">
        <f t="shared" si="1143"/>
        <v>5</v>
      </c>
      <c r="S1088" s="33">
        <f t="shared" ref="S1088" si="1206">B1088</f>
        <v>43931</v>
      </c>
      <c r="T1088">
        <f t="shared" si="1145"/>
        <v>15</v>
      </c>
      <c r="U1088">
        <f t="shared" si="1146"/>
        <v>4</v>
      </c>
      <c r="V1088" t="str">
        <f t="shared" si="1142"/>
        <v>15Herbert Dupont5</v>
      </c>
      <c r="W1088" s="188">
        <f t="shared" si="1147"/>
        <v>0</v>
      </c>
      <c r="X1088" s="188">
        <f t="shared" si="1148"/>
        <v>0</v>
      </c>
      <c r="Y1088" s="33">
        <f t="shared" si="1149"/>
        <v>43931</v>
      </c>
    </row>
    <row r="1089" spans="1:25" ht="15">
      <c r="A1089" s="39"/>
      <c r="B1089" s="240"/>
      <c r="C1089" s="14" t="str">
        <f>IF(B1088&lt;&gt;"",'Agents Postes'!E$4,"")</f>
        <v>Lulu Durand</v>
      </c>
      <c r="D1089" s="15"/>
      <c r="E1089" s="16"/>
      <c r="F1089" s="16"/>
      <c r="G1089" s="17"/>
      <c r="H1089" s="17"/>
      <c r="I1089" s="18"/>
      <c r="J1089" s="18"/>
      <c r="K1089" s="19"/>
      <c r="L1089" s="1">
        <f t="shared" si="1178"/>
        <v>0</v>
      </c>
      <c r="M1089" s="4">
        <f t="shared" si="1179"/>
        <v>0</v>
      </c>
      <c r="R1089">
        <f t="shared" si="1143"/>
        <v>5</v>
      </c>
      <c r="S1089" s="33">
        <f t="shared" ref="S1089" si="1207">S1088</f>
        <v>43931</v>
      </c>
      <c r="T1089">
        <f t="shared" si="1145"/>
        <v>15</v>
      </c>
      <c r="U1089">
        <f t="shared" si="1146"/>
        <v>4</v>
      </c>
      <c r="V1089" t="str">
        <f t="shared" si="1142"/>
        <v>15Lulu Durand5</v>
      </c>
      <c r="W1089" s="188">
        <f t="shared" si="1147"/>
        <v>0</v>
      </c>
      <c r="X1089" s="188">
        <f t="shared" si="1148"/>
        <v>0</v>
      </c>
      <c r="Y1089" s="33">
        <f t="shared" si="1149"/>
        <v>43931</v>
      </c>
    </row>
    <row r="1090" spans="1:25" ht="15">
      <c r="A1090" s="39"/>
      <c r="B1090" s="240"/>
      <c r="C1090" s="14" t="str">
        <f>IF(B1088&lt;&gt;"",'Agents Postes'!E$5,"")</f>
        <v>Jules Wist</v>
      </c>
      <c r="D1090" s="15"/>
      <c r="E1090" s="16"/>
      <c r="F1090" s="16"/>
      <c r="G1090" s="17"/>
      <c r="H1090" s="17"/>
      <c r="I1090" s="18"/>
      <c r="J1090" s="18"/>
      <c r="K1090" s="19"/>
      <c r="L1090" s="1">
        <f t="shared" si="1178"/>
        <v>0</v>
      </c>
      <c r="M1090" s="4">
        <f t="shared" si="1179"/>
        <v>0</v>
      </c>
      <c r="R1090">
        <f t="shared" si="1143"/>
        <v>5</v>
      </c>
      <c r="S1090" s="33">
        <f t="shared" ref="S1090" si="1208">S1088</f>
        <v>43931</v>
      </c>
      <c r="T1090">
        <f t="shared" si="1145"/>
        <v>15</v>
      </c>
      <c r="U1090">
        <f t="shared" si="1146"/>
        <v>4</v>
      </c>
      <c r="V1090" t="str">
        <f t="shared" si="1142"/>
        <v>15Jules Wist5</v>
      </c>
      <c r="W1090" s="188">
        <f t="shared" si="1147"/>
        <v>0</v>
      </c>
      <c r="X1090" s="188">
        <f t="shared" si="1148"/>
        <v>0</v>
      </c>
      <c r="Y1090" s="33">
        <f t="shared" si="1149"/>
        <v>43931</v>
      </c>
    </row>
    <row r="1091" spans="1:25" ht="15">
      <c r="A1091" s="39"/>
      <c r="B1091" s="240"/>
      <c r="C1091" s="14" t="str">
        <f>IF(B1088&lt;&gt;"",'Agents Postes'!E$6,"")</f>
        <v>Honoré Tarot</v>
      </c>
      <c r="D1091" s="15"/>
      <c r="E1091" s="16"/>
      <c r="F1091" s="16"/>
      <c r="G1091" s="17"/>
      <c r="H1091" s="17"/>
      <c r="I1091" s="18"/>
      <c r="J1091" s="18"/>
      <c r="K1091" s="19"/>
      <c r="L1091" s="1">
        <f t="shared" si="1178"/>
        <v>0</v>
      </c>
      <c r="M1091" s="4">
        <f t="shared" si="1179"/>
        <v>0</v>
      </c>
      <c r="R1091">
        <f t="shared" si="1143"/>
        <v>5</v>
      </c>
      <c r="S1091" s="33">
        <f t="shared" ref="S1091" si="1209">S1088</f>
        <v>43931</v>
      </c>
      <c r="T1091">
        <f t="shared" si="1145"/>
        <v>15</v>
      </c>
      <c r="U1091">
        <f t="shared" si="1146"/>
        <v>4</v>
      </c>
      <c r="V1091" t="str">
        <f t="shared" si="1142"/>
        <v>15Honoré Tarot5</v>
      </c>
      <c r="W1091" s="188">
        <f t="shared" si="1147"/>
        <v>0</v>
      </c>
      <c r="X1091" s="188">
        <f t="shared" si="1148"/>
        <v>0</v>
      </c>
      <c r="Y1091" s="33">
        <f t="shared" si="1149"/>
        <v>43931</v>
      </c>
    </row>
    <row r="1092" spans="1:25" ht="15">
      <c r="A1092" s="39"/>
      <c r="B1092" s="240"/>
      <c r="C1092" s="14" t="str">
        <f>IF(B1088&lt;&gt;"",'Agents Postes'!E$7,"")</f>
        <v>Joseph Belote</v>
      </c>
      <c r="D1092" s="15"/>
      <c r="E1092" s="16"/>
      <c r="F1092" s="16"/>
      <c r="G1092" s="17"/>
      <c r="H1092" s="17"/>
      <c r="I1092" s="18"/>
      <c r="J1092" s="18"/>
      <c r="K1092" s="19"/>
      <c r="L1092" s="1">
        <f t="shared" si="1178"/>
        <v>0</v>
      </c>
      <c r="M1092" s="4">
        <f t="shared" si="1179"/>
        <v>0</v>
      </c>
      <c r="R1092">
        <f t="shared" si="1143"/>
        <v>5</v>
      </c>
      <c r="S1092" s="33">
        <f t="shared" ref="S1092" si="1210">S1088</f>
        <v>43931</v>
      </c>
      <c r="T1092">
        <f t="shared" si="1145"/>
        <v>15</v>
      </c>
      <c r="U1092">
        <f t="shared" si="1146"/>
        <v>4</v>
      </c>
      <c r="V1092" t="str">
        <f t="shared" si="1142"/>
        <v>15Joseph Belote5</v>
      </c>
      <c r="W1092" s="188">
        <f t="shared" si="1147"/>
        <v>0</v>
      </c>
      <c r="X1092" s="188">
        <f t="shared" si="1148"/>
        <v>0</v>
      </c>
      <c r="Y1092" s="33">
        <f t="shared" si="1149"/>
        <v>43931</v>
      </c>
    </row>
    <row r="1093" spans="1:25" ht="15">
      <c r="A1093" s="39"/>
      <c r="B1093" s="240"/>
      <c r="C1093" s="14" t="str">
        <f>IF(B1088&lt;&gt;"",'Agents Postes'!E$8,"")</f>
        <v/>
      </c>
      <c r="D1093" s="15"/>
      <c r="E1093" s="16"/>
      <c r="F1093" s="16"/>
      <c r="G1093" s="17"/>
      <c r="H1093" s="17"/>
      <c r="I1093" s="18"/>
      <c r="J1093" s="18"/>
      <c r="K1093" s="19"/>
      <c r="L1093" s="1">
        <f t="shared" si="1178"/>
        <v>0</v>
      </c>
      <c r="M1093" s="4">
        <f t="shared" si="1179"/>
        <v>0</v>
      </c>
      <c r="R1093">
        <f t="shared" si="1143"/>
        <v>5</v>
      </c>
      <c r="S1093" s="33">
        <f t="shared" ref="S1093" si="1211">S1088</f>
        <v>43931</v>
      </c>
      <c r="T1093">
        <f t="shared" si="1145"/>
        <v>15</v>
      </c>
      <c r="U1093">
        <f t="shared" si="1146"/>
        <v>4</v>
      </c>
      <c r="V1093" t="str">
        <f t="shared" si="1142"/>
        <v>155</v>
      </c>
      <c r="W1093" s="188">
        <f t="shared" si="1147"/>
        <v>0</v>
      </c>
      <c r="X1093" s="188">
        <f t="shared" si="1148"/>
        <v>0</v>
      </c>
      <c r="Y1093" s="33">
        <f t="shared" si="1149"/>
        <v>43931</v>
      </c>
    </row>
    <row r="1094" spans="1:25" ht="15">
      <c r="A1094" s="39"/>
      <c r="B1094" s="240"/>
      <c r="C1094" s="14" t="str">
        <f>IF(B1088&lt;&gt;"",'Agents Postes'!E$9,"")</f>
        <v/>
      </c>
      <c r="D1094" s="15"/>
      <c r="E1094" s="16"/>
      <c r="F1094" s="16"/>
      <c r="G1094" s="17"/>
      <c r="H1094" s="17"/>
      <c r="I1094" s="18"/>
      <c r="J1094" s="18"/>
      <c r="K1094" s="19"/>
      <c r="L1094" s="1">
        <f t="shared" si="1178"/>
        <v>0</v>
      </c>
      <c r="M1094" s="4">
        <f t="shared" si="1179"/>
        <v>0</v>
      </c>
      <c r="R1094">
        <f t="shared" si="1143"/>
        <v>5</v>
      </c>
      <c r="S1094" s="33">
        <f t="shared" ref="S1094" si="1212">S1088</f>
        <v>43931</v>
      </c>
      <c r="T1094">
        <f t="shared" si="1145"/>
        <v>15</v>
      </c>
      <c r="U1094">
        <f t="shared" si="1146"/>
        <v>4</v>
      </c>
      <c r="V1094" t="str">
        <f t="shared" si="1142"/>
        <v>155</v>
      </c>
      <c r="W1094" s="188">
        <f t="shared" si="1147"/>
        <v>0</v>
      </c>
      <c r="X1094" s="188">
        <f t="shared" si="1148"/>
        <v>0</v>
      </c>
      <c r="Y1094" s="33">
        <f t="shared" si="1149"/>
        <v>43931</v>
      </c>
    </row>
    <row r="1095" spans="1:25" ht="15">
      <c r="A1095" s="39"/>
      <c r="B1095" s="240"/>
      <c r="C1095" s="14" t="str">
        <f>IF(B1088&lt;&gt;"",'Agents Postes'!E$10,"")</f>
        <v/>
      </c>
      <c r="D1095" s="15"/>
      <c r="E1095" s="16"/>
      <c r="F1095" s="16"/>
      <c r="G1095" s="17"/>
      <c r="H1095" s="17"/>
      <c r="I1095" s="18"/>
      <c r="J1095" s="18"/>
      <c r="K1095" s="19"/>
      <c r="L1095" s="1">
        <f t="shared" si="1178"/>
        <v>0</v>
      </c>
      <c r="M1095" s="4">
        <f t="shared" si="1179"/>
        <v>0</v>
      </c>
      <c r="R1095">
        <f t="shared" si="1143"/>
        <v>5</v>
      </c>
      <c r="S1095" s="33">
        <f t="shared" ref="S1095" si="1213">S1088</f>
        <v>43931</v>
      </c>
      <c r="T1095">
        <f t="shared" si="1145"/>
        <v>15</v>
      </c>
      <c r="U1095">
        <f t="shared" si="1146"/>
        <v>4</v>
      </c>
      <c r="V1095" t="str">
        <f t="shared" si="1142"/>
        <v>155</v>
      </c>
      <c r="W1095" s="188">
        <f t="shared" si="1147"/>
        <v>0</v>
      </c>
      <c r="X1095" s="188">
        <f t="shared" si="1148"/>
        <v>0</v>
      </c>
      <c r="Y1095" s="33">
        <f t="shared" si="1149"/>
        <v>43931</v>
      </c>
    </row>
    <row r="1096" spans="1:25" ht="15">
      <c r="A1096" s="39"/>
      <c r="B1096" s="240"/>
      <c r="C1096" s="14" t="str">
        <f>IF(B1088&lt;&gt;"",'Agents Postes'!E$11,"")</f>
        <v/>
      </c>
      <c r="D1096" s="15"/>
      <c r="E1096" s="16"/>
      <c r="F1096" s="16"/>
      <c r="G1096" s="17"/>
      <c r="H1096" s="17"/>
      <c r="I1096" s="18"/>
      <c r="J1096" s="18"/>
      <c r="K1096" s="19"/>
      <c r="L1096" s="1">
        <f t="shared" si="1178"/>
        <v>0</v>
      </c>
      <c r="M1096" s="4">
        <f t="shared" si="1179"/>
        <v>0</v>
      </c>
      <c r="R1096">
        <f t="shared" si="1143"/>
        <v>5</v>
      </c>
      <c r="S1096" s="33">
        <f t="shared" ref="S1096" si="1214">S1088</f>
        <v>43931</v>
      </c>
      <c r="T1096">
        <f t="shared" si="1145"/>
        <v>15</v>
      </c>
      <c r="U1096">
        <f t="shared" si="1146"/>
        <v>4</v>
      </c>
      <c r="V1096" t="str">
        <f t="shared" ref="V1096:V1159" si="1215">T1096&amp;C1096&amp;R1096</f>
        <v>155</v>
      </c>
      <c r="W1096" s="188">
        <f t="shared" si="1147"/>
        <v>0</v>
      </c>
      <c r="X1096" s="188">
        <f t="shared" si="1148"/>
        <v>0</v>
      </c>
      <c r="Y1096" s="33">
        <f t="shared" si="1149"/>
        <v>43931</v>
      </c>
    </row>
    <row r="1097" spans="1:25" ht="15">
      <c r="A1097" s="39"/>
      <c r="B1097" s="240"/>
      <c r="C1097" s="14" t="str">
        <f>IF(B1088&lt;&gt;"",'Agents Postes'!E$12,"")</f>
        <v/>
      </c>
      <c r="D1097" s="15"/>
      <c r="E1097" s="16"/>
      <c r="F1097" s="16"/>
      <c r="G1097" s="17"/>
      <c r="H1097" s="17"/>
      <c r="I1097" s="18"/>
      <c r="J1097" s="18"/>
      <c r="K1097" s="19"/>
      <c r="L1097" s="1">
        <f t="shared" si="1178"/>
        <v>0</v>
      </c>
      <c r="M1097" s="4">
        <f t="shared" si="1179"/>
        <v>0</v>
      </c>
      <c r="R1097">
        <f t="shared" ref="R1097:R1160" si="1216">IF(S1097&lt;&gt;"",WEEKDAY(S1097,2),"")</f>
        <v>5</v>
      </c>
      <c r="S1097" s="33">
        <f t="shared" ref="S1097" si="1217">S1088</f>
        <v>43931</v>
      </c>
      <c r="T1097">
        <f t="shared" ref="T1097:T1160" si="1218">IF(S1097&lt;&gt;"",WEEKNUM(S1097,2),"")</f>
        <v>15</v>
      </c>
      <c r="U1097">
        <f t="shared" ref="U1097:U1160" si="1219">IF(S1097&lt;&gt;"",MONTH(S1097),"")</f>
        <v>4</v>
      </c>
      <c r="V1097" t="str">
        <f t="shared" si="1215"/>
        <v>155</v>
      </c>
      <c r="W1097" s="188">
        <f t="shared" ref="W1097:W1160" si="1220">D1097</f>
        <v>0</v>
      </c>
      <c r="X1097" s="188">
        <f t="shared" ref="X1097:X1160" si="1221">K1097</f>
        <v>0</v>
      </c>
      <c r="Y1097" s="33">
        <f t="shared" ref="Y1097:Y1160" si="1222">S1097</f>
        <v>43931</v>
      </c>
    </row>
    <row r="1098" spans="1:25" ht="15">
      <c r="A1098" s="39"/>
      <c r="B1098" s="240"/>
      <c r="C1098" s="14" t="str">
        <f>IF(B1088&lt;&gt;"",'Agents Postes'!E$13,"")</f>
        <v/>
      </c>
      <c r="D1098" s="15"/>
      <c r="E1098" s="16"/>
      <c r="F1098" s="16"/>
      <c r="G1098" s="17"/>
      <c r="H1098" s="17"/>
      <c r="I1098" s="18"/>
      <c r="J1098" s="18"/>
      <c r="K1098" s="19"/>
      <c r="L1098" s="1">
        <f t="shared" si="1178"/>
        <v>0</v>
      </c>
      <c r="M1098" s="4">
        <f t="shared" si="1179"/>
        <v>0</v>
      </c>
      <c r="R1098">
        <f t="shared" si="1216"/>
        <v>5</v>
      </c>
      <c r="S1098" s="33">
        <f t="shared" ref="S1098" si="1223">S1088</f>
        <v>43931</v>
      </c>
      <c r="T1098">
        <f t="shared" si="1218"/>
        <v>15</v>
      </c>
      <c r="U1098">
        <f t="shared" si="1219"/>
        <v>4</v>
      </c>
      <c r="V1098" t="str">
        <f t="shared" si="1215"/>
        <v>155</v>
      </c>
      <c r="W1098" s="188">
        <f t="shared" si="1220"/>
        <v>0</v>
      </c>
      <c r="X1098" s="188">
        <f t="shared" si="1221"/>
        <v>0</v>
      </c>
      <c r="Y1098" s="33">
        <f t="shared" si="1222"/>
        <v>43931</v>
      </c>
    </row>
    <row r="1099" spans="1:25" ht="15">
      <c r="A1099" s="39"/>
      <c r="B1099" s="240"/>
      <c r="C1099" s="14" t="str">
        <f>IF(B1088&lt;&gt;"",'Agents Postes'!E$14,"")</f>
        <v/>
      </c>
      <c r="D1099" s="15"/>
      <c r="E1099" s="16"/>
      <c r="F1099" s="16"/>
      <c r="G1099" s="17"/>
      <c r="H1099" s="17"/>
      <c r="I1099" s="18"/>
      <c r="J1099" s="18"/>
      <c r="K1099" s="19"/>
      <c r="L1099" s="1">
        <f t="shared" si="1178"/>
        <v>0</v>
      </c>
      <c r="M1099" s="4">
        <f t="shared" si="1179"/>
        <v>0</v>
      </c>
      <c r="R1099">
        <f t="shared" si="1216"/>
        <v>5</v>
      </c>
      <c r="S1099" s="33">
        <f t="shared" ref="S1099" si="1224">S1088</f>
        <v>43931</v>
      </c>
      <c r="T1099">
        <f t="shared" si="1218"/>
        <v>15</v>
      </c>
      <c r="U1099">
        <f t="shared" si="1219"/>
        <v>4</v>
      </c>
      <c r="V1099" t="str">
        <f t="shared" si="1215"/>
        <v>155</v>
      </c>
      <c r="W1099" s="188">
        <f t="shared" si="1220"/>
        <v>0</v>
      </c>
      <c r="X1099" s="188">
        <f t="shared" si="1221"/>
        <v>0</v>
      </c>
      <c r="Y1099" s="33">
        <f t="shared" si="1222"/>
        <v>43931</v>
      </c>
    </row>
    <row r="1100" spans="1:25" ht="15">
      <c r="A1100" s="39"/>
      <c r="B1100" s="240"/>
      <c r="C1100" s="14" t="str">
        <f>IF(B1089&lt;&gt;"",'Agents Postes'!E$14,"")</f>
        <v/>
      </c>
      <c r="D1100" s="15"/>
      <c r="E1100" s="16"/>
      <c r="F1100" s="16"/>
      <c r="G1100" s="17"/>
      <c r="H1100" s="17"/>
      <c r="I1100" s="18"/>
      <c r="J1100" s="18"/>
      <c r="K1100" s="19"/>
      <c r="L1100" s="1">
        <f t="shared" si="1178"/>
        <v>0</v>
      </c>
      <c r="M1100" s="4">
        <f t="shared" si="1179"/>
        <v>0</v>
      </c>
      <c r="R1100">
        <f t="shared" si="1216"/>
        <v>5</v>
      </c>
      <c r="S1100" s="33">
        <f t="shared" ref="S1100" si="1225">S1088</f>
        <v>43931</v>
      </c>
      <c r="T1100">
        <f t="shared" si="1218"/>
        <v>15</v>
      </c>
      <c r="U1100">
        <f t="shared" si="1219"/>
        <v>4</v>
      </c>
      <c r="V1100" t="str">
        <f t="shared" si="1215"/>
        <v>155</v>
      </c>
      <c r="W1100" s="188">
        <f t="shared" si="1220"/>
        <v>0</v>
      </c>
      <c r="X1100" s="188">
        <f t="shared" si="1221"/>
        <v>0</v>
      </c>
      <c r="Y1100" s="33">
        <f t="shared" si="1222"/>
        <v>43931</v>
      </c>
    </row>
    <row r="1101" spans="1:25" ht="15">
      <c r="A1101" s="39"/>
      <c r="B1101" s="240"/>
      <c r="C1101" s="14" t="str">
        <f>IF(B1090&lt;&gt;"",'Agents Postes'!E$14,"")</f>
        <v/>
      </c>
      <c r="D1101" s="15"/>
      <c r="E1101" s="16"/>
      <c r="F1101" s="16"/>
      <c r="G1101" s="17"/>
      <c r="H1101" s="17"/>
      <c r="I1101" s="18"/>
      <c r="J1101" s="18"/>
      <c r="K1101" s="19"/>
      <c r="L1101" s="1">
        <f t="shared" si="1178"/>
        <v>0</v>
      </c>
      <c r="M1101" s="4">
        <f t="shared" si="1179"/>
        <v>0</v>
      </c>
      <c r="R1101">
        <f t="shared" si="1216"/>
        <v>5</v>
      </c>
      <c r="S1101" s="33">
        <f t="shared" ref="S1101" si="1226">S1088</f>
        <v>43931</v>
      </c>
      <c r="T1101">
        <f t="shared" si="1218"/>
        <v>15</v>
      </c>
      <c r="U1101">
        <f t="shared" si="1219"/>
        <v>4</v>
      </c>
      <c r="V1101" t="str">
        <f t="shared" si="1215"/>
        <v>155</v>
      </c>
      <c r="W1101" s="188">
        <f t="shared" si="1220"/>
        <v>0</v>
      </c>
      <c r="X1101" s="188">
        <f t="shared" si="1221"/>
        <v>0</v>
      </c>
      <c r="Y1101" s="33">
        <f t="shared" si="1222"/>
        <v>43931</v>
      </c>
    </row>
    <row r="1102" spans="1:25" ht="15.75" thickBot="1">
      <c r="A1102" s="39"/>
      <c r="B1102" s="241"/>
      <c r="C1102" s="14" t="str">
        <f>IF(B1091&lt;&gt;"",'Agents Postes'!E$14,"")</f>
        <v/>
      </c>
      <c r="D1102" s="15"/>
      <c r="E1102" s="126"/>
      <c r="F1102" s="126"/>
      <c r="G1102" s="127"/>
      <c r="H1102" s="127"/>
      <c r="I1102" s="128"/>
      <c r="J1102" s="128"/>
      <c r="K1102" s="21"/>
      <c r="L1102" s="5">
        <f t="shared" si="1178"/>
        <v>0</v>
      </c>
      <c r="M1102" s="6">
        <f t="shared" si="1179"/>
        <v>0</v>
      </c>
      <c r="R1102">
        <f t="shared" si="1216"/>
        <v>5</v>
      </c>
      <c r="S1102" s="33">
        <f t="shared" ref="S1102" si="1227">S1088</f>
        <v>43931</v>
      </c>
      <c r="T1102">
        <f t="shared" si="1218"/>
        <v>15</v>
      </c>
      <c r="U1102">
        <f t="shared" si="1219"/>
        <v>4</v>
      </c>
      <c r="V1102" t="str">
        <f t="shared" si="1215"/>
        <v>155</v>
      </c>
      <c r="W1102" s="188">
        <f t="shared" si="1220"/>
        <v>0</v>
      </c>
      <c r="X1102" s="188">
        <f t="shared" si="1221"/>
        <v>0</v>
      </c>
      <c r="Y1102" s="33">
        <f t="shared" si="1222"/>
        <v>43931</v>
      </c>
    </row>
    <row r="1103" spans="1:25" ht="15">
      <c r="A1103" s="39">
        <v>73</v>
      </c>
      <c r="B1103" s="239">
        <f>IF(WORKDAY(D$4,A1103,Feries)&lt;=F$4,WORKDAY(D$4,A1103,Feries),"")</f>
        <v>43935</v>
      </c>
      <c r="C1103" s="11" t="str">
        <f>IF(B1103&lt;&gt;"",'Agents Postes'!E$3,"")</f>
        <v>Herbert Dupont</v>
      </c>
      <c r="D1103" s="12"/>
      <c r="E1103" s="123"/>
      <c r="F1103" s="123"/>
      <c r="G1103" s="124"/>
      <c r="H1103" s="124"/>
      <c r="I1103" s="125"/>
      <c r="J1103" s="125"/>
      <c r="K1103" s="13"/>
      <c r="L1103" s="2">
        <f t="shared" si="1178"/>
        <v>0</v>
      </c>
      <c r="M1103" s="3">
        <f t="shared" si="1179"/>
        <v>0</v>
      </c>
      <c r="R1103">
        <f t="shared" si="1216"/>
        <v>2</v>
      </c>
      <c r="S1103" s="33">
        <f t="shared" ref="S1103" si="1228">B1103</f>
        <v>43935</v>
      </c>
      <c r="T1103">
        <f t="shared" si="1218"/>
        <v>16</v>
      </c>
      <c r="U1103">
        <f t="shared" si="1219"/>
        <v>4</v>
      </c>
      <c r="V1103" t="str">
        <f t="shared" si="1215"/>
        <v>16Herbert Dupont2</v>
      </c>
      <c r="W1103" s="188">
        <f t="shared" si="1220"/>
        <v>0</v>
      </c>
      <c r="X1103" s="188">
        <f t="shared" si="1221"/>
        <v>0</v>
      </c>
      <c r="Y1103" s="33">
        <f t="shared" si="1222"/>
        <v>43935</v>
      </c>
    </row>
    <row r="1104" spans="1:25" ht="15">
      <c r="A1104" s="39"/>
      <c r="B1104" s="240"/>
      <c r="C1104" s="14" t="str">
        <f>IF(B1103&lt;&gt;"",'Agents Postes'!E$4,"")</f>
        <v>Lulu Durand</v>
      </c>
      <c r="D1104" s="15"/>
      <c r="E1104" s="16"/>
      <c r="F1104" s="16"/>
      <c r="G1104" s="17"/>
      <c r="H1104" s="17"/>
      <c r="I1104" s="18"/>
      <c r="J1104" s="18"/>
      <c r="K1104" s="19"/>
      <c r="L1104" s="1">
        <f t="shared" si="1178"/>
        <v>0</v>
      </c>
      <c r="M1104" s="4">
        <f t="shared" si="1179"/>
        <v>0</v>
      </c>
      <c r="R1104">
        <f t="shared" si="1216"/>
        <v>2</v>
      </c>
      <c r="S1104" s="33">
        <f t="shared" ref="S1104" si="1229">S1103</f>
        <v>43935</v>
      </c>
      <c r="T1104">
        <f t="shared" si="1218"/>
        <v>16</v>
      </c>
      <c r="U1104">
        <f t="shared" si="1219"/>
        <v>4</v>
      </c>
      <c r="V1104" t="str">
        <f t="shared" si="1215"/>
        <v>16Lulu Durand2</v>
      </c>
      <c r="W1104" s="188">
        <f t="shared" si="1220"/>
        <v>0</v>
      </c>
      <c r="X1104" s="188">
        <f t="shared" si="1221"/>
        <v>0</v>
      </c>
      <c r="Y1104" s="33">
        <f t="shared" si="1222"/>
        <v>43935</v>
      </c>
    </row>
    <row r="1105" spans="1:25" ht="15">
      <c r="A1105" s="39"/>
      <c r="B1105" s="240"/>
      <c r="C1105" s="14" t="str">
        <f>IF(B1103&lt;&gt;"",'Agents Postes'!E$5,"")</f>
        <v>Jules Wist</v>
      </c>
      <c r="D1105" s="15"/>
      <c r="E1105" s="16"/>
      <c r="F1105" s="16"/>
      <c r="G1105" s="17"/>
      <c r="H1105" s="17"/>
      <c r="I1105" s="18"/>
      <c r="J1105" s="18"/>
      <c r="K1105" s="19"/>
      <c r="L1105" s="1">
        <f t="shared" si="1178"/>
        <v>0</v>
      </c>
      <c r="M1105" s="4">
        <f t="shared" si="1179"/>
        <v>0</v>
      </c>
      <c r="R1105">
        <f t="shared" si="1216"/>
        <v>2</v>
      </c>
      <c r="S1105" s="33">
        <f t="shared" ref="S1105" si="1230">S1103</f>
        <v>43935</v>
      </c>
      <c r="T1105">
        <f t="shared" si="1218"/>
        <v>16</v>
      </c>
      <c r="U1105">
        <f t="shared" si="1219"/>
        <v>4</v>
      </c>
      <c r="V1105" t="str">
        <f t="shared" si="1215"/>
        <v>16Jules Wist2</v>
      </c>
      <c r="W1105" s="188">
        <f t="shared" si="1220"/>
        <v>0</v>
      </c>
      <c r="X1105" s="188">
        <f t="shared" si="1221"/>
        <v>0</v>
      </c>
      <c r="Y1105" s="33">
        <f t="shared" si="1222"/>
        <v>43935</v>
      </c>
    </row>
    <row r="1106" spans="1:25" ht="15">
      <c r="A1106" s="39"/>
      <c r="B1106" s="240"/>
      <c r="C1106" s="14" t="str">
        <f>IF(B1103&lt;&gt;"",'Agents Postes'!E$6,"")</f>
        <v>Honoré Tarot</v>
      </c>
      <c r="D1106" s="15"/>
      <c r="E1106" s="16"/>
      <c r="F1106" s="16"/>
      <c r="G1106" s="17"/>
      <c r="H1106" s="17"/>
      <c r="I1106" s="18"/>
      <c r="J1106" s="18"/>
      <c r="K1106" s="19"/>
      <c r="L1106" s="1">
        <f t="shared" si="1178"/>
        <v>0</v>
      </c>
      <c r="M1106" s="4">
        <f t="shared" si="1179"/>
        <v>0</v>
      </c>
      <c r="R1106">
        <f t="shared" si="1216"/>
        <v>2</v>
      </c>
      <c r="S1106" s="33">
        <f t="shared" ref="S1106" si="1231">S1103</f>
        <v>43935</v>
      </c>
      <c r="T1106">
        <f t="shared" si="1218"/>
        <v>16</v>
      </c>
      <c r="U1106">
        <f t="shared" si="1219"/>
        <v>4</v>
      </c>
      <c r="V1106" t="str">
        <f t="shared" si="1215"/>
        <v>16Honoré Tarot2</v>
      </c>
      <c r="W1106" s="188">
        <f t="shared" si="1220"/>
        <v>0</v>
      </c>
      <c r="X1106" s="188">
        <f t="shared" si="1221"/>
        <v>0</v>
      </c>
      <c r="Y1106" s="33">
        <f t="shared" si="1222"/>
        <v>43935</v>
      </c>
    </row>
    <row r="1107" spans="1:25" ht="15">
      <c r="A1107" s="39"/>
      <c r="B1107" s="240"/>
      <c r="C1107" s="14" t="str">
        <f>IF(B1103&lt;&gt;"",'Agents Postes'!E$7,"")</f>
        <v>Joseph Belote</v>
      </c>
      <c r="D1107" s="15"/>
      <c r="E1107" s="16"/>
      <c r="F1107" s="16"/>
      <c r="G1107" s="17"/>
      <c r="H1107" s="17"/>
      <c r="I1107" s="18"/>
      <c r="J1107" s="18"/>
      <c r="K1107" s="19"/>
      <c r="L1107" s="1">
        <f t="shared" si="1178"/>
        <v>0</v>
      </c>
      <c r="M1107" s="4">
        <f t="shared" si="1179"/>
        <v>0</v>
      </c>
      <c r="R1107">
        <f t="shared" si="1216"/>
        <v>2</v>
      </c>
      <c r="S1107" s="33">
        <f t="shared" ref="S1107" si="1232">S1103</f>
        <v>43935</v>
      </c>
      <c r="T1107">
        <f t="shared" si="1218"/>
        <v>16</v>
      </c>
      <c r="U1107">
        <f t="shared" si="1219"/>
        <v>4</v>
      </c>
      <c r="V1107" t="str">
        <f t="shared" si="1215"/>
        <v>16Joseph Belote2</v>
      </c>
      <c r="W1107" s="188">
        <f t="shared" si="1220"/>
        <v>0</v>
      </c>
      <c r="X1107" s="188">
        <f t="shared" si="1221"/>
        <v>0</v>
      </c>
      <c r="Y1107" s="33">
        <f t="shared" si="1222"/>
        <v>43935</v>
      </c>
    </row>
    <row r="1108" spans="1:25" ht="15">
      <c r="A1108" s="39"/>
      <c r="B1108" s="240"/>
      <c r="C1108" s="14" t="str">
        <f>IF(B1103&lt;&gt;"",'Agents Postes'!E$8,"")</f>
        <v/>
      </c>
      <c r="D1108" s="15"/>
      <c r="E1108" s="16"/>
      <c r="F1108" s="16"/>
      <c r="G1108" s="17"/>
      <c r="H1108" s="17"/>
      <c r="I1108" s="18"/>
      <c r="J1108" s="18"/>
      <c r="K1108" s="19"/>
      <c r="L1108" s="1">
        <f t="shared" si="1178"/>
        <v>0</v>
      </c>
      <c r="M1108" s="4">
        <f t="shared" si="1179"/>
        <v>0</v>
      </c>
      <c r="R1108">
        <f t="shared" si="1216"/>
        <v>2</v>
      </c>
      <c r="S1108" s="33">
        <f t="shared" ref="S1108" si="1233">S1103</f>
        <v>43935</v>
      </c>
      <c r="T1108">
        <f t="shared" si="1218"/>
        <v>16</v>
      </c>
      <c r="U1108">
        <f t="shared" si="1219"/>
        <v>4</v>
      </c>
      <c r="V1108" t="str">
        <f t="shared" si="1215"/>
        <v>162</v>
      </c>
      <c r="W1108" s="188">
        <f t="shared" si="1220"/>
        <v>0</v>
      </c>
      <c r="X1108" s="188">
        <f t="shared" si="1221"/>
        <v>0</v>
      </c>
      <c r="Y1108" s="33">
        <f t="shared" si="1222"/>
        <v>43935</v>
      </c>
    </row>
    <row r="1109" spans="1:25" ht="15">
      <c r="A1109" s="39"/>
      <c r="B1109" s="240"/>
      <c r="C1109" s="14" t="str">
        <f>IF(B1103&lt;&gt;"",'Agents Postes'!E$9,"")</f>
        <v/>
      </c>
      <c r="D1109" s="15"/>
      <c r="E1109" s="16"/>
      <c r="F1109" s="16"/>
      <c r="G1109" s="17"/>
      <c r="H1109" s="17"/>
      <c r="I1109" s="18"/>
      <c r="J1109" s="18"/>
      <c r="K1109" s="19"/>
      <c r="L1109" s="1">
        <f t="shared" si="1178"/>
        <v>0</v>
      </c>
      <c r="M1109" s="4">
        <f t="shared" si="1179"/>
        <v>0</v>
      </c>
      <c r="R1109">
        <f t="shared" si="1216"/>
        <v>2</v>
      </c>
      <c r="S1109" s="33">
        <f t="shared" ref="S1109" si="1234">S1103</f>
        <v>43935</v>
      </c>
      <c r="T1109">
        <f t="shared" si="1218"/>
        <v>16</v>
      </c>
      <c r="U1109">
        <f t="shared" si="1219"/>
        <v>4</v>
      </c>
      <c r="V1109" t="str">
        <f t="shared" si="1215"/>
        <v>162</v>
      </c>
      <c r="W1109" s="188">
        <f t="shared" si="1220"/>
        <v>0</v>
      </c>
      <c r="X1109" s="188">
        <f t="shared" si="1221"/>
        <v>0</v>
      </c>
      <c r="Y1109" s="33">
        <f t="shared" si="1222"/>
        <v>43935</v>
      </c>
    </row>
    <row r="1110" spans="1:25" ht="15">
      <c r="A1110" s="39"/>
      <c r="B1110" s="240"/>
      <c r="C1110" s="14" t="str">
        <f>IF(B1103&lt;&gt;"",'Agents Postes'!E$10,"")</f>
        <v/>
      </c>
      <c r="D1110" s="15"/>
      <c r="E1110" s="16"/>
      <c r="F1110" s="16"/>
      <c r="G1110" s="17"/>
      <c r="H1110" s="17"/>
      <c r="I1110" s="18"/>
      <c r="J1110" s="18"/>
      <c r="K1110" s="19"/>
      <c r="L1110" s="1">
        <f t="shared" si="1178"/>
        <v>0</v>
      </c>
      <c r="M1110" s="4">
        <f t="shared" si="1179"/>
        <v>0</v>
      </c>
      <c r="R1110">
        <f t="shared" si="1216"/>
        <v>2</v>
      </c>
      <c r="S1110" s="33">
        <f t="shared" ref="S1110" si="1235">S1103</f>
        <v>43935</v>
      </c>
      <c r="T1110">
        <f t="shared" si="1218"/>
        <v>16</v>
      </c>
      <c r="U1110">
        <f t="shared" si="1219"/>
        <v>4</v>
      </c>
      <c r="V1110" t="str">
        <f t="shared" si="1215"/>
        <v>162</v>
      </c>
      <c r="W1110" s="188">
        <f t="shared" si="1220"/>
        <v>0</v>
      </c>
      <c r="X1110" s="188">
        <f t="shared" si="1221"/>
        <v>0</v>
      </c>
      <c r="Y1110" s="33">
        <f t="shared" si="1222"/>
        <v>43935</v>
      </c>
    </row>
    <row r="1111" spans="1:25" ht="15">
      <c r="A1111" s="39"/>
      <c r="B1111" s="240"/>
      <c r="C1111" s="14" t="str">
        <f>IF(B1103&lt;&gt;"",'Agents Postes'!E$11,"")</f>
        <v/>
      </c>
      <c r="D1111" s="15"/>
      <c r="E1111" s="16"/>
      <c r="F1111" s="16"/>
      <c r="G1111" s="17"/>
      <c r="H1111" s="17"/>
      <c r="I1111" s="18"/>
      <c r="J1111" s="18"/>
      <c r="K1111" s="19"/>
      <c r="L1111" s="1">
        <f t="shared" si="1178"/>
        <v>0</v>
      </c>
      <c r="M1111" s="4">
        <f t="shared" si="1179"/>
        <v>0</v>
      </c>
      <c r="R1111">
        <f t="shared" si="1216"/>
        <v>2</v>
      </c>
      <c r="S1111" s="33">
        <f t="shared" ref="S1111" si="1236">S1103</f>
        <v>43935</v>
      </c>
      <c r="T1111">
        <f t="shared" si="1218"/>
        <v>16</v>
      </c>
      <c r="U1111">
        <f t="shared" si="1219"/>
        <v>4</v>
      </c>
      <c r="V1111" t="str">
        <f t="shared" si="1215"/>
        <v>162</v>
      </c>
      <c r="W1111" s="188">
        <f t="shared" si="1220"/>
        <v>0</v>
      </c>
      <c r="X1111" s="188">
        <f t="shared" si="1221"/>
        <v>0</v>
      </c>
      <c r="Y1111" s="33">
        <f t="shared" si="1222"/>
        <v>43935</v>
      </c>
    </row>
    <row r="1112" spans="1:25" ht="15">
      <c r="A1112" s="39"/>
      <c r="B1112" s="240"/>
      <c r="C1112" s="14" t="str">
        <f>IF(B1103&lt;&gt;"",'Agents Postes'!E$12,"")</f>
        <v/>
      </c>
      <c r="D1112" s="15"/>
      <c r="E1112" s="16"/>
      <c r="F1112" s="16"/>
      <c r="G1112" s="17"/>
      <c r="H1112" s="17"/>
      <c r="I1112" s="18"/>
      <c r="J1112" s="18"/>
      <c r="K1112" s="19"/>
      <c r="L1112" s="1">
        <f t="shared" si="1178"/>
        <v>0</v>
      </c>
      <c r="M1112" s="4">
        <f t="shared" si="1179"/>
        <v>0</v>
      </c>
      <c r="R1112">
        <f t="shared" si="1216"/>
        <v>2</v>
      </c>
      <c r="S1112" s="33">
        <f t="shared" ref="S1112" si="1237">S1103</f>
        <v>43935</v>
      </c>
      <c r="T1112">
        <f t="shared" si="1218"/>
        <v>16</v>
      </c>
      <c r="U1112">
        <f t="shared" si="1219"/>
        <v>4</v>
      </c>
      <c r="V1112" t="str">
        <f t="shared" si="1215"/>
        <v>162</v>
      </c>
      <c r="W1112" s="188">
        <f t="shared" si="1220"/>
        <v>0</v>
      </c>
      <c r="X1112" s="188">
        <f t="shared" si="1221"/>
        <v>0</v>
      </c>
      <c r="Y1112" s="33">
        <f t="shared" si="1222"/>
        <v>43935</v>
      </c>
    </row>
    <row r="1113" spans="1:25" ht="15">
      <c r="A1113" s="39"/>
      <c r="B1113" s="240"/>
      <c r="C1113" s="14" t="str">
        <f>IF(B1103&lt;&gt;"",'Agents Postes'!E$13,"")</f>
        <v/>
      </c>
      <c r="D1113" s="15"/>
      <c r="E1113" s="16"/>
      <c r="F1113" s="16"/>
      <c r="G1113" s="17"/>
      <c r="H1113" s="17"/>
      <c r="I1113" s="18"/>
      <c r="J1113" s="18"/>
      <c r="K1113" s="19"/>
      <c r="L1113" s="1">
        <f t="shared" si="1178"/>
        <v>0</v>
      </c>
      <c r="M1113" s="4">
        <f t="shared" si="1179"/>
        <v>0</v>
      </c>
      <c r="R1113">
        <f t="shared" si="1216"/>
        <v>2</v>
      </c>
      <c r="S1113" s="33">
        <f t="shared" ref="S1113" si="1238">S1103</f>
        <v>43935</v>
      </c>
      <c r="T1113">
        <f t="shared" si="1218"/>
        <v>16</v>
      </c>
      <c r="U1113">
        <f t="shared" si="1219"/>
        <v>4</v>
      </c>
      <c r="V1113" t="str">
        <f t="shared" si="1215"/>
        <v>162</v>
      </c>
      <c r="W1113" s="188">
        <f t="shared" si="1220"/>
        <v>0</v>
      </c>
      <c r="X1113" s="188">
        <f t="shared" si="1221"/>
        <v>0</v>
      </c>
      <c r="Y1113" s="33">
        <f t="shared" si="1222"/>
        <v>43935</v>
      </c>
    </row>
    <row r="1114" spans="1:25" ht="15">
      <c r="A1114" s="39"/>
      <c r="B1114" s="240"/>
      <c r="C1114" s="14" t="str">
        <f>IF(B1103&lt;&gt;"",'Agents Postes'!E$14,"")</f>
        <v/>
      </c>
      <c r="D1114" s="15"/>
      <c r="E1114" s="16"/>
      <c r="F1114" s="16"/>
      <c r="G1114" s="17"/>
      <c r="H1114" s="17"/>
      <c r="I1114" s="18"/>
      <c r="J1114" s="18"/>
      <c r="K1114" s="19"/>
      <c r="L1114" s="1">
        <f t="shared" si="1178"/>
        <v>0</v>
      </c>
      <c r="M1114" s="4">
        <f t="shared" si="1179"/>
        <v>0</v>
      </c>
      <c r="R1114">
        <f t="shared" si="1216"/>
        <v>2</v>
      </c>
      <c r="S1114" s="33">
        <f t="shared" ref="S1114" si="1239">S1103</f>
        <v>43935</v>
      </c>
      <c r="T1114">
        <f t="shared" si="1218"/>
        <v>16</v>
      </c>
      <c r="U1114">
        <f t="shared" si="1219"/>
        <v>4</v>
      </c>
      <c r="V1114" t="str">
        <f t="shared" si="1215"/>
        <v>162</v>
      </c>
      <c r="W1114" s="188">
        <f t="shared" si="1220"/>
        <v>0</v>
      </c>
      <c r="X1114" s="188">
        <f t="shared" si="1221"/>
        <v>0</v>
      </c>
      <c r="Y1114" s="33">
        <f t="shared" si="1222"/>
        <v>43935</v>
      </c>
    </row>
    <row r="1115" spans="1:25" ht="15">
      <c r="A1115" s="39"/>
      <c r="B1115" s="240"/>
      <c r="C1115" s="14" t="str">
        <f>IF(B1104&lt;&gt;"",'Agents Postes'!E$14,"")</f>
        <v/>
      </c>
      <c r="D1115" s="15"/>
      <c r="E1115" s="16"/>
      <c r="F1115" s="16"/>
      <c r="G1115" s="17"/>
      <c r="H1115" s="17"/>
      <c r="I1115" s="18"/>
      <c r="J1115" s="18"/>
      <c r="K1115" s="19"/>
      <c r="L1115" s="1">
        <f t="shared" si="1178"/>
        <v>0</v>
      </c>
      <c r="M1115" s="4">
        <f t="shared" si="1179"/>
        <v>0</v>
      </c>
      <c r="R1115">
        <f t="shared" si="1216"/>
        <v>2</v>
      </c>
      <c r="S1115" s="33">
        <f t="shared" ref="S1115" si="1240">S1103</f>
        <v>43935</v>
      </c>
      <c r="T1115">
        <f t="shared" si="1218"/>
        <v>16</v>
      </c>
      <c r="U1115">
        <f t="shared" si="1219"/>
        <v>4</v>
      </c>
      <c r="V1115" t="str">
        <f t="shared" si="1215"/>
        <v>162</v>
      </c>
      <c r="W1115" s="188">
        <f t="shared" si="1220"/>
        <v>0</v>
      </c>
      <c r="X1115" s="188">
        <f t="shared" si="1221"/>
        <v>0</v>
      </c>
      <c r="Y1115" s="33">
        <f t="shared" si="1222"/>
        <v>43935</v>
      </c>
    </row>
    <row r="1116" spans="1:25" ht="15">
      <c r="A1116" s="39"/>
      <c r="B1116" s="240"/>
      <c r="C1116" s="14" t="str">
        <f>IF(B1105&lt;&gt;"",'Agents Postes'!E$14,"")</f>
        <v/>
      </c>
      <c r="D1116" s="15"/>
      <c r="E1116" s="16"/>
      <c r="F1116" s="16"/>
      <c r="G1116" s="17"/>
      <c r="H1116" s="17"/>
      <c r="I1116" s="18"/>
      <c r="J1116" s="18"/>
      <c r="K1116" s="19"/>
      <c r="L1116" s="1">
        <f t="shared" si="1178"/>
        <v>0</v>
      </c>
      <c r="M1116" s="4">
        <f t="shared" si="1179"/>
        <v>0</v>
      </c>
      <c r="R1116">
        <f t="shared" si="1216"/>
        <v>2</v>
      </c>
      <c r="S1116" s="33">
        <f t="shared" ref="S1116" si="1241">S1103</f>
        <v>43935</v>
      </c>
      <c r="T1116">
        <f t="shared" si="1218"/>
        <v>16</v>
      </c>
      <c r="U1116">
        <f t="shared" si="1219"/>
        <v>4</v>
      </c>
      <c r="V1116" t="str">
        <f t="shared" si="1215"/>
        <v>162</v>
      </c>
      <c r="W1116" s="188">
        <f t="shared" si="1220"/>
        <v>0</v>
      </c>
      <c r="X1116" s="188">
        <f t="shared" si="1221"/>
        <v>0</v>
      </c>
      <c r="Y1116" s="33">
        <f t="shared" si="1222"/>
        <v>43935</v>
      </c>
    </row>
    <row r="1117" spans="1:25" ht="15.75" thickBot="1">
      <c r="A1117" s="39"/>
      <c r="B1117" s="241"/>
      <c r="C1117" s="14" t="str">
        <f>IF(B1106&lt;&gt;"",'Agents Postes'!E$14,"")</f>
        <v/>
      </c>
      <c r="D1117" s="15"/>
      <c r="E1117" s="126"/>
      <c r="F1117" s="126"/>
      <c r="G1117" s="127"/>
      <c r="H1117" s="127"/>
      <c r="I1117" s="128"/>
      <c r="J1117" s="128"/>
      <c r="K1117" s="21"/>
      <c r="L1117" s="5">
        <f t="shared" si="1178"/>
        <v>0</v>
      </c>
      <c r="M1117" s="6">
        <f t="shared" si="1179"/>
        <v>0</v>
      </c>
      <c r="R1117">
        <f t="shared" si="1216"/>
        <v>2</v>
      </c>
      <c r="S1117" s="33">
        <f t="shared" ref="S1117" si="1242">S1103</f>
        <v>43935</v>
      </c>
      <c r="T1117">
        <f t="shared" si="1218"/>
        <v>16</v>
      </c>
      <c r="U1117">
        <f t="shared" si="1219"/>
        <v>4</v>
      </c>
      <c r="V1117" t="str">
        <f t="shared" si="1215"/>
        <v>162</v>
      </c>
      <c r="W1117" s="188">
        <f t="shared" si="1220"/>
        <v>0</v>
      </c>
      <c r="X1117" s="188">
        <f t="shared" si="1221"/>
        <v>0</v>
      </c>
      <c r="Y1117" s="33">
        <f t="shared" si="1222"/>
        <v>43935</v>
      </c>
    </row>
    <row r="1118" spans="1:25" ht="15">
      <c r="A1118" s="39">
        <v>74</v>
      </c>
      <c r="B1118" s="239">
        <f>IF(WORKDAY(D$4,A1118,Feries)&lt;=F$4,WORKDAY(D$4,A1118,Feries),"")</f>
        <v>43936</v>
      </c>
      <c r="C1118" s="11" t="str">
        <f>IF(B1118&lt;&gt;"",'Agents Postes'!E$3,"")</f>
        <v>Herbert Dupont</v>
      </c>
      <c r="D1118" s="12"/>
      <c r="E1118" s="123"/>
      <c r="F1118" s="123"/>
      <c r="G1118" s="124"/>
      <c r="H1118" s="124"/>
      <c r="I1118" s="125"/>
      <c r="J1118" s="125"/>
      <c r="K1118" s="13"/>
      <c r="L1118" s="2">
        <f t="shared" si="1178"/>
        <v>0</v>
      </c>
      <c r="M1118" s="3">
        <f t="shared" si="1179"/>
        <v>0</v>
      </c>
      <c r="R1118">
        <f t="shared" si="1216"/>
        <v>3</v>
      </c>
      <c r="S1118" s="33">
        <f t="shared" ref="S1118" si="1243">B1118</f>
        <v>43936</v>
      </c>
      <c r="T1118">
        <f t="shared" si="1218"/>
        <v>16</v>
      </c>
      <c r="U1118">
        <f t="shared" si="1219"/>
        <v>4</v>
      </c>
      <c r="V1118" t="str">
        <f t="shared" si="1215"/>
        <v>16Herbert Dupont3</v>
      </c>
      <c r="W1118" s="188">
        <f t="shared" si="1220"/>
        <v>0</v>
      </c>
      <c r="X1118" s="188">
        <f t="shared" si="1221"/>
        <v>0</v>
      </c>
      <c r="Y1118" s="33">
        <f t="shared" si="1222"/>
        <v>43936</v>
      </c>
    </row>
    <row r="1119" spans="1:25" ht="15">
      <c r="A1119" s="39"/>
      <c r="B1119" s="240"/>
      <c r="C1119" s="14" t="str">
        <f>IF(B1118&lt;&gt;"",'Agents Postes'!E$4,"")</f>
        <v>Lulu Durand</v>
      </c>
      <c r="D1119" s="15"/>
      <c r="E1119" s="16"/>
      <c r="F1119" s="16"/>
      <c r="G1119" s="17"/>
      <c r="H1119" s="17"/>
      <c r="I1119" s="18"/>
      <c r="J1119" s="18"/>
      <c r="K1119" s="19"/>
      <c r="L1119" s="1">
        <f t="shared" si="1178"/>
        <v>0</v>
      </c>
      <c r="M1119" s="4">
        <f t="shared" si="1179"/>
        <v>0</v>
      </c>
      <c r="R1119">
        <f t="shared" si="1216"/>
        <v>3</v>
      </c>
      <c r="S1119" s="33">
        <f t="shared" ref="S1119" si="1244">S1118</f>
        <v>43936</v>
      </c>
      <c r="T1119">
        <f t="shared" si="1218"/>
        <v>16</v>
      </c>
      <c r="U1119">
        <f t="shared" si="1219"/>
        <v>4</v>
      </c>
      <c r="V1119" t="str">
        <f t="shared" si="1215"/>
        <v>16Lulu Durand3</v>
      </c>
      <c r="W1119" s="188">
        <f t="shared" si="1220"/>
        <v>0</v>
      </c>
      <c r="X1119" s="188">
        <f t="shared" si="1221"/>
        <v>0</v>
      </c>
      <c r="Y1119" s="33">
        <f t="shared" si="1222"/>
        <v>43936</v>
      </c>
    </row>
    <row r="1120" spans="1:25" ht="15">
      <c r="A1120" s="39"/>
      <c r="B1120" s="240"/>
      <c r="C1120" s="14" t="str">
        <f>IF(B1118&lt;&gt;"",'Agents Postes'!E$5,"")</f>
        <v>Jules Wist</v>
      </c>
      <c r="D1120" s="15"/>
      <c r="E1120" s="16"/>
      <c r="F1120" s="16"/>
      <c r="G1120" s="17"/>
      <c r="H1120" s="17"/>
      <c r="I1120" s="18"/>
      <c r="J1120" s="18"/>
      <c r="K1120" s="19"/>
      <c r="L1120" s="1">
        <f t="shared" si="1178"/>
        <v>0</v>
      </c>
      <c r="M1120" s="4">
        <f t="shared" si="1179"/>
        <v>0</v>
      </c>
      <c r="R1120">
        <f t="shared" si="1216"/>
        <v>3</v>
      </c>
      <c r="S1120" s="33">
        <f t="shared" ref="S1120" si="1245">S1118</f>
        <v>43936</v>
      </c>
      <c r="T1120">
        <f t="shared" si="1218"/>
        <v>16</v>
      </c>
      <c r="U1120">
        <f t="shared" si="1219"/>
        <v>4</v>
      </c>
      <c r="V1120" t="str">
        <f t="shared" si="1215"/>
        <v>16Jules Wist3</v>
      </c>
      <c r="W1120" s="188">
        <f t="shared" si="1220"/>
        <v>0</v>
      </c>
      <c r="X1120" s="188">
        <f t="shared" si="1221"/>
        <v>0</v>
      </c>
      <c r="Y1120" s="33">
        <f t="shared" si="1222"/>
        <v>43936</v>
      </c>
    </row>
    <row r="1121" spans="1:25" ht="15">
      <c r="A1121" s="39"/>
      <c r="B1121" s="240"/>
      <c r="C1121" s="14" t="str">
        <f>IF(B1118&lt;&gt;"",'Agents Postes'!E$6,"")</f>
        <v>Honoré Tarot</v>
      </c>
      <c r="D1121" s="15"/>
      <c r="E1121" s="16"/>
      <c r="F1121" s="16"/>
      <c r="G1121" s="17"/>
      <c r="H1121" s="17"/>
      <c r="I1121" s="18"/>
      <c r="J1121" s="18"/>
      <c r="K1121" s="19"/>
      <c r="L1121" s="1">
        <f t="shared" si="1178"/>
        <v>0</v>
      </c>
      <c r="M1121" s="4">
        <f t="shared" si="1179"/>
        <v>0</v>
      </c>
      <c r="R1121">
        <f t="shared" si="1216"/>
        <v>3</v>
      </c>
      <c r="S1121" s="33">
        <f t="shared" ref="S1121" si="1246">S1118</f>
        <v>43936</v>
      </c>
      <c r="T1121">
        <f t="shared" si="1218"/>
        <v>16</v>
      </c>
      <c r="U1121">
        <f t="shared" si="1219"/>
        <v>4</v>
      </c>
      <c r="V1121" t="str">
        <f t="shared" si="1215"/>
        <v>16Honoré Tarot3</v>
      </c>
      <c r="W1121" s="188">
        <f t="shared" si="1220"/>
        <v>0</v>
      </c>
      <c r="X1121" s="188">
        <f t="shared" si="1221"/>
        <v>0</v>
      </c>
      <c r="Y1121" s="33">
        <f t="shared" si="1222"/>
        <v>43936</v>
      </c>
    </row>
    <row r="1122" spans="1:25" ht="15">
      <c r="A1122" s="39"/>
      <c r="B1122" s="240"/>
      <c r="C1122" s="14" t="str">
        <f>IF(B1118&lt;&gt;"",'Agents Postes'!E$7,"")</f>
        <v>Joseph Belote</v>
      </c>
      <c r="D1122" s="15"/>
      <c r="E1122" s="16"/>
      <c r="F1122" s="16"/>
      <c r="G1122" s="17"/>
      <c r="H1122" s="17"/>
      <c r="I1122" s="18"/>
      <c r="J1122" s="18"/>
      <c r="K1122" s="19"/>
      <c r="L1122" s="1">
        <f t="shared" si="1178"/>
        <v>0</v>
      </c>
      <c r="M1122" s="4">
        <f t="shared" si="1179"/>
        <v>0</v>
      </c>
      <c r="R1122">
        <f t="shared" si="1216"/>
        <v>3</v>
      </c>
      <c r="S1122" s="33">
        <f t="shared" ref="S1122" si="1247">S1118</f>
        <v>43936</v>
      </c>
      <c r="T1122">
        <f t="shared" si="1218"/>
        <v>16</v>
      </c>
      <c r="U1122">
        <f t="shared" si="1219"/>
        <v>4</v>
      </c>
      <c r="V1122" t="str">
        <f t="shared" si="1215"/>
        <v>16Joseph Belote3</v>
      </c>
      <c r="W1122" s="188">
        <f t="shared" si="1220"/>
        <v>0</v>
      </c>
      <c r="X1122" s="188">
        <f t="shared" si="1221"/>
        <v>0</v>
      </c>
      <c r="Y1122" s="33">
        <f t="shared" si="1222"/>
        <v>43936</v>
      </c>
    </row>
    <row r="1123" spans="1:25" ht="15">
      <c r="A1123" s="39"/>
      <c r="B1123" s="240"/>
      <c r="C1123" s="14" t="str">
        <f>IF(B1118&lt;&gt;"",'Agents Postes'!E$8,"")</f>
        <v/>
      </c>
      <c r="D1123" s="15"/>
      <c r="E1123" s="16"/>
      <c r="F1123" s="16"/>
      <c r="G1123" s="17"/>
      <c r="H1123" s="17"/>
      <c r="I1123" s="18"/>
      <c r="J1123" s="18"/>
      <c r="K1123" s="19"/>
      <c r="L1123" s="1">
        <f t="shared" si="1178"/>
        <v>0</v>
      </c>
      <c r="M1123" s="4">
        <f t="shared" si="1179"/>
        <v>0</v>
      </c>
      <c r="R1123">
        <f t="shared" si="1216"/>
        <v>3</v>
      </c>
      <c r="S1123" s="33">
        <f t="shared" ref="S1123" si="1248">S1118</f>
        <v>43936</v>
      </c>
      <c r="T1123">
        <f t="shared" si="1218"/>
        <v>16</v>
      </c>
      <c r="U1123">
        <f t="shared" si="1219"/>
        <v>4</v>
      </c>
      <c r="V1123" t="str">
        <f t="shared" si="1215"/>
        <v>163</v>
      </c>
      <c r="W1123" s="188">
        <f t="shared" si="1220"/>
        <v>0</v>
      </c>
      <c r="X1123" s="188">
        <f t="shared" si="1221"/>
        <v>0</v>
      </c>
      <c r="Y1123" s="33">
        <f t="shared" si="1222"/>
        <v>43936</v>
      </c>
    </row>
    <row r="1124" spans="1:25" ht="15">
      <c r="A1124" s="39"/>
      <c r="B1124" s="240"/>
      <c r="C1124" s="14" t="str">
        <f>IF(B1118&lt;&gt;"",'Agents Postes'!E$9,"")</f>
        <v/>
      </c>
      <c r="D1124" s="15"/>
      <c r="E1124" s="16"/>
      <c r="F1124" s="16"/>
      <c r="G1124" s="17"/>
      <c r="H1124" s="17"/>
      <c r="I1124" s="18"/>
      <c r="J1124" s="18"/>
      <c r="K1124" s="19"/>
      <c r="L1124" s="1">
        <f t="shared" si="1178"/>
        <v>0</v>
      </c>
      <c r="M1124" s="4">
        <f t="shared" si="1179"/>
        <v>0</v>
      </c>
      <c r="R1124">
        <f t="shared" si="1216"/>
        <v>3</v>
      </c>
      <c r="S1124" s="33">
        <f t="shared" ref="S1124" si="1249">S1118</f>
        <v>43936</v>
      </c>
      <c r="T1124">
        <f t="shared" si="1218"/>
        <v>16</v>
      </c>
      <c r="U1124">
        <f t="shared" si="1219"/>
        <v>4</v>
      </c>
      <c r="V1124" t="str">
        <f t="shared" si="1215"/>
        <v>163</v>
      </c>
      <c r="W1124" s="188">
        <f t="shared" si="1220"/>
        <v>0</v>
      </c>
      <c r="X1124" s="188">
        <f t="shared" si="1221"/>
        <v>0</v>
      </c>
      <c r="Y1124" s="33">
        <f t="shared" si="1222"/>
        <v>43936</v>
      </c>
    </row>
    <row r="1125" spans="1:25" ht="15">
      <c r="A1125" s="39"/>
      <c r="B1125" s="240"/>
      <c r="C1125" s="14" t="str">
        <f>IF(B1118&lt;&gt;"",'Agents Postes'!E$10,"")</f>
        <v/>
      </c>
      <c r="D1125" s="15"/>
      <c r="E1125" s="16"/>
      <c r="F1125" s="16"/>
      <c r="G1125" s="17"/>
      <c r="H1125" s="17"/>
      <c r="I1125" s="18"/>
      <c r="J1125" s="18"/>
      <c r="K1125" s="19"/>
      <c r="L1125" s="1">
        <f t="shared" si="1178"/>
        <v>0</v>
      </c>
      <c r="M1125" s="4">
        <f t="shared" si="1179"/>
        <v>0</v>
      </c>
      <c r="R1125">
        <f t="shared" si="1216"/>
        <v>3</v>
      </c>
      <c r="S1125" s="33">
        <f t="shared" ref="S1125" si="1250">S1118</f>
        <v>43936</v>
      </c>
      <c r="T1125">
        <f t="shared" si="1218"/>
        <v>16</v>
      </c>
      <c r="U1125">
        <f t="shared" si="1219"/>
        <v>4</v>
      </c>
      <c r="V1125" t="str">
        <f t="shared" si="1215"/>
        <v>163</v>
      </c>
      <c r="W1125" s="188">
        <f t="shared" si="1220"/>
        <v>0</v>
      </c>
      <c r="X1125" s="188">
        <f t="shared" si="1221"/>
        <v>0</v>
      </c>
      <c r="Y1125" s="33">
        <f t="shared" si="1222"/>
        <v>43936</v>
      </c>
    </row>
    <row r="1126" spans="1:25" ht="15">
      <c r="A1126" s="39"/>
      <c r="B1126" s="240"/>
      <c r="C1126" s="14" t="str">
        <f>IF(B1118&lt;&gt;"",'Agents Postes'!E$11,"")</f>
        <v/>
      </c>
      <c r="D1126" s="15"/>
      <c r="E1126" s="16"/>
      <c r="F1126" s="16"/>
      <c r="G1126" s="17"/>
      <c r="H1126" s="17"/>
      <c r="I1126" s="18"/>
      <c r="J1126" s="18"/>
      <c r="K1126" s="19"/>
      <c r="L1126" s="1">
        <f t="shared" ref="L1126:L1189" si="1251">(F1126-E1126)+(H1126-G1126)+(J1126-I1126)</f>
        <v>0</v>
      </c>
      <c r="M1126" s="4">
        <f t="shared" ref="M1126:M1189" si="1252">L1126*24</f>
        <v>0</v>
      </c>
      <c r="R1126">
        <f t="shared" si="1216"/>
        <v>3</v>
      </c>
      <c r="S1126" s="33">
        <f t="shared" ref="S1126" si="1253">S1118</f>
        <v>43936</v>
      </c>
      <c r="T1126">
        <f t="shared" si="1218"/>
        <v>16</v>
      </c>
      <c r="U1126">
        <f t="shared" si="1219"/>
        <v>4</v>
      </c>
      <c r="V1126" t="str">
        <f t="shared" si="1215"/>
        <v>163</v>
      </c>
      <c r="W1126" s="188">
        <f t="shared" si="1220"/>
        <v>0</v>
      </c>
      <c r="X1126" s="188">
        <f t="shared" si="1221"/>
        <v>0</v>
      </c>
      <c r="Y1126" s="33">
        <f t="shared" si="1222"/>
        <v>43936</v>
      </c>
    </row>
    <row r="1127" spans="1:25" ht="15">
      <c r="A1127" s="39"/>
      <c r="B1127" s="240"/>
      <c r="C1127" s="14" t="str">
        <f>IF(B1118&lt;&gt;"",'Agents Postes'!E$12,"")</f>
        <v/>
      </c>
      <c r="D1127" s="15"/>
      <c r="E1127" s="16"/>
      <c r="F1127" s="16"/>
      <c r="G1127" s="17"/>
      <c r="H1127" s="17"/>
      <c r="I1127" s="18"/>
      <c r="J1127" s="18"/>
      <c r="K1127" s="19"/>
      <c r="L1127" s="1">
        <f t="shared" si="1251"/>
        <v>0</v>
      </c>
      <c r="M1127" s="4">
        <f t="shared" si="1252"/>
        <v>0</v>
      </c>
      <c r="R1127">
        <f t="shared" si="1216"/>
        <v>3</v>
      </c>
      <c r="S1127" s="33">
        <f t="shared" ref="S1127" si="1254">S1118</f>
        <v>43936</v>
      </c>
      <c r="T1127">
        <f t="shared" si="1218"/>
        <v>16</v>
      </c>
      <c r="U1127">
        <f t="shared" si="1219"/>
        <v>4</v>
      </c>
      <c r="V1127" t="str">
        <f t="shared" si="1215"/>
        <v>163</v>
      </c>
      <c r="W1127" s="188">
        <f t="shared" si="1220"/>
        <v>0</v>
      </c>
      <c r="X1127" s="188">
        <f t="shared" si="1221"/>
        <v>0</v>
      </c>
      <c r="Y1127" s="33">
        <f t="shared" si="1222"/>
        <v>43936</v>
      </c>
    </row>
    <row r="1128" spans="1:25" ht="15">
      <c r="A1128" s="39"/>
      <c r="B1128" s="240"/>
      <c r="C1128" s="14" t="str">
        <f>IF(B1118&lt;&gt;"",'Agents Postes'!E$13,"")</f>
        <v/>
      </c>
      <c r="D1128" s="15"/>
      <c r="E1128" s="16"/>
      <c r="F1128" s="16"/>
      <c r="G1128" s="17"/>
      <c r="H1128" s="17"/>
      <c r="I1128" s="18"/>
      <c r="J1128" s="18"/>
      <c r="K1128" s="19"/>
      <c r="L1128" s="1">
        <f t="shared" si="1251"/>
        <v>0</v>
      </c>
      <c r="M1128" s="4">
        <f t="shared" si="1252"/>
        <v>0</v>
      </c>
      <c r="R1128">
        <f t="shared" si="1216"/>
        <v>3</v>
      </c>
      <c r="S1128" s="33">
        <f t="shared" ref="S1128" si="1255">S1118</f>
        <v>43936</v>
      </c>
      <c r="T1128">
        <f t="shared" si="1218"/>
        <v>16</v>
      </c>
      <c r="U1128">
        <f t="shared" si="1219"/>
        <v>4</v>
      </c>
      <c r="V1128" t="str">
        <f t="shared" si="1215"/>
        <v>163</v>
      </c>
      <c r="W1128" s="188">
        <f t="shared" si="1220"/>
        <v>0</v>
      </c>
      <c r="X1128" s="188">
        <f t="shared" si="1221"/>
        <v>0</v>
      </c>
      <c r="Y1128" s="33">
        <f t="shared" si="1222"/>
        <v>43936</v>
      </c>
    </row>
    <row r="1129" spans="1:25" ht="15">
      <c r="A1129" s="39"/>
      <c r="B1129" s="240"/>
      <c r="C1129" s="14" t="str">
        <f>IF(B1118&lt;&gt;"",'Agents Postes'!E$14,"")</f>
        <v/>
      </c>
      <c r="D1129" s="15"/>
      <c r="E1129" s="16"/>
      <c r="F1129" s="16"/>
      <c r="G1129" s="17"/>
      <c r="H1129" s="17"/>
      <c r="I1129" s="18"/>
      <c r="J1129" s="18"/>
      <c r="K1129" s="19"/>
      <c r="L1129" s="1">
        <f t="shared" si="1251"/>
        <v>0</v>
      </c>
      <c r="M1129" s="4">
        <f t="shared" si="1252"/>
        <v>0</v>
      </c>
      <c r="R1129">
        <f t="shared" si="1216"/>
        <v>3</v>
      </c>
      <c r="S1129" s="33">
        <f t="shared" ref="S1129" si="1256">S1118</f>
        <v>43936</v>
      </c>
      <c r="T1129">
        <f t="shared" si="1218"/>
        <v>16</v>
      </c>
      <c r="U1129">
        <f t="shared" si="1219"/>
        <v>4</v>
      </c>
      <c r="V1129" t="str">
        <f t="shared" si="1215"/>
        <v>163</v>
      </c>
      <c r="W1129" s="188">
        <f t="shared" si="1220"/>
        <v>0</v>
      </c>
      <c r="X1129" s="188">
        <f t="shared" si="1221"/>
        <v>0</v>
      </c>
      <c r="Y1129" s="33">
        <f t="shared" si="1222"/>
        <v>43936</v>
      </c>
    </row>
    <row r="1130" spans="1:25" ht="15">
      <c r="A1130" s="39"/>
      <c r="B1130" s="240"/>
      <c r="C1130" s="14" t="str">
        <f>IF(B1119&lt;&gt;"",'Agents Postes'!E$14,"")</f>
        <v/>
      </c>
      <c r="D1130" s="15"/>
      <c r="E1130" s="16"/>
      <c r="F1130" s="16"/>
      <c r="G1130" s="17"/>
      <c r="H1130" s="17"/>
      <c r="I1130" s="18"/>
      <c r="J1130" s="18"/>
      <c r="K1130" s="19"/>
      <c r="L1130" s="1">
        <f t="shared" si="1251"/>
        <v>0</v>
      </c>
      <c r="M1130" s="4">
        <f t="shared" si="1252"/>
        <v>0</v>
      </c>
      <c r="R1130">
        <f t="shared" si="1216"/>
        <v>3</v>
      </c>
      <c r="S1130" s="33">
        <f t="shared" ref="S1130" si="1257">S1118</f>
        <v>43936</v>
      </c>
      <c r="T1130">
        <f t="shared" si="1218"/>
        <v>16</v>
      </c>
      <c r="U1130">
        <f t="shared" si="1219"/>
        <v>4</v>
      </c>
      <c r="V1130" t="str">
        <f t="shared" si="1215"/>
        <v>163</v>
      </c>
      <c r="W1130" s="188">
        <f t="shared" si="1220"/>
        <v>0</v>
      </c>
      <c r="X1130" s="188">
        <f t="shared" si="1221"/>
        <v>0</v>
      </c>
      <c r="Y1130" s="33">
        <f t="shared" si="1222"/>
        <v>43936</v>
      </c>
    </row>
    <row r="1131" spans="1:25" ht="15">
      <c r="A1131" s="39"/>
      <c r="B1131" s="240"/>
      <c r="C1131" s="14" t="str">
        <f>IF(B1120&lt;&gt;"",'Agents Postes'!E$14,"")</f>
        <v/>
      </c>
      <c r="D1131" s="15"/>
      <c r="E1131" s="16"/>
      <c r="F1131" s="16"/>
      <c r="G1131" s="17"/>
      <c r="H1131" s="17"/>
      <c r="I1131" s="18"/>
      <c r="J1131" s="18"/>
      <c r="K1131" s="19"/>
      <c r="L1131" s="1">
        <f t="shared" si="1251"/>
        <v>0</v>
      </c>
      <c r="M1131" s="4">
        <f t="shared" si="1252"/>
        <v>0</v>
      </c>
      <c r="R1131">
        <f t="shared" si="1216"/>
        <v>3</v>
      </c>
      <c r="S1131" s="33">
        <f t="shared" ref="S1131" si="1258">S1118</f>
        <v>43936</v>
      </c>
      <c r="T1131">
        <f t="shared" si="1218"/>
        <v>16</v>
      </c>
      <c r="U1131">
        <f t="shared" si="1219"/>
        <v>4</v>
      </c>
      <c r="V1131" t="str">
        <f t="shared" si="1215"/>
        <v>163</v>
      </c>
      <c r="W1131" s="188">
        <f t="shared" si="1220"/>
        <v>0</v>
      </c>
      <c r="X1131" s="188">
        <f t="shared" si="1221"/>
        <v>0</v>
      </c>
      <c r="Y1131" s="33">
        <f t="shared" si="1222"/>
        <v>43936</v>
      </c>
    </row>
    <row r="1132" spans="1:25" ht="15.75" thickBot="1">
      <c r="A1132" s="39"/>
      <c r="B1132" s="241"/>
      <c r="C1132" s="14" t="str">
        <f>IF(B1121&lt;&gt;"",'Agents Postes'!E$14,"")</f>
        <v/>
      </c>
      <c r="D1132" s="15"/>
      <c r="E1132" s="126"/>
      <c r="F1132" s="126"/>
      <c r="G1132" s="127"/>
      <c r="H1132" s="127"/>
      <c r="I1132" s="128"/>
      <c r="J1132" s="128"/>
      <c r="K1132" s="21"/>
      <c r="L1132" s="5">
        <f t="shared" si="1251"/>
        <v>0</v>
      </c>
      <c r="M1132" s="6">
        <f t="shared" si="1252"/>
        <v>0</v>
      </c>
      <c r="R1132">
        <f t="shared" si="1216"/>
        <v>3</v>
      </c>
      <c r="S1132" s="33">
        <f t="shared" ref="S1132" si="1259">S1118</f>
        <v>43936</v>
      </c>
      <c r="T1132">
        <f t="shared" si="1218"/>
        <v>16</v>
      </c>
      <c r="U1132">
        <f t="shared" si="1219"/>
        <v>4</v>
      </c>
      <c r="V1132" t="str">
        <f t="shared" si="1215"/>
        <v>163</v>
      </c>
      <c r="W1132" s="188">
        <f t="shared" si="1220"/>
        <v>0</v>
      </c>
      <c r="X1132" s="188">
        <f t="shared" si="1221"/>
        <v>0</v>
      </c>
      <c r="Y1132" s="33">
        <f t="shared" si="1222"/>
        <v>43936</v>
      </c>
    </row>
    <row r="1133" spans="1:25" ht="15">
      <c r="A1133" s="39">
        <v>75</v>
      </c>
      <c r="B1133" s="239">
        <f>IF(WORKDAY(D$4,A1133,Feries)&lt;=F$4,WORKDAY(D$4,A1133,Feries),"")</f>
        <v>43937</v>
      </c>
      <c r="C1133" s="11" t="str">
        <f>IF(B1133&lt;&gt;"",'Agents Postes'!E$3,"")</f>
        <v>Herbert Dupont</v>
      </c>
      <c r="D1133" s="12"/>
      <c r="E1133" s="123"/>
      <c r="F1133" s="123"/>
      <c r="G1133" s="124"/>
      <c r="H1133" s="124"/>
      <c r="I1133" s="125"/>
      <c r="J1133" s="125"/>
      <c r="K1133" s="13"/>
      <c r="L1133" s="2">
        <f t="shared" si="1251"/>
        <v>0</v>
      </c>
      <c r="M1133" s="3">
        <f t="shared" si="1252"/>
        <v>0</v>
      </c>
      <c r="R1133">
        <f t="shared" si="1216"/>
        <v>4</v>
      </c>
      <c r="S1133" s="33">
        <f t="shared" ref="S1133" si="1260">B1133</f>
        <v>43937</v>
      </c>
      <c r="T1133">
        <f t="shared" si="1218"/>
        <v>16</v>
      </c>
      <c r="U1133">
        <f t="shared" si="1219"/>
        <v>4</v>
      </c>
      <c r="V1133" t="str">
        <f t="shared" si="1215"/>
        <v>16Herbert Dupont4</v>
      </c>
      <c r="W1133" s="188">
        <f t="shared" si="1220"/>
        <v>0</v>
      </c>
      <c r="X1133" s="188">
        <f t="shared" si="1221"/>
        <v>0</v>
      </c>
      <c r="Y1133" s="33">
        <f t="shared" si="1222"/>
        <v>43937</v>
      </c>
    </row>
    <row r="1134" spans="1:25" ht="15">
      <c r="A1134" s="39"/>
      <c r="B1134" s="240"/>
      <c r="C1134" s="14" t="str">
        <f>IF(B1133&lt;&gt;"",'Agents Postes'!E$4,"")</f>
        <v>Lulu Durand</v>
      </c>
      <c r="D1134" s="15"/>
      <c r="E1134" s="16"/>
      <c r="F1134" s="16"/>
      <c r="G1134" s="17"/>
      <c r="H1134" s="17"/>
      <c r="I1134" s="18"/>
      <c r="J1134" s="18"/>
      <c r="K1134" s="19"/>
      <c r="L1134" s="1">
        <f t="shared" si="1251"/>
        <v>0</v>
      </c>
      <c r="M1134" s="4">
        <f t="shared" si="1252"/>
        <v>0</v>
      </c>
      <c r="R1134">
        <f t="shared" si="1216"/>
        <v>4</v>
      </c>
      <c r="S1134" s="33">
        <f t="shared" ref="S1134" si="1261">S1133</f>
        <v>43937</v>
      </c>
      <c r="T1134">
        <f t="shared" si="1218"/>
        <v>16</v>
      </c>
      <c r="U1134">
        <f t="shared" si="1219"/>
        <v>4</v>
      </c>
      <c r="V1134" t="str">
        <f t="shared" si="1215"/>
        <v>16Lulu Durand4</v>
      </c>
      <c r="W1134" s="188">
        <f t="shared" si="1220"/>
        <v>0</v>
      </c>
      <c r="X1134" s="188">
        <f t="shared" si="1221"/>
        <v>0</v>
      </c>
      <c r="Y1134" s="33">
        <f t="shared" si="1222"/>
        <v>43937</v>
      </c>
    </row>
    <row r="1135" spans="1:25" ht="15">
      <c r="A1135" s="39"/>
      <c r="B1135" s="240"/>
      <c r="C1135" s="14" t="str">
        <f>IF(B1133&lt;&gt;"",'Agents Postes'!E$5,"")</f>
        <v>Jules Wist</v>
      </c>
      <c r="D1135" s="15"/>
      <c r="E1135" s="16"/>
      <c r="F1135" s="16"/>
      <c r="G1135" s="17"/>
      <c r="H1135" s="17"/>
      <c r="I1135" s="18"/>
      <c r="J1135" s="18"/>
      <c r="K1135" s="19"/>
      <c r="L1135" s="1">
        <f t="shared" si="1251"/>
        <v>0</v>
      </c>
      <c r="M1135" s="4">
        <f t="shared" si="1252"/>
        <v>0</v>
      </c>
      <c r="R1135">
        <f t="shared" si="1216"/>
        <v>4</v>
      </c>
      <c r="S1135" s="33">
        <f t="shared" ref="S1135" si="1262">S1133</f>
        <v>43937</v>
      </c>
      <c r="T1135">
        <f t="shared" si="1218"/>
        <v>16</v>
      </c>
      <c r="U1135">
        <f t="shared" si="1219"/>
        <v>4</v>
      </c>
      <c r="V1135" t="str">
        <f t="shared" si="1215"/>
        <v>16Jules Wist4</v>
      </c>
      <c r="W1135" s="188">
        <f t="shared" si="1220"/>
        <v>0</v>
      </c>
      <c r="X1135" s="188">
        <f t="shared" si="1221"/>
        <v>0</v>
      </c>
      <c r="Y1135" s="33">
        <f t="shared" si="1222"/>
        <v>43937</v>
      </c>
    </row>
    <row r="1136" spans="1:25" ht="15">
      <c r="A1136" s="39"/>
      <c r="B1136" s="240"/>
      <c r="C1136" s="14" t="str">
        <f>IF(B1133&lt;&gt;"",'Agents Postes'!E$6,"")</f>
        <v>Honoré Tarot</v>
      </c>
      <c r="D1136" s="15"/>
      <c r="E1136" s="16"/>
      <c r="F1136" s="16"/>
      <c r="G1136" s="17"/>
      <c r="H1136" s="17"/>
      <c r="I1136" s="18"/>
      <c r="J1136" s="18"/>
      <c r="K1136" s="19"/>
      <c r="L1136" s="1">
        <f t="shared" si="1251"/>
        <v>0</v>
      </c>
      <c r="M1136" s="4">
        <f t="shared" si="1252"/>
        <v>0</v>
      </c>
      <c r="R1136">
        <f t="shared" si="1216"/>
        <v>4</v>
      </c>
      <c r="S1136" s="33">
        <f t="shared" ref="S1136" si="1263">S1133</f>
        <v>43937</v>
      </c>
      <c r="T1136">
        <f t="shared" si="1218"/>
        <v>16</v>
      </c>
      <c r="U1136">
        <f t="shared" si="1219"/>
        <v>4</v>
      </c>
      <c r="V1136" t="str">
        <f t="shared" si="1215"/>
        <v>16Honoré Tarot4</v>
      </c>
      <c r="W1136" s="188">
        <f t="shared" si="1220"/>
        <v>0</v>
      </c>
      <c r="X1136" s="188">
        <f t="shared" si="1221"/>
        <v>0</v>
      </c>
      <c r="Y1136" s="33">
        <f t="shared" si="1222"/>
        <v>43937</v>
      </c>
    </row>
    <row r="1137" spans="1:25" ht="15">
      <c r="A1137" s="39"/>
      <c r="B1137" s="240"/>
      <c r="C1137" s="14" t="str">
        <f>IF(B1133&lt;&gt;"",'Agents Postes'!E$7,"")</f>
        <v>Joseph Belote</v>
      </c>
      <c r="D1137" s="15"/>
      <c r="E1137" s="16"/>
      <c r="F1137" s="16"/>
      <c r="G1137" s="17"/>
      <c r="H1137" s="17"/>
      <c r="I1137" s="18"/>
      <c r="J1137" s="18"/>
      <c r="K1137" s="19"/>
      <c r="L1137" s="1">
        <f t="shared" si="1251"/>
        <v>0</v>
      </c>
      <c r="M1137" s="4">
        <f t="shared" si="1252"/>
        <v>0</v>
      </c>
      <c r="R1137">
        <f t="shared" si="1216"/>
        <v>4</v>
      </c>
      <c r="S1137" s="33">
        <f t="shared" ref="S1137" si="1264">S1133</f>
        <v>43937</v>
      </c>
      <c r="T1137">
        <f t="shared" si="1218"/>
        <v>16</v>
      </c>
      <c r="U1137">
        <f t="shared" si="1219"/>
        <v>4</v>
      </c>
      <c r="V1137" t="str">
        <f t="shared" si="1215"/>
        <v>16Joseph Belote4</v>
      </c>
      <c r="W1137" s="188">
        <f t="shared" si="1220"/>
        <v>0</v>
      </c>
      <c r="X1137" s="188">
        <f t="shared" si="1221"/>
        <v>0</v>
      </c>
      <c r="Y1137" s="33">
        <f t="shared" si="1222"/>
        <v>43937</v>
      </c>
    </row>
    <row r="1138" spans="1:25" ht="15">
      <c r="A1138" s="39"/>
      <c r="B1138" s="240"/>
      <c r="C1138" s="14" t="str">
        <f>IF(B1133&lt;&gt;"",'Agents Postes'!E$8,"")</f>
        <v/>
      </c>
      <c r="D1138" s="15"/>
      <c r="E1138" s="16"/>
      <c r="F1138" s="16"/>
      <c r="G1138" s="17"/>
      <c r="H1138" s="17"/>
      <c r="I1138" s="18"/>
      <c r="J1138" s="18"/>
      <c r="K1138" s="19"/>
      <c r="L1138" s="1">
        <f t="shared" si="1251"/>
        <v>0</v>
      </c>
      <c r="M1138" s="4">
        <f t="shared" si="1252"/>
        <v>0</v>
      </c>
      <c r="R1138">
        <f t="shared" si="1216"/>
        <v>4</v>
      </c>
      <c r="S1138" s="33">
        <f t="shared" ref="S1138" si="1265">S1133</f>
        <v>43937</v>
      </c>
      <c r="T1138">
        <f t="shared" si="1218"/>
        <v>16</v>
      </c>
      <c r="U1138">
        <f t="shared" si="1219"/>
        <v>4</v>
      </c>
      <c r="V1138" t="str">
        <f t="shared" si="1215"/>
        <v>164</v>
      </c>
      <c r="W1138" s="188">
        <f t="shared" si="1220"/>
        <v>0</v>
      </c>
      <c r="X1138" s="188">
        <f t="shared" si="1221"/>
        <v>0</v>
      </c>
      <c r="Y1138" s="33">
        <f t="shared" si="1222"/>
        <v>43937</v>
      </c>
    </row>
    <row r="1139" spans="1:25" ht="15">
      <c r="A1139" s="39"/>
      <c r="B1139" s="240"/>
      <c r="C1139" s="14" t="str">
        <f>IF(B1133&lt;&gt;"",'Agents Postes'!E$9,"")</f>
        <v/>
      </c>
      <c r="D1139" s="15"/>
      <c r="E1139" s="16"/>
      <c r="F1139" s="16"/>
      <c r="G1139" s="17"/>
      <c r="H1139" s="17"/>
      <c r="I1139" s="18"/>
      <c r="J1139" s="18"/>
      <c r="K1139" s="19"/>
      <c r="L1139" s="1">
        <f t="shared" si="1251"/>
        <v>0</v>
      </c>
      <c r="M1139" s="4">
        <f t="shared" si="1252"/>
        <v>0</v>
      </c>
      <c r="R1139">
        <f t="shared" si="1216"/>
        <v>4</v>
      </c>
      <c r="S1139" s="33">
        <f t="shared" ref="S1139" si="1266">S1133</f>
        <v>43937</v>
      </c>
      <c r="T1139">
        <f t="shared" si="1218"/>
        <v>16</v>
      </c>
      <c r="U1139">
        <f t="shared" si="1219"/>
        <v>4</v>
      </c>
      <c r="V1139" t="str">
        <f t="shared" si="1215"/>
        <v>164</v>
      </c>
      <c r="W1139" s="188">
        <f t="shared" si="1220"/>
        <v>0</v>
      </c>
      <c r="X1139" s="188">
        <f t="shared" si="1221"/>
        <v>0</v>
      </c>
      <c r="Y1139" s="33">
        <f t="shared" si="1222"/>
        <v>43937</v>
      </c>
    </row>
    <row r="1140" spans="1:25" ht="15">
      <c r="A1140" s="39"/>
      <c r="B1140" s="240"/>
      <c r="C1140" s="14" t="str">
        <f>IF(B1133&lt;&gt;"",'Agents Postes'!E$10,"")</f>
        <v/>
      </c>
      <c r="D1140" s="15"/>
      <c r="E1140" s="16"/>
      <c r="F1140" s="16"/>
      <c r="G1140" s="17"/>
      <c r="H1140" s="17"/>
      <c r="I1140" s="18"/>
      <c r="J1140" s="18"/>
      <c r="K1140" s="19"/>
      <c r="L1140" s="1">
        <f t="shared" si="1251"/>
        <v>0</v>
      </c>
      <c r="M1140" s="4">
        <f t="shared" si="1252"/>
        <v>0</v>
      </c>
      <c r="R1140">
        <f t="shared" si="1216"/>
        <v>4</v>
      </c>
      <c r="S1140" s="33">
        <f t="shared" ref="S1140" si="1267">S1133</f>
        <v>43937</v>
      </c>
      <c r="T1140">
        <f t="shared" si="1218"/>
        <v>16</v>
      </c>
      <c r="U1140">
        <f t="shared" si="1219"/>
        <v>4</v>
      </c>
      <c r="V1140" t="str">
        <f t="shared" si="1215"/>
        <v>164</v>
      </c>
      <c r="W1140" s="188">
        <f t="shared" si="1220"/>
        <v>0</v>
      </c>
      <c r="X1140" s="188">
        <f t="shared" si="1221"/>
        <v>0</v>
      </c>
      <c r="Y1140" s="33">
        <f t="shared" si="1222"/>
        <v>43937</v>
      </c>
    </row>
    <row r="1141" spans="1:25" ht="15">
      <c r="A1141" s="39"/>
      <c r="B1141" s="240"/>
      <c r="C1141" s="14" t="str">
        <f>IF(B1133&lt;&gt;"",'Agents Postes'!E$11,"")</f>
        <v/>
      </c>
      <c r="D1141" s="15"/>
      <c r="E1141" s="16"/>
      <c r="F1141" s="16"/>
      <c r="G1141" s="17"/>
      <c r="H1141" s="17"/>
      <c r="I1141" s="18"/>
      <c r="J1141" s="18"/>
      <c r="K1141" s="19"/>
      <c r="L1141" s="1">
        <f t="shared" si="1251"/>
        <v>0</v>
      </c>
      <c r="M1141" s="4">
        <f t="shared" si="1252"/>
        <v>0</v>
      </c>
      <c r="R1141">
        <f t="shared" si="1216"/>
        <v>4</v>
      </c>
      <c r="S1141" s="33">
        <f t="shared" ref="S1141" si="1268">S1133</f>
        <v>43937</v>
      </c>
      <c r="T1141">
        <f t="shared" si="1218"/>
        <v>16</v>
      </c>
      <c r="U1141">
        <f t="shared" si="1219"/>
        <v>4</v>
      </c>
      <c r="V1141" t="str">
        <f t="shared" si="1215"/>
        <v>164</v>
      </c>
      <c r="W1141" s="188">
        <f t="shared" si="1220"/>
        <v>0</v>
      </c>
      <c r="X1141" s="188">
        <f t="shared" si="1221"/>
        <v>0</v>
      </c>
      <c r="Y1141" s="33">
        <f t="shared" si="1222"/>
        <v>43937</v>
      </c>
    </row>
    <row r="1142" spans="1:25" ht="15">
      <c r="A1142" s="39"/>
      <c r="B1142" s="240"/>
      <c r="C1142" s="14" t="str">
        <f>IF(B1133&lt;&gt;"",'Agents Postes'!E$12,"")</f>
        <v/>
      </c>
      <c r="D1142" s="15"/>
      <c r="E1142" s="16"/>
      <c r="F1142" s="16"/>
      <c r="G1142" s="17"/>
      <c r="H1142" s="17"/>
      <c r="I1142" s="18"/>
      <c r="J1142" s="18"/>
      <c r="K1142" s="19"/>
      <c r="L1142" s="1">
        <f t="shared" si="1251"/>
        <v>0</v>
      </c>
      <c r="M1142" s="4">
        <f t="shared" si="1252"/>
        <v>0</v>
      </c>
      <c r="R1142">
        <f t="shared" si="1216"/>
        <v>4</v>
      </c>
      <c r="S1142" s="33">
        <f t="shared" ref="S1142" si="1269">S1133</f>
        <v>43937</v>
      </c>
      <c r="T1142">
        <f t="shared" si="1218"/>
        <v>16</v>
      </c>
      <c r="U1142">
        <f t="shared" si="1219"/>
        <v>4</v>
      </c>
      <c r="V1142" t="str">
        <f t="shared" si="1215"/>
        <v>164</v>
      </c>
      <c r="W1142" s="188">
        <f t="shared" si="1220"/>
        <v>0</v>
      </c>
      <c r="X1142" s="188">
        <f t="shared" si="1221"/>
        <v>0</v>
      </c>
      <c r="Y1142" s="33">
        <f t="shared" si="1222"/>
        <v>43937</v>
      </c>
    </row>
    <row r="1143" spans="1:25" ht="15">
      <c r="A1143" s="39"/>
      <c r="B1143" s="240"/>
      <c r="C1143" s="14" t="str">
        <f>IF(B1133&lt;&gt;"",'Agents Postes'!E$13,"")</f>
        <v/>
      </c>
      <c r="D1143" s="15"/>
      <c r="E1143" s="16"/>
      <c r="F1143" s="16"/>
      <c r="G1143" s="17"/>
      <c r="H1143" s="17"/>
      <c r="I1143" s="18"/>
      <c r="J1143" s="18"/>
      <c r="K1143" s="19"/>
      <c r="L1143" s="1">
        <f t="shared" si="1251"/>
        <v>0</v>
      </c>
      <c r="M1143" s="4">
        <f t="shared" si="1252"/>
        <v>0</v>
      </c>
      <c r="R1143">
        <f t="shared" si="1216"/>
        <v>4</v>
      </c>
      <c r="S1143" s="33">
        <f t="shared" ref="S1143" si="1270">S1133</f>
        <v>43937</v>
      </c>
      <c r="T1143">
        <f t="shared" si="1218"/>
        <v>16</v>
      </c>
      <c r="U1143">
        <f t="shared" si="1219"/>
        <v>4</v>
      </c>
      <c r="V1143" t="str">
        <f t="shared" si="1215"/>
        <v>164</v>
      </c>
      <c r="W1143" s="188">
        <f t="shared" si="1220"/>
        <v>0</v>
      </c>
      <c r="X1143" s="188">
        <f t="shared" si="1221"/>
        <v>0</v>
      </c>
      <c r="Y1143" s="33">
        <f t="shared" si="1222"/>
        <v>43937</v>
      </c>
    </row>
    <row r="1144" spans="1:25" ht="15">
      <c r="A1144" s="39"/>
      <c r="B1144" s="240"/>
      <c r="C1144" s="14" t="str">
        <f>IF(B1133&lt;&gt;"",'Agents Postes'!E$14,"")</f>
        <v/>
      </c>
      <c r="D1144" s="15"/>
      <c r="E1144" s="16"/>
      <c r="F1144" s="16"/>
      <c r="G1144" s="17"/>
      <c r="H1144" s="17"/>
      <c r="I1144" s="18"/>
      <c r="J1144" s="18"/>
      <c r="K1144" s="19"/>
      <c r="L1144" s="1">
        <f t="shared" si="1251"/>
        <v>0</v>
      </c>
      <c r="M1144" s="4">
        <f t="shared" si="1252"/>
        <v>0</v>
      </c>
      <c r="R1144">
        <f t="shared" si="1216"/>
        <v>4</v>
      </c>
      <c r="S1144" s="33">
        <f t="shared" ref="S1144" si="1271">S1133</f>
        <v>43937</v>
      </c>
      <c r="T1144">
        <f t="shared" si="1218"/>
        <v>16</v>
      </c>
      <c r="U1144">
        <f t="shared" si="1219"/>
        <v>4</v>
      </c>
      <c r="V1144" t="str">
        <f t="shared" si="1215"/>
        <v>164</v>
      </c>
      <c r="W1144" s="188">
        <f t="shared" si="1220"/>
        <v>0</v>
      </c>
      <c r="X1144" s="188">
        <f t="shared" si="1221"/>
        <v>0</v>
      </c>
      <c r="Y1144" s="33">
        <f t="shared" si="1222"/>
        <v>43937</v>
      </c>
    </row>
    <row r="1145" spans="1:25" ht="15">
      <c r="A1145" s="39"/>
      <c r="B1145" s="240"/>
      <c r="C1145" s="14" t="str">
        <f>IF(B1134&lt;&gt;"",'Agents Postes'!E$14,"")</f>
        <v/>
      </c>
      <c r="D1145" s="15"/>
      <c r="E1145" s="16"/>
      <c r="F1145" s="16"/>
      <c r="G1145" s="17"/>
      <c r="H1145" s="17"/>
      <c r="I1145" s="18"/>
      <c r="J1145" s="18"/>
      <c r="K1145" s="19"/>
      <c r="L1145" s="1">
        <f t="shared" si="1251"/>
        <v>0</v>
      </c>
      <c r="M1145" s="4">
        <f t="shared" si="1252"/>
        <v>0</v>
      </c>
      <c r="R1145">
        <f t="shared" si="1216"/>
        <v>4</v>
      </c>
      <c r="S1145" s="33">
        <f t="shared" ref="S1145" si="1272">S1133</f>
        <v>43937</v>
      </c>
      <c r="T1145">
        <f t="shared" si="1218"/>
        <v>16</v>
      </c>
      <c r="U1145">
        <f t="shared" si="1219"/>
        <v>4</v>
      </c>
      <c r="V1145" t="str">
        <f t="shared" si="1215"/>
        <v>164</v>
      </c>
      <c r="W1145" s="188">
        <f t="shared" si="1220"/>
        <v>0</v>
      </c>
      <c r="X1145" s="188">
        <f t="shared" si="1221"/>
        <v>0</v>
      </c>
      <c r="Y1145" s="33">
        <f t="shared" si="1222"/>
        <v>43937</v>
      </c>
    </row>
    <row r="1146" spans="1:25" ht="15">
      <c r="A1146" s="39"/>
      <c r="B1146" s="240"/>
      <c r="C1146" s="14" t="str">
        <f>IF(B1135&lt;&gt;"",'Agents Postes'!E$14,"")</f>
        <v/>
      </c>
      <c r="D1146" s="15"/>
      <c r="E1146" s="16"/>
      <c r="F1146" s="16"/>
      <c r="G1146" s="17"/>
      <c r="H1146" s="17"/>
      <c r="I1146" s="18"/>
      <c r="J1146" s="18"/>
      <c r="K1146" s="19"/>
      <c r="L1146" s="1">
        <f t="shared" si="1251"/>
        <v>0</v>
      </c>
      <c r="M1146" s="4">
        <f t="shared" si="1252"/>
        <v>0</v>
      </c>
      <c r="R1146">
        <f t="shared" si="1216"/>
        <v>4</v>
      </c>
      <c r="S1146" s="33">
        <f t="shared" ref="S1146" si="1273">S1133</f>
        <v>43937</v>
      </c>
      <c r="T1146">
        <f t="shared" si="1218"/>
        <v>16</v>
      </c>
      <c r="U1146">
        <f t="shared" si="1219"/>
        <v>4</v>
      </c>
      <c r="V1146" t="str">
        <f t="shared" si="1215"/>
        <v>164</v>
      </c>
      <c r="W1146" s="188">
        <f t="shared" si="1220"/>
        <v>0</v>
      </c>
      <c r="X1146" s="188">
        <f t="shared" si="1221"/>
        <v>0</v>
      </c>
      <c r="Y1146" s="33">
        <f t="shared" si="1222"/>
        <v>43937</v>
      </c>
    </row>
    <row r="1147" spans="1:25" ht="15.75" thickBot="1">
      <c r="A1147" s="39"/>
      <c r="B1147" s="241"/>
      <c r="C1147" s="14" t="str">
        <f>IF(B1136&lt;&gt;"",'Agents Postes'!E$14,"")</f>
        <v/>
      </c>
      <c r="D1147" s="15"/>
      <c r="E1147" s="126"/>
      <c r="F1147" s="126"/>
      <c r="G1147" s="127"/>
      <c r="H1147" s="127"/>
      <c r="I1147" s="128"/>
      <c r="J1147" s="128"/>
      <c r="K1147" s="21"/>
      <c r="L1147" s="5">
        <f t="shared" si="1251"/>
        <v>0</v>
      </c>
      <c r="M1147" s="6">
        <f t="shared" si="1252"/>
        <v>0</v>
      </c>
      <c r="R1147">
        <f t="shared" si="1216"/>
        <v>4</v>
      </c>
      <c r="S1147" s="33">
        <f t="shared" ref="S1147" si="1274">S1133</f>
        <v>43937</v>
      </c>
      <c r="T1147">
        <f t="shared" si="1218"/>
        <v>16</v>
      </c>
      <c r="U1147">
        <f t="shared" si="1219"/>
        <v>4</v>
      </c>
      <c r="V1147" t="str">
        <f t="shared" si="1215"/>
        <v>164</v>
      </c>
      <c r="W1147" s="188">
        <f t="shared" si="1220"/>
        <v>0</v>
      </c>
      <c r="X1147" s="188">
        <f t="shared" si="1221"/>
        <v>0</v>
      </c>
      <c r="Y1147" s="33">
        <f t="shared" si="1222"/>
        <v>43937</v>
      </c>
    </row>
    <row r="1148" spans="1:25" ht="15">
      <c r="A1148" s="39">
        <v>76</v>
      </c>
      <c r="B1148" s="239">
        <f>IF(WORKDAY(D$4,A1148,Feries)&lt;=F$4,WORKDAY(D$4,A1148,Feries),"")</f>
        <v>43938</v>
      </c>
      <c r="C1148" s="11" t="str">
        <f>IF(B1148&lt;&gt;"",'Agents Postes'!E$3,"")</f>
        <v>Herbert Dupont</v>
      </c>
      <c r="D1148" s="12"/>
      <c r="E1148" s="123"/>
      <c r="F1148" s="123"/>
      <c r="G1148" s="124"/>
      <c r="H1148" s="124"/>
      <c r="I1148" s="125"/>
      <c r="J1148" s="125"/>
      <c r="K1148" s="13"/>
      <c r="L1148" s="2">
        <f t="shared" si="1251"/>
        <v>0</v>
      </c>
      <c r="M1148" s="3">
        <f t="shared" si="1252"/>
        <v>0</v>
      </c>
      <c r="R1148">
        <f t="shared" si="1216"/>
        <v>5</v>
      </c>
      <c r="S1148" s="33">
        <f t="shared" ref="S1148" si="1275">B1148</f>
        <v>43938</v>
      </c>
      <c r="T1148">
        <f t="shared" si="1218"/>
        <v>16</v>
      </c>
      <c r="U1148">
        <f t="shared" si="1219"/>
        <v>4</v>
      </c>
      <c r="V1148" t="str">
        <f t="shared" si="1215"/>
        <v>16Herbert Dupont5</v>
      </c>
      <c r="W1148" s="188">
        <f t="shared" si="1220"/>
        <v>0</v>
      </c>
      <c r="X1148" s="188">
        <f t="shared" si="1221"/>
        <v>0</v>
      </c>
      <c r="Y1148" s="33">
        <f t="shared" si="1222"/>
        <v>43938</v>
      </c>
    </row>
    <row r="1149" spans="1:25" ht="15">
      <c r="A1149" s="39"/>
      <c r="B1149" s="240"/>
      <c r="C1149" s="14" t="str">
        <f>IF(B1148&lt;&gt;"",'Agents Postes'!E$4,"")</f>
        <v>Lulu Durand</v>
      </c>
      <c r="D1149" s="15"/>
      <c r="E1149" s="16"/>
      <c r="F1149" s="16"/>
      <c r="G1149" s="17"/>
      <c r="H1149" s="17"/>
      <c r="I1149" s="18"/>
      <c r="J1149" s="18"/>
      <c r="K1149" s="19"/>
      <c r="L1149" s="1">
        <f t="shared" si="1251"/>
        <v>0</v>
      </c>
      <c r="M1149" s="4">
        <f t="shared" si="1252"/>
        <v>0</v>
      </c>
      <c r="R1149">
        <f t="shared" si="1216"/>
        <v>5</v>
      </c>
      <c r="S1149" s="33">
        <f t="shared" ref="S1149" si="1276">S1148</f>
        <v>43938</v>
      </c>
      <c r="T1149">
        <f t="shared" si="1218"/>
        <v>16</v>
      </c>
      <c r="U1149">
        <f t="shared" si="1219"/>
        <v>4</v>
      </c>
      <c r="V1149" t="str">
        <f t="shared" si="1215"/>
        <v>16Lulu Durand5</v>
      </c>
      <c r="W1149" s="188">
        <f t="shared" si="1220"/>
        <v>0</v>
      </c>
      <c r="X1149" s="188">
        <f t="shared" si="1221"/>
        <v>0</v>
      </c>
      <c r="Y1149" s="33">
        <f t="shared" si="1222"/>
        <v>43938</v>
      </c>
    </row>
    <row r="1150" spans="1:25" ht="15">
      <c r="A1150" s="39"/>
      <c r="B1150" s="240"/>
      <c r="C1150" s="14" t="str">
        <f>IF(B1148&lt;&gt;"",'Agents Postes'!E$5,"")</f>
        <v>Jules Wist</v>
      </c>
      <c r="D1150" s="15"/>
      <c r="E1150" s="16"/>
      <c r="F1150" s="16"/>
      <c r="G1150" s="17"/>
      <c r="H1150" s="17"/>
      <c r="I1150" s="18"/>
      <c r="J1150" s="18"/>
      <c r="K1150" s="19"/>
      <c r="L1150" s="1">
        <f t="shared" si="1251"/>
        <v>0</v>
      </c>
      <c r="M1150" s="4">
        <f t="shared" si="1252"/>
        <v>0</v>
      </c>
      <c r="R1150">
        <f t="shared" si="1216"/>
        <v>5</v>
      </c>
      <c r="S1150" s="33">
        <f t="shared" ref="S1150" si="1277">S1148</f>
        <v>43938</v>
      </c>
      <c r="T1150">
        <f t="shared" si="1218"/>
        <v>16</v>
      </c>
      <c r="U1150">
        <f t="shared" si="1219"/>
        <v>4</v>
      </c>
      <c r="V1150" t="str">
        <f t="shared" si="1215"/>
        <v>16Jules Wist5</v>
      </c>
      <c r="W1150" s="188">
        <f t="shared" si="1220"/>
        <v>0</v>
      </c>
      <c r="X1150" s="188">
        <f t="shared" si="1221"/>
        <v>0</v>
      </c>
      <c r="Y1150" s="33">
        <f t="shared" si="1222"/>
        <v>43938</v>
      </c>
    </row>
    <row r="1151" spans="1:25" ht="15">
      <c r="A1151" s="39"/>
      <c r="B1151" s="240"/>
      <c r="C1151" s="14" t="str">
        <f>IF(B1148&lt;&gt;"",'Agents Postes'!E$6,"")</f>
        <v>Honoré Tarot</v>
      </c>
      <c r="D1151" s="15"/>
      <c r="E1151" s="16"/>
      <c r="F1151" s="16"/>
      <c r="G1151" s="17"/>
      <c r="H1151" s="17"/>
      <c r="I1151" s="18"/>
      <c r="J1151" s="18"/>
      <c r="K1151" s="19"/>
      <c r="L1151" s="1">
        <f t="shared" si="1251"/>
        <v>0</v>
      </c>
      <c r="M1151" s="4">
        <f t="shared" si="1252"/>
        <v>0</v>
      </c>
      <c r="R1151">
        <f t="shared" si="1216"/>
        <v>5</v>
      </c>
      <c r="S1151" s="33">
        <f t="shared" ref="S1151" si="1278">S1148</f>
        <v>43938</v>
      </c>
      <c r="T1151">
        <f t="shared" si="1218"/>
        <v>16</v>
      </c>
      <c r="U1151">
        <f t="shared" si="1219"/>
        <v>4</v>
      </c>
      <c r="V1151" t="str">
        <f t="shared" si="1215"/>
        <v>16Honoré Tarot5</v>
      </c>
      <c r="W1151" s="188">
        <f t="shared" si="1220"/>
        <v>0</v>
      </c>
      <c r="X1151" s="188">
        <f t="shared" si="1221"/>
        <v>0</v>
      </c>
      <c r="Y1151" s="33">
        <f t="shared" si="1222"/>
        <v>43938</v>
      </c>
    </row>
    <row r="1152" spans="1:25" ht="15">
      <c r="A1152" s="39"/>
      <c r="B1152" s="240"/>
      <c r="C1152" s="14" t="str">
        <f>IF(B1148&lt;&gt;"",'Agents Postes'!E$7,"")</f>
        <v>Joseph Belote</v>
      </c>
      <c r="D1152" s="15"/>
      <c r="E1152" s="16"/>
      <c r="F1152" s="16"/>
      <c r="G1152" s="17"/>
      <c r="H1152" s="17"/>
      <c r="I1152" s="18"/>
      <c r="J1152" s="18"/>
      <c r="K1152" s="19"/>
      <c r="L1152" s="1">
        <f t="shared" si="1251"/>
        <v>0</v>
      </c>
      <c r="M1152" s="4">
        <f t="shared" si="1252"/>
        <v>0</v>
      </c>
      <c r="R1152">
        <f t="shared" si="1216"/>
        <v>5</v>
      </c>
      <c r="S1152" s="33">
        <f t="shared" ref="S1152" si="1279">S1148</f>
        <v>43938</v>
      </c>
      <c r="T1152">
        <f t="shared" si="1218"/>
        <v>16</v>
      </c>
      <c r="U1152">
        <f t="shared" si="1219"/>
        <v>4</v>
      </c>
      <c r="V1152" t="str">
        <f t="shared" si="1215"/>
        <v>16Joseph Belote5</v>
      </c>
      <c r="W1152" s="188">
        <f t="shared" si="1220"/>
        <v>0</v>
      </c>
      <c r="X1152" s="188">
        <f t="shared" si="1221"/>
        <v>0</v>
      </c>
      <c r="Y1152" s="33">
        <f t="shared" si="1222"/>
        <v>43938</v>
      </c>
    </row>
    <row r="1153" spans="1:25" ht="15">
      <c r="A1153" s="39"/>
      <c r="B1153" s="240"/>
      <c r="C1153" s="14" t="str">
        <f>IF(B1148&lt;&gt;"",'Agents Postes'!E$8,"")</f>
        <v/>
      </c>
      <c r="D1153" s="15"/>
      <c r="E1153" s="16"/>
      <c r="F1153" s="16"/>
      <c r="G1153" s="17"/>
      <c r="H1153" s="17"/>
      <c r="I1153" s="18"/>
      <c r="J1153" s="18"/>
      <c r="K1153" s="19"/>
      <c r="L1153" s="1">
        <f t="shared" si="1251"/>
        <v>0</v>
      </c>
      <c r="M1153" s="4">
        <f t="shared" si="1252"/>
        <v>0</v>
      </c>
      <c r="R1153">
        <f t="shared" si="1216"/>
        <v>5</v>
      </c>
      <c r="S1153" s="33">
        <f t="shared" ref="S1153" si="1280">S1148</f>
        <v>43938</v>
      </c>
      <c r="T1153">
        <f t="shared" si="1218"/>
        <v>16</v>
      </c>
      <c r="U1153">
        <f t="shared" si="1219"/>
        <v>4</v>
      </c>
      <c r="V1153" t="str">
        <f t="shared" si="1215"/>
        <v>165</v>
      </c>
      <c r="W1153" s="188">
        <f t="shared" si="1220"/>
        <v>0</v>
      </c>
      <c r="X1153" s="188">
        <f t="shared" si="1221"/>
        <v>0</v>
      </c>
      <c r="Y1153" s="33">
        <f t="shared" si="1222"/>
        <v>43938</v>
      </c>
    </row>
    <row r="1154" spans="1:25" ht="15">
      <c r="A1154" s="39"/>
      <c r="B1154" s="240"/>
      <c r="C1154" s="14" t="str">
        <f>IF(B1148&lt;&gt;"",'Agents Postes'!E$9,"")</f>
        <v/>
      </c>
      <c r="D1154" s="15"/>
      <c r="E1154" s="16"/>
      <c r="F1154" s="16"/>
      <c r="G1154" s="17"/>
      <c r="H1154" s="17"/>
      <c r="I1154" s="18"/>
      <c r="J1154" s="18"/>
      <c r="K1154" s="19"/>
      <c r="L1154" s="1">
        <f t="shared" si="1251"/>
        <v>0</v>
      </c>
      <c r="M1154" s="4">
        <f t="shared" si="1252"/>
        <v>0</v>
      </c>
      <c r="R1154">
        <f t="shared" si="1216"/>
        <v>5</v>
      </c>
      <c r="S1154" s="33">
        <f t="shared" ref="S1154" si="1281">S1148</f>
        <v>43938</v>
      </c>
      <c r="T1154">
        <f t="shared" si="1218"/>
        <v>16</v>
      </c>
      <c r="U1154">
        <f t="shared" si="1219"/>
        <v>4</v>
      </c>
      <c r="V1154" t="str">
        <f t="shared" si="1215"/>
        <v>165</v>
      </c>
      <c r="W1154" s="188">
        <f t="shared" si="1220"/>
        <v>0</v>
      </c>
      <c r="X1154" s="188">
        <f t="shared" si="1221"/>
        <v>0</v>
      </c>
      <c r="Y1154" s="33">
        <f t="shared" si="1222"/>
        <v>43938</v>
      </c>
    </row>
    <row r="1155" spans="1:25" ht="15">
      <c r="A1155" s="39"/>
      <c r="B1155" s="240"/>
      <c r="C1155" s="14" t="str">
        <f>IF(B1148&lt;&gt;"",'Agents Postes'!E$10,"")</f>
        <v/>
      </c>
      <c r="D1155" s="15"/>
      <c r="E1155" s="16"/>
      <c r="F1155" s="16"/>
      <c r="G1155" s="17"/>
      <c r="H1155" s="17"/>
      <c r="I1155" s="18"/>
      <c r="J1155" s="18"/>
      <c r="K1155" s="19"/>
      <c r="L1155" s="1">
        <f t="shared" si="1251"/>
        <v>0</v>
      </c>
      <c r="M1155" s="4">
        <f t="shared" si="1252"/>
        <v>0</v>
      </c>
      <c r="R1155">
        <f t="shared" si="1216"/>
        <v>5</v>
      </c>
      <c r="S1155" s="33">
        <f t="shared" ref="S1155" si="1282">S1148</f>
        <v>43938</v>
      </c>
      <c r="T1155">
        <f t="shared" si="1218"/>
        <v>16</v>
      </c>
      <c r="U1155">
        <f t="shared" si="1219"/>
        <v>4</v>
      </c>
      <c r="V1155" t="str">
        <f t="shared" si="1215"/>
        <v>165</v>
      </c>
      <c r="W1155" s="188">
        <f t="shared" si="1220"/>
        <v>0</v>
      </c>
      <c r="X1155" s="188">
        <f t="shared" si="1221"/>
        <v>0</v>
      </c>
      <c r="Y1155" s="33">
        <f t="shared" si="1222"/>
        <v>43938</v>
      </c>
    </row>
    <row r="1156" spans="1:25" ht="15">
      <c r="A1156" s="39"/>
      <c r="B1156" s="240"/>
      <c r="C1156" s="14" t="str">
        <f>IF(B1148&lt;&gt;"",'Agents Postes'!E$11,"")</f>
        <v/>
      </c>
      <c r="D1156" s="15"/>
      <c r="E1156" s="16"/>
      <c r="F1156" s="16"/>
      <c r="G1156" s="17"/>
      <c r="H1156" s="17"/>
      <c r="I1156" s="18"/>
      <c r="J1156" s="18"/>
      <c r="K1156" s="19"/>
      <c r="L1156" s="1">
        <f t="shared" si="1251"/>
        <v>0</v>
      </c>
      <c r="M1156" s="4">
        <f t="shared" si="1252"/>
        <v>0</v>
      </c>
      <c r="R1156">
        <f t="shared" si="1216"/>
        <v>5</v>
      </c>
      <c r="S1156" s="33">
        <f t="shared" ref="S1156" si="1283">S1148</f>
        <v>43938</v>
      </c>
      <c r="T1156">
        <f t="shared" si="1218"/>
        <v>16</v>
      </c>
      <c r="U1156">
        <f t="shared" si="1219"/>
        <v>4</v>
      </c>
      <c r="V1156" t="str">
        <f t="shared" si="1215"/>
        <v>165</v>
      </c>
      <c r="W1156" s="188">
        <f t="shared" si="1220"/>
        <v>0</v>
      </c>
      <c r="X1156" s="188">
        <f t="shared" si="1221"/>
        <v>0</v>
      </c>
      <c r="Y1156" s="33">
        <f t="shared" si="1222"/>
        <v>43938</v>
      </c>
    </row>
    <row r="1157" spans="1:25" ht="15">
      <c r="A1157" s="39"/>
      <c r="B1157" s="240"/>
      <c r="C1157" s="14" t="str">
        <f>IF(B1148&lt;&gt;"",'Agents Postes'!E$12,"")</f>
        <v/>
      </c>
      <c r="D1157" s="15"/>
      <c r="E1157" s="16"/>
      <c r="F1157" s="16"/>
      <c r="G1157" s="17"/>
      <c r="H1157" s="17"/>
      <c r="I1157" s="18"/>
      <c r="J1157" s="18"/>
      <c r="K1157" s="19"/>
      <c r="L1157" s="1">
        <f t="shared" si="1251"/>
        <v>0</v>
      </c>
      <c r="M1157" s="4">
        <f t="shared" si="1252"/>
        <v>0</v>
      </c>
      <c r="R1157">
        <f t="shared" si="1216"/>
        <v>5</v>
      </c>
      <c r="S1157" s="33">
        <f t="shared" ref="S1157" si="1284">S1148</f>
        <v>43938</v>
      </c>
      <c r="T1157">
        <f t="shared" si="1218"/>
        <v>16</v>
      </c>
      <c r="U1157">
        <f t="shared" si="1219"/>
        <v>4</v>
      </c>
      <c r="V1157" t="str">
        <f t="shared" si="1215"/>
        <v>165</v>
      </c>
      <c r="W1157" s="188">
        <f t="shared" si="1220"/>
        <v>0</v>
      </c>
      <c r="X1157" s="188">
        <f t="shared" si="1221"/>
        <v>0</v>
      </c>
      <c r="Y1157" s="33">
        <f t="shared" si="1222"/>
        <v>43938</v>
      </c>
    </row>
    <row r="1158" spans="1:25" ht="15">
      <c r="A1158" s="39"/>
      <c r="B1158" s="240"/>
      <c r="C1158" s="14" t="str">
        <f>IF(B1148&lt;&gt;"",'Agents Postes'!E$13,"")</f>
        <v/>
      </c>
      <c r="D1158" s="15"/>
      <c r="E1158" s="16"/>
      <c r="F1158" s="16"/>
      <c r="G1158" s="17"/>
      <c r="H1158" s="17"/>
      <c r="I1158" s="18"/>
      <c r="J1158" s="18"/>
      <c r="K1158" s="19"/>
      <c r="L1158" s="1">
        <f t="shared" si="1251"/>
        <v>0</v>
      </c>
      <c r="M1158" s="4">
        <f t="shared" si="1252"/>
        <v>0</v>
      </c>
      <c r="R1158">
        <f t="shared" si="1216"/>
        <v>5</v>
      </c>
      <c r="S1158" s="33">
        <f t="shared" ref="S1158" si="1285">S1148</f>
        <v>43938</v>
      </c>
      <c r="T1158">
        <f t="shared" si="1218"/>
        <v>16</v>
      </c>
      <c r="U1158">
        <f t="shared" si="1219"/>
        <v>4</v>
      </c>
      <c r="V1158" t="str">
        <f t="shared" si="1215"/>
        <v>165</v>
      </c>
      <c r="W1158" s="188">
        <f t="shared" si="1220"/>
        <v>0</v>
      </c>
      <c r="X1158" s="188">
        <f t="shared" si="1221"/>
        <v>0</v>
      </c>
      <c r="Y1158" s="33">
        <f t="shared" si="1222"/>
        <v>43938</v>
      </c>
    </row>
    <row r="1159" spans="1:25" ht="15">
      <c r="A1159" s="39"/>
      <c r="B1159" s="240"/>
      <c r="C1159" s="14" t="str">
        <f>IF(B1148&lt;&gt;"",'Agents Postes'!E$14,"")</f>
        <v/>
      </c>
      <c r="D1159" s="15"/>
      <c r="E1159" s="16"/>
      <c r="F1159" s="16"/>
      <c r="G1159" s="17"/>
      <c r="H1159" s="17"/>
      <c r="I1159" s="18"/>
      <c r="J1159" s="18"/>
      <c r="K1159" s="19"/>
      <c r="L1159" s="1">
        <f t="shared" si="1251"/>
        <v>0</v>
      </c>
      <c r="M1159" s="4">
        <f t="shared" si="1252"/>
        <v>0</v>
      </c>
      <c r="R1159">
        <f t="shared" si="1216"/>
        <v>5</v>
      </c>
      <c r="S1159" s="33">
        <f t="shared" ref="S1159" si="1286">S1148</f>
        <v>43938</v>
      </c>
      <c r="T1159">
        <f t="shared" si="1218"/>
        <v>16</v>
      </c>
      <c r="U1159">
        <f t="shared" si="1219"/>
        <v>4</v>
      </c>
      <c r="V1159" t="str">
        <f t="shared" si="1215"/>
        <v>165</v>
      </c>
      <c r="W1159" s="188">
        <f t="shared" si="1220"/>
        <v>0</v>
      </c>
      <c r="X1159" s="188">
        <f t="shared" si="1221"/>
        <v>0</v>
      </c>
      <c r="Y1159" s="33">
        <f t="shared" si="1222"/>
        <v>43938</v>
      </c>
    </row>
    <row r="1160" spans="1:25" ht="15">
      <c r="A1160" s="39"/>
      <c r="B1160" s="240"/>
      <c r="C1160" s="14" t="str">
        <f>IF(B1149&lt;&gt;"",'Agents Postes'!E$14,"")</f>
        <v/>
      </c>
      <c r="D1160" s="15"/>
      <c r="E1160" s="16"/>
      <c r="F1160" s="16"/>
      <c r="G1160" s="17"/>
      <c r="H1160" s="17"/>
      <c r="I1160" s="18"/>
      <c r="J1160" s="18"/>
      <c r="K1160" s="19"/>
      <c r="L1160" s="1">
        <f t="shared" si="1251"/>
        <v>0</v>
      </c>
      <c r="M1160" s="4">
        <f t="shared" si="1252"/>
        <v>0</v>
      </c>
      <c r="R1160">
        <f t="shared" si="1216"/>
        <v>5</v>
      </c>
      <c r="S1160" s="33">
        <f t="shared" ref="S1160" si="1287">S1148</f>
        <v>43938</v>
      </c>
      <c r="T1160">
        <f t="shared" si="1218"/>
        <v>16</v>
      </c>
      <c r="U1160">
        <f t="shared" si="1219"/>
        <v>4</v>
      </c>
      <c r="V1160" t="str">
        <f t="shared" ref="V1160:V1223" si="1288">T1160&amp;C1160&amp;R1160</f>
        <v>165</v>
      </c>
      <c r="W1160" s="188">
        <f t="shared" si="1220"/>
        <v>0</v>
      </c>
      <c r="X1160" s="188">
        <f t="shared" si="1221"/>
        <v>0</v>
      </c>
      <c r="Y1160" s="33">
        <f t="shared" si="1222"/>
        <v>43938</v>
      </c>
    </row>
    <row r="1161" spans="1:25" ht="15">
      <c r="A1161" s="39"/>
      <c r="B1161" s="240"/>
      <c r="C1161" s="14" t="str">
        <f>IF(B1150&lt;&gt;"",'Agents Postes'!E$14,"")</f>
        <v/>
      </c>
      <c r="D1161" s="15"/>
      <c r="E1161" s="16"/>
      <c r="F1161" s="16"/>
      <c r="G1161" s="17"/>
      <c r="H1161" s="17"/>
      <c r="I1161" s="18"/>
      <c r="J1161" s="18"/>
      <c r="K1161" s="19"/>
      <c r="L1161" s="1">
        <f t="shared" si="1251"/>
        <v>0</v>
      </c>
      <c r="M1161" s="4">
        <f t="shared" si="1252"/>
        <v>0</v>
      </c>
      <c r="R1161">
        <f t="shared" ref="R1161:R1224" si="1289">IF(S1161&lt;&gt;"",WEEKDAY(S1161,2),"")</f>
        <v>5</v>
      </c>
      <c r="S1161" s="33">
        <f t="shared" ref="S1161" si="1290">S1148</f>
        <v>43938</v>
      </c>
      <c r="T1161">
        <f t="shared" ref="T1161:T1224" si="1291">IF(S1161&lt;&gt;"",WEEKNUM(S1161,2),"")</f>
        <v>16</v>
      </c>
      <c r="U1161">
        <f t="shared" ref="U1161:U1224" si="1292">IF(S1161&lt;&gt;"",MONTH(S1161),"")</f>
        <v>4</v>
      </c>
      <c r="V1161" t="str">
        <f t="shared" si="1288"/>
        <v>165</v>
      </c>
      <c r="W1161" s="188">
        <f t="shared" ref="W1161:W1224" si="1293">D1161</f>
        <v>0</v>
      </c>
      <c r="X1161" s="188">
        <f t="shared" ref="X1161:X1224" si="1294">K1161</f>
        <v>0</v>
      </c>
      <c r="Y1161" s="33">
        <f t="shared" ref="Y1161:Y1224" si="1295">S1161</f>
        <v>43938</v>
      </c>
    </row>
    <row r="1162" spans="1:25" ht="15.75" thickBot="1">
      <c r="A1162" s="39"/>
      <c r="B1162" s="241"/>
      <c r="C1162" s="14" t="str">
        <f>IF(B1151&lt;&gt;"",'Agents Postes'!E$14,"")</f>
        <v/>
      </c>
      <c r="D1162" s="15"/>
      <c r="E1162" s="126"/>
      <c r="F1162" s="126"/>
      <c r="G1162" s="127"/>
      <c r="H1162" s="127"/>
      <c r="I1162" s="128"/>
      <c r="J1162" s="128"/>
      <c r="K1162" s="21"/>
      <c r="L1162" s="5">
        <f t="shared" si="1251"/>
        <v>0</v>
      </c>
      <c r="M1162" s="6">
        <f t="shared" si="1252"/>
        <v>0</v>
      </c>
      <c r="R1162">
        <f t="shared" si="1289"/>
        <v>5</v>
      </c>
      <c r="S1162" s="33">
        <f t="shared" ref="S1162" si="1296">S1148</f>
        <v>43938</v>
      </c>
      <c r="T1162">
        <f t="shared" si="1291"/>
        <v>16</v>
      </c>
      <c r="U1162">
        <f t="shared" si="1292"/>
        <v>4</v>
      </c>
      <c r="V1162" t="str">
        <f t="shared" si="1288"/>
        <v>165</v>
      </c>
      <c r="W1162" s="188">
        <f t="shared" si="1293"/>
        <v>0</v>
      </c>
      <c r="X1162" s="188">
        <f t="shared" si="1294"/>
        <v>0</v>
      </c>
      <c r="Y1162" s="33">
        <f t="shared" si="1295"/>
        <v>43938</v>
      </c>
    </row>
    <row r="1163" spans="1:25" ht="15">
      <c r="A1163" s="39">
        <v>77</v>
      </c>
      <c r="B1163" s="239">
        <f>IF(WORKDAY(D$4,A1163,Feries)&lt;=F$4,WORKDAY(D$4,A1163,Feries),"")</f>
        <v>43941</v>
      </c>
      <c r="C1163" s="11" t="str">
        <f>IF(B1163&lt;&gt;"",'Agents Postes'!E$3,"")</f>
        <v>Herbert Dupont</v>
      </c>
      <c r="D1163" s="12"/>
      <c r="E1163" s="123"/>
      <c r="F1163" s="123"/>
      <c r="G1163" s="124"/>
      <c r="H1163" s="124"/>
      <c r="I1163" s="125"/>
      <c r="J1163" s="125"/>
      <c r="K1163" s="13"/>
      <c r="L1163" s="2">
        <f t="shared" si="1251"/>
        <v>0</v>
      </c>
      <c r="M1163" s="3">
        <f t="shared" si="1252"/>
        <v>0</v>
      </c>
      <c r="R1163">
        <f t="shared" si="1289"/>
        <v>1</v>
      </c>
      <c r="S1163" s="33">
        <f t="shared" ref="S1163" si="1297">B1163</f>
        <v>43941</v>
      </c>
      <c r="T1163">
        <f t="shared" si="1291"/>
        <v>17</v>
      </c>
      <c r="U1163">
        <f t="shared" si="1292"/>
        <v>4</v>
      </c>
      <c r="V1163" t="str">
        <f t="shared" si="1288"/>
        <v>17Herbert Dupont1</v>
      </c>
      <c r="W1163" s="188">
        <f t="shared" si="1293"/>
        <v>0</v>
      </c>
      <c r="X1163" s="188">
        <f t="shared" si="1294"/>
        <v>0</v>
      </c>
      <c r="Y1163" s="33">
        <f t="shared" si="1295"/>
        <v>43941</v>
      </c>
    </row>
    <row r="1164" spans="1:25" ht="15">
      <c r="A1164" s="39"/>
      <c r="B1164" s="240"/>
      <c r="C1164" s="14" t="str">
        <f>IF(B1163&lt;&gt;"",'Agents Postes'!E$4,"")</f>
        <v>Lulu Durand</v>
      </c>
      <c r="D1164" s="15"/>
      <c r="E1164" s="16"/>
      <c r="F1164" s="16"/>
      <c r="G1164" s="17"/>
      <c r="H1164" s="17"/>
      <c r="I1164" s="18"/>
      <c r="J1164" s="18"/>
      <c r="K1164" s="19"/>
      <c r="L1164" s="1">
        <f t="shared" si="1251"/>
        <v>0</v>
      </c>
      <c r="M1164" s="4">
        <f t="shared" si="1252"/>
        <v>0</v>
      </c>
      <c r="R1164">
        <f t="shared" si="1289"/>
        <v>1</v>
      </c>
      <c r="S1164" s="33">
        <f t="shared" ref="S1164" si="1298">S1163</f>
        <v>43941</v>
      </c>
      <c r="T1164">
        <f t="shared" si="1291"/>
        <v>17</v>
      </c>
      <c r="U1164">
        <f t="shared" si="1292"/>
        <v>4</v>
      </c>
      <c r="V1164" t="str">
        <f t="shared" si="1288"/>
        <v>17Lulu Durand1</v>
      </c>
      <c r="W1164" s="188">
        <f t="shared" si="1293"/>
        <v>0</v>
      </c>
      <c r="X1164" s="188">
        <f t="shared" si="1294"/>
        <v>0</v>
      </c>
      <c r="Y1164" s="33">
        <f t="shared" si="1295"/>
        <v>43941</v>
      </c>
    </row>
    <row r="1165" spans="1:25" ht="15">
      <c r="A1165" s="39"/>
      <c r="B1165" s="240"/>
      <c r="C1165" s="14" t="str">
        <f>IF(B1163&lt;&gt;"",'Agents Postes'!E$5,"")</f>
        <v>Jules Wist</v>
      </c>
      <c r="D1165" s="15"/>
      <c r="E1165" s="16"/>
      <c r="F1165" s="16"/>
      <c r="G1165" s="17"/>
      <c r="H1165" s="17"/>
      <c r="I1165" s="18"/>
      <c r="J1165" s="18"/>
      <c r="K1165" s="19"/>
      <c r="L1165" s="1">
        <f t="shared" si="1251"/>
        <v>0</v>
      </c>
      <c r="M1165" s="4">
        <f t="shared" si="1252"/>
        <v>0</v>
      </c>
      <c r="R1165">
        <f t="shared" si="1289"/>
        <v>1</v>
      </c>
      <c r="S1165" s="33">
        <f t="shared" ref="S1165" si="1299">S1163</f>
        <v>43941</v>
      </c>
      <c r="T1165">
        <f t="shared" si="1291"/>
        <v>17</v>
      </c>
      <c r="U1165">
        <f t="shared" si="1292"/>
        <v>4</v>
      </c>
      <c r="V1165" t="str">
        <f t="shared" si="1288"/>
        <v>17Jules Wist1</v>
      </c>
      <c r="W1165" s="188">
        <f t="shared" si="1293"/>
        <v>0</v>
      </c>
      <c r="X1165" s="188">
        <f t="shared" si="1294"/>
        <v>0</v>
      </c>
      <c r="Y1165" s="33">
        <f t="shared" si="1295"/>
        <v>43941</v>
      </c>
    </row>
    <row r="1166" spans="1:25" ht="15">
      <c r="A1166" s="39"/>
      <c r="B1166" s="240"/>
      <c r="C1166" s="14" t="str">
        <f>IF(B1163&lt;&gt;"",'Agents Postes'!E$6,"")</f>
        <v>Honoré Tarot</v>
      </c>
      <c r="D1166" s="15"/>
      <c r="E1166" s="16"/>
      <c r="F1166" s="16"/>
      <c r="G1166" s="17"/>
      <c r="H1166" s="17"/>
      <c r="I1166" s="18"/>
      <c r="J1166" s="18"/>
      <c r="K1166" s="19"/>
      <c r="L1166" s="1">
        <f t="shared" si="1251"/>
        <v>0</v>
      </c>
      <c r="M1166" s="4">
        <f t="shared" si="1252"/>
        <v>0</v>
      </c>
      <c r="R1166">
        <f t="shared" si="1289"/>
        <v>1</v>
      </c>
      <c r="S1166" s="33">
        <f t="shared" ref="S1166" si="1300">S1163</f>
        <v>43941</v>
      </c>
      <c r="T1166">
        <f t="shared" si="1291"/>
        <v>17</v>
      </c>
      <c r="U1166">
        <f t="shared" si="1292"/>
        <v>4</v>
      </c>
      <c r="V1166" t="str">
        <f t="shared" si="1288"/>
        <v>17Honoré Tarot1</v>
      </c>
      <c r="W1166" s="188">
        <f t="shared" si="1293"/>
        <v>0</v>
      </c>
      <c r="X1166" s="188">
        <f t="shared" si="1294"/>
        <v>0</v>
      </c>
      <c r="Y1166" s="33">
        <f t="shared" si="1295"/>
        <v>43941</v>
      </c>
    </row>
    <row r="1167" spans="1:25" ht="15">
      <c r="A1167" s="39"/>
      <c r="B1167" s="240"/>
      <c r="C1167" s="14" t="str">
        <f>IF(B1163&lt;&gt;"",'Agents Postes'!E$7,"")</f>
        <v>Joseph Belote</v>
      </c>
      <c r="D1167" s="15"/>
      <c r="E1167" s="16"/>
      <c r="F1167" s="16"/>
      <c r="G1167" s="17"/>
      <c r="H1167" s="17"/>
      <c r="I1167" s="18"/>
      <c r="J1167" s="18"/>
      <c r="K1167" s="19"/>
      <c r="L1167" s="1">
        <f t="shared" si="1251"/>
        <v>0</v>
      </c>
      <c r="M1167" s="4">
        <f t="shared" si="1252"/>
        <v>0</v>
      </c>
      <c r="R1167">
        <f t="shared" si="1289"/>
        <v>1</v>
      </c>
      <c r="S1167" s="33">
        <f t="shared" ref="S1167" si="1301">S1163</f>
        <v>43941</v>
      </c>
      <c r="T1167">
        <f t="shared" si="1291"/>
        <v>17</v>
      </c>
      <c r="U1167">
        <f t="shared" si="1292"/>
        <v>4</v>
      </c>
      <c r="V1167" t="str">
        <f t="shared" si="1288"/>
        <v>17Joseph Belote1</v>
      </c>
      <c r="W1167" s="188">
        <f t="shared" si="1293"/>
        <v>0</v>
      </c>
      <c r="X1167" s="188">
        <f t="shared" si="1294"/>
        <v>0</v>
      </c>
      <c r="Y1167" s="33">
        <f t="shared" si="1295"/>
        <v>43941</v>
      </c>
    </row>
    <row r="1168" spans="1:25" ht="15">
      <c r="A1168" s="39"/>
      <c r="B1168" s="240"/>
      <c r="C1168" s="14" t="str">
        <f>IF(B1163&lt;&gt;"",'Agents Postes'!E$8,"")</f>
        <v/>
      </c>
      <c r="D1168" s="15"/>
      <c r="E1168" s="16"/>
      <c r="F1168" s="16"/>
      <c r="G1168" s="17"/>
      <c r="H1168" s="17"/>
      <c r="I1168" s="18"/>
      <c r="J1168" s="18"/>
      <c r="K1168" s="19"/>
      <c r="L1168" s="1">
        <f t="shared" si="1251"/>
        <v>0</v>
      </c>
      <c r="M1168" s="4">
        <f t="shared" si="1252"/>
        <v>0</v>
      </c>
      <c r="R1168">
        <f t="shared" si="1289"/>
        <v>1</v>
      </c>
      <c r="S1168" s="33">
        <f t="shared" ref="S1168" si="1302">S1163</f>
        <v>43941</v>
      </c>
      <c r="T1168">
        <f t="shared" si="1291"/>
        <v>17</v>
      </c>
      <c r="U1168">
        <f t="shared" si="1292"/>
        <v>4</v>
      </c>
      <c r="V1168" t="str">
        <f t="shared" si="1288"/>
        <v>171</v>
      </c>
      <c r="W1168" s="188">
        <f t="shared" si="1293"/>
        <v>0</v>
      </c>
      <c r="X1168" s="188">
        <f t="shared" si="1294"/>
        <v>0</v>
      </c>
      <c r="Y1168" s="33">
        <f t="shared" si="1295"/>
        <v>43941</v>
      </c>
    </row>
    <row r="1169" spans="1:25" ht="15">
      <c r="A1169" s="39"/>
      <c r="B1169" s="240"/>
      <c r="C1169" s="14" t="str">
        <f>IF(B1163&lt;&gt;"",'Agents Postes'!E$9,"")</f>
        <v/>
      </c>
      <c r="D1169" s="15"/>
      <c r="E1169" s="16"/>
      <c r="F1169" s="16"/>
      <c r="G1169" s="17"/>
      <c r="H1169" s="17"/>
      <c r="I1169" s="18"/>
      <c r="J1169" s="18"/>
      <c r="K1169" s="19"/>
      <c r="L1169" s="1">
        <f t="shared" si="1251"/>
        <v>0</v>
      </c>
      <c r="M1169" s="4">
        <f t="shared" si="1252"/>
        <v>0</v>
      </c>
      <c r="R1169">
        <f t="shared" si="1289"/>
        <v>1</v>
      </c>
      <c r="S1169" s="33">
        <f t="shared" ref="S1169" si="1303">S1163</f>
        <v>43941</v>
      </c>
      <c r="T1169">
        <f t="shared" si="1291"/>
        <v>17</v>
      </c>
      <c r="U1169">
        <f t="shared" si="1292"/>
        <v>4</v>
      </c>
      <c r="V1169" t="str">
        <f t="shared" si="1288"/>
        <v>171</v>
      </c>
      <c r="W1169" s="188">
        <f t="shared" si="1293"/>
        <v>0</v>
      </c>
      <c r="X1169" s="188">
        <f t="shared" si="1294"/>
        <v>0</v>
      </c>
      <c r="Y1169" s="33">
        <f t="shared" si="1295"/>
        <v>43941</v>
      </c>
    </row>
    <row r="1170" spans="1:25" ht="15">
      <c r="A1170" s="39"/>
      <c r="B1170" s="240"/>
      <c r="C1170" s="14" t="str">
        <f>IF(B1163&lt;&gt;"",'Agents Postes'!E$10,"")</f>
        <v/>
      </c>
      <c r="D1170" s="15"/>
      <c r="E1170" s="16"/>
      <c r="F1170" s="16"/>
      <c r="G1170" s="17"/>
      <c r="H1170" s="17"/>
      <c r="I1170" s="18"/>
      <c r="J1170" s="18"/>
      <c r="K1170" s="19"/>
      <c r="L1170" s="1">
        <f t="shared" si="1251"/>
        <v>0</v>
      </c>
      <c r="M1170" s="4">
        <f t="shared" si="1252"/>
        <v>0</v>
      </c>
      <c r="R1170">
        <f t="shared" si="1289"/>
        <v>1</v>
      </c>
      <c r="S1170" s="33">
        <f t="shared" ref="S1170" si="1304">S1163</f>
        <v>43941</v>
      </c>
      <c r="T1170">
        <f t="shared" si="1291"/>
        <v>17</v>
      </c>
      <c r="U1170">
        <f t="shared" si="1292"/>
        <v>4</v>
      </c>
      <c r="V1170" t="str">
        <f t="shared" si="1288"/>
        <v>171</v>
      </c>
      <c r="W1170" s="188">
        <f t="shared" si="1293"/>
        <v>0</v>
      </c>
      <c r="X1170" s="188">
        <f t="shared" si="1294"/>
        <v>0</v>
      </c>
      <c r="Y1170" s="33">
        <f t="shared" si="1295"/>
        <v>43941</v>
      </c>
    </row>
    <row r="1171" spans="1:25" ht="15">
      <c r="A1171" s="39"/>
      <c r="B1171" s="240"/>
      <c r="C1171" s="14" t="str">
        <f>IF(B1163&lt;&gt;"",'Agents Postes'!E$11,"")</f>
        <v/>
      </c>
      <c r="D1171" s="15"/>
      <c r="E1171" s="16"/>
      <c r="F1171" s="16"/>
      <c r="G1171" s="17"/>
      <c r="H1171" s="17"/>
      <c r="I1171" s="18"/>
      <c r="J1171" s="18"/>
      <c r="K1171" s="19"/>
      <c r="L1171" s="1">
        <f t="shared" si="1251"/>
        <v>0</v>
      </c>
      <c r="M1171" s="4">
        <f t="shared" si="1252"/>
        <v>0</v>
      </c>
      <c r="R1171">
        <f t="shared" si="1289"/>
        <v>1</v>
      </c>
      <c r="S1171" s="33">
        <f t="shared" ref="S1171" si="1305">S1163</f>
        <v>43941</v>
      </c>
      <c r="T1171">
        <f t="shared" si="1291"/>
        <v>17</v>
      </c>
      <c r="U1171">
        <f t="shared" si="1292"/>
        <v>4</v>
      </c>
      <c r="V1171" t="str">
        <f t="shared" si="1288"/>
        <v>171</v>
      </c>
      <c r="W1171" s="188">
        <f t="shared" si="1293"/>
        <v>0</v>
      </c>
      <c r="X1171" s="188">
        <f t="shared" si="1294"/>
        <v>0</v>
      </c>
      <c r="Y1171" s="33">
        <f t="shared" si="1295"/>
        <v>43941</v>
      </c>
    </row>
    <row r="1172" spans="1:25" ht="15">
      <c r="A1172" s="39"/>
      <c r="B1172" s="240"/>
      <c r="C1172" s="14" t="str">
        <f>IF(B1163&lt;&gt;"",'Agents Postes'!E$12,"")</f>
        <v/>
      </c>
      <c r="D1172" s="15"/>
      <c r="E1172" s="16"/>
      <c r="F1172" s="16"/>
      <c r="G1172" s="17"/>
      <c r="H1172" s="17"/>
      <c r="I1172" s="18"/>
      <c r="J1172" s="18"/>
      <c r="K1172" s="19"/>
      <c r="L1172" s="1">
        <f t="shared" si="1251"/>
        <v>0</v>
      </c>
      <c r="M1172" s="4">
        <f t="shared" si="1252"/>
        <v>0</v>
      </c>
      <c r="R1172">
        <f t="shared" si="1289"/>
        <v>1</v>
      </c>
      <c r="S1172" s="33">
        <f t="shared" ref="S1172" si="1306">S1163</f>
        <v>43941</v>
      </c>
      <c r="T1172">
        <f t="shared" si="1291"/>
        <v>17</v>
      </c>
      <c r="U1172">
        <f t="shared" si="1292"/>
        <v>4</v>
      </c>
      <c r="V1172" t="str">
        <f t="shared" si="1288"/>
        <v>171</v>
      </c>
      <c r="W1172" s="188">
        <f t="shared" si="1293"/>
        <v>0</v>
      </c>
      <c r="X1172" s="188">
        <f t="shared" si="1294"/>
        <v>0</v>
      </c>
      <c r="Y1172" s="33">
        <f t="shared" si="1295"/>
        <v>43941</v>
      </c>
    </row>
    <row r="1173" spans="1:25" ht="15">
      <c r="A1173" s="39"/>
      <c r="B1173" s="240"/>
      <c r="C1173" s="14" t="str">
        <f>IF(B1163&lt;&gt;"",'Agents Postes'!E$13,"")</f>
        <v/>
      </c>
      <c r="D1173" s="15"/>
      <c r="E1173" s="16"/>
      <c r="F1173" s="16"/>
      <c r="G1173" s="17"/>
      <c r="H1173" s="17"/>
      <c r="I1173" s="18"/>
      <c r="J1173" s="18"/>
      <c r="K1173" s="19"/>
      <c r="L1173" s="1">
        <f t="shared" si="1251"/>
        <v>0</v>
      </c>
      <c r="M1173" s="4">
        <f t="shared" si="1252"/>
        <v>0</v>
      </c>
      <c r="R1173">
        <f t="shared" si="1289"/>
        <v>1</v>
      </c>
      <c r="S1173" s="33">
        <f t="shared" ref="S1173" si="1307">S1163</f>
        <v>43941</v>
      </c>
      <c r="T1173">
        <f t="shared" si="1291"/>
        <v>17</v>
      </c>
      <c r="U1173">
        <f t="shared" si="1292"/>
        <v>4</v>
      </c>
      <c r="V1173" t="str">
        <f t="shared" si="1288"/>
        <v>171</v>
      </c>
      <c r="W1173" s="188">
        <f t="shared" si="1293"/>
        <v>0</v>
      </c>
      <c r="X1173" s="188">
        <f t="shared" si="1294"/>
        <v>0</v>
      </c>
      <c r="Y1173" s="33">
        <f t="shared" si="1295"/>
        <v>43941</v>
      </c>
    </row>
    <row r="1174" spans="1:25" ht="15">
      <c r="A1174" s="39"/>
      <c r="B1174" s="240"/>
      <c r="C1174" s="14" t="str">
        <f>IF(B1163&lt;&gt;"",'Agents Postes'!E$14,"")</f>
        <v/>
      </c>
      <c r="D1174" s="15"/>
      <c r="E1174" s="16"/>
      <c r="F1174" s="16"/>
      <c r="G1174" s="17"/>
      <c r="H1174" s="17"/>
      <c r="I1174" s="18"/>
      <c r="J1174" s="18"/>
      <c r="K1174" s="19"/>
      <c r="L1174" s="1">
        <f t="shared" si="1251"/>
        <v>0</v>
      </c>
      <c r="M1174" s="4">
        <f t="shared" si="1252"/>
        <v>0</v>
      </c>
      <c r="R1174">
        <f t="shared" si="1289"/>
        <v>1</v>
      </c>
      <c r="S1174" s="33">
        <f t="shared" ref="S1174" si="1308">S1163</f>
        <v>43941</v>
      </c>
      <c r="T1174">
        <f t="shared" si="1291"/>
        <v>17</v>
      </c>
      <c r="U1174">
        <f t="shared" si="1292"/>
        <v>4</v>
      </c>
      <c r="V1174" t="str">
        <f t="shared" si="1288"/>
        <v>171</v>
      </c>
      <c r="W1174" s="188">
        <f t="shared" si="1293"/>
        <v>0</v>
      </c>
      <c r="X1174" s="188">
        <f t="shared" si="1294"/>
        <v>0</v>
      </c>
      <c r="Y1174" s="33">
        <f t="shared" si="1295"/>
        <v>43941</v>
      </c>
    </row>
    <row r="1175" spans="1:25" ht="15">
      <c r="A1175" s="39"/>
      <c r="B1175" s="240"/>
      <c r="C1175" s="14" t="str">
        <f>IF(B1164&lt;&gt;"",'Agents Postes'!E$14,"")</f>
        <v/>
      </c>
      <c r="D1175" s="15"/>
      <c r="E1175" s="16"/>
      <c r="F1175" s="16"/>
      <c r="G1175" s="17"/>
      <c r="H1175" s="17"/>
      <c r="I1175" s="18"/>
      <c r="J1175" s="18"/>
      <c r="K1175" s="19"/>
      <c r="L1175" s="1">
        <f t="shared" si="1251"/>
        <v>0</v>
      </c>
      <c r="M1175" s="4">
        <f t="shared" si="1252"/>
        <v>0</v>
      </c>
      <c r="R1175">
        <f t="shared" si="1289"/>
        <v>1</v>
      </c>
      <c r="S1175" s="33">
        <f t="shared" ref="S1175" si="1309">S1163</f>
        <v>43941</v>
      </c>
      <c r="T1175">
        <f t="shared" si="1291"/>
        <v>17</v>
      </c>
      <c r="U1175">
        <f t="shared" si="1292"/>
        <v>4</v>
      </c>
      <c r="V1175" t="str">
        <f t="shared" si="1288"/>
        <v>171</v>
      </c>
      <c r="W1175" s="188">
        <f t="shared" si="1293"/>
        <v>0</v>
      </c>
      <c r="X1175" s="188">
        <f t="shared" si="1294"/>
        <v>0</v>
      </c>
      <c r="Y1175" s="33">
        <f t="shared" si="1295"/>
        <v>43941</v>
      </c>
    </row>
    <row r="1176" spans="1:25" ht="15">
      <c r="A1176" s="39"/>
      <c r="B1176" s="240"/>
      <c r="C1176" s="14" t="str">
        <f>IF(B1165&lt;&gt;"",'Agents Postes'!E$14,"")</f>
        <v/>
      </c>
      <c r="D1176" s="15"/>
      <c r="E1176" s="16"/>
      <c r="F1176" s="16"/>
      <c r="G1176" s="17"/>
      <c r="H1176" s="17"/>
      <c r="I1176" s="18"/>
      <c r="J1176" s="18"/>
      <c r="K1176" s="19"/>
      <c r="L1176" s="1">
        <f t="shared" si="1251"/>
        <v>0</v>
      </c>
      <c r="M1176" s="4">
        <f t="shared" si="1252"/>
        <v>0</v>
      </c>
      <c r="R1176">
        <f t="shared" si="1289"/>
        <v>1</v>
      </c>
      <c r="S1176" s="33">
        <f t="shared" ref="S1176" si="1310">S1163</f>
        <v>43941</v>
      </c>
      <c r="T1176">
        <f t="shared" si="1291"/>
        <v>17</v>
      </c>
      <c r="U1176">
        <f t="shared" si="1292"/>
        <v>4</v>
      </c>
      <c r="V1176" t="str">
        <f t="shared" si="1288"/>
        <v>171</v>
      </c>
      <c r="W1176" s="188">
        <f t="shared" si="1293"/>
        <v>0</v>
      </c>
      <c r="X1176" s="188">
        <f t="shared" si="1294"/>
        <v>0</v>
      </c>
      <c r="Y1176" s="33">
        <f t="shared" si="1295"/>
        <v>43941</v>
      </c>
    </row>
    <row r="1177" spans="1:25" ht="15.75" thickBot="1">
      <c r="A1177" s="39"/>
      <c r="B1177" s="241"/>
      <c r="C1177" s="14" t="str">
        <f>IF(B1166&lt;&gt;"",'Agents Postes'!E$14,"")</f>
        <v/>
      </c>
      <c r="D1177" s="15"/>
      <c r="E1177" s="126"/>
      <c r="F1177" s="126"/>
      <c r="G1177" s="127"/>
      <c r="H1177" s="127"/>
      <c r="I1177" s="128"/>
      <c r="J1177" s="128"/>
      <c r="K1177" s="21"/>
      <c r="L1177" s="5">
        <f t="shared" si="1251"/>
        <v>0</v>
      </c>
      <c r="M1177" s="6">
        <f t="shared" si="1252"/>
        <v>0</v>
      </c>
      <c r="R1177">
        <f t="shared" si="1289"/>
        <v>1</v>
      </c>
      <c r="S1177" s="33">
        <f t="shared" ref="S1177" si="1311">S1163</f>
        <v>43941</v>
      </c>
      <c r="T1177">
        <f t="shared" si="1291"/>
        <v>17</v>
      </c>
      <c r="U1177">
        <f t="shared" si="1292"/>
        <v>4</v>
      </c>
      <c r="V1177" t="str">
        <f t="shared" si="1288"/>
        <v>171</v>
      </c>
      <c r="W1177" s="188">
        <f t="shared" si="1293"/>
        <v>0</v>
      </c>
      <c r="X1177" s="188">
        <f t="shared" si="1294"/>
        <v>0</v>
      </c>
      <c r="Y1177" s="33">
        <f t="shared" si="1295"/>
        <v>43941</v>
      </c>
    </row>
    <row r="1178" spans="1:25" ht="15">
      <c r="A1178" s="39">
        <v>78</v>
      </c>
      <c r="B1178" s="239">
        <f>IF(WORKDAY(D$4,A1178,Feries)&lt;=F$4,WORKDAY(D$4,A1178,Feries),"")</f>
        <v>43942</v>
      </c>
      <c r="C1178" s="11" t="str">
        <f>IF(B1178&lt;&gt;"",'Agents Postes'!E$3,"")</f>
        <v>Herbert Dupont</v>
      </c>
      <c r="D1178" s="12"/>
      <c r="E1178" s="123"/>
      <c r="F1178" s="123"/>
      <c r="G1178" s="124"/>
      <c r="H1178" s="124"/>
      <c r="I1178" s="125"/>
      <c r="J1178" s="125"/>
      <c r="K1178" s="13"/>
      <c r="L1178" s="2">
        <f t="shared" si="1251"/>
        <v>0</v>
      </c>
      <c r="M1178" s="3">
        <f t="shared" si="1252"/>
        <v>0</v>
      </c>
      <c r="R1178">
        <f t="shared" si="1289"/>
        <v>2</v>
      </c>
      <c r="S1178" s="33">
        <f t="shared" ref="S1178" si="1312">B1178</f>
        <v>43942</v>
      </c>
      <c r="T1178">
        <f t="shared" si="1291"/>
        <v>17</v>
      </c>
      <c r="U1178">
        <f t="shared" si="1292"/>
        <v>4</v>
      </c>
      <c r="V1178" t="str">
        <f t="shared" si="1288"/>
        <v>17Herbert Dupont2</v>
      </c>
      <c r="W1178" s="188">
        <f t="shared" si="1293"/>
        <v>0</v>
      </c>
      <c r="X1178" s="188">
        <f t="shared" si="1294"/>
        <v>0</v>
      </c>
      <c r="Y1178" s="33">
        <f t="shared" si="1295"/>
        <v>43942</v>
      </c>
    </row>
    <row r="1179" spans="1:25" ht="15">
      <c r="A1179" s="39"/>
      <c r="B1179" s="240"/>
      <c r="C1179" s="14" t="str">
        <f>IF(B1178&lt;&gt;"",'Agents Postes'!E$4,"")</f>
        <v>Lulu Durand</v>
      </c>
      <c r="D1179" s="15"/>
      <c r="E1179" s="16"/>
      <c r="F1179" s="16"/>
      <c r="G1179" s="17"/>
      <c r="H1179" s="17"/>
      <c r="I1179" s="18"/>
      <c r="J1179" s="18"/>
      <c r="K1179" s="19"/>
      <c r="L1179" s="1">
        <f t="shared" si="1251"/>
        <v>0</v>
      </c>
      <c r="M1179" s="4">
        <f t="shared" si="1252"/>
        <v>0</v>
      </c>
      <c r="R1179">
        <f t="shared" si="1289"/>
        <v>2</v>
      </c>
      <c r="S1179" s="33">
        <f t="shared" ref="S1179" si="1313">S1178</f>
        <v>43942</v>
      </c>
      <c r="T1179">
        <f t="shared" si="1291"/>
        <v>17</v>
      </c>
      <c r="U1179">
        <f t="shared" si="1292"/>
        <v>4</v>
      </c>
      <c r="V1179" t="str">
        <f t="shared" si="1288"/>
        <v>17Lulu Durand2</v>
      </c>
      <c r="W1179" s="188">
        <f t="shared" si="1293"/>
        <v>0</v>
      </c>
      <c r="X1179" s="188">
        <f t="shared" si="1294"/>
        <v>0</v>
      </c>
      <c r="Y1179" s="33">
        <f t="shared" si="1295"/>
        <v>43942</v>
      </c>
    </row>
    <row r="1180" spans="1:25" ht="15">
      <c r="A1180" s="39"/>
      <c r="B1180" s="240"/>
      <c r="C1180" s="14" t="str">
        <f>IF(B1178&lt;&gt;"",'Agents Postes'!E$5,"")</f>
        <v>Jules Wist</v>
      </c>
      <c r="D1180" s="15"/>
      <c r="E1180" s="16"/>
      <c r="F1180" s="16"/>
      <c r="G1180" s="17"/>
      <c r="H1180" s="17"/>
      <c r="I1180" s="18"/>
      <c r="J1180" s="18"/>
      <c r="K1180" s="19"/>
      <c r="L1180" s="1">
        <f t="shared" si="1251"/>
        <v>0</v>
      </c>
      <c r="M1180" s="4">
        <f t="shared" si="1252"/>
        <v>0</v>
      </c>
      <c r="R1180">
        <f t="shared" si="1289"/>
        <v>2</v>
      </c>
      <c r="S1180" s="33">
        <f t="shared" ref="S1180" si="1314">S1178</f>
        <v>43942</v>
      </c>
      <c r="T1180">
        <f t="shared" si="1291"/>
        <v>17</v>
      </c>
      <c r="U1180">
        <f t="shared" si="1292"/>
        <v>4</v>
      </c>
      <c r="V1180" t="str">
        <f t="shared" si="1288"/>
        <v>17Jules Wist2</v>
      </c>
      <c r="W1180" s="188">
        <f t="shared" si="1293"/>
        <v>0</v>
      </c>
      <c r="X1180" s="188">
        <f t="shared" si="1294"/>
        <v>0</v>
      </c>
      <c r="Y1180" s="33">
        <f t="shared" si="1295"/>
        <v>43942</v>
      </c>
    </row>
    <row r="1181" spans="1:25" ht="15">
      <c r="A1181" s="39"/>
      <c r="B1181" s="240"/>
      <c r="C1181" s="14" t="str">
        <f>IF(B1178&lt;&gt;"",'Agents Postes'!E$6,"")</f>
        <v>Honoré Tarot</v>
      </c>
      <c r="D1181" s="15"/>
      <c r="E1181" s="16"/>
      <c r="F1181" s="16"/>
      <c r="G1181" s="17"/>
      <c r="H1181" s="17"/>
      <c r="I1181" s="18"/>
      <c r="J1181" s="18"/>
      <c r="K1181" s="19"/>
      <c r="L1181" s="1">
        <f t="shared" si="1251"/>
        <v>0</v>
      </c>
      <c r="M1181" s="4">
        <f t="shared" si="1252"/>
        <v>0</v>
      </c>
      <c r="R1181">
        <f t="shared" si="1289"/>
        <v>2</v>
      </c>
      <c r="S1181" s="33">
        <f t="shared" ref="S1181" si="1315">S1178</f>
        <v>43942</v>
      </c>
      <c r="T1181">
        <f t="shared" si="1291"/>
        <v>17</v>
      </c>
      <c r="U1181">
        <f t="shared" si="1292"/>
        <v>4</v>
      </c>
      <c r="V1181" t="str">
        <f t="shared" si="1288"/>
        <v>17Honoré Tarot2</v>
      </c>
      <c r="W1181" s="188">
        <f t="shared" si="1293"/>
        <v>0</v>
      </c>
      <c r="X1181" s="188">
        <f t="shared" si="1294"/>
        <v>0</v>
      </c>
      <c r="Y1181" s="33">
        <f t="shared" si="1295"/>
        <v>43942</v>
      </c>
    </row>
    <row r="1182" spans="1:25" ht="15">
      <c r="A1182" s="39"/>
      <c r="B1182" s="240"/>
      <c r="C1182" s="14" t="str">
        <f>IF(B1178&lt;&gt;"",'Agents Postes'!E$7,"")</f>
        <v>Joseph Belote</v>
      </c>
      <c r="D1182" s="15"/>
      <c r="E1182" s="16"/>
      <c r="F1182" s="16"/>
      <c r="G1182" s="17"/>
      <c r="H1182" s="17"/>
      <c r="I1182" s="18"/>
      <c r="J1182" s="18"/>
      <c r="K1182" s="19"/>
      <c r="L1182" s="1">
        <f t="shared" si="1251"/>
        <v>0</v>
      </c>
      <c r="M1182" s="4">
        <f t="shared" si="1252"/>
        <v>0</v>
      </c>
      <c r="R1182">
        <f t="shared" si="1289"/>
        <v>2</v>
      </c>
      <c r="S1182" s="33">
        <f t="shared" ref="S1182" si="1316">S1178</f>
        <v>43942</v>
      </c>
      <c r="T1182">
        <f t="shared" si="1291"/>
        <v>17</v>
      </c>
      <c r="U1182">
        <f t="shared" si="1292"/>
        <v>4</v>
      </c>
      <c r="V1182" t="str">
        <f t="shared" si="1288"/>
        <v>17Joseph Belote2</v>
      </c>
      <c r="W1182" s="188">
        <f t="shared" si="1293"/>
        <v>0</v>
      </c>
      <c r="X1182" s="188">
        <f t="shared" si="1294"/>
        <v>0</v>
      </c>
      <c r="Y1182" s="33">
        <f t="shared" si="1295"/>
        <v>43942</v>
      </c>
    </row>
    <row r="1183" spans="1:25" ht="15">
      <c r="A1183" s="39"/>
      <c r="B1183" s="240"/>
      <c r="C1183" s="14" t="str">
        <f>IF(B1178&lt;&gt;"",'Agents Postes'!E$8,"")</f>
        <v/>
      </c>
      <c r="D1183" s="15"/>
      <c r="E1183" s="16"/>
      <c r="F1183" s="16"/>
      <c r="G1183" s="17"/>
      <c r="H1183" s="17"/>
      <c r="I1183" s="18"/>
      <c r="J1183" s="18"/>
      <c r="K1183" s="19"/>
      <c r="L1183" s="1">
        <f t="shared" si="1251"/>
        <v>0</v>
      </c>
      <c r="M1183" s="4">
        <f t="shared" si="1252"/>
        <v>0</v>
      </c>
      <c r="R1183">
        <f t="shared" si="1289"/>
        <v>2</v>
      </c>
      <c r="S1183" s="33">
        <f t="shared" ref="S1183" si="1317">S1178</f>
        <v>43942</v>
      </c>
      <c r="T1183">
        <f t="shared" si="1291"/>
        <v>17</v>
      </c>
      <c r="U1183">
        <f t="shared" si="1292"/>
        <v>4</v>
      </c>
      <c r="V1183" t="str">
        <f t="shared" si="1288"/>
        <v>172</v>
      </c>
      <c r="W1183" s="188">
        <f t="shared" si="1293"/>
        <v>0</v>
      </c>
      <c r="X1183" s="188">
        <f t="shared" si="1294"/>
        <v>0</v>
      </c>
      <c r="Y1183" s="33">
        <f t="shared" si="1295"/>
        <v>43942</v>
      </c>
    </row>
    <row r="1184" spans="1:25" ht="15">
      <c r="A1184" s="39"/>
      <c r="B1184" s="240"/>
      <c r="C1184" s="14" t="str">
        <f>IF(B1178&lt;&gt;"",'Agents Postes'!E$9,"")</f>
        <v/>
      </c>
      <c r="D1184" s="15"/>
      <c r="E1184" s="16"/>
      <c r="F1184" s="16"/>
      <c r="G1184" s="17"/>
      <c r="H1184" s="17"/>
      <c r="I1184" s="18"/>
      <c r="J1184" s="18"/>
      <c r="K1184" s="19"/>
      <c r="L1184" s="1">
        <f t="shared" si="1251"/>
        <v>0</v>
      </c>
      <c r="M1184" s="4">
        <f t="shared" si="1252"/>
        <v>0</v>
      </c>
      <c r="R1184">
        <f t="shared" si="1289"/>
        <v>2</v>
      </c>
      <c r="S1184" s="33">
        <f t="shared" ref="S1184" si="1318">S1178</f>
        <v>43942</v>
      </c>
      <c r="T1184">
        <f t="shared" si="1291"/>
        <v>17</v>
      </c>
      <c r="U1184">
        <f t="shared" si="1292"/>
        <v>4</v>
      </c>
      <c r="V1184" t="str">
        <f t="shared" si="1288"/>
        <v>172</v>
      </c>
      <c r="W1184" s="188">
        <f t="shared" si="1293"/>
        <v>0</v>
      </c>
      <c r="X1184" s="188">
        <f t="shared" si="1294"/>
        <v>0</v>
      </c>
      <c r="Y1184" s="33">
        <f t="shared" si="1295"/>
        <v>43942</v>
      </c>
    </row>
    <row r="1185" spans="1:25" ht="15">
      <c r="A1185" s="39"/>
      <c r="B1185" s="240"/>
      <c r="C1185" s="14" t="str">
        <f>IF(B1178&lt;&gt;"",'Agents Postes'!E$10,"")</f>
        <v/>
      </c>
      <c r="D1185" s="15"/>
      <c r="E1185" s="16"/>
      <c r="F1185" s="16"/>
      <c r="G1185" s="17"/>
      <c r="H1185" s="17"/>
      <c r="I1185" s="18"/>
      <c r="J1185" s="18"/>
      <c r="K1185" s="19"/>
      <c r="L1185" s="1">
        <f t="shared" si="1251"/>
        <v>0</v>
      </c>
      <c r="M1185" s="4">
        <f t="shared" si="1252"/>
        <v>0</v>
      </c>
      <c r="R1185">
        <f t="shared" si="1289"/>
        <v>2</v>
      </c>
      <c r="S1185" s="33">
        <f t="shared" ref="S1185" si="1319">S1178</f>
        <v>43942</v>
      </c>
      <c r="T1185">
        <f t="shared" si="1291"/>
        <v>17</v>
      </c>
      <c r="U1185">
        <f t="shared" si="1292"/>
        <v>4</v>
      </c>
      <c r="V1185" t="str">
        <f t="shared" si="1288"/>
        <v>172</v>
      </c>
      <c r="W1185" s="188">
        <f t="shared" si="1293"/>
        <v>0</v>
      </c>
      <c r="X1185" s="188">
        <f t="shared" si="1294"/>
        <v>0</v>
      </c>
      <c r="Y1185" s="33">
        <f t="shared" si="1295"/>
        <v>43942</v>
      </c>
    </row>
    <row r="1186" spans="1:25" ht="15">
      <c r="A1186" s="39"/>
      <c r="B1186" s="240"/>
      <c r="C1186" s="14" t="str">
        <f>IF(B1178&lt;&gt;"",'Agents Postes'!E$11,"")</f>
        <v/>
      </c>
      <c r="D1186" s="15"/>
      <c r="E1186" s="16"/>
      <c r="F1186" s="16"/>
      <c r="G1186" s="17"/>
      <c r="H1186" s="17"/>
      <c r="I1186" s="18"/>
      <c r="J1186" s="18"/>
      <c r="K1186" s="19"/>
      <c r="L1186" s="1">
        <f t="shared" si="1251"/>
        <v>0</v>
      </c>
      <c r="M1186" s="4">
        <f t="shared" si="1252"/>
        <v>0</v>
      </c>
      <c r="R1186">
        <f t="shared" si="1289"/>
        <v>2</v>
      </c>
      <c r="S1186" s="33">
        <f t="shared" ref="S1186" si="1320">S1178</f>
        <v>43942</v>
      </c>
      <c r="T1186">
        <f t="shared" si="1291"/>
        <v>17</v>
      </c>
      <c r="U1186">
        <f t="shared" si="1292"/>
        <v>4</v>
      </c>
      <c r="V1186" t="str">
        <f t="shared" si="1288"/>
        <v>172</v>
      </c>
      <c r="W1186" s="188">
        <f t="shared" si="1293"/>
        <v>0</v>
      </c>
      <c r="X1186" s="188">
        <f t="shared" si="1294"/>
        <v>0</v>
      </c>
      <c r="Y1186" s="33">
        <f t="shared" si="1295"/>
        <v>43942</v>
      </c>
    </row>
    <row r="1187" spans="1:25" ht="15">
      <c r="A1187" s="39"/>
      <c r="B1187" s="240"/>
      <c r="C1187" s="14" t="str">
        <f>IF(B1178&lt;&gt;"",'Agents Postes'!E$12,"")</f>
        <v/>
      </c>
      <c r="D1187" s="15"/>
      <c r="E1187" s="16"/>
      <c r="F1187" s="16"/>
      <c r="G1187" s="17"/>
      <c r="H1187" s="17"/>
      <c r="I1187" s="18"/>
      <c r="J1187" s="18"/>
      <c r="K1187" s="19"/>
      <c r="L1187" s="1">
        <f t="shared" si="1251"/>
        <v>0</v>
      </c>
      <c r="M1187" s="4">
        <f t="shared" si="1252"/>
        <v>0</v>
      </c>
      <c r="R1187">
        <f t="shared" si="1289"/>
        <v>2</v>
      </c>
      <c r="S1187" s="33">
        <f t="shared" ref="S1187" si="1321">S1178</f>
        <v>43942</v>
      </c>
      <c r="T1187">
        <f t="shared" si="1291"/>
        <v>17</v>
      </c>
      <c r="U1187">
        <f t="shared" si="1292"/>
        <v>4</v>
      </c>
      <c r="V1187" t="str">
        <f t="shared" si="1288"/>
        <v>172</v>
      </c>
      <c r="W1187" s="188">
        <f t="shared" si="1293"/>
        <v>0</v>
      </c>
      <c r="X1187" s="188">
        <f t="shared" si="1294"/>
        <v>0</v>
      </c>
      <c r="Y1187" s="33">
        <f t="shared" si="1295"/>
        <v>43942</v>
      </c>
    </row>
    <row r="1188" spans="1:25" ht="15">
      <c r="A1188" s="39"/>
      <c r="B1188" s="240"/>
      <c r="C1188" s="14" t="str">
        <f>IF(B1178&lt;&gt;"",'Agents Postes'!E$13,"")</f>
        <v/>
      </c>
      <c r="D1188" s="15"/>
      <c r="E1188" s="16"/>
      <c r="F1188" s="16"/>
      <c r="G1188" s="17"/>
      <c r="H1188" s="17"/>
      <c r="I1188" s="18"/>
      <c r="J1188" s="18"/>
      <c r="K1188" s="19"/>
      <c r="L1188" s="1">
        <f t="shared" si="1251"/>
        <v>0</v>
      </c>
      <c r="M1188" s="4">
        <f t="shared" si="1252"/>
        <v>0</v>
      </c>
      <c r="R1188">
        <f t="shared" si="1289"/>
        <v>2</v>
      </c>
      <c r="S1188" s="33">
        <f t="shared" ref="S1188" si="1322">S1178</f>
        <v>43942</v>
      </c>
      <c r="T1188">
        <f t="shared" si="1291"/>
        <v>17</v>
      </c>
      <c r="U1188">
        <f t="shared" si="1292"/>
        <v>4</v>
      </c>
      <c r="V1188" t="str">
        <f t="shared" si="1288"/>
        <v>172</v>
      </c>
      <c r="W1188" s="188">
        <f t="shared" si="1293"/>
        <v>0</v>
      </c>
      <c r="X1188" s="188">
        <f t="shared" si="1294"/>
        <v>0</v>
      </c>
      <c r="Y1188" s="33">
        <f t="shared" si="1295"/>
        <v>43942</v>
      </c>
    </row>
    <row r="1189" spans="1:25" ht="15">
      <c r="A1189" s="39"/>
      <c r="B1189" s="240"/>
      <c r="C1189" s="14" t="str">
        <f>IF(B1178&lt;&gt;"",'Agents Postes'!E$14,"")</f>
        <v/>
      </c>
      <c r="D1189" s="15"/>
      <c r="E1189" s="16"/>
      <c r="F1189" s="16"/>
      <c r="G1189" s="17"/>
      <c r="H1189" s="17"/>
      <c r="I1189" s="18"/>
      <c r="J1189" s="18"/>
      <c r="K1189" s="19"/>
      <c r="L1189" s="1">
        <f t="shared" si="1251"/>
        <v>0</v>
      </c>
      <c r="M1189" s="4">
        <f t="shared" si="1252"/>
        <v>0</v>
      </c>
      <c r="R1189">
        <f t="shared" si="1289"/>
        <v>2</v>
      </c>
      <c r="S1189" s="33">
        <f t="shared" ref="S1189" si="1323">S1178</f>
        <v>43942</v>
      </c>
      <c r="T1189">
        <f t="shared" si="1291"/>
        <v>17</v>
      </c>
      <c r="U1189">
        <f t="shared" si="1292"/>
        <v>4</v>
      </c>
      <c r="V1189" t="str">
        <f t="shared" si="1288"/>
        <v>172</v>
      </c>
      <c r="W1189" s="188">
        <f t="shared" si="1293"/>
        <v>0</v>
      </c>
      <c r="X1189" s="188">
        <f t="shared" si="1294"/>
        <v>0</v>
      </c>
      <c r="Y1189" s="33">
        <f t="shared" si="1295"/>
        <v>43942</v>
      </c>
    </row>
    <row r="1190" spans="1:25" ht="15">
      <c r="A1190" s="39"/>
      <c r="B1190" s="240"/>
      <c r="C1190" s="14" t="str">
        <f>IF(B1179&lt;&gt;"",'Agents Postes'!E$14,"")</f>
        <v/>
      </c>
      <c r="D1190" s="15"/>
      <c r="E1190" s="16"/>
      <c r="F1190" s="16"/>
      <c r="G1190" s="17"/>
      <c r="H1190" s="17"/>
      <c r="I1190" s="18"/>
      <c r="J1190" s="18"/>
      <c r="K1190" s="19"/>
      <c r="L1190" s="1">
        <f t="shared" ref="L1190:L1253" si="1324">(F1190-E1190)+(H1190-G1190)+(J1190-I1190)</f>
        <v>0</v>
      </c>
      <c r="M1190" s="4">
        <f t="shared" ref="M1190:M1253" si="1325">L1190*24</f>
        <v>0</v>
      </c>
      <c r="R1190">
        <f t="shared" si="1289"/>
        <v>2</v>
      </c>
      <c r="S1190" s="33">
        <f t="shared" ref="S1190" si="1326">S1178</f>
        <v>43942</v>
      </c>
      <c r="T1190">
        <f t="shared" si="1291"/>
        <v>17</v>
      </c>
      <c r="U1190">
        <f t="shared" si="1292"/>
        <v>4</v>
      </c>
      <c r="V1190" t="str">
        <f t="shared" si="1288"/>
        <v>172</v>
      </c>
      <c r="W1190" s="188">
        <f t="shared" si="1293"/>
        <v>0</v>
      </c>
      <c r="X1190" s="188">
        <f t="shared" si="1294"/>
        <v>0</v>
      </c>
      <c r="Y1190" s="33">
        <f t="shared" si="1295"/>
        <v>43942</v>
      </c>
    </row>
    <row r="1191" spans="1:25" ht="15">
      <c r="A1191" s="39"/>
      <c r="B1191" s="240"/>
      <c r="C1191" s="14" t="str">
        <f>IF(B1180&lt;&gt;"",'Agents Postes'!E$14,"")</f>
        <v/>
      </c>
      <c r="D1191" s="15"/>
      <c r="E1191" s="16"/>
      <c r="F1191" s="16"/>
      <c r="G1191" s="17"/>
      <c r="H1191" s="17"/>
      <c r="I1191" s="18"/>
      <c r="J1191" s="18"/>
      <c r="K1191" s="19"/>
      <c r="L1191" s="1">
        <f t="shared" si="1324"/>
        <v>0</v>
      </c>
      <c r="M1191" s="4">
        <f t="shared" si="1325"/>
        <v>0</v>
      </c>
      <c r="R1191">
        <f t="shared" si="1289"/>
        <v>2</v>
      </c>
      <c r="S1191" s="33">
        <f t="shared" ref="S1191" si="1327">S1178</f>
        <v>43942</v>
      </c>
      <c r="T1191">
        <f t="shared" si="1291"/>
        <v>17</v>
      </c>
      <c r="U1191">
        <f t="shared" si="1292"/>
        <v>4</v>
      </c>
      <c r="V1191" t="str">
        <f t="shared" si="1288"/>
        <v>172</v>
      </c>
      <c r="W1191" s="188">
        <f t="shared" si="1293"/>
        <v>0</v>
      </c>
      <c r="X1191" s="188">
        <f t="shared" si="1294"/>
        <v>0</v>
      </c>
      <c r="Y1191" s="33">
        <f t="shared" si="1295"/>
        <v>43942</v>
      </c>
    </row>
    <row r="1192" spans="1:25" ht="15.75" thickBot="1">
      <c r="A1192" s="39"/>
      <c r="B1192" s="241"/>
      <c r="C1192" s="14" t="str">
        <f>IF(B1181&lt;&gt;"",'Agents Postes'!E$14,"")</f>
        <v/>
      </c>
      <c r="D1192" s="15"/>
      <c r="E1192" s="126"/>
      <c r="F1192" s="126"/>
      <c r="G1192" s="127"/>
      <c r="H1192" s="127"/>
      <c r="I1192" s="128"/>
      <c r="J1192" s="128"/>
      <c r="K1192" s="21"/>
      <c r="L1192" s="5">
        <f t="shared" si="1324"/>
        <v>0</v>
      </c>
      <c r="M1192" s="6">
        <f t="shared" si="1325"/>
        <v>0</v>
      </c>
      <c r="R1192">
        <f t="shared" si="1289"/>
        <v>2</v>
      </c>
      <c r="S1192" s="33">
        <f t="shared" ref="S1192" si="1328">S1178</f>
        <v>43942</v>
      </c>
      <c r="T1192">
        <f t="shared" si="1291"/>
        <v>17</v>
      </c>
      <c r="U1192">
        <f t="shared" si="1292"/>
        <v>4</v>
      </c>
      <c r="V1192" t="str">
        <f t="shared" si="1288"/>
        <v>172</v>
      </c>
      <c r="W1192" s="188">
        <f t="shared" si="1293"/>
        <v>0</v>
      </c>
      <c r="X1192" s="188">
        <f t="shared" si="1294"/>
        <v>0</v>
      </c>
      <c r="Y1192" s="33">
        <f t="shared" si="1295"/>
        <v>43942</v>
      </c>
    </row>
    <row r="1193" spans="1:25" ht="15">
      <c r="A1193" s="39">
        <v>79</v>
      </c>
      <c r="B1193" s="239">
        <f>IF(WORKDAY(D$4,A1193,Feries)&lt;=F$4,WORKDAY(D$4,A1193,Feries),"")</f>
        <v>43943</v>
      </c>
      <c r="C1193" s="11" t="str">
        <f>IF(B1193&lt;&gt;"",'Agents Postes'!E$3,"")</f>
        <v>Herbert Dupont</v>
      </c>
      <c r="D1193" s="12"/>
      <c r="E1193" s="123"/>
      <c r="F1193" s="123"/>
      <c r="G1193" s="124"/>
      <c r="H1193" s="124"/>
      <c r="I1193" s="125"/>
      <c r="J1193" s="125"/>
      <c r="K1193" s="13"/>
      <c r="L1193" s="2">
        <f t="shared" si="1324"/>
        <v>0</v>
      </c>
      <c r="M1193" s="3">
        <f t="shared" si="1325"/>
        <v>0</v>
      </c>
      <c r="R1193">
        <f t="shared" si="1289"/>
        <v>3</v>
      </c>
      <c r="S1193" s="33">
        <f t="shared" ref="S1193" si="1329">B1193</f>
        <v>43943</v>
      </c>
      <c r="T1193">
        <f t="shared" si="1291"/>
        <v>17</v>
      </c>
      <c r="U1193">
        <f t="shared" si="1292"/>
        <v>4</v>
      </c>
      <c r="V1193" t="str">
        <f t="shared" si="1288"/>
        <v>17Herbert Dupont3</v>
      </c>
      <c r="W1193" s="188">
        <f t="shared" si="1293"/>
        <v>0</v>
      </c>
      <c r="X1193" s="188">
        <f t="shared" si="1294"/>
        <v>0</v>
      </c>
      <c r="Y1193" s="33">
        <f t="shared" si="1295"/>
        <v>43943</v>
      </c>
    </row>
    <row r="1194" spans="1:25" ht="15">
      <c r="A1194" s="39"/>
      <c r="B1194" s="240"/>
      <c r="C1194" s="14" t="str">
        <f>IF(B1193&lt;&gt;"",'Agents Postes'!E$4,"")</f>
        <v>Lulu Durand</v>
      </c>
      <c r="D1194" s="15"/>
      <c r="E1194" s="16"/>
      <c r="F1194" s="16"/>
      <c r="G1194" s="17"/>
      <c r="H1194" s="17"/>
      <c r="I1194" s="18"/>
      <c r="J1194" s="18"/>
      <c r="K1194" s="19"/>
      <c r="L1194" s="1">
        <f t="shared" si="1324"/>
        <v>0</v>
      </c>
      <c r="M1194" s="4">
        <f t="shared" si="1325"/>
        <v>0</v>
      </c>
      <c r="R1194">
        <f t="shared" si="1289"/>
        <v>3</v>
      </c>
      <c r="S1194" s="33">
        <f t="shared" ref="S1194" si="1330">S1193</f>
        <v>43943</v>
      </c>
      <c r="T1194">
        <f t="shared" si="1291"/>
        <v>17</v>
      </c>
      <c r="U1194">
        <f t="shared" si="1292"/>
        <v>4</v>
      </c>
      <c r="V1194" t="str">
        <f t="shared" si="1288"/>
        <v>17Lulu Durand3</v>
      </c>
      <c r="W1194" s="188">
        <f t="shared" si="1293"/>
        <v>0</v>
      </c>
      <c r="X1194" s="188">
        <f t="shared" si="1294"/>
        <v>0</v>
      </c>
      <c r="Y1194" s="33">
        <f t="shared" si="1295"/>
        <v>43943</v>
      </c>
    </row>
    <row r="1195" spans="1:25" ht="15">
      <c r="A1195" s="39"/>
      <c r="B1195" s="240"/>
      <c r="C1195" s="14" t="str">
        <f>IF(B1193&lt;&gt;"",'Agents Postes'!E$5,"")</f>
        <v>Jules Wist</v>
      </c>
      <c r="D1195" s="15"/>
      <c r="E1195" s="16"/>
      <c r="F1195" s="16"/>
      <c r="G1195" s="17"/>
      <c r="H1195" s="17"/>
      <c r="I1195" s="18"/>
      <c r="J1195" s="18"/>
      <c r="K1195" s="19"/>
      <c r="L1195" s="1">
        <f t="shared" si="1324"/>
        <v>0</v>
      </c>
      <c r="M1195" s="4">
        <f t="shared" si="1325"/>
        <v>0</v>
      </c>
      <c r="R1195">
        <f t="shared" si="1289"/>
        <v>3</v>
      </c>
      <c r="S1195" s="33">
        <f t="shared" ref="S1195" si="1331">S1193</f>
        <v>43943</v>
      </c>
      <c r="T1195">
        <f t="shared" si="1291"/>
        <v>17</v>
      </c>
      <c r="U1195">
        <f t="shared" si="1292"/>
        <v>4</v>
      </c>
      <c r="V1195" t="str">
        <f t="shared" si="1288"/>
        <v>17Jules Wist3</v>
      </c>
      <c r="W1195" s="188">
        <f t="shared" si="1293"/>
        <v>0</v>
      </c>
      <c r="X1195" s="188">
        <f t="shared" si="1294"/>
        <v>0</v>
      </c>
      <c r="Y1195" s="33">
        <f t="shared" si="1295"/>
        <v>43943</v>
      </c>
    </row>
    <row r="1196" spans="1:25" ht="15">
      <c r="A1196" s="39"/>
      <c r="B1196" s="240"/>
      <c r="C1196" s="14" t="str">
        <f>IF(B1193&lt;&gt;"",'Agents Postes'!E$6,"")</f>
        <v>Honoré Tarot</v>
      </c>
      <c r="D1196" s="15"/>
      <c r="E1196" s="16"/>
      <c r="F1196" s="16"/>
      <c r="G1196" s="17"/>
      <c r="H1196" s="17"/>
      <c r="I1196" s="18"/>
      <c r="J1196" s="18"/>
      <c r="K1196" s="19"/>
      <c r="L1196" s="1">
        <f t="shared" si="1324"/>
        <v>0</v>
      </c>
      <c r="M1196" s="4">
        <f t="shared" si="1325"/>
        <v>0</v>
      </c>
      <c r="R1196">
        <f t="shared" si="1289"/>
        <v>3</v>
      </c>
      <c r="S1196" s="33">
        <f t="shared" ref="S1196" si="1332">S1193</f>
        <v>43943</v>
      </c>
      <c r="T1196">
        <f t="shared" si="1291"/>
        <v>17</v>
      </c>
      <c r="U1196">
        <f t="shared" si="1292"/>
        <v>4</v>
      </c>
      <c r="V1196" t="str">
        <f t="shared" si="1288"/>
        <v>17Honoré Tarot3</v>
      </c>
      <c r="W1196" s="188">
        <f t="shared" si="1293"/>
        <v>0</v>
      </c>
      <c r="X1196" s="188">
        <f t="shared" si="1294"/>
        <v>0</v>
      </c>
      <c r="Y1196" s="33">
        <f t="shared" si="1295"/>
        <v>43943</v>
      </c>
    </row>
    <row r="1197" spans="1:25" ht="15">
      <c r="A1197" s="39"/>
      <c r="B1197" s="240"/>
      <c r="C1197" s="14" t="str">
        <f>IF(B1193&lt;&gt;"",'Agents Postes'!E$7,"")</f>
        <v>Joseph Belote</v>
      </c>
      <c r="D1197" s="15"/>
      <c r="E1197" s="16"/>
      <c r="F1197" s="16"/>
      <c r="G1197" s="17"/>
      <c r="H1197" s="17"/>
      <c r="I1197" s="18"/>
      <c r="J1197" s="18"/>
      <c r="K1197" s="19"/>
      <c r="L1197" s="1">
        <f t="shared" si="1324"/>
        <v>0</v>
      </c>
      <c r="M1197" s="4">
        <f t="shared" si="1325"/>
        <v>0</v>
      </c>
      <c r="R1197">
        <f t="shared" si="1289"/>
        <v>3</v>
      </c>
      <c r="S1197" s="33">
        <f t="shared" ref="S1197" si="1333">S1193</f>
        <v>43943</v>
      </c>
      <c r="T1197">
        <f t="shared" si="1291"/>
        <v>17</v>
      </c>
      <c r="U1197">
        <f t="shared" si="1292"/>
        <v>4</v>
      </c>
      <c r="V1197" t="str">
        <f t="shared" si="1288"/>
        <v>17Joseph Belote3</v>
      </c>
      <c r="W1197" s="188">
        <f t="shared" si="1293"/>
        <v>0</v>
      </c>
      <c r="X1197" s="188">
        <f t="shared" si="1294"/>
        <v>0</v>
      </c>
      <c r="Y1197" s="33">
        <f t="shared" si="1295"/>
        <v>43943</v>
      </c>
    </row>
    <row r="1198" spans="1:25" ht="15">
      <c r="A1198" s="39"/>
      <c r="B1198" s="240"/>
      <c r="C1198" s="14" t="str">
        <f>IF(B1193&lt;&gt;"",'Agents Postes'!E$8,"")</f>
        <v/>
      </c>
      <c r="D1198" s="15"/>
      <c r="E1198" s="16"/>
      <c r="F1198" s="16"/>
      <c r="G1198" s="17"/>
      <c r="H1198" s="17"/>
      <c r="I1198" s="18"/>
      <c r="J1198" s="18"/>
      <c r="K1198" s="19"/>
      <c r="L1198" s="1">
        <f t="shared" si="1324"/>
        <v>0</v>
      </c>
      <c r="M1198" s="4">
        <f t="shared" si="1325"/>
        <v>0</v>
      </c>
      <c r="R1198">
        <f t="shared" si="1289"/>
        <v>3</v>
      </c>
      <c r="S1198" s="33">
        <f t="shared" ref="S1198" si="1334">S1193</f>
        <v>43943</v>
      </c>
      <c r="T1198">
        <f t="shared" si="1291"/>
        <v>17</v>
      </c>
      <c r="U1198">
        <f t="shared" si="1292"/>
        <v>4</v>
      </c>
      <c r="V1198" t="str">
        <f t="shared" si="1288"/>
        <v>173</v>
      </c>
      <c r="W1198" s="188">
        <f t="shared" si="1293"/>
        <v>0</v>
      </c>
      <c r="X1198" s="188">
        <f t="shared" si="1294"/>
        <v>0</v>
      </c>
      <c r="Y1198" s="33">
        <f t="shared" si="1295"/>
        <v>43943</v>
      </c>
    </row>
    <row r="1199" spans="1:25" ht="15">
      <c r="A1199" s="39"/>
      <c r="B1199" s="240"/>
      <c r="C1199" s="14" t="str">
        <f>IF(B1193&lt;&gt;"",'Agents Postes'!E$9,"")</f>
        <v/>
      </c>
      <c r="D1199" s="15"/>
      <c r="E1199" s="16"/>
      <c r="F1199" s="16"/>
      <c r="G1199" s="17"/>
      <c r="H1199" s="17"/>
      <c r="I1199" s="18"/>
      <c r="J1199" s="18"/>
      <c r="K1199" s="19"/>
      <c r="L1199" s="1">
        <f t="shared" si="1324"/>
        <v>0</v>
      </c>
      <c r="M1199" s="4">
        <f t="shared" si="1325"/>
        <v>0</v>
      </c>
      <c r="R1199">
        <f t="shared" si="1289"/>
        <v>3</v>
      </c>
      <c r="S1199" s="33">
        <f t="shared" ref="S1199" si="1335">S1193</f>
        <v>43943</v>
      </c>
      <c r="T1199">
        <f t="shared" si="1291"/>
        <v>17</v>
      </c>
      <c r="U1199">
        <f t="shared" si="1292"/>
        <v>4</v>
      </c>
      <c r="V1199" t="str">
        <f t="shared" si="1288"/>
        <v>173</v>
      </c>
      <c r="W1199" s="188">
        <f t="shared" si="1293"/>
        <v>0</v>
      </c>
      <c r="X1199" s="188">
        <f t="shared" si="1294"/>
        <v>0</v>
      </c>
      <c r="Y1199" s="33">
        <f t="shared" si="1295"/>
        <v>43943</v>
      </c>
    </row>
    <row r="1200" spans="1:25" ht="15">
      <c r="A1200" s="39"/>
      <c r="B1200" s="240"/>
      <c r="C1200" s="14" t="str">
        <f>IF(B1193&lt;&gt;"",'Agents Postes'!E$10,"")</f>
        <v/>
      </c>
      <c r="D1200" s="15"/>
      <c r="E1200" s="16"/>
      <c r="F1200" s="16"/>
      <c r="G1200" s="17"/>
      <c r="H1200" s="17"/>
      <c r="I1200" s="18"/>
      <c r="J1200" s="18"/>
      <c r="K1200" s="19"/>
      <c r="L1200" s="1">
        <f t="shared" si="1324"/>
        <v>0</v>
      </c>
      <c r="M1200" s="4">
        <f t="shared" si="1325"/>
        <v>0</v>
      </c>
      <c r="R1200">
        <f t="shared" si="1289"/>
        <v>3</v>
      </c>
      <c r="S1200" s="33">
        <f t="shared" ref="S1200" si="1336">S1193</f>
        <v>43943</v>
      </c>
      <c r="T1200">
        <f t="shared" si="1291"/>
        <v>17</v>
      </c>
      <c r="U1200">
        <f t="shared" si="1292"/>
        <v>4</v>
      </c>
      <c r="V1200" t="str">
        <f t="shared" si="1288"/>
        <v>173</v>
      </c>
      <c r="W1200" s="188">
        <f t="shared" si="1293"/>
        <v>0</v>
      </c>
      <c r="X1200" s="188">
        <f t="shared" si="1294"/>
        <v>0</v>
      </c>
      <c r="Y1200" s="33">
        <f t="shared" si="1295"/>
        <v>43943</v>
      </c>
    </row>
    <row r="1201" spans="1:25" ht="15">
      <c r="A1201" s="39"/>
      <c r="B1201" s="240"/>
      <c r="C1201" s="14" t="str">
        <f>IF(B1193&lt;&gt;"",'Agents Postes'!E$11,"")</f>
        <v/>
      </c>
      <c r="D1201" s="15"/>
      <c r="E1201" s="16"/>
      <c r="F1201" s="16"/>
      <c r="G1201" s="17"/>
      <c r="H1201" s="17"/>
      <c r="I1201" s="18"/>
      <c r="J1201" s="18"/>
      <c r="K1201" s="19"/>
      <c r="L1201" s="1">
        <f t="shared" si="1324"/>
        <v>0</v>
      </c>
      <c r="M1201" s="4">
        <f t="shared" si="1325"/>
        <v>0</v>
      </c>
      <c r="R1201">
        <f t="shared" si="1289"/>
        <v>3</v>
      </c>
      <c r="S1201" s="33">
        <f t="shared" ref="S1201" si="1337">S1193</f>
        <v>43943</v>
      </c>
      <c r="T1201">
        <f t="shared" si="1291"/>
        <v>17</v>
      </c>
      <c r="U1201">
        <f t="shared" si="1292"/>
        <v>4</v>
      </c>
      <c r="V1201" t="str">
        <f t="shared" si="1288"/>
        <v>173</v>
      </c>
      <c r="W1201" s="188">
        <f t="shared" si="1293"/>
        <v>0</v>
      </c>
      <c r="X1201" s="188">
        <f t="shared" si="1294"/>
        <v>0</v>
      </c>
      <c r="Y1201" s="33">
        <f t="shared" si="1295"/>
        <v>43943</v>
      </c>
    </row>
    <row r="1202" spans="1:25" ht="15">
      <c r="A1202" s="39"/>
      <c r="B1202" s="240"/>
      <c r="C1202" s="14" t="str">
        <f>IF(B1193&lt;&gt;"",'Agents Postes'!E$12,"")</f>
        <v/>
      </c>
      <c r="D1202" s="15"/>
      <c r="E1202" s="16"/>
      <c r="F1202" s="16"/>
      <c r="G1202" s="17"/>
      <c r="H1202" s="17"/>
      <c r="I1202" s="18"/>
      <c r="J1202" s="18"/>
      <c r="K1202" s="19"/>
      <c r="L1202" s="1">
        <f t="shared" si="1324"/>
        <v>0</v>
      </c>
      <c r="M1202" s="4">
        <f t="shared" si="1325"/>
        <v>0</v>
      </c>
      <c r="R1202">
        <f t="shared" si="1289"/>
        <v>3</v>
      </c>
      <c r="S1202" s="33">
        <f t="shared" ref="S1202" si="1338">S1193</f>
        <v>43943</v>
      </c>
      <c r="T1202">
        <f t="shared" si="1291"/>
        <v>17</v>
      </c>
      <c r="U1202">
        <f t="shared" si="1292"/>
        <v>4</v>
      </c>
      <c r="V1202" t="str">
        <f t="shared" si="1288"/>
        <v>173</v>
      </c>
      <c r="W1202" s="188">
        <f t="shared" si="1293"/>
        <v>0</v>
      </c>
      <c r="X1202" s="188">
        <f t="shared" si="1294"/>
        <v>0</v>
      </c>
      <c r="Y1202" s="33">
        <f t="shared" si="1295"/>
        <v>43943</v>
      </c>
    </row>
    <row r="1203" spans="1:25" ht="15">
      <c r="A1203" s="39"/>
      <c r="B1203" s="240"/>
      <c r="C1203" s="14" t="str">
        <f>IF(B1193&lt;&gt;"",'Agents Postes'!E$13,"")</f>
        <v/>
      </c>
      <c r="D1203" s="15"/>
      <c r="E1203" s="16"/>
      <c r="F1203" s="16"/>
      <c r="G1203" s="17"/>
      <c r="H1203" s="17"/>
      <c r="I1203" s="18"/>
      <c r="J1203" s="18"/>
      <c r="K1203" s="19"/>
      <c r="L1203" s="1">
        <f t="shared" si="1324"/>
        <v>0</v>
      </c>
      <c r="M1203" s="4">
        <f t="shared" si="1325"/>
        <v>0</v>
      </c>
      <c r="R1203">
        <f t="shared" si="1289"/>
        <v>3</v>
      </c>
      <c r="S1203" s="33">
        <f t="shared" ref="S1203" si="1339">S1193</f>
        <v>43943</v>
      </c>
      <c r="T1203">
        <f t="shared" si="1291"/>
        <v>17</v>
      </c>
      <c r="U1203">
        <f t="shared" si="1292"/>
        <v>4</v>
      </c>
      <c r="V1203" t="str">
        <f t="shared" si="1288"/>
        <v>173</v>
      </c>
      <c r="W1203" s="188">
        <f t="shared" si="1293"/>
        <v>0</v>
      </c>
      <c r="X1203" s="188">
        <f t="shared" si="1294"/>
        <v>0</v>
      </c>
      <c r="Y1203" s="33">
        <f t="shared" si="1295"/>
        <v>43943</v>
      </c>
    </row>
    <row r="1204" spans="1:25" ht="15">
      <c r="A1204" s="39"/>
      <c r="B1204" s="240"/>
      <c r="C1204" s="14" t="str">
        <f>IF(B1193&lt;&gt;"",'Agents Postes'!E$14,"")</f>
        <v/>
      </c>
      <c r="D1204" s="15"/>
      <c r="E1204" s="16"/>
      <c r="F1204" s="16"/>
      <c r="G1204" s="17"/>
      <c r="H1204" s="17"/>
      <c r="I1204" s="18"/>
      <c r="J1204" s="18"/>
      <c r="K1204" s="19"/>
      <c r="L1204" s="1">
        <f t="shared" si="1324"/>
        <v>0</v>
      </c>
      <c r="M1204" s="4">
        <f t="shared" si="1325"/>
        <v>0</v>
      </c>
      <c r="R1204">
        <f t="shared" si="1289"/>
        <v>3</v>
      </c>
      <c r="S1204" s="33">
        <f t="shared" ref="S1204" si="1340">S1193</f>
        <v>43943</v>
      </c>
      <c r="T1204">
        <f t="shared" si="1291"/>
        <v>17</v>
      </c>
      <c r="U1204">
        <f t="shared" si="1292"/>
        <v>4</v>
      </c>
      <c r="V1204" t="str">
        <f t="shared" si="1288"/>
        <v>173</v>
      </c>
      <c r="W1204" s="188">
        <f t="shared" si="1293"/>
        <v>0</v>
      </c>
      <c r="X1204" s="188">
        <f t="shared" si="1294"/>
        <v>0</v>
      </c>
      <c r="Y1204" s="33">
        <f t="shared" si="1295"/>
        <v>43943</v>
      </c>
    </row>
    <row r="1205" spans="1:25" ht="15">
      <c r="A1205" s="39"/>
      <c r="B1205" s="240"/>
      <c r="C1205" s="14" t="str">
        <f>IF(B1194&lt;&gt;"",'Agents Postes'!E$14,"")</f>
        <v/>
      </c>
      <c r="D1205" s="15"/>
      <c r="E1205" s="16"/>
      <c r="F1205" s="16"/>
      <c r="G1205" s="17"/>
      <c r="H1205" s="17"/>
      <c r="I1205" s="18"/>
      <c r="J1205" s="18"/>
      <c r="K1205" s="19"/>
      <c r="L1205" s="1">
        <f t="shared" si="1324"/>
        <v>0</v>
      </c>
      <c r="M1205" s="4">
        <f t="shared" si="1325"/>
        <v>0</v>
      </c>
      <c r="R1205">
        <f t="shared" si="1289"/>
        <v>3</v>
      </c>
      <c r="S1205" s="33">
        <f t="shared" ref="S1205" si="1341">S1193</f>
        <v>43943</v>
      </c>
      <c r="T1205">
        <f t="shared" si="1291"/>
        <v>17</v>
      </c>
      <c r="U1205">
        <f t="shared" si="1292"/>
        <v>4</v>
      </c>
      <c r="V1205" t="str">
        <f t="shared" si="1288"/>
        <v>173</v>
      </c>
      <c r="W1205" s="188">
        <f t="shared" si="1293"/>
        <v>0</v>
      </c>
      <c r="X1205" s="188">
        <f t="shared" si="1294"/>
        <v>0</v>
      </c>
      <c r="Y1205" s="33">
        <f t="shared" si="1295"/>
        <v>43943</v>
      </c>
    </row>
    <row r="1206" spans="1:25" ht="15">
      <c r="A1206" s="39"/>
      <c r="B1206" s="240"/>
      <c r="C1206" s="14" t="str">
        <f>IF(B1195&lt;&gt;"",'Agents Postes'!E$14,"")</f>
        <v/>
      </c>
      <c r="D1206" s="15"/>
      <c r="E1206" s="16"/>
      <c r="F1206" s="16"/>
      <c r="G1206" s="17"/>
      <c r="H1206" s="17"/>
      <c r="I1206" s="18"/>
      <c r="J1206" s="18"/>
      <c r="K1206" s="19"/>
      <c r="L1206" s="1">
        <f t="shared" si="1324"/>
        <v>0</v>
      </c>
      <c r="M1206" s="4">
        <f t="shared" si="1325"/>
        <v>0</v>
      </c>
      <c r="R1206">
        <f t="shared" si="1289"/>
        <v>3</v>
      </c>
      <c r="S1206" s="33">
        <f t="shared" ref="S1206" si="1342">S1193</f>
        <v>43943</v>
      </c>
      <c r="T1206">
        <f t="shared" si="1291"/>
        <v>17</v>
      </c>
      <c r="U1206">
        <f t="shared" si="1292"/>
        <v>4</v>
      </c>
      <c r="V1206" t="str">
        <f t="shared" si="1288"/>
        <v>173</v>
      </c>
      <c r="W1206" s="188">
        <f t="shared" si="1293"/>
        <v>0</v>
      </c>
      <c r="X1206" s="188">
        <f t="shared" si="1294"/>
        <v>0</v>
      </c>
      <c r="Y1206" s="33">
        <f t="shared" si="1295"/>
        <v>43943</v>
      </c>
    </row>
    <row r="1207" spans="1:25" ht="15.75" thickBot="1">
      <c r="A1207" s="39"/>
      <c r="B1207" s="241"/>
      <c r="C1207" s="14" t="str">
        <f>IF(B1196&lt;&gt;"",'Agents Postes'!E$14,"")</f>
        <v/>
      </c>
      <c r="D1207" s="15"/>
      <c r="E1207" s="126"/>
      <c r="F1207" s="126"/>
      <c r="G1207" s="127"/>
      <c r="H1207" s="127"/>
      <c r="I1207" s="128"/>
      <c r="J1207" s="128"/>
      <c r="K1207" s="21"/>
      <c r="L1207" s="5">
        <f t="shared" si="1324"/>
        <v>0</v>
      </c>
      <c r="M1207" s="6">
        <f t="shared" si="1325"/>
        <v>0</v>
      </c>
      <c r="R1207">
        <f t="shared" si="1289"/>
        <v>3</v>
      </c>
      <c r="S1207" s="33">
        <f t="shared" ref="S1207" si="1343">S1193</f>
        <v>43943</v>
      </c>
      <c r="T1207">
        <f t="shared" si="1291"/>
        <v>17</v>
      </c>
      <c r="U1207">
        <f t="shared" si="1292"/>
        <v>4</v>
      </c>
      <c r="V1207" t="str">
        <f t="shared" si="1288"/>
        <v>173</v>
      </c>
      <c r="W1207" s="188">
        <f t="shared" si="1293"/>
        <v>0</v>
      </c>
      <c r="X1207" s="188">
        <f t="shared" si="1294"/>
        <v>0</v>
      </c>
      <c r="Y1207" s="33">
        <f t="shared" si="1295"/>
        <v>43943</v>
      </c>
    </row>
    <row r="1208" spans="1:25" ht="15">
      <c r="A1208" s="39">
        <v>80</v>
      </c>
      <c r="B1208" s="239">
        <f>IF(WORKDAY(D$4,A1208,Feries)&lt;=F$4,WORKDAY(D$4,A1208,Feries),"")</f>
        <v>43944</v>
      </c>
      <c r="C1208" s="11" t="str">
        <f>IF(B1208&lt;&gt;"",'Agents Postes'!E$3,"")</f>
        <v>Herbert Dupont</v>
      </c>
      <c r="D1208" s="12"/>
      <c r="E1208" s="123"/>
      <c r="F1208" s="123"/>
      <c r="G1208" s="124"/>
      <c r="H1208" s="124"/>
      <c r="I1208" s="125"/>
      <c r="J1208" s="125"/>
      <c r="K1208" s="13"/>
      <c r="L1208" s="2">
        <f t="shared" si="1324"/>
        <v>0</v>
      </c>
      <c r="M1208" s="3">
        <f t="shared" si="1325"/>
        <v>0</v>
      </c>
      <c r="R1208">
        <f t="shared" si="1289"/>
        <v>4</v>
      </c>
      <c r="S1208" s="33">
        <f t="shared" ref="S1208" si="1344">B1208</f>
        <v>43944</v>
      </c>
      <c r="T1208">
        <f t="shared" si="1291"/>
        <v>17</v>
      </c>
      <c r="U1208">
        <f t="shared" si="1292"/>
        <v>4</v>
      </c>
      <c r="V1208" t="str">
        <f t="shared" si="1288"/>
        <v>17Herbert Dupont4</v>
      </c>
      <c r="W1208" s="188">
        <f t="shared" si="1293"/>
        <v>0</v>
      </c>
      <c r="X1208" s="188">
        <f t="shared" si="1294"/>
        <v>0</v>
      </c>
      <c r="Y1208" s="33">
        <f t="shared" si="1295"/>
        <v>43944</v>
      </c>
    </row>
    <row r="1209" spans="1:25" ht="15">
      <c r="A1209" s="39"/>
      <c r="B1209" s="240"/>
      <c r="C1209" s="14" t="str">
        <f>IF(B1208&lt;&gt;"",'Agents Postes'!E$4,"")</f>
        <v>Lulu Durand</v>
      </c>
      <c r="D1209" s="15"/>
      <c r="E1209" s="16"/>
      <c r="F1209" s="16"/>
      <c r="G1209" s="17"/>
      <c r="H1209" s="17"/>
      <c r="I1209" s="18"/>
      <c r="J1209" s="18"/>
      <c r="K1209" s="19"/>
      <c r="L1209" s="1">
        <f t="shared" si="1324"/>
        <v>0</v>
      </c>
      <c r="M1209" s="4">
        <f t="shared" si="1325"/>
        <v>0</v>
      </c>
      <c r="R1209">
        <f t="shared" si="1289"/>
        <v>4</v>
      </c>
      <c r="S1209" s="33">
        <f t="shared" ref="S1209" si="1345">S1208</f>
        <v>43944</v>
      </c>
      <c r="T1209">
        <f t="shared" si="1291"/>
        <v>17</v>
      </c>
      <c r="U1209">
        <f t="shared" si="1292"/>
        <v>4</v>
      </c>
      <c r="V1209" t="str">
        <f t="shared" si="1288"/>
        <v>17Lulu Durand4</v>
      </c>
      <c r="W1209" s="188">
        <f t="shared" si="1293"/>
        <v>0</v>
      </c>
      <c r="X1209" s="188">
        <f t="shared" si="1294"/>
        <v>0</v>
      </c>
      <c r="Y1209" s="33">
        <f t="shared" si="1295"/>
        <v>43944</v>
      </c>
    </row>
    <row r="1210" spans="1:25" ht="15">
      <c r="A1210" s="39"/>
      <c r="B1210" s="240"/>
      <c r="C1210" s="14" t="str">
        <f>IF(B1208&lt;&gt;"",'Agents Postes'!E$5,"")</f>
        <v>Jules Wist</v>
      </c>
      <c r="D1210" s="15"/>
      <c r="E1210" s="16"/>
      <c r="F1210" s="16"/>
      <c r="G1210" s="17"/>
      <c r="H1210" s="17"/>
      <c r="I1210" s="18"/>
      <c r="J1210" s="18"/>
      <c r="K1210" s="19"/>
      <c r="L1210" s="1">
        <f t="shared" si="1324"/>
        <v>0</v>
      </c>
      <c r="M1210" s="4">
        <f t="shared" si="1325"/>
        <v>0</v>
      </c>
      <c r="R1210">
        <f t="shared" si="1289"/>
        <v>4</v>
      </c>
      <c r="S1210" s="33">
        <f t="shared" ref="S1210" si="1346">S1208</f>
        <v>43944</v>
      </c>
      <c r="T1210">
        <f t="shared" si="1291"/>
        <v>17</v>
      </c>
      <c r="U1210">
        <f t="shared" si="1292"/>
        <v>4</v>
      </c>
      <c r="V1210" t="str">
        <f t="shared" si="1288"/>
        <v>17Jules Wist4</v>
      </c>
      <c r="W1210" s="188">
        <f t="shared" si="1293"/>
        <v>0</v>
      </c>
      <c r="X1210" s="188">
        <f t="shared" si="1294"/>
        <v>0</v>
      </c>
      <c r="Y1210" s="33">
        <f t="shared" si="1295"/>
        <v>43944</v>
      </c>
    </row>
    <row r="1211" spans="1:25" ht="15">
      <c r="A1211" s="39"/>
      <c r="B1211" s="240"/>
      <c r="C1211" s="14" t="str">
        <f>IF(B1208&lt;&gt;"",'Agents Postes'!E$6,"")</f>
        <v>Honoré Tarot</v>
      </c>
      <c r="D1211" s="15"/>
      <c r="E1211" s="16"/>
      <c r="F1211" s="16"/>
      <c r="G1211" s="17"/>
      <c r="H1211" s="17"/>
      <c r="I1211" s="18"/>
      <c r="J1211" s="18"/>
      <c r="K1211" s="19"/>
      <c r="L1211" s="1">
        <f t="shared" si="1324"/>
        <v>0</v>
      </c>
      <c r="M1211" s="4">
        <f t="shared" si="1325"/>
        <v>0</v>
      </c>
      <c r="R1211">
        <f t="shared" si="1289"/>
        <v>4</v>
      </c>
      <c r="S1211" s="33">
        <f t="shared" ref="S1211" si="1347">S1208</f>
        <v>43944</v>
      </c>
      <c r="T1211">
        <f t="shared" si="1291"/>
        <v>17</v>
      </c>
      <c r="U1211">
        <f t="shared" si="1292"/>
        <v>4</v>
      </c>
      <c r="V1211" t="str">
        <f t="shared" si="1288"/>
        <v>17Honoré Tarot4</v>
      </c>
      <c r="W1211" s="188">
        <f t="shared" si="1293"/>
        <v>0</v>
      </c>
      <c r="X1211" s="188">
        <f t="shared" si="1294"/>
        <v>0</v>
      </c>
      <c r="Y1211" s="33">
        <f t="shared" si="1295"/>
        <v>43944</v>
      </c>
    </row>
    <row r="1212" spans="1:25" ht="15">
      <c r="A1212" s="39"/>
      <c r="B1212" s="240"/>
      <c r="C1212" s="14" t="str">
        <f>IF(B1208&lt;&gt;"",'Agents Postes'!E$7,"")</f>
        <v>Joseph Belote</v>
      </c>
      <c r="D1212" s="15"/>
      <c r="E1212" s="16"/>
      <c r="F1212" s="16"/>
      <c r="G1212" s="17"/>
      <c r="H1212" s="17"/>
      <c r="I1212" s="18"/>
      <c r="J1212" s="18"/>
      <c r="K1212" s="19"/>
      <c r="L1212" s="1">
        <f t="shared" si="1324"/>
        <v>0</v>
      </c>
      <c r="M1212" s="4">
        <f t="shared" si="1325"/>
        <v>0</v>
      </c>
      <c r="R1212">
        <f t="shared" si="1289"/>
        <v>4</v>
      </c>
      <c r="S1212" s="33">
        <f t="shared" ref="S1212" si="1348">S1208</f>
        <v>43944</v>
      </c>
      <c r="T1212">
        <f t="shared" si="1291"/>
        <v>17</v>
      </c>
      <c r="U1212">
        <f t="shared" si="1292"/>
        <v>4</v>
      </c>
      <c r="V1212" t="str">
        <f t="shared" si="1288"/>
        <v>17Joseph Belote4</v>
      </c>
      <c r="W1212" s="188">
        <f t="shared" si="1293"/>
        <v>0</v>
      </c>
      <c r="X1212" s="188">
        <f t="shared" si="1294"/>
        <v>0</v>
      </c>
      <c r="Y1212" s="33">
        <f t="shared" si="1295"/>
        <v>43944</v>
      </c>
    </row>
    <row r="1213" spans="1:25" ht="15">
      <c r="A1213" s="39"/>
      <c r="B1213" s="240"/>
      <c r="C1213" s="14" t="str">
        <f>IF(B1208&lt;&gt;"",'Agents Postes'!E$8,"")</f>
        <v/>
      </c>
      <c r="D1213" s="15"/>
      <c r="E1213" s="16"/>
      <c r="F1213" s="16"/>
      <c r="G1213" s="17"/>
      <c r="H1213" s="17"/>
      <c r="I1213" s="18"/>
      <c r="J1213" s="18"/>
      <c r="K1213" s="19"/>
      <c r="L1213" s="1">
        <f t="shared" si="1324"/>
        <v>0</v>
      </c>
      <c r="M1213" s="4">
        <f t="shared" si="1325"/>
        <v>0</v>
      </c>
      <c r="R1213">
        <f t="shared" si="1289"/>
        <v>4</v>
      </c>
      <c r="S1213" s="33">
        <f t="shared" ref="S1213" si="1349">S1208</f>
        <v>43944</v>
      </c>
      <c r="T1213">
        <f t="shared" si="1291"/>
        <v>17</v>
      </c>
      <c r="U1213">
        <f t="shared" si="1292"/>
        <v>4</v>
      </c>
      <c r="V1213" t="str">
        <f t="shared" si="1288"/>
        <v>174</v>
      </c>
      <c r="W1213" s="188">
        <f t="shared" si="1293"/>
        <v>0</v>
      </c>
      <c r="X1213" s="188">
        <f t="shared" si="1294"/>
        <v>0</v>
      </c>
      <c r="Y1213" s="33">
        <f t="shared" si="1295"/>
        <v>43944</v>
      </c>
    </row>
    <row r="1214" spans="1:25" ht="15">
      <c r="A1214" s="39"/>
      <c r="B1214" s="240"/>
      <c r="C1214" s="14" t="str">
        <f>IF(B1208&lt;&gt;"",'Agents Postes'!E$9,"")</f>
        <v/>
      </c>
      <c r="D1214" s="15"/>
      <c r="E1214" s="16"/>
      <c r="F1214" s="16"/>
      <c r="G1214" s="17"/>
      <c r="H1214" s="17"/>
      <c r="I1214" s="18"/>
      <c r="J1214" s="18"/>
      <c r="K1214" s="19"/>
      <c r="L1214" s="1">
        <f t="shared" si="1324"/>
        <v>0</v>
      </c>
      <c r="M1214" s="4">
        <f t="shared" si="1325"/>
        <v>0</v>
      </c>
      <c r="R1214">
        <f t="shared" si="1289"/>
        <v>4</v>
      </c>
      <c r="S1214" s="33">
        <f t="shared" ref="S1214" si="1350">S1208</f>
        <v>43944</v>
      </c>
      <c r="T1214">
        <f t="shared" si="1291"/>
        <v>17</v>
      </c>
      <c r="U1214">
        <f t="shared" si="1292"/>
        <v>4</v>
      </c>
      <c r="V1214" t="str">
        <f t="shared" si="1288"/>
        <v>174</v>
      </c>
      <c r="W1214" s="188">
        <f t="shared" si="1293"/>
        <v>0</v>
      </c>
      <c r="X1214" s="188">
        <f t="shared" si="1294"/>
        <v>0</v>
      </c>
      <c r="Y1214" s="33">
        <f t="shared" si="1295"/>
        <v>43944</v>
      </c>
    </row>
    <row r="1215" spans="1:25" ht="15">
      <c r="A1215" s="39"/>
      <c r="B1215" s="240"/>
      <c r="C1215" s="14" t="str">
        <f>IF(B1208&lt;&gt;"",'Agents Postes'!E$10,"")</f>
        <v/>
      </c>
      <c r="D1215" s="15"/>
      <c r="E1215" s="16"/>
      <c r="F1215" s="16"/>
      <c r="G1215" s="17"/>
      <c r="H1215" s="17"/>
      <c r="I1215" s="18"/>
      <c r="J1215" s="18"/>
      <c r="K1215" s="19"/>
      <c r="L1215" s="1">
        <f t="shared" si="1324"/>
        <v>0</v>
      </c>
      <c r="M1215" s="4">
        <f t="shared" si="1325"/>
        <v>0</v>
      </c>
      <c r="R1215">
        <f t="shared" si="1289"/>
        <v>4</v>
      </c>
      <c r="S1215" s="33">
        <f t="shared" ref="S1215" si="1351">S1208</f>
        <v>43944</v>
      </c>
      <c r="T1215">
        <f t="shared" si="1291"/>
        <v>17</v>
      </c>
      <c r="U1215">
        <f t="shared" si="1292"/>
        <v>4</v>
      </c>
      <c r="V1215" t="str">
        <f t="shared" si="1288"/>
        <v>174</v>
      </c>
      <c r="W1215" s="188">
        <f t="shared" si="1293"/>
        <v>0</v>
      </c>
      <c r="X1215" s="188">
        <f t="shared" si="1294"/>
        <v>0</v>
      </c>
      <c r="Y1215" s="33">
        <f t="shared" si="1295"/>
        <v>43944</v>
      </c>
    </row>
    <row r="1216" spans="1:25" ht="15">
      <c r="A1216" s="39"/>
      <c r="B1216" s="240"/>
      <c r="C1216" s="14" t="str">
        <f>IF(B1208&lt;&gt;"",'Agents Postes'!E$11,"")</f>
        <v/>
      </c>
      <c r="D1216" s="15"/>
      <c r="E1216" s="16"/>
      <c r="F1216" s="16"/>
      <c r="G1216" s="17"/>
      <c r="H1216" s="17"/>
      <c r="I1216" s="18"/>
      <c r="J1216" s="18"/>
      <c r="K1216" s="19"/>
      <c r="L1216" s="1">
        <f t="shared" si="1324"/>
        <v>0</v>
      </c>
      <c r="M1216" s="4">
        <f t="shared" si="1325"/>
        <v>0</v>
      </c>
      <c r="R1216">
        <f t="shared" si="1289"/>
        <v>4</v>
      </c>
      <c r="S1216" s="33">
        <f t="shared" ref="S1216" si="1352">S1208</f>
        <v>43944</v>
      </c>
      <c r="T1216">
        <f t="shared" si="1291"/>
        <v>17</v>
      </c>
      <c r="U1216">
        <f t="shared" si="1292"/>
        <v>4</v>
      </c>
      <c r="V1216" t="str">
        <f t="shared" si="1288"/>
        <v>174</v>
      </c>
      <c r="W1216" s="188">
        <f t="shared" si="1293"/>
        <v>0</v>
      </c>
      <c r="X1216" s="188">
        <f t="shared" si="1294"/>
        <v>0</v>
      </c>
      <c r="Y1216" s="33">
        <f t="shared" si="1295"/>
        <v>43944</v>
      </c>
    </row>
    <row r="1217" spans="1:25" ht="15">
      <c r="A1217" s="39"/>
      <c r="B1217" s="240"/>
      <c r="C1217" s="14" t="str">
        <f>IF(B1208&lt;&gt;"",'Agents Postes'!E$12,"")</f>
        <v/>
      </c>
      <c r="D1217" s="15"/>
      <c r="E1217" s="16"/>
      <c r="F1217" s="16"/>
      <c r="G1217" s="17"/>
      <c r="H1217" s="17"/>
      <c r="I1217" s="18"/>
      <c r="J1217" s="18"/>
      <c r="K1217" s="19"/>
      <c r="L1217" s="1">
        <f t="shared" si="1324"/>
        <v>0</v>
      </c>
      <c r="M1217" s="4">
        <f t="shared" si="1325"/>
        <v>0</v>
      </c>
      <c r="R1217">
        <f t="shared" si="1289"/>
        <v>4</v>
      </c>
      <c r="S1217" s="33">
        <f t="shared" ref="S1217" si="1353">S1208</f>
        <v>43944</v>
      </c>
      <c r="T1217">
        <f t="shared" si="1291"/>
        <v>17</v>
      </c>
      <c r="U1217">
        <f t="shared" si="1292"/>
        <v>4</v>
      </c>
      <c r="V1217" t="str">
        <f t="shared" si="1288"/>
        <v>174</v>
      </c>
      <c r="W1217" s="188">
        <f t="shared" si="1293"/>
        <v>0</v>
      </c>
      <c r="X1217" s="188">
        <f t="shared" si="1294"/>
        <v>0</v>
      </c>
      <c r="Y1217" s="33">
        <f t="shared" si="1295"/>
        <v>43944</v>
      </c>
    </row>
    <row r="1218" spans="1:25" ht="15">
      <c r="A1218" s="39"/>
      <c r="B1218" s="240"/>
      <c r="C1218" s="14" t="str">
        <f>IF(B1208&lt;&gt;"",'Agents Postes'!E$13,"")</f>
        <v/>
      </c>
      <c r="D1218" s="15"/>
      <c r="E1218" s="16"/>
      <c r="F1218" s="16"/>
      <c r="G1218" s="17"/>
      <c r="H1218" s="17"/>
      <c r="I1218" s="18"/>
      <c r="J1218" s="18"/>
      <c r="K1218" s="19"/>
      <c r="L1218" s="1">
        <f t="shared" si="1324"/>
        <v>0</v>
      </c>
      <c r="M1218" s="4">
        <f t="shared" si="1325"/>
        <v>0</v>
      </c>
      <c r="R1218">
        <f t="shared" si="1289"/>
        <v>4</v>
      </c>
      <c r="S1218" s="33">
        <f t="shared" ref="S1218" si="1354">S1208</f>
        <v>43944</v>
      </c>
      <c r="T1218">
        <f t="shared" si="1291"/>
        <v>17</v>
      </c>
      <c r="U1218">
        <f t="shared" si="1292"/>
        <v>4</v>
      </c>
      <c r="V1218" t="str">
        <f t="shared" si="1288"/>
        <v>174</v>
      </c>
      <c r="W1218" s="188">
        <f t="shared" si="1293"/>
        <v>0</v>
      </c>
      <c r="X1218" s="188">
        <f t="shared" si="1294"/>
        <v>0</v>
      </c>
      <c r="Y1218" s="33">
        <f t="shared" si="1295"/>
        <v>43944</v>
      </c>
    </row>
    <row r="1219" spans="1:25" ht="15">
      <c r="A1219" s="39"/>
      <c r="B1219" s="240"/>
      <c r="C1219" s="14" t="str">
        <f>IF(B1208&lt;&gt;"",'Agents Postes'!E$14,"")</f>
        <v/>
      </c>
      <c r="D1219" s="15"/>
      <c r="E1219" s="16"/>
      <c r="F1219" s="16"/>
      <c r="G1219" s="17"/>
      <c r="H1219" s="17"/>
      <c r="I1219" s="18"/>
      <c r="J1219" s="18"/>
      <c r="K1219" s="19"/>
      <c r="L1219" s="1">
        <f t="shared" si="1324"/>
        <v>0</v>
      </c>
      <c r="M1219" s="4">
        <f t="shared" si="1325"/>
        <v>0</v>
      </c>
      <c r="R1219">
        <f t="shared" si="1289"/>
        <v>4</v>
      </c>
      <c r="S1219" s="33">
        <f t="shared" ref="S1219" si="1355">S1208</f>
        <v>43944</v>
      </c>
      <c r="T1219">
        <f t="shared" si="1291"/>
        <v>17</v>
      </c>
      <c r="U1219">
        <f t="shared" si="1292"/>
        <v>4</v>
      </c>
      <c r="V1219" t="str">
        <f t="shared" si="1288"/>
        <v>174</v>
      </c>
      <c r="W1219" s="188">
        <f t="shared" si="1293"/>
        <v>0</v>
      </c>
      <c r="X1219" s="188">
        <f t="shared" si="1294"/>
        <v>0</v>
      </c>
      <c r="Y1219" s="33">
        <f t="shared" si="1295"/>
        <v>43944</v>
      </c>
    </row>
    <row r="1220" spans="1:25" ht="15">
      <c r="A1220" s="39"/>
      <c r="B1220" s="240"/>
      <c r="C1220" s="14" t="str">
        <f>IF(B1209&lt;&gt;"",'Agents Postes'!E$14,"")</f>
        <v/>
      </c>
      <c r="D1220" s="15"/>
      <c r="E1220" s="16"/>
      <c r="F1220" s="16"/>
      <c r="G1220" s="17"/>
      <c r="H1220" s="17"/>
      <c r="I1220" s="18"/>
      <c r="J1220" s="18"/>
      <c r="K1220" s="19"/>
      <c r="L1220" s="1">
        <f t="shared" si="1324"/>
        <v>0</v>
      </c>
      <c r="M1220" s="4">
        <f t="shared" si="1325"/>
        <v>0</v>
      </c>
      <c r="R1220">
        <f t="shared" si="1289"/>
        <v>4</v>
      </c>
      <c r="S1220" s="33">
        <f t="shared" ref="S1220" si="1356">S1208</f>
        <v>43944</v>
      </c>
      <c r="T1220">
        <f t="shared" si="1291"/>
        <v>17</v>
      </c>
      <c r="U1220">
        <f t="shared" si="1292"/>
        <v>4</v>
      </c>
      <c r="V1220" t="str">
        <f t="shared" si="1288"/>
        <v>174</v>
      </c>
      <c r="W1220" s="188">
        <f t="shared" si="1293"/>
        <v>0</v>
      </c>
      <c r="X1220" s="188">
        <f t="shared" si="1294"/>
        <v>0</v>
      </c>
      <c r="Y1220" s="33">
        <f t="shared" si="1295"/>
        <v>43944</v>
      </c>
    </row>
    <row r="1221" spans="1:25" ht="15">
      <c r="A1221" s="39"/>
      <c r="B1221" s="240"/>
      <c r="C1221" s="14" t="str">
        <f>IF(B1210&lt;&gt;"",'Agents Postes'!E$14,"")</f>
        <v/>
      </c>
      <c r="D1221" s="15"/>
      <c r="E1221" s="16"/>
      <c r="F1221" s="16"/>
      <c r="G1221" s="17"/>
      <c r="H1221" s="17"/>
      <c r="I1221" s="18"/>
      <c r="J1221" s="18"/>
      <c r="K1221" s="19"/>
      <c r="L1221" s="1">
        <f t="shared" si="1324"/>
        <v>0</v>
      </c>
      <c r="M1221" s="4">
        <f t="shared" si="1325"/>
        <v>0</v>
      </c>
      <c r="R1221">
        <f t="shared" si="1289"/>
        <v>4</v>
      </c>
      <c r="S1221" s="33">
        <f t="shared" ref="S1221" si="1357">S1208</f>
        <v>43944</v>
      </c>
      <c r="T1221">
        <f t="shared" si="1291"/>
        <v>17</v>
      </c>
      <c r="U1221">
        <f t="shared" si="1292"/>
        <v>4</v>
      </c>
      <c r="V1221" t="str">
        <f t="shared" si="1288"/>
        <v>174</v>
      </c>
      <c r="W1221" s="188">
        <f t="shared" si="1293"/>
        <v>0</v>
      </c>
      <c r="X1221" s="188">
        <f t="shared" si="1294"/>
        <v>0</v>
      </c>
      <c r="Y1221" s="33">
        <f t="shared" si="1295"/>
        <v>43944</v>
      </c>
    </row>
    <row r="1222" spans="1:25" ht="15.75" thickBot="1">
      <c r="A1222" s="39"/>
      <c r="B1222" s="241"/>
      <c r="C1222" s="14" t="str">
        <f>IF(B1211&lt;&gt;"",'Agents Postes'!E$14,"")</f>
        <v/>
      </c>
      <c r="D1222" s="15"/>
      <c r="E1222" s="126"/>
      <c r="F1222" s="126"/>
      <c r="G1222" s="127"/>
      <c r="H1222" s="127"/>
      <c r="I1222" s="128"/>
      <c r="J1222" s="128"/>
      <c r="K1222" s="21"/>
      <c r="L1222" s="5">
        <f t="shared" si="1324"/>
        <v>0</v>
      </c>
      <c r="M1222" s="6">
        <f t="shared" si="1325"/>
        <v>0</v>
      </c>
      <c r="R1222">
        <f t="shared" si="1289"/>
        <v>4</v>
      </c>
      <c r="S1222" s="33">
        <f t="shared" ref="S1222" si="1358">S1208</f>
        <v>43944</v>
      </c>
      <c r="T1222">
        <f t="shared" si="1291"/>
        <v>17</v>
      </c>
      <c r="U1222">
        <f t="shared" si="1292"/>
        <v>4</v>
      </c>
      <c r="V1222" t="str">
        <f t="shared" si="1288"/>
        <v>174</v>
      </c>
      <c r="W1222" s="188">
        <f t="shared" si="1293"/>
        <v>0</v>
      </c>
      <c r="X1222" s="188">
        <f t="shared" si="1294"/>
        <v>0</v>
      </c>
      <c r="Y1222" s="33">
        <f t="shared" si="1295"/>
        <v>43944</v>
      </c>
    </row>
    <row r="1223" spans="1:25" ht="15">
      <c r="A1223" s="39">
        <v>81</v>
      </c>
      <c r="B1223" s="239">
        <f>IF(WORKDAY(D$4,A1223,Feries)&lt;=F$4,WORKDAY(D$4,A1223,Feries),"")</f>
        <v>43945</v>
      </c>
      <c r="C1223" s="11" t="str">
        <f>IF(B1223&lt;&gt;"",'Agents Postes'!E$3,"")</f>
        <v>Herbert Dupont</v>
      </c>
      <c r="D1223" s="12"/>
      <c r="E1223" s="123"/>
      <c r="F1223" s="123"/>
      <c r="G1223" s="124"/>
      <c r="H1223" s="124"/>
      <c r="I1223" s="125"/>
      <c r="J1223" s="125"/>
      <c r="K1223" s="13"/>
      <c r="L1223" s="2">
        <f t="shared" si="1324"/>
        <v>0</v>
      </c>
      <c r="M1223" s="3">
        <f t="shared" si="1325"/>
        <v>0</v>
      </c>
      <c r="R1223">
        <f t="shared" si="1289"/>
        <v>5</v>
      </c>
      <c r="S1223" s="33">
        <f t="shared" ref="S1223" si="1359">B1223</f>
        <v>43945</v>
      </c>
      <c r="T1223">
        <f t="shared" si="1291"/>
        <v>17</v>
      </c>
      <c r="U1223">
        <f t="shared" si="1292"/>
        <v>4</v>
      </c>
      <c r="V1223" t="str">
        <f t="shared" si="1288"/>
        <v>17Herbert Dupont5</v>
      </c>
      <c r="W1223" s="188">
        <f t="shared" si="1293"/>
        <v>0</v>
      </c>
      <c r="X1223" s="188">
        <f t="shared" si="1294"/>
        <v>0</v>
      </c>
      <c r="Y1223" s="33">
        <f t="shared" si="1295"/>
        <v>43945</v>
      </c>
    </row>
    <row r="1224" spans="1:25" ht="15">
      <c r="A1224" s="39"/>
      <c r="B1224" s="240"/>
      <c r="C1224" s="14" t="str">
        <f>IF(B1223&lt;&gt;"",'Agents Postes'!E$4,"")</f>
        <v>Lulu Durand</v>
      </c>
      <c r="D1224" s="15"/>
      <c r="E1224" s="16"/>
      <c r="F1224" s="16"/>
      <c r="G1224" s="17"/>
      <c r="H1224" s="17"/>
      <c r="I1224" s="18"/>
      <c r="J1224" s="18"/>
      <c r="K1224" s="19"/>
      <c r="L1224" s="1">
        <f t="shared" si="1324"/>
        <v>0</v>
      </c>
      <c r="M1224" s="4">
        <f t="shared" si="1325"/>
        <v>0</v>
      </c>
      <c r="R1224">
        <f t="shared" si="1289"/>
        <v>5</v>
      </c>
      <c r="S1224" s="33">
        <f t="shared" ref="S1224" si="1360">S1223</f>
        <v>43945</v>
      </c>
      <c r="T1224">
        <f t="shared" si="1291"/>
        <v>17</v>
      </c>
      <c r="U1224">
        <f t="shared" si="1292"/>
        <v>4</v>
      </c>
      <c r="V1224" t="str">
        <f t="shared" ref="V1224:V1252" si="1361">T1224&amp;C1224&amp;R1224</f>
        <v>17Lulu Durand5</v>
      </c>
      <c r="W1224" s="188">
        <f t="shared" si="1293"/>
        <v>0</v>
      </c>
      <c r="X1224" s="188">
        <f t="shared" si="1294"/>
        <v>0</v>
      </c>
      <c r="Y1224" s="33">
        <f t="shared" si="1295"/>
        <v>43945</v>
      </c>
    </row>
    <row r="1225" spans="1:25" ht="15">
      <c r="A1225" s="39"/>
      <c r="B1225" s="240"/>
      <c r="C1225" s="14" t="str">
        <f>IF(B1223&lt;&gt;"",'Agents Postes'!E$5,"")</f>
        <v>Jules Wist</v>
      </c>
      <c r="D1225" s="15"/>
      <c r="E1225" s="16"/>
      <c r="F1225" s="16"/>
      <c r="G1225" s="17"/>
      <c r="H1225" s="17"/>
      <c r="I1225" s="18"/>
      <c r="J1225" s="18"/>
      <c r="K1225" s="19"/>
      <c r="L1225" s="1">
        <f t="shared" si="1324"/>
        <v>0</v>
      </c>
      <c r="M1225" s="4">
        <f t="shared" si="1325"/>
        <v>0</v>
      </c>
      <c r="R1225">
        <f t="shared" ref="R1225:R1288" si="1362">IF(S1225&lt;&gt;"",WEEKDAY(S1225,2),"")</f>
        <v>5</v>
      </c>
      <c r="S1225" s="33">
        <f t="shared" ref="S1225" si="1363">S1223</f>
        <v>43945</v>
      </c>
      <c r="T1225">
        <f t="shared" ref="T1225:T1288" si="1364">IF(S1225&lt;&gt;"",WEEKNUM(S1225,2),"")</f>
        <v>17</v>
      </c>
      <c r="U1225">
        <f t="shared" ref="U1225:U1288" si="1365">IF(S1225&lt;&gt;"",MONTH(S1225),"")</f>
        <v>4</v>
      </c>
      <c r="V1225" t="str">
        <f t="shared" si="1361"/>
        <v>17Jules Wist5</v>
      </c>
      <c r="W1225" s="188">
        <f t="shared" ref="W1225:W1288" si="1366">D1225</f>
        <v>0</v>
      </c>
      <c r="X1225" s="188">
        <f t="shared" ref="X1225:X1288" si="1367">K1225</f>
        <v>0</v>
      </c>
      <c r="Y1225" s="33">
        <f t="shared" ref="Y1225:Y1288" si="1368">S1225</f>
        <v>43945</v>
      </c>
    </row>
    <row r="1226" spans="1:25" ht="15">
      <c r="A1226" s="39"/>
      <c r="B1226" s="240"/>
      <c r="C1226" s="14" t="str">
        <f>IF(B1223&lt;&gt;"",'Agents Postes'!E$6,"")</f>
        <v>Honoré Tarot</v>
      </c>
      <c r="D1226" s="15"/>
      <c r="E1226" s="16"/>
      <c r="F1226" s="16"/>
      <c r="G1226" s="17"/>
      <c r="H1226" s="17"/>
      <c r="I1226" s="18"/>
      <c r="J1226" s="18"/>
      <c r="K1226" s="19"/>
      <c r="L1226" s="1">
        <f t="shared" si="1324"/>
        <v>0</v>
      </c>
      <c r="M1226" s="4">
        <f t="shared" si="1325"/>
        <v>0</v>
      </c>
      <c r="R1226">
        <f t="shared" si="1362"/>
        <v>5</v>
      </c>
      <c r="S1226" s="33">
        <f t="shared" ref="S1226" si="1369">S1223</f>
        <v>43945</v>
      </c>
      <c r="T1226">
        <f t="shared" si="1364"/>
        <v>17</v>
      </c>
      <c r="U1226">
        <f t="shared" si="1365"/>
        <v>4</v>
      </c>
      <c r="V1226" t="str">
        <f t="shared" si="1361"/>
        <v>17Honoré Tarot5</v>
      </c>
      <c r="W1226" s="188">
        <f t="shared" si="1366"/>
        <v>0</v>
      </c>
      <c r="X1226" s="188">
        <f t="shared" si="1367"/>
        <v>0</v>
      </c>
      <c r="Y1226" s="33">
        <f t="shared" si="1368"/>
        <v>43945</v>
      </c>
    </row>
    <row r="1227" spans="1:25" ht="15">
      <c r="A1227" s="39"/>
      <c r="B1227" s="240"/>
      <c r="C1227" s="14" t="str">
        <f>IF(B1223&lt;&gt;"",'Agents Postes'!E$7,"")</f>
        <v>Joseph Belote</v>
      </c>
      <c r="D1227" s="15"/>
      <c r="E1227" s="16"/>
      <c r="F1227" s="16"/>
      <c r="G1227" s="17"/>
      <c r="H1227" s="17"/>
      <c r="I1227" s="18"/>
      <c r="J1227" s="18"/>
      <c r="K1227" s="19"/>
      <c r="L1227" s="1">
        <f t="shared" si="1324"/>
        <v>0</v>
      </c>
      <c r="M1227" s="4">
        <f t="shared" si="1325"/>
        <v>0</v>
      </c>
      <c r="R1227">
        <f t="shared" si="1362"/>
        <v>5</v>
      </c>
      <c r="S1227" s="33">
        <f t="shared" ref="S1227" si="1370">S1223</f>
        <v>43945</v>
      </c>
      <c r="T1227">
        <f t="shared" si="1364"/>
        <v>17</v>
      </c>
      <c r="U1227">
        <f t="shared" si="1365"/>
        <v>4</v>
      </c>
      <c r="V1227" t="str">
        <f t="shared" si="1361"/>
        <v>17Joseph Belote5</v>
      </c>
      <c r="W1227" s="188">
        <f t="shared" si="1366"/>
        <v>0</v>
      </c>
      <c r="X1227" s="188">
        <f t="shared" si="1367"/>
        <v>0</v>
      </c>
      <c r="Y1227" s="33">
        <f t="shared" si="1368"/>
        <v>43945</v>
      </c>
    </row>
    <row r="1228" spans="1:25" ht="15">
      <c r="A1228" s="39"/>
      <c r="B1228" s="240"/>
      <c r="C1228" s="14" t="str">
        <f>IF(B1223&lt;&gt;"",'Agents Postes'!E$8,"")</f>
        <v/>
      </c>
      <c r="D1228" s="15"/>
      <c r="E1228" s="16"/>
      <c r="F1228" s="16"/>
      <c r="G1228" s="17"/>
      <c r="H1228" s="17"/>
      <c r="I1228" s="18"/>
      <c r="J1228" s="18"/>
      <c r="K1228" s="19"/>
      <c r="L1228" s="1">
        <f t="shared" si="1324"/>
        <v>0</v>
      </c>
      <c r="M1228" s="4">
        <f t="shared" si="1325"/>
        <v>0</v>
      </c>
      <c r="R1228">
        <f t="shared" si="1362"/>
        <v>5</v>
      </c>
      <c r="S1228" s="33">
        <f t="shared" ref="S1228" si="1371">S1223</f>
        <v>43945</v>
      </c>
      <c r="T1228">
        <f t="shared" si="1364"/>
        <v>17</v>
      </c>
      <c r="U1228">
        <f t="shared" si="1365"/>
        <v>4</v>
      </c>
      <c r="V1228" t="str">
        <f t="shared" si="1361"/>
        <v>175</v>
      </c>
      <c r="W1228" s="188">
        <f t="shared" si="1366"/>
        <v>0</v>
      </c>
      <c r="X1228" s="188">
        <f t="shared" si="1367"/>
        <v>0</v>
      </c>
      <c r="Y1228" s="33">
        <f t="shared" si="1368"/>
        <v>43945</v>
      </c>
    </row>
    <row r="1229" spans="1:25" ht="15">
      <c r="A1229" s="39"/>
      <c r="B1229" s="240"/>
      <c r="C1229" s="14" t="str">
        <f>IF(B1223&lt;&gt;"",'Agents Postes'!E$9,"")</f>
        <v/>
      </c>
      <c r="D1229" s="15"/>
      <c r="E1229" s="16"/>
      <c r="F1229" s="16"/>
      <c r="G1229" s="17"/>
      <c r="H1229" s="17"/>
      <c r="I1229" s="18"/>
      <c r="J1229" s="18"/>
      <c r="K1229" s="19"/>
      <c r="L1229" s="1">
        <f t="shared" si="1324"/>
        <v>0</v>
      </c>
      <c r="M1229" s="4">
        <f t="shared" si="1325"/>
        <v>0</v>
      </c>
      <c r="R1229">
        <f t="shared" si="1362"/>
        <v>5</v>
      </c>
      <c r="S1229" s="33">
        <f t="shared" ref="S1229" si="1372">S1223</f>
        <v>43945</v>
      </c>
      <c r="T1229">
        <f t="shared" si="1364"/>
        <v>17</v>
      </c>
      <c r="U1229">
        <f t="shared" si="1365"/>
        <v>4</v>
      </c>
      <c r="V1229" t="str">
        <f t="shared" si="1361"/>
        <v>175</v>
      </c>
      <c r="W1229" s="188">
        <f t="shared" si="1366"/>
        <v>0</v>
      </c>
      <c r="X1229" s="188">
        <f t="shared" si="1367"/>
        <v>0</v>
      </c>
      <c r="Y1229" s="33">
        <f t="shared" si="1368"/>
        <v>43945</v>
      </c>
    </row>
    <row r="1230" spans="1:25" ht="15">
      <c r="A1230" s="39"/>
      <c r="B1230" s="240"/>
      <c r="C1230" s="14" t="str">
        <f>IF(B1223&lt;&gt;"",'Agents Postes'!E$10,"")</f>
        <v/>
      </c>
      <c r="D1230" s="15"/>
      <c r="E1230" s="16"/>
      <c r="F1230" s="16"/>
      <c r="G1230" s="17"/>
      <c r="H1230" s="17"/>
      <c r="I1230" s="18"/>
      <c r="J1230" s="18"/>
      <c r="K1230" s="19"/>
      <c r="L1230" s="1">
        <f t="shared" si="1324"/>
        <v>0</v>
      </c>
      <c r="M1230" s="4">
        <f t="shared" si="1325"/>
        <v>0</v>
      </c>
      <c r="R1230">
        <f t="shared" si="1362"/>
        <v>5</v>
      </c>
      <c r="S1230" s="33">
        <f t="shared" ref="S1230" si="1373">S1223</f>
        <v>43945</v>
      </c>
      <c r="T1230">
        <f t="shared" si="1364"/>
        <v>17</v>
      </c>
      <c r="U1230">
        <f t="shared" si="1365"/>
        <v>4</v>
      </c>
      <c r="V1230" t="str">
        <f t="shared" si="1361"/>
        <v>175</v>
      </c>
      <c r="W1230" s="188">
        <f t="shared" si="1366"/>
        <v>0</v>
      </c>
      <c r="X1230" s="188">
        <f t="shared" si="1367"/>
        <v>0</v>
      </c>
      <c r="Y1230" s="33">
        <f t="shared" si="1368"/>
        <v>43945</v>
      </c>
    </row>
    <row r="1231" spans="1:25" ht="15">
      <c r="A1231" s="39"/>
      <c r="B1231" s="240"/>
      <c r="C1231" s="14" t="str">
        <f>IF(B1223&lt;&gt;"",'Agents Postes'!E$11,"")</f>
        <v/>
      </c>
      <c r="D1231" s="15"/>
      <c r="E1231" s="16"/>
      <c r="F1231" s="16"/>
      <c r="G1231" s="17"/>
      <c r="H1231" s="17"/>
      <c r="I1231" s="18"/>
      <c r="J1231" s="18"/>
      <c r="K1231" s="19"/>
      <c r="L1231" s="1">
        <f t="shared" si="1324"/>
        <v>0</v>
      </c>
      <c r="M1231" s="4">
        <f t="shared" si="1325"/>
        <v>0</v>
      </c>
      <c r="R1231">
        <f t="shared" si="1362"/>
        <v>5</v>
      </c>
      <c r="S1231" s="33">
        <f t="shared" ref="S1231" si="1374">S1223</f>
        <v>43945</v>
      </c>
      <c r="T1231">
        <f t="shared" si="1364"/>
        <v>17</v>
      </c>
      <c r="U1231">
        <f t="shared" si="1365"/>
        <v>4</v>
      </c>
      <c r="V1231" t="str">
        <f t="shared" si="1361"/>
        <v>175</v>
      </c>
      <c r="W1231" s="188">
        <f t="shared" si="1366"/>
        <v>0</v>
      </c>
      <c r="X1231" s="188">
        <f t="shared" si="1367"/>
        <v>0</v>
      </c>
      <c r="Y1231" s="33">
        <f t="shared" si="1368"/>
        <v>43945</v>
      </c>
    </row>
    <row r="1232" spans="1:25" ht="15">
      <c r="A1232" s="39"/>
      <c r="B1232" s="240"/>
      <c r="C1232" s="14" t="str">
        <f>IF(B1223&lt;&gt;"",'Agents Postes'!E$12,"")</f>
        <v/>
      </c>
      <c r="D1232" s="15"/>
      <c r="E1232" s="16"/>
      <c r="F1232" s="16"/>
      <c r="G1232" s="17"/>
      <c r="H1232" s="17"/>
      <c r="I1232" s="18"/>
      <c r="J1232" s="18"/>
      <c r="K1232" s="19"/>
      <c r="L1232" s="1">
        <f t="shared" si="1324"/>
        <v>0</v>
      </c>
      <c r="M1232" s="4">
        <f t="shared" si="1325"/>
        <v>0</v>
      </c>
      <c r="R1232">
        <f t="shared" si="1362"/>
        <v>5</v>
      </c>
      <c r="S1232" s="33">
        <f t="shared" ref="S1232" si="1375">S1223</f>
        <v>43945</v>
      </c>
      <c r="T1232">
        <f t="shared" si="1364"/>
        <v>17</v>
      </c>
      <c r="U1232">
        <f t="shared" si="1365"/>
        <v>4</v>
      </c>
      <c r="V1232" t="str">
        <f t="shared" si="1361"/>
        <v>175</v>
      </c>
      <c r="W1232" s="188">
        <f t="shared" si="1366"/>
        <v>0</v>
      </c>
      <c r="X1232" s="188">
        <f t="shared" si="1367"/>
        <v>0</v>
      </c>
      <c r="Y1232" s="33">
        <f t="shared" si="1368"/>
        <v>43945</v>
      </c>
    </row>
    <row r="1233" spans="1:25" ht="15">
      <c r="A1233" s="39"/>
      <c r="B1233" s="240"/>
      <c r="C1233" s="14" t="str">
        <f>IF(B1223&lt;&gt;"",'Agents Postes'!E$13,"")</f>
        <v/>
      </c>
      <c r="D1233" s="15"/>
      <c r="E1233" s="16"/>
      <c r="F1233" s="16"/>
      <c r="G1233" s="17"/>
      <c r="H1233" s="17"/>
      <c r="I1233" s="18"/>
      <c r="J1233" s="18"/>
      <c r="K1233" s="19"/>
      <c r="L1233" s="1">
        <f t="shared" si="1324"/>
        <v>0</v>
      </c>
      <c r="M1233" s="4">
        <f t="shared" si="1325"/>
        <v>0</v>
      </c>
      <c r="R1233">
        <f t="shared" si="1362"/>
        <v>5</v>
      </c>
      <c r="S1233" s="33">
        <f t="shared" ref="S1233" si="1376">S1223</f>
        <v>43945</v>
      </c>
      <c r="T1233">
        <f t="shared" si="1364"/>
        <v>17</v>
      </c>
      <c r="U1233">
        <f t="shared" si="1365"/>
        <v>4</v>
      </c>
      <c r="V1233" t="str">
        <f t="shared" si="1361"/>
        <v>175</v>
      </c>
      <c r="W1233" s="188">
        <f t="shared" si="1366"/>
        <v>0</v>
      </c>
      <c r="X1233" s="188">
        <f t="shared" si="1367"/>
        <v>0</v>
      </c>
      <c r="Y1233" s="33">
        <f t="shared" si="1368"/>
        <v>43945</v>
      </c>
    </row>
    <row r="1234" spans="1:25" ht="15">
      <c r="A1234" s="39"/>
      <c r="B1234" s="240"/>
      <c r="C1234" s="14" t="str">
        <f>IF(B1223&lt;&gt;"",'Agents Postes'!E$14,"")</f>
        <v/>
      </c>
      <c r="D1234" s="15"/>
      <c r="E1234" s="16"/>
      <c r="F1234" s="16"/>
      <c r="G1234" s="17"/>
      <c r="H1234" s="17"/>
      <c r="I1234" s="18"/>
      <c r="J1234" s="18"/>
      <c r="K1234" s="19"/>
      <c r="L1234" s="1">
        <f t="shared" si="1324"/>
        <v>0</v>
      </c>
      <c r="M1234" s="4">
        <f t="shared" si="1325"/>
        <v>0</v>
      </c>
      <c r="R1234">
        <f t="shared" si="1362"/>
        <v>5</v>
      </c>
      <c r="S1234" s="33">
        <f t="shared" ref="S1234" si="1377">S1223</f>
        <v>43945</v>
      </c>
      <c r="T1234">
        <f t="shared" si="1364"/>
        <v>17</v>
      </c>
      <c r="U1234">
        <f t="shared" si="1365"/>
        <v>4</v>
      </c>
      <c r="V1234" t="str">
        <f t="shared" si="1361"/>
        <v>175</v>
      </c>
      <c r="W1234" s="188">
        <f t="shared" si="1366"/>
        <v>0</v>
      </c>
      <c r="X1234" s="188">
        <f t="shared" si="1367"/>
        <v>0</v>
      </c>
      <c r="Y1234" s="33">
        <f t="shared" si="1368"/>
        <v>43945</v>
      </c>
    </row>
    <row r="1235" spans="1:25" ht="15">
      <c r="A1235" s="39"/>
      <c r="B1235" s="240"/>
      <c r="C1235" s="14" t="str">
        <f>IF(B1224&lt;&gt;"",'Agents Postes'!E$14,"")</f>
        <v/>
      </c>
      <c r="D1235" s="15"/>
      <c r="E1235" s="16"/>
      <c r="F1235" s="16"/>
      <c r="G1235" s="17"/>
      <c r="H1235" s="17"/>
      <c r="I1235" s="18"/>
      <c r="J1235" s="18"/>
      <c r="K1235" s="19"/>
      <c r="L1235" s="1">
        <f t="shared" si="1324"/>
        <v>0</v>
      </c>
      <c r="M1235" s="4">
        <f t="shared" si="1325"/>
        <v>0</v>
      </c>
      <c r="R1235">
        <f t="shared" si="1362"/>
        <v>5</v>
      </c>
      <c r="S1235" s="33">
        <f t="shared" ref="S1235" si="1378">S1223</f>
        <v>43945</v>
      </c>
      <c r="T1235">
        <f t="shared" si="1364"/>
        <v>17</v>
      </c>
      <c r="U1235">
        <f t="shared" si="1365"/>
        <v>4</v>
      </c>
      <c r="V1235" t="str">
        <f t="shared" si="1361"/>
        <v>175</v>
      </c>
      <c r="W1235" s="188">
        <f t="shared" si="1366"/>
        <v>0</v>
      </c>
      <c r="X1235" s="188">
        <f t="shared" si="1367"/>
        <v>0</v>
      </c>
      <c r="Y1235" s="33">
        <f t="shared" si="1368"/>
        <v>43945</v>
      </c>
    </row>
    <row r="1236" spans="1:25" ht="15">
      <c r="A1236" s="39"/>
      <c r="B1236" s="240"/>
      <c r="C1236" s="14" t="str">
        <f>IF(B1225&lt;&gt;"",'Agents Postes'!E$14,"")</f>
        <v/>
      </c>
      <c r="D1236" s="15"/>
      <c r="E1236" s="16"/>
      <c r="F1236" s="16"/>
      <c r="G1236" s="17"/>
      <c r="H1236" s="17"/>
      <c r="I1236" s="18"/>
      <c r="J1236" s="18"/>
      <c r="K1236" s="19"/>
      <c r="L1236" s="1">
        <f t="shared" si="1324"/>
        <v>0</v>
      </c>
      <c r="M1236" s="4">
        <f t="shared" si="1325"/>
        <v>0</v>
      </c>
      <c r="R1236">
        <f t="shared" si="1362"/>
        <v>5</v>
      </c>
      <c r="S1236" s="33">
        <f t="shared" ref="S1236" si="1379">S1223</f>
        <v>43945</v>
      </c>
      <c r="T1236">
        <f t="shared" si="1364"/>
        <v>17</v>
      </c>
      <c r="U1236">
        <f t="shared" si="1365"/>
        <v>4</v>
      </c>
      <c r="V1236" t="str">
        <f t="shared" si="1361"/>
        <v>175</v>
      </c>
      <c r="W1236" s="188">
        <f t="shared" si="1366"/>
        <v>0</v>
      </c>
      <c r="X1236" s="188">
        <f t="shared" si="1367"/>
        <v>0</v>
      </c>
      <c r="Y1236" s="33">
        <f t="shared" si="1368"/>
        <v>43945</v>
      </c>
    </row>
    <row r="1237" spans="1:25" ht="15.75" thickBot="1">
      <c r="A1237" s="39"/>
      <c r="B1237" s="241"/>
      <c r="C1237" s="14" t="str">
        <f>IF(B1226&lt;&gt;"",'Agents Postes'!E$14,"")</f>
        <v/>
      </c>
      <c r="D1237" s="15"/>
      <c r="E1237" s="126"/>
      <c r="F1237" s="126"/>
      <c r="G1237" s="127"/>
      <c r="H1237" s="127"/>
      <c r="I1237" s="128"/>
      <c r="J1237" s="128"/>
      <c r="K1237" s="21"/>
      <c r="L1237" s="5">
        <f t="shared" si="1324"/>
        <v>0</v>
      </c>
      <c r="M1237" s="6">
        <f t="shared" si="1325"/>
        <v>0</v>
      </c>
      <c r="R1237">
        <f t="shared" si="1362"/>
        <v>5</v>
      </c>
      <c r="S1237" s="33">
        <f t="shared" ref="S1237" si="1380">S1223</f>
        <v>43945</v>
      </c>
      <c r="T1237">
        <f t="shared" si="1364"/>
        <v>17</v>
      </c>
      <c r="U1237">
        <f t="shared" si="1365"/>
        <v>4</v>
      </c>
      <c r="V1237" t="str">
        <f t="shared" si="1361"/>
        <v>175</v>
      </c>
      <c r="W1237" s="188">
        <f t="shared" si="1366"/>
        <v>0</v>
      </c>
      <c r="X1237" s="188">
        <f t="shared" si="1367"/>
        <v>0</v>
      </c>
      <c r="Y1237" s="33">
        <f t="shared" si="1368"/>
        <v>43945</v>
      </c>
    </row>
    <row r="1238" spans="1:25" ht="15">
      <c r="A1238" s="39">
        <v>82</v>
      </c>
      <c r="B1238" s="239">
        <f>IF(WORKDAY(D$4,A1238,Feries)&lt;=F$4,WORKDAY(D$4,A1238,Feries),"")</f>
        <v>43948</v>
      </c>
      <c r="C1238" s="11" t="str">
        <f>IF(B1238&lt;&gt;"",'Agents Postes'!E$3,"")</f>
        <v>Herbert Dupont</v>
      </c>
      <c r="D1238" s="12"/>
      <c r="E1238" s="123"/>
      <c r="F1238" s="123"/>
      <c r="G1238" s="124"/>
      <c r="H1238" s="124"/>
      <c r="I1238" s="125"/>
      <c r="J1238" s="125"/>
      <c r="K1238" s="13"/>
      <c r="L1238" s="2">
        <f t="shared" si="1324"/>
        <v>0</v>
      </c>
      <c r="M1238" s="3">
        <f t="shared" si="1325"/>
        <v>0</v>
      </c>
      <c r="R1238">
        <f t="shared" si="1362"/>
        <v>1</v>
      </c>
      <c r="S1238" s="33">
        <f t="shared" ref="S1238" si="1381">B1238</f>
        <v>43948</v>
      </c>
      <c r="T1238">
        <f t="shared" si="1364"/>
        <v>18</v>
      </c>
      <c r="U1238">
        <f t="shared" si="1365"/>
        <v>4</v>
      </c>
      <c r="V1238" t="str">
        <f t="shared" si="1361"/>
        <v>18Herbert Dupont1</v>
      </c>
      <c r="W1238" s="188">
        <f t="shared" si="1366"/>
        <v>0</v>
      </c>
      <c r="X1238" s="188">
        <f t="shared" si="1367"/>
        <v>0</v>
      </c>
      <c r="Y1238" s="33">
        <f t="shared" si="1368"/>
        <v>43948</v>
      </c>
    </row>
    <row r="1239" spans="1:25" ht="15">
      <c r="A1239" s="39"/>
      <c r="B1239" s="240"/>
      <c r="C1239" s="14" t="str">
        <f>IF(B1238&lt;&gt;"",'Agents Postes'!E$4,"")</f>
        <v>Lulu Durand</v>
      </c>
      <c r="D1239" s="15"/>
      <c r="E1239" s="16"/>
      <c r="F1239" s="16"/>
      <c r="G1239" s="17"/>
      <c r="H1239" s="17"/>
      <c r="I1239" s="18"/>
      <c r="J1239" s="18"/>
      <c r="K1239" s="19"/>
      <c r="L1239" s="1">
        <f t="shared" si="1324"/>
        <v>0</v>
      </c>
      <c r="M1239" s="4">
        <f t="shared" si="1325"/>
        <v>0</v>
      </c>
      <c r="R1239">
        <f t="shared" si="1362"/>
        <v>1</v>
      </c>
      <c r="S1239" s="33">
        <f t="shared" ref="S1239" si="1382">S1238</f>
        <v>43948</v>
      </c>
      <c r="T1239">
        <f t="shared" si="1364"/>
        <v>18</v>
      </c>
      <c r="U1239">
        <f t="shared" si="1365"/>
        <v>4</v>
      </c>
      <c r="V1239" t="str">
        <f t="shared" si="1361"/>
        <v>18Lulu Durand1</v>
      </c>
      <c r="W1239" s="188">
        <f t="shared" si="1366"/>
        <v>0</v>
      </c>
      <c r="X1239" s="188">
        <f t="shared" si="1367"/>
        <v>0</v>
      </c>
      <c r="Y1239" s="33">
        <f t="shared" si="1368"/>
        <v>43948</v>
      </c>
    </row>
    <row r="1240" spans="1:25" ht="15">
      <c r="A1240" s="39"/>
      <c r="B1240" s="240"/>
      <c r="C1240" s="14" t="str">
        <f>IF(B1238&lt;&gt;"",'Agents Postes'!E$5,"")</f>
        <v>Jules Wist</v>
      </c>
      <c r="D1240" s="15"/>
      <c r="E1240" s="16"/>
      <c r="F1240" s="16"/>
      <c r="G1240" s="17"/>
      <c r="H1240" s="17"/>
      <c r="I1240" s="18"/>
      <c r="J1240" s="18"/>
      <c r="K1240" s="19"/>
      <c r="L1240" s="1">
        <f t="shared" si="1324"/>
        <v>0</v>
      </c>
      <c r="M1240" s="4">
        <f t="shared" si="1325"/>
        <v>0</v>
      </c>
      <c r="R1240">
        <f t="shared" si="1362"/>
        <v>1</v>
      </c>
      <c r="S1240" s="33">
        <f t="shared" ref="S1240" si="1383">S1238</f>
        <v>43948</v>
      </c>
      <c r="T1240">
        <f t="shared" si="1364"/>
        <v>18</v>
      </c>
      <c r="U1240">
        <f t="shared" si="1365"/>
        <v>4</v>
      </c>
      <c r="V1240" t="str">
        <f t="shared" si="1361"/>
        <v>18Jules Wist1</v>
      </c>
      <c r="W1240" s="188">
        <f t="shared" si="1366"/>
        <v>0</v>
      </c>
      <c r="X1240" s="188">
        <f t="shared" si="1367"/>
        <v>0</v>
      </c>
      <c r="Y1240" s="33">
        <f t="shared" si="1368"/>
        <v>43948</v>
      </c>
    </row>
    <row r="1241" spans="1:25" ht="15">
      <c r="A1241" s="39"/>
      <c r="B1241" s="240"/>
      <c r="C1241" s="14" t="str">
        <f>IF(B1238&lt;&gt;"",'Agents Postes'!E$6,"")</f>
        <v>Honoré Tarot</v>
      </c>
      <c r="D1241" s="15"/>
      <c r="E1241" s="16"/>
      <c r="F1241" s="16"/>
      <c r="G1241" s="17"/>
      <c r="H1241" s="17"/>
      <c r="I1241" s="18"/>
      <c r="J1241" s="18"/>
      <c r="K1241" s="19"/>
      <c r="L1241" s="1">
        <f t="shared" si="1324"/>
        <v>0</v>
      </c>
      <c r="M1241" s="4">
        <f t="shared" si="1325"/>
        <v>0</v>
      </c>
      <c r="R1241">
        <f t="shared" si="1362"/>
        <v>1</v>
      </c>
      <c r="S1241" s="33">
        <f t="shared" ref="S1241" si="1384">S1238</f>
        <v>43948</v>
      </c>
      <c r="T1241">
        <f t="shared" si="1364"/>
        <v>18</v>
      </c>
      <c r="U1241">
        <f t="shared" si="1365"/>
        <v>4</v>
      </c>
      <c r="V1241" t="str">
        <f t="shared" si="1361"/>
        <v>18Honoré Tarot1</v>
      </c>
      <c r="W1241" s="188">
        <f t="shared" si="1366"/>
        <v>0</v>
      </c>
      <c r="X1241" s="188">
        <f t="shared" si="1367"/>
        <v>0</v>
      </c>
      <c r="Y1241" s="33">
        <f t="shared" si="1368"/>
        <v>43948</v>
      </c>
    </row>
    <row r="1242" spans="1:25" ht="15">
      <c r="A1242" s="39"/>
      <c r="B1242" s="240"/>
      <c r="C1242" s="14" t="str">
        <f>IF(B1238&lt;&gt;"",'Agents Postes'!E$7,"")</f>
        <v>Joseph Belote</v>
      </c>
      <c r="D1242" s="15"/>
      <c r="E1242" s="16"/>
      <c r="F1242" s="16"/>
      <c r="G1242" s="17"/>
      <c r="H1242" s="17"/>
      <c r="I1242" s="18"/>
      <c r="J1242" s="18"/>
      <c r="K1242" s="19"/>
      <c r="L1242" s="1">
        <f t="shared" si="1324"/>
        <v>0</v>
      </c>
      <c r="M1242" s="4">
        <f t="shared" si="1325"/>
        <v>0</v>
      </c>
      <c r="R1242">
        <f t="shared" si="1362"/>
        <v>1</v>
      </c>
      <c r="S1242" s="33">
        <f t="shared" ref="S1242" si="1385">S1238</f>
        <v>43948</v>
      </c>
      <c r="T1242">
        <f t="shared" si="1364"/>
        <v>18</v>
      </c>
      <c r="U1242">
        <f t="shared" si="1365"/>
        <v>4</v>
      </c>
      <c r="V1242" t="str">
        <f t="shared" si="1361"/>
        <v>18Joseph Belote1</v>
      </c>
      <c r="W1242" s="188">
        <f t="shared" si="1366"/>
        <v>0</v>
      </c>
      <c r="X1242" s="188">
        <f t="shared" si="1367"/>
        <v>0</v>
      </c>
      <c r="Y1242" s="33">
        <f t="shared" si="1368"/>
        <v>43948</v>
      </c>
    </row>
    <row r="1243" spans="1:25" ht="15">
      <c r="A1243" s="39"/>
      <c r="B1243" s="240"/>
      <c r="C1243" s="14" t="str">
        <f>IF(B1238&lt;&gt;"",'Agents Postes'!E$8,"")</f>
        <v/>
      </c>
      <c r="D1243" s="15"/>
      <c r="E1243" s="16"/>
      <c r="F1243" s="16"/>
      <c r="G1243" s="17"/>
      <c r="H1243" s="17"/>
      <c r="I1243" s="18"/>
      <c r="J1243" s="18"/>
      <c r="K1243" s="19"/>
      <c r="L1243" s="1">
        <f t="shared" si="1324"/>
        <v>0</v>
      </c>
      <c r="M1243" s="4">
        <f t="shared" si="1325"/>
        <v>0</v>
      </c>
      <c r="R1243">
        <f t="shared" si="1362"/>
        <v>1</v>
      </c>
      <c r="S1243" s="33">
        <f t="shared" ref="S1243" si="1386">S1238</f>
        <v>43948</v>
      </c>
      <c r="T1243">
        <f t="shared" si="1364"/>
        <v>18</v>
      </c>
      <c r="U1243">
        <f t="shared" si="1365"/>
        <v>4</v>
      </c>
      <c r="V1243" t="str">
        <f t="shared" si="1361"/>
        <v>181</v>
      </c>
      <c r="W1243" s="188">
        <f t="shared" si="1366"/>
        <v>0</v>
      </c>
      <c r="X1243" s="188">
        <f t="shared" si="1367"/>
        <v>0</v>
      </c>
      <c r="Y1243" s="33">
        <f t="shared" si="1368"/>
        <v>43948</v>
      </c>
    </row>
    <row r="1244" spans="1:25" ht="15">
      <c r="A1244" s="39"/>
      <c r="B1244" s="240"/>
      <c r="C1244" s="14" t="str">
        <f>IF(B1238&lt;&gt;"",'Agents Postes'!E$9,"")</f>
        <v/>
      </c>
      <c r="D1244" s="15"/>
      <c r="E1244" s="16"/>
      <c r="F1244" s="16"/>
      <c r="G1244" s="17"/>
      <c r="H1244" s="17"/>
      <c r="I1244" s="18"/>
      <c r="J1244" s="18"/>
      <c r="K1244" s="19"/>
      <c r="L1244" s="1">
        <f t="shared" si="1324"/>
        <v>0</v>
      </c>
      <c r="M1244" s="4">
        <f t="shared" si="1325"/>
        <v>0</v>
      </c>
      <c r="R1244">
        <f t="shared" si="1362"/>
        <v>1</v>
      </c>
      <c r="S1244" s="33">
        <f t="shared" ref="S1244" si="1387">S1238</f>
        <v>43948</v>
      </c>
      <c r="T1244">
        <f t="shared" si="1364"/>
        <v>18</v>
      </c>
      <c r="U1244">
        <f t="shared" si="1365"/>
        <v>4</v>
      </c>
      <c r="V1244" t="str">
        <f t="shared" si="1361"/>
        <v>181</v>
      </c>
      <c r="W1244" s="188">
        <f t="shared" si="1366"/>
        <v>0</v>
      </c>
      <c r="X1244" s="188">
        <f t="shared" si="1367"/>
        <v>0</v>
      </c>
      <c r="Y1244" s="33">
        <f t="shared" si="1368"/>
        <v>43948</v>
      </c>
    </row>
    <row r="1245" spans="1:25" ht="15">
      <c r="A1245" s="39"/>
      <c r="B1245" s="240"/>
      <c r="C1245" s="14" t="str">
        <f>IF(B1238&lt;&gt;"",'Agents Postes'!E$10,"")</f>
        <v/>
      </c>
      <c r="D1245" s="15"/>
      <c r="E1245" s="16"/>
      <c r="F1245" s="16"/>
      <c r="G1245" s="17"/>
      <c r="H1245" s="17"/>
      <c r="I1245" s="18"/>
      <c r="J1245" s="18"/>
      <c r="K1245" s="19"/>
      <c r="L1245" s="1">
        <f t="shared" si="1324"/>
        <v>0</v>
      </c>
      <c r="M1245" s="4">
        <f t="shared" si="1325"/>
        <v>0</v>
      </c>
      <c r="R1245">
        <f t="shared" si="1362"/>
        <v>1</v>
      </c>
      <c r="S1245" s="33">
        <f t="shared" ref="S1245" si="1388">S1238</f>
        <v>43948</v>
      </c>
      <c r="T1245">
        <f t="shared" si="1364"/>
        <v>18</v>
      </c>
      <c r="U1245">
        <f t="shared" si="1365"/>
        <v>4</v>
      </c>
      <c r="V1245" t="str">
        <f t="shared" si="1361"/>
        <v>181</v>
      </c>
      <c r="W1245" s="188">
        <f t="shared" si="1366"/>
        <v>0</v>
      </c>
      <c r="X1245" s="188">
        <f t="shared" si="1367"/>
        <v>0</v>
      </c>
      <c r="Y1245" s="33">
        <f t="shared" si="1368"/>
        <v>43948</v>
      </c>
    </row>
    <row r="1246" spans="1:25" ht="15">
      <c r="A1246" s="39"/>
      <c r="B1246" s="240"/>
      <c r="C1246" s="14" t="str">
        <f>IF(B1238&lt;&gt;"",'Agents Postes'!E$11,"")</f>
        <v/>
      </c>
      <c r="D1246" s="15"/>
      <c r="E1246" s="16"/>
      <c r="F1246" s="16"/>
      <c r="G1246" s="17"/>
      <c r="H1246" s="17"/>
      <c r="I1246" s="18"/>
      <c r="J1246" s="18"/>
      <c r="K1246" s="19"/>
      <c r="L1246" s="1">
        <f t="shared" si="1324"/>
        <v>0</v>
      </c>
      <c r="M1246" s="4">
        <f t="shared" si="1325"/>
        <v>0</v>
      </c>
      <c r="R1246">
        <f t="shared" si="1362"/>
        <v>1</v>
      </c>
      <c r="S1246" s="33">
        <f t="shared" ref="S1246" si="1389">S1238</f>
        <v>43948</v>
      </c>
      <c r="T1246">
        <f t="shared" si="1364"/>
        <v>18</v>
      </c>
      <c r="U1246">
        <f t="shared" si="1365"/>
        <v>4</v>
      </c>
      <c r="V1246" t="str">
        <f t="shared" si="1361"/>
        <v>181</v>
      </c>
      <c r="W1246" s="188">
        <f t="shared" si="1366"/>
        <v>0</v>
      </c>
      <c r="X1246" s="188">
        <f t="shared" si="1367"/>
        <v>0</v>
      </c>
      <c r="Y1246" s="33">
        <f t="shared" si="1368"/>
        <v>43948</v>
      </c>
    </row>
    <row r="1247" spans="1:25" ht="15">
      <c r="A1247" s="39"/>
      <c r="B1247" s="240"/>
      <c r="C1247" s="14" t="str">
        <f>IF(B1238&lt;&gt;"",'Agents Postes'!E$12,"")</f>
        <v/>
      </c>
      <c r="D1247" s="15"/>
      <c r="E1247" s="16"/>
      <c r="F1247" s="16"/>
      <c r="G1247" s="17"/>
      <c r="H1247" s="17"/>
      <c r="I1247" s="18"/>
      <c r="J1247" s="18"/>
      <c r="K1247" s="19"/>
      <c r="L1247" s="1">
        <f t="shared" si="1324"/>
        <v>0</v>
      </c>
      <c r="M1247" s="4">
        <f t="shared" si="1325"/>
        <v>0</v>
      </c>
      <c r="R1247">
        <f t="shared" si="1362"/>
        <v>1</v>
      </c>
      <c r="S1247" s="33">
        <f t="shared" ref="S1247" si="1390">S1238</f>
        <v>43948</v>
      </c>
      <c r="T1247">
        <f t="shared" si="1364"/>
        <v>18</v>
      </c>
      <c r="U1247">
        <f t="shared" si="1365"/>
        <v>4</v>
      </c>
      <c r="V1247" t="str">
        <f t="shared" si="1361"/>
        <v>181</v>
      </c>
      <c r="W1247" s="188">
        <f t="shared" si="1366"/>
        <v>0</v>
      </c>
      <c r="X1247" s="188">
        <f t="shared" si="1367"/>
        <v>0</v>
      </c>
      <c r="Y1247" s="33">
        <f t="shared" si="1368"/>
        <v>43948</v>
      </c>
    </row>
    <row r="1248" spans="1:25" ht="15">
      <c r="A1248" s="39"/>
      <c r="B1248" s="240"/>
      <c r="C1248" s="14" t="str">
        <f>IF(B1238&lt;&gt;"",'Agents Postes'!E$13,"")</f>
        <v/>
      </c>
      <c r="D1248" s="15"/>
      <c r="E1248" s="16"/>
      <c r="F1248" s="16"/>
      <c r="G1248" s="17"/>
      <c r="H1248" s="17"/>
      <c r="I1248" s="18"/>
      <c r="J1248" s="18"/>
      <c r="K1248" s="19"/>
      <c r="L1248" s="1">
        <f t="shared" si="1324"/>
        <v>0</v>
      </c>
      <c r="M1248" s="4">
        <f t="shared" si="1325"/>
        <v>0</v>
      </c>
      <c r="R1248">
        <f t="shared" si="1362"/>
        <v>1</v>
      </c>
      <c r="S1248" s="33">
        <f t="shared" ref="S1248" si="1391">S1238</f>
        <v>43948</v>
      </c>
      <c r="T1248">
        <f t="shared" si="1364"/>
        <v>18</v>
      </c>
      <c r="U1248">
        <f t="shared" si="1365"/>
        <v>4</v>
      </c>
      <c r="V1248" t="str">
        <f t="shared" si="1361"/>
        <v>181</v>
      </c>
      <c r="W1248" s="188">
        <f t="shared" si="1366"/>
        <v>0</v>
      </c>
      <c r="X1248" s="188">
        <f t="shared" si="1367"/>
        <v>0</v>
      </c>
      <c r="Y1248" s="33">
        <f t="shared" si="1368"/>
        <v>43948</v>
      </c>
    </row>
    <row r="1249" spans="1:25" ht="15">
      <c r="A1249" s="39"/>
      <c r="B1249" s="240"/>
      <c r="C1249" s="14" t="str">
        <f>IF(B1238&lt;&gt;"",'Agents Postes'!E$14,"")</f>
        <v/>
      </c>
      <c r="D1249" s="15"/>
      <c r="E1249" s="16"/>
      <c r="F1249" s="16"/>
      <c r="G1249" s="17"/>
      <c r="H1249" s="17"/>
      <c r="I1249" s="18"/>
      <c r="J1249" s="18"/>
      <c r="K1249" s="19"/>
      <c r="L1249" s="1">
        <f t="shared" si="1324"/>
        <v>0</v>
      </c>
      <c r="M1249" s="4">
        <f t="shared" si="1325"/>
        <v>0</v>
      </c>
      <c r="R1249">
        <f t="shared" si="1362"/>
        <v>1</v>
      </c>
      <c r="S1249" s="33">
        <f t="shared" ref="S1249" si="1392">S1238</f>
        <v>43948</v>
      </c>
      <c r="T1249">
        <f t="shared" si="1364"/>
        <v>18</v>
      </c>
      <c r="U1249">
        <f t="shared" si="1365"/>
        <v>4</v>
      </c>
      <c r="V1249" t="str">
        <f t="shared" si="1361"/>
        <v>181</v>
      </c>
      <c r="W1249" s="188">
        <f t="shared" si="1366"/>
        <v>0</v>
      </c>
      <c r="X1249" s="188">
        <f t="shared" si="1367"/>
        <v>0</v>
      </c>
      <c r="Y1249" s="33">
        <f t="shared" si="1368"/>
        <v>43948</v>
      </c>
    </row>
    <row r="1250" spans="1:25" ht="15">
      <c r="A1250" s="39"/>
      <c r="B1250" s="240"/>
      <c r="C1250" s="14" t="str">
        <f>IF(B1239&lt;&gt;"",'Agents Postes'!E$14,"")</f>
        <v/>
      </c>
      <c r="D1250" s="15"/>
      <c r="E1250" s="16"/>
      <c r="F1250" s="16"/>
      <c r="G1250" s="17"/>
      <c r="H1250" s="17"/>
      <c r="I1250" s="18"/>
      <c r="J1250" s="18"/>
      <c r="K1250" s="19"/>
      <c r="L1250" s="1">
        <f t="shared" si="1324"/>
        <v>0</v>
      </c>
      <c r="M1250" s="4">
        <f t="shared" si="1325"/>
        <v>0</v>
      </c>
      <c r="R1250">
        <f t="shared" si="1362"/>
        <v>1</v>
      </c>
      <c r="S1250" s="33">
        <f t="shared" ref="S1250" si="1393">S1238</f>
        <v>43948</v>
      </c>
      <c r="T1250">
        <f t="shared" si="1364"/>
        <v>18</v>
      </c>
      <c r="U1250">
        <f t="shared" si="1365"/>
        <v>4</v>
      </c>
      <c r="V1250" t="str">
        <f t="shared" si="1361"/>
        <v>181</v>
      </c>
      <c r="W1250" s="188">
        <f t="shared" si="1366"/>
        <v>0</v>
      </c>
      <c r="X1250" s="188">
        <f t="shared" si="1367"/>
        <v>0</v>
      </c>
      <c r="Y1250" s="33">
        <f t="shared" si="1368"/>
        <v>43948</v>
      </c>
    </row>
    <row r="1251" spans="1:25" ht="15">
      <c r="A1251" s="39"/>
      <c r="B1251" s="240"/>
      <c r="C1251" s="14" t="str">
        <f>IF(B1240&lt;&gt;"",'Agents Postes'!E$14,"")</f>
        <v/>
      </c>
      <c r="D1251" s="15"/>
      <c r="E1251" s="16"/>
      <c r="F1251" s="16"/>
      <c r="G1251" s="17"/>
      <c r="H1251" s="17"/>
      <c r="I1251" s="18"/>
      <c r="J1251" s="18"/>
      <c r="K1251" s="19"/>
      <c r="L1251" s="1">
        <f t="shared" si="1324"/>
        <v>0</v>
      </c>
      <c r="M1251" s="4">
        <f t="shared" si="1325"/>
        <v>0</v>
      </c>
      <c r="R1251">
        <f t="shared" si="1362"/>
        <v>1</v>
      </c>
      <c r="S1251" s="33">
        <f t="shared" ref="S1251" si="1394">S1238</f>
        <v>43948</v>
      </c>
      <c r="T1251">
        <f t="shared" si="1364"/>
        <v>18</v>
      </c>
      <c r="U1251">
        <f t="shared" si="1365"/>
        <v>4</v>
      </c>
      <c r="V1251" t="str">
        <f t="shared" si="1361"/>
        <v>181</v>
      </c>
      <c r="W1251" s="188">
        <f t="shared" si="1366"/>
        <v>0</v>
      </c>
      <c r="X1251" s="188">
        <f t="shared" si="1367"/>
        <v>0</v>
      </c>
      <c r="Y1251" s="33">
        <f t="shared" si="1368"/>
        <v>43948</v>
      </c>
    </row>
    <row r="1252" spans="1:25" ht="15.75" thickBot="1">
      <c r="A1252" s="39"/>
      <c r="B1252" s="241"/>
      <c r="C1252" s="14" t="str">
        <f>IF(B1241&lt;&gt;"",'Agents Postes'!E$14,"")</f>
        <v/>
      </c>
      <c r="D1252" s="15"/>
      <c r="E1252" s="126"/>
      <c r="F1252" s="126"/>
      <c r="G1252" s="127"/>
      <c r="H1252" s="127"/>
      <c r="I1252" s="128"/>
      <c r="J1252" s="128"/>
      <c r="K1252" s="21"/>
      <c r="L1252" s="5">
        <f t="shared" si="1324"/>
        <v>0</v>
      </c>
      <c r="M1252" s="6">
        <f t="shared" si="1325"/>
        <v>0</v>
      </c>
      <c r="R1252">
        <f t="shared" si="1362"/>
        <v>1</v>
      </c>
      <c r="S1252" s="33">
        <f t="shared" ref="S1252" si="1395">S1238</f>
        <v>43948</v>
      </c>
      <c r="T1252">
        <f t="shared" si="1364"/>
        <v>18</v>
      </c>
      <c r="U1252">
        <f t="shared" si="1365"/>
        <v>4</v>
      </c>
      <c r="V1252" t="str">
        <f t="shared" si="1361"/>
        <v>181</v>
      </c>
      <c r="W1252" s="188">
        <f t="shared" si="1366"/>
        <v>0</v>
      </c>
      <c r="X1252" s="188">
        <f t="shared" si="1367"/>
        <v>0</v>
      </c>
      <c r="Y1252" s="33">
        <f t="shared" si="1368"/>
        <v>43948</v>
      </c>
    </row>
    <row r="1253" spans="1:25" ht="15">
      <c r="A1253" s="39">
        <v>83</v>
      </c>
      <c r="B1253" s="239">
        <f>IF(WORKDAY(D$4,A1253,Feries)&lt;=F$4,WORKDAY(D$4,A1253,Feries),"")</f>
        <v>43949</v>
      </c>
      <c r="C1253" s="11" t="str">
        <f>IF(B1253&lt;&gt;"",'Agents Postes'!E$3,"")</f>
        <v>Herbert Dupont</v>
      </c>
      <c r="D1253" s="12"/>
      <c r="E1253" s="123"/>
      <c r="F1253" s="123"/>
      <c r="G1253" s="124"/>
      <c r="H1253" s="124"/>
      <c r="I1253" s="125"/>
      <c r="J1253" s="125"/>
      <c r="K1253" s="13"/>
      <c r="L1253" s="2">
        <f t="shared" si="1324"/>
        <v>0</v>
      </c>
      <c r="M1253" s="3">
        <f t="shared" si="1325"/>
        <v>0</v>
      </c>
      <c r="R1253">
        <f t="shared" si="1362"/>
        <v>2</v>
      </c>
      <c r="S1253" s="33">
        <f t="shared" ref="S1253" si="1396">B1253</f>
        <v>43949</v>
      </c>
      <c r="T1253">
        <f t="shared" si="1364"/>
        <v>18</v>
      </c>
      <c r="U1253">
        <f t="shared" si="1365"/>
        <v>4</v>
      </c>
      <c r="V1253" t="str">
        <f>T1253&amp;C1253&amp;R1253</f>
        <v>18Herbert Dupont2</v>
      </c>
      <c r="W1253" s="188">
        <f t="shared" si="1366"/>
        <v>0</v>
      </c>
      <c r="X1253" s="188">
        <f t="shared" si="1367"/>
        <v>0</v>
      </c>
      <c r="Y1253" s="33">
        <f t="shared" si="1368"/>
        <v>43949</v>
      </c>
    </row>
    <row r="1254" spans="1:25" ht="15">
      <c r="A1254" s="39"/>
      <c r="B1254" s="240"/>
      <c r="C1254" s="14" t="str">
        <f>IF(B1253&lt;&gt;"",'Agents Postes'!E$4,"")</f>
        <v>Lulu Durand</v>
      </c>
      <c r="D1254" s="15"/>
      <c r="E1254" s="16"/>
      <c r="F1254" s="16"/>
      <c r="G1254" s="17"/>
      <c r="H1254" s="17"/>
      <c r="I1254" s="18"/>
      <c r="J1254" s="18"/>
      <c r="K1254" s="19"/>
      <c r="L1254" s="1">
        <f t="shared" ref="L1254:L1317" si="1397">(F1254-E1254)+(H1254-G1254)+(J1254-I1254)</f>
        <v>0</v>
      </c>
      <c r="M1254" s="4">
        <f t="shared" ref="M1254:M1317" si="1398">L1254*24</f>
        <v>0</v>
      </c>
      <c r="R1254">
        <f t="shared" si="1362"/>
        <v>2</v>
      </c>
      <c r="S1254" s="33">
        <f t="shared" ref="S1254" si="1399">S1253</f>
        <v>43949</v>
      </c>
      <c r="T1254">
        <f t="shared" si="1364"/>
        <v>18</v>
      </c>
      <c r="U1254">
        <f t="shared" si="1365"/>
        <v>4</v>
      </c>
      <c r="V1254" t="str">
        <f t="shared" ref="V1254:V1317" si="1400">T1254&amp;C1254&amp;R1254</f>
        <v>18Lulu Durand2</v>
      </c>
      <c r="W1254" s="188">
        <f t="shared" si="1366"/>
        <v>0</v>
      </c>
      <c r="X1254" s="188">
        <f t="shared" si="1367"/>
        <v>0</v>
      </c>
      <c r="Y1254" s="33">
        <f t="shared" si="1368"/>
        <v>43949</v>
      </c>
    </row>
    <row r="1255" spans="1:25" ht="15">
      <c r="A1255" s="39"/>
      <c r="B1255" s="240"/>
      <c r="C1255" s="14" t="str">
        <f>IF(B1253&lt;&gt;"",'Agents Postes'!E$5,"")</f>
        <v>Jules Wist</v>
      </c>
      <c r="D1255" s="15"/>
      <c r="E1255" s="16"/>
      <c r="F1255" s="16"/>
      <c r="G1255" s="17"/>
      <c r="H1255" s="17"/>
      <c r="I1255" s="18"/>
      <c r="J1255" s="18"/>
      <c r="K1255" s="19"/>
      <c r="L1255" s="1">
        <f t="shared" si="1397"/>
        <v>0</v>
      </c>
      <c r="M1255" s="4">
        <f t="shared" si="1398"/>
        <v>0</v>
      </c>
      <c r="R1255">
        <f t="shared" si="1362"/>
        <v>2</v>
      </c>
      <c r="S1255" s="33">
        <f t="shared" ref="S1255" si="1401">S1253</f>
        <v>43949</v>
      </c>
      <c r="T1255">
        <f t="shared" si="1364"/>
        <v>18</v>
      </c>
      <c r="U1255">
        <f t="shared" si="1365"/>
        <v>4</v>
      </c>
      <c r="V1255" t="str">
        <f t="shared" si="1400"/>
        <v>18Jules Wist2</v>
      </c>
      <c r="W1255" s="188">
        <f t="shared" si="1366"/>
        <v>0</v>
      </c>
      <c r="X1255" s="188">
        <f t="shared" si="1367"/>
        <v>0</v>
      </c>
      <c r="Y1255" s="33">
        <f t="shared" si="1368"/>
        <v>43949</v>
      </c>
    </row>
    <row r="1256" spans="1:25" ht="15">
      <c r="A1256" s="39"/>
      <c r="B1256" s="240"/>
      <c r="C1256" s="14" t="str">
        <f>IF(B1253&lt;&gt;"",'Agents Postes'!E$6,"")</f>
        <v>Honoré Tarot</v>
      </c>
      <c r="D1256" s="15"/>
      <c r="E1256" s="16"/>
      <c r="F1256" s="16"/>
      <c r="G1256" s="17"/>
      <c r="H1256" s="17"/>
      <c r="I1256" s="18"/>
      <c r="J1256" s="18"/>
      <c r="K1256" s="19"/>
      <c r="L1256" s="1">
        <f t="shared" si="1397"/>
        <v>0</v>
      </c>
      <c r="M1256" s="4">
        <f t="shared" si="1398"/>
        <v>0</v>
      </c>
      <c r="R1256">
        <f t="shared" si="1362"/>
        <v>2</v>
      </c>
      <c r="S1256" s="33">
        <f t="shared" ref="S1256" si="1402">S1253</f>
        <v>43949</v>
      </c>
      <c r="T1256">
        <f t="shared" si="1364"/>
        <v>18</v>
      </c>
      <c r="U1256">
        <f t="shared" si="1365"/>
        <v>4</v>
      </c>
      <c r="V1256" t="str">
        <f t="shared" si="1400"/>
        <v>18Honoré Tarot2</v>
      </c>
      <c r="W1256" s="188">
        <f t="shared" si="1366"/>
        <v>0</v>
      </c>
      <c r="X1256" s="188">
        <f t="shared" si="1367"/>
        <v>0</v>
      </c>
      <c r="Y1256" s="33">
        <f t="shared" si="1368"/>
        <v>43949</v>
      </c>
    </row>
    <row r="1257" spans="1:25" ht="15">
      <c r="A1257" s="39"/>
      <c r="B1257" s="240"/>
      <c r="C1257" s="14" t="str">
        <f>IF(B1253&lt;&gt;"",'Agents Postes'!E$7,"")</f>
        <v>Joseph Belote</v>
      </c>
      <c r="D1257" s="15"/>
      <c r="E1257" s="16"/>
      <c r="F1257" s="16"/>
      <c r="G1257" s="17"/>
      <c r="H1257" s="17"/>
      <c r="I1257" s="18"/>
      <c r="J1257" s="18"/>
      <c r="K1257" s="19"/>
      <c r="L1257" s="1">
        <f t="shared" si="1397"/>
        <v>0</v>
      </c>
      <c r="M1257" s="4">
        <f t="shared" si="1398"/>
        <v>0</v>
      </c>
      <c r="R1257">
        <f t="shared" si="1362"/>
        <v>2</v>
      </c>
      <c r="S1257" s="33">
        <f t="shared" ref="S1257" si="1403">S1253</f>
        <v>43949</v>
      </c>
      <c r="T1257">
        <f t="shared" si="1364"/>
        <v>18</v>
      </c>
      <c r="U1257">
        <f t="shared" si="1365"/>
        <v>4</v>
      </c>
      <c r="V1257" t="str">
        <f t="shared" si="1400"/>
        <v>18Joseph Belote2</v>
      </c>
      <c r="W1257" s="188">
        <f t="shared" si="1366"/>
        <v>0</v>
      </c>
      <c r="X1257" s="188">
        <f t="shared" si="1367"/>
        <v>0</v>
      </c>
      <c r="Y1257" s="33">
        <f t="shared" si="1368"/>
        <v>43949</v>
      </c>
    </row>
    <row r="1258" spans="1:25" ht="15">
      <c r="A1258" s="39"/>
      <c r="B1258" s="240"/>
      <c r="C1258" s="14" t="str">
        <f>IF(B1253&lt;&gt;"",'Agents Postes'!E$8,"")</f>
        <v/>
      </c>
      <c r="D1258" s="15"/>
      <c r="E1258" s="16"/>
      <c r="F1258" s="16"/>
      <c r="G1258" s="17"/>
      <c r="H1258" s="17"/>
      <c r="I1258" s="18"/>
      <c r="J1258" s="18"/>
      <c r="K1258" s="19"/>
      <c r="L1258" s="1">
        <f t="shared" si="1397"/>
        <v>0</v>
      </c>
      <c r="M1258" s="4">
        <f t="shared" si="1398"/>
        <v>0</v>
      </c>
      <c r="R1258">
        <f t="shared" si="1362"/>
        <v>2</v>
      </c>
      <c r="S1258" s="33">
        <f t="shared" ref="S1258" si="1404">S1253</f>
        <v>43949</v>
      </c>
      <c r="T1258">
        <f t="shared" si="1364"/>
        <v>18</v>
      </c>
      <c r="U1258">
        <f t="shared" si="1365"/>
        <v>4</v>
      </c>
      <c r="V1258" t="str">
        <f t="shared" si="1400"/>
        <v>182</v>
      </c>
      <c r="W1258" s="188">
        <f t="shared" si="1366"/>
        <v>0</v>
      </c>
      <c r="X1258" s="188">
        <f t="shared" si="1367"/>
        <v>0</v>
      </c>
      <c r="Y1258" s="33">
        <f t="shared" si="1368"/>
        <v>43949</v>
      </c>
    </row>
    <row r="1259" spans="1:25" ht="15">
      <c r="A1259" s="39"/>
      <c r="B1259" s="240"/>
      <c r="C1259" s="14" t="str">
        <f>IF(B1253&lt;&gt;"",'Agents Postes'!E$9,"")</f>
        <v/>
      </c>
      <c r="D1259" s="15"/>
      <c r="E1259" s="16"/>
      <c r="F1259" s="16"/>
      <c r="G1259" s="17"/>
      <c r="H1259" s="17"/>
      <c r="I1259" s="18"/>
      <c r="J1259" s="18"/>
      <c r="K1259" s="19"/>
      <c r="L1259" s="1">
        <f t="shared" si="1397"/>
        <v>0</v>
      </c>
      <c r="M1259" s="4">
        <f t="shared" si="1398"/>
        <v>0</v>
      </c>
      <c r="R1259">
        <f t="shared" si="1362"/>
        <v>2</v>
      </c>
      <c r="S1259" s="33">
        <f t="shared" ref="S1259" si="1405">S1253</f>
        <v>43949</v>
      </c>
      <c r="T1259">
        <f t="shared" si="1364"/>
        <v>18</v>
      </c>
      <c r="U1259">
        <f t="shared" si="1365"/>
        <v>4</v>
      </c>
      <c r="V1259" t="str">
        <f t="shared" si="1400"/>
        <v>182</v>
      </c>
      <c r="W1259" s="188">
        <f t="shared" si="1366"/>
        <v>0</v>
      </c>
      <c r="X1259" s="188">
        <f t="shared" si="1367"/>
        <v>0</v>
      </c>
      <c r="Y1259" s="33">
        <f t="shared" si="1368"/>
        <v>43949</v>
      </c>
    </row>
    <row r="1260" spans="1:25" ht="15">
      <c r="A1260" s="39"/>
      <c r="B1260" s="240"/>
      <c r="C1260" s="14" t="str">
        <f>IF(B1253&lt;&gt;"",'Agents Postes'!E$10,"")</f>
        <v/>
      </c>
      <c r="D1260" s="15"/>
      <c r="E1260" s="16"/>
      <c r="F1260" s="16"/>
      <c r="G1260" s="17"/>
      <c r="H1260" s="17"/>
      <c r="I1260" s="18"/>
      <c r="J1260" s="18"/>
      <c r="K1260" s="19"/>
      <c r="L1260" s="1">
        <f t="shared" si="1397"/>
        <v>0</v>
      </c>
      <c r="M1260" s="4">
        <f t="shared" si="1398"/>
        <v>0</v>
      </c>
      <c r="R1260">
        <f t="shared" si="1362"/>
        <v>2</v>
      </c>
      <c r="S1260" s="33">
        <f t="shared" ref="S1260" si="1406">S1253</f>
        <v>43949</v>
      </c>
      <c r="T1260">
        <f t="shared" si="1364"/>
        <v>18</v>
      </c>
      <c r="U1260">
        <f t="shared" si="1365"/>
        <v>4</v>
      </c>
      <c r="V1260" t="str">
        <f t="shared" si="1400"/>
        <v>182</v>
      </c>
      <c r="W1260" s="188">
        <f t="shared" si="1366"/>
        <v>0</v>
      </c>
      <c r="X1260" s="188">
        <f t="shared" si="1367"/>
        <v>0</v>
      </c>
      <c r="Y1260" s="33">
        <f t="shared" si="1368"/>
        <v>43949</v>
      </c>
    </row>
    <row r="1261" spans="1:25" ht="15">
      <c r="A1261" s="39"/>
      <c r="B1261" s="240"/>
      <c r="C1261" s="14" t="str">
        <f>IF(B1253&lt;&gt;"",'Agents Postes'!E$11,"")</f>
        <v/>
      </c>
      <c r="D1261" s="15"/>
      <c r="E1261" s="16"/>
      <c r="F1261" s="16"/>
      <c r="G1261" s="17"/>
      <c r="H1261" s="17"/>
      <c r="I1261" s="18"/>
      <c r="J1261" s="18"/>
      <c r="K1261" s="19"/>
      <c r="L1261" s="1">
        <f t="shared" si="1397"/>
        <v>0</v>
      </c>
      <c r="M1261" s="4">
        <f t="shared" si="1398"/>
        <v>0</v>
      </c>
      <c r="R1261">
        <f t="shared" si="1362"/>
        <v>2</v>
      </c>
      <c r="S1261" s="33">
        <f t="shared" ref="S1261" si="1407">S1253</f>
        <v>43949</v>
      </c>
      <c r="T1261">
        <f t="shared" si="1364"/>
        <v>18</v>
      </c>
      <c r="U1261">
        <f t="shared" si="1365"/>
        <v>4</v>
      </c>
      <c r="V1261" t="str">
        <f t="shared" si="1400"/>
        <v>182</v>
      </c>
      <c r="W1261" s="188">
        <f t="shared" si="1366"/>
        <v>0</v>
      </c>
      <c r="X1261" s="188">
        <f t="shared" si="1367"/>
        <v>0</v>
      </c>
      <c r="Y1261" s="33">
        <f t="shared" si="1368"/>
        <v>43949</v>
      </c>
    </row>
    <row r="1262" spans="1:25" ht="15">
      <c r="A1262" s="39"/>
      <c r="B1262" s="240"/>
      <c r="C1262" s="14" t="str">
        <f>IF(B1253&lt;&gt;"",'Agents Postes'!E$12,"")</f>
        <v/>
      </c>
      <c r="D1262" s="15"/>
      <c r="E1262" s="16"/>
      <c r="F1262" s="16"/>
      <c r="G1262" s="17"/>
      <c r="H1262" s="17"/>
      <c r="I1262" s="18"/>
      <c r="J1262" s="18"/>
      <c r="K1262" s="19"/>
      <c r="L1262" s="1">
        <f t="shared" si="1397"/>
        <v>0</v>
      </c>
      <c r="M1262" s="4">
        <f t="shared" si="1398"/>
        <v>0</v>
      </c>
      <c r="R1262">
        <f t="shared" si="1362"/>
        <v>2</v>
      </c>
      <c r="S1262" s="33">
        <f t="shared" ref="S1262" si="1408">S1253</f>
        <v>43949</v>
      </c>
      <c r="T1262">
        <f t="shared" si="1364"/>
        <v>18</v>
      </c>
      <c r="U1262">
        <f t="shared" si="1365"/>
        <v>4</v>
      </c>
      <c r="V1262" t="str">
        <f t="shared" si="1400"/>
        <v>182</v>
      </c>
      <c r="W1262" s="188">
        <f t="shared" si="1366"/>
        <v>0</v>
      </c>
      <c r="X1262" s="188">
        <f t="shared" si="1367"/>
        <v>0</v>
      </c>
      <c r="Y1262" s="33">
        <f t="shared" si="1368"/>
        <v>43949</v>
      </c>
    </row>
    <row r="1263" spans="1:25" ht="15">
      <c r="A1263" s="39"/>
      <c r="B1263" s="240"/>
      <c r="C1263" s="14" t="str">
        <f>IF(B1253&lt;&gt;"",'Agents Postes'!E$13,"")</f>
        <v/>
      </c>
      <c r="D1263" s="15"/>
      <c r="E1263" s="16"/>
      <c r="F1263" s="16"/>
      <c r="G1263" s="17"/>
      <c r="H1263" s="17"/>
      <c r="I1263" s="18"/>
      <c r="J1263" s="18"/>
      <c r="K1263" s="19"/>
      <c r="L1263" s="1">
        <f t="shared" si="1397"/>
        <v>0</v>
      </c>
      <c r="M1263" s="4">
        <f t="shared" si="1398"/>
        <v>0</v>
      </c>
      <c r="R1263">
        <f t="shared" si="1362"/>
        <v>2</v>
      </c>
      <c r="S1263" s="33">
        <f t="shared" ref="S1263" si="1409">S1253</f>
        <v>43949</v>
      </c>
      <c r="T1263">
        <f t="shared" si="1364"/>
        <v>18</v>
      </c>
      <c r="U1263">
        <f t="shared" si="1365"/>
        <v>4</v>
      </c>
      <c r="V1263" t="str">
        <f t="shared" si="1400"/>
        <v>182</v>
      </c>
      <c r="W1263" s="188">
        <f t="shared" si="1366"/>
        <v>0</v>
      </c>
      <c r="X1263" s="188">
        <f t="shared" si="1367"/>
        <v>0</v>
      </c>
      <c r="Y1263" s="33">
        <f t="shared" si="1368"/>
        <v>43949</v>
      </c>
    </row>
    <row r="1264" spans="1:25" ht="15">
      <c r="A1264" s="39"/>
      <c r="B1264" s="240"/>
      <c r="C1264" s="14" t="str">
        <f>IF(B1253&lt;&gt;"",'Agents Postes'!E$14,"")</f>
        <v/>
      </c>
      <c r="D1264" s="15"/>
      <c r="E1264" s="16"/>
      <c r="F1264" s="16"/>
      <c r="G1264" s="17"/>
      <c r="H1264" s="17"/>
      <c r="I1264" s="18"/>
      <c r="J1264" s="18"/>
      <c r="K1264" s="19"/>
      <c r="L1264" s="1">
        <f t="shared" si="1397"/>
        <v>0</v>
      </c>
      <c r="M1264" s="4">
        <f t="shared" si="1398"/>
        <v>0</v>
      </c>
      <c r="R1264">
        <f t="shared" si="1362"/>
        <v>2</v>
      </c>
      <c r="S1264" s="33">
        <f t="shared" ref="S1264" si="1410">S1253</f>
        <v>43949</v>
      </c>
      <c r="T1264">
        <f t="shared" si="1364"/>
        <v>18</v>
      </c>
      <c r="U1264">
        <f t="shared" si="1365"/>
        <v>4</v>
      </c>
      <c r="V1264" t="str">
        <f t="shared" si="1400"/>
        <v>182</v>
      </c>
      <c r="W1264" s="188">
        <f t="shared" si="1366"/>
        <v>0</v>
      </c>
      <c r="X1264" s="188">
        <f t="shared" si="1367"/>
        <v>0</v>
      </c>
      <c r="Y1264" s="33">
        <f t="shared" si="1368"/>
        <v>43949</v>
      </c>
    </row>
    <row r="1265" spans="1:25" ht="15">
      <c r="A1265" s="39"/>
      <c r="B1265" s="240"/>
      <c r="C1265" s="14" t="str">
        <f>IF(B1254&lt;&gt;"",'Agents Postes'!E$14,"")</f>
        <v/>
      </c>
      <c r="D1265" s="15"/>
      <c r="E1265" s="16"/>
      <c r="F1265" s="16"/>
      <c r="G1265" s="17"/>
      <c r="H1265" s="17"/>
      <c r="I1265" s="18"/>
      <c r="J1265" s="18"/>
      <c r="K1265" s="19"/>
      <c r="L1265" s="1">
        <f t="shared" si="1397"/>
        <v>0</v>
      </c>
      <c r="M1265" s="4">
        <f t="shared" si="1398"/>
        <v>0</v>
      </c>
      <c r="R1265">
        <f t="shared" si="1362"/>
        <v>2</v>
      </c>
      <c r="S1265" s="33">
        <f t="shared" ref="S1265" si="1411">S1253</f>
        <v>43949</v>
      </c>
      <c r="T1265">
        <f t="shared" si="1364"/>
        <v>18</v>
      </c>
      <c r="U1265">
        <f t="shared" si="1365"/>
        <v>4</v>
      </c>
      <c r="V1265" t="str">
        <f t="shared" si="1400"/>
        <v>182</v>
      </c>
      <c r="W1265" s="188">
        <f t="shared" si="1366"/>
        <v>0</v>
      </c>
      <c r="X1265" s="188">
        <f t="shared" si="1367"/>
        <v>0</v>
      </c>
      <c r="Y1265" s="33">
        <f t="shared" si="1368"/>
        <v>43949</v>
      </c>
    </row>
    <row r="1266" spans="1:25" ht="15">
      <c r="A1266" s="39"/>
      <c r="B1266" s="240"/>
      <c r="C1266" s="14" t="str">
        <f>IF(B1255&lt;&gt;"",'Agents Postes'!E$14,"")</f>
        <v/>
      </c>
      <c r="D1266" s="15"/>
      <c r="E1266" s="16"/>
      <c r="F1266" s="16"/>
      <c r="G1266" s="17"/>
      <c r="H1266" s="17"/>
      <c r="I1266" s="18"/>
      <c r="J1266" s="18"/>
      <c r="K1266" s="19"/>
      <c r="L1266" s="1">
        <f t="shared" si="1397"/>
        <v>0</v>
      </c>
      <c r="M1266" s="4">
        <f t="shared" si="1398"/>
        <v>0</v>
      </c>
      <c r="R1266">
        <f t="shared" si="1362"/>
        <v>2</v>
      </c>
      <c r="S1266" s="33">
        <f t="shared" ref="S1266" si="1412">S1253</f>
        <v>43949</v>
      </c>
      <c r="T1266">
        <f t="shared" si="1364"/>
        <v>18</v>
      </c>
      <c r="U1266">
        <f t="shared" si="1365"/>
        <v>4</v>
      </c>
      <c r="V1266" t="str">
        <f t="shared" si="1400"/>
        <v>182</v>
      </c>
      <c r="W1266" s="188">
        <f t="shared" si="1366"/>
        <v>0</v>
      </c>
      <c r="X1266" s="188">
        <f t="shared" si="1367"/>
        <v>0</v>
      </c>
      <c r="Y1266" s="33">
        <f t="shared" si="1368"/>
        <v>43949</v>
      </c>
    </row>
    <row r="1267" spans="1:25" ht="15.75" thickBot="1">
      <c r="A1267" s="39"/>
      <c r="B1267" s="241"/>
      <c r="C1267" s="14" t="str">
        <f>IF(B1256&lt;&gt;"",'Agents Postes'!E$14,"")</f>
        <v/>
      </c>
      <c r="D1267" s="15"/>
      <c r="E1267" s="126"/>
      <c r="F1267" s="126"/>
      <c r="G1267" s="127"/>
      <c r="H1267" s="127"/>
      <c r="I1267" s="128"/>
      <c r="J1267" s="128"/>
      <c r="K1267" s="21"/>
      <c r="L1267" s="5">
        <f t="shared" si="1397"/>
        <v>0</v>
      </c>
      <c r="M1267" s="6">
        <f t="shared" si="1398"/>
        <v>0</v>
      </c>
      <c r="R1267">
        <f t="shared" si="1362"/>
        <v>2</v>
      </c>
      <c r="S1267" s="33">
        <f t="shared" ref="S1267" si="1413">S1253</f>
        <v>43949</v>
      </c>
      <c r="T1267">
        <f t="shared" si="1364"/>
        <v>18</v>
      </c>
      <c r="U1267">
        <f t="shared" si="1365"/>
        <v>4</v>
      </c>
      <c r="V1267" t="str">
        <f t="shared" si="1400"/>
        <v>182</v>
      </c>
      <c r="W1267" s="188">
        <f t="shared" si="1366"/>
        <v>0</v>
      </c>
      <c r="X1267" s="188">
        <f t="shared" si="1367"/>
        <v>0</v>
      </c>
      <c r="Y1267" s="33">
        <f t="shared" si="1368"/>
        <v>43949</v>
      </c>
    </row>
    <row r="1268" spans="1:25" ht="15">
      <c r="A1268" s="39">
        <v>84</v>
      </c>
      <c r="B1268" s="239">
        <f>IF(WORKDAY(D$4,A1268,Feries)&lt;=F$4,WORKDAY(D$4,A1268,Feries),"")</f>
        <v>43950</v>
      </c>
      <c r="C1268" s="11" t="str">
        <f>IF(B1268&lt;&gt;"",'Agents Postes'!E$3,"")</f>
        <v>Herbert Dupont</v>
      </c>
      <c r="D1268" s="12"/>
      <c r="E1268" s="123"/>
      <c r="F1268" s="123"/>
      <c r="G1268" s="124"/>
      <c r="H1268" s="124"/>
      <c r="I1268" s="125"/>
      <c r="J1268" s="125"/>
      <c r="K1268" s="13"/>
      <c r="L1268" s="2">
        <f t="shared" si="1397"/>
        <v>0</v>
      </c>
      <c r="M1268" s="3">
        <f t="shared" si="1398"/>
        <v>0</v>
      </c>
      <c r="R1268">
        <f t="shared" si="1362"/>
        <v>3</v>
      </c>
      <c r="S1268" s="33">
        <f t="shared" ref="S1268" si="1414">B1268</f>
        <v>43950</v>
      </c>
      <c r="T1268">
        <f t="shared" si="1364"/>
        <v>18</v>
      </c>
      <c r="U1268">
        <f t="shared" si="1365"/>
        <v>4</v>
      </c>
      <c r="V1268" t="str">
        <f t="shared" si="1400"/>
        <v>18Herbert Dupont3</v>
      </c>
      <c r="W1268" s="188">
        <f t="shared" si="1366"/>
        <v>0</v>
      </c>
      <c r="X1268" s="188">
        <f t="shared" si="1367"/>
        <v>0</v>
      </c>
      <c r="Y1268" s="33">
        <f t="shared" si="1368"/>
        <v>43950</v>
      </c>
    </row>
    <row r="1269" spans="1:25" ht="15">
      <c r="A1269" s="39"/>
      <c r="B1269" s="240"/>
      <c r="C1269" s="14" t="str">
        <f>IF(B1268&lt;&gt;"",'Agents Postes'!E$4,"")</f>
        <v>Lulu Durand</v>
      </c>
      <c r="D1269" s="15"/>
      <c r="E1269" s="16"/>
      <c r="F1269" s="16"/>
      <c r="G1269" s="17"/>
      <c r="H1269" s="17"/>
      <c r="I1269" s="18"/>
      <c r="J1269" s="18"/>
      <c r="K1269" s="19"/>
      <c r="L1269" s="1">
        <f t="shared" si="1397"/>
        <v>0</v>
      </c>
      <c r="M1269" s="4">
        <f t="shared" si="1398"/>
        <v>0</v>
      </c>
      <c r="R1269">
        <f t="shared" si="1362"/>
        <v>3</v>
      </c>
      <c r="S1269" s="33">
        <f t="shared" ref="S1269" si="1415">S1268</f>
        <v>43950</v>
      </c>
      <c r="T1269">
        <f t="shared" si="1364"/>
        <v>18</v>
      </c>
      <c r="U1269">
        <f t="shared" si="1365"/>
        <v>4</v>
      </c>
      <c r="V1269" t="str">
        <f t="shared" si="1400"/>
        <v>18Lulu Durand3</v>
      </c>
      <c r="W1269" s="188">
        <f t="shared" si="1366"/>
        <v>0</v>
      </c>
      <c r="X1269" s="188">
        <f t="shared" si="1367"/>
        <v>0</v>
      </c>
      <c r="Y1269" s="33">
        <f t="shared" si="1368"/>
        <v>43950</v>
      </c>
    </row>
    <row r="1270" spans="1:25" ht="15">
      <c r="A1270" s="39"/>
      <c r="B1270" s="240"/>
      <c r="C1270" s="14" t="str">
        <f>IF(B1268&lt;&gt;"",'Agents Postes'!E$5,"")</f>
        <v>Jules Wist</v>
      </c>
      <c r="D1270" s="15"/>
      <c r="E1270" s="16"/>
      <c r="F1270" s="16"/>
      <c r="G1270" s="17"/>
      <c r="H1270" s="17"/>
      <c r="I1270" s="18"/>
      <c r="J1270" s="18"/>
      <c r="K1270" s="19"/>
      <c r="L1270" s="1">
        <f t="shared" si="1397"/>
        <v>0</v>
      </c>
      <c r="M1270" s="4">
        <f t="shared" si="1398"/>
        <v>0</v>
      </c>
      <c r="R1270">
        <f t="shared" si="1362"/>
        <v>3</v>
      </c>
      <c r="S1270" s="33">
        <f t="shared" ref="S1270" si="1416">S1268</f>
        <v>43950</v>
      </c>
      <c r="T1270">
        <f t="shared" si="1364"/>
        <v>18</v>
      </c>
      <c r="U1270">
        <f t="shared" si="1365"/>
        <v>4</v>
      </c>
      <c r="V1270" t="str">
        <f t="shared" si="1400"/>
        <v>18Jules Wist3</v>
      </c>
      <c r="W1270" s="188">
        <f t="shared" si="1366"/>
        <v>0</v>
      </c>
      <c r="X1270" s="188">
        <f t="shared" si="1367"/>
        <v>0</v>
      </c>
      <c r="Y1270" s="33">
        <f t="shared" si="1368"/>
        <v>43950</v>
      </c>
    </row>
    <row r="1271" spans="1:25" ht="15">
      <c r="A1271" s="39"/>
      <c r="B1271" s="240"/>
      <c r="C1271" s="14" t="str">
        <f>IF(B1268&lt;&gt;"",'Agents Postes'!E$6,"")</f>
        <v>Honoré Tarot</v>
      </c>
      <c r="D1271" s="15"/>
      <c r="E1271" s="16"/>
      <c r="F1271" s="16"/>
      <c r="G1271" s="17"/>
      <c r="H1271" s="17"/>
      <c r="I1271" s="18"/>
      <c r="J1271" s="18"/>
      <c r="K1271" s="19"/>
      <c r="L1271" s="1">
        <f t="shared" si="1397"/>
        <v>0</v>
      </c>
      <c r="M1271" s="4">
        <f t="shared" si="1398"/>
        <v>0</v>
      </c>
      <c r="R1271">
        <f t="shared" si="1362"/>
        <v>3</v>
      </c>
      <c r="S1271" s="33">
        <f t="shared" ref="S1271" si="1417">S1268</f>
        <v>43950</v>
      </c>
      <c r="T1271">
        <f t="shared" si="1364"/>
        <v>18</v>
      </c>
      <c r="U1271">
        <f t="shared" si="1365"/>
        <v>4</v>
      </c>
      <c r="V1271" t="str">
        <f t="shared" si="1400"/>
        <v>18Honoré Tarot3</v>
      </c>
      <c r="W1271" s="188">
        <f t="shared" si="1366"/>
        <v>0</v>
      </c>
      <c r="X1271" s="188">
        <f t="shared" si="1367"/>
        <v>0</v>
      </c>
      <c r="Y1271" s="33">
        <f t="shared" si="1368"/>
        <v>43950</v>
      </c>
    </row>
    <row r="1272" spans="1:25" ht="15">
      <c r="A1272" s="39"/>
      <c r="B1272" s="240"/>
      <c r="C1272" s="14" t="str">
        <f>IF(B1268&lt;&gt;"",'Agents Postes'!E$7,"")</f>
        <v>Joseph Belote</v>
      </c>
      <c r="D1272" s="15"/>
      <c r="E1272" s="16"/>
      <c r="F1272" s="16"/>
      <c r="G1272" s="17"/>
      <c r="H1272" s="17"/>
      <c r="I1272" s="18"/>
      <c r="J1272" s="18"/>
      <c r="K1272" s="19"/>
      <c r="L1272" s="1">
        <f t="shared" si="1397"/>
        <v>0</v>
      </c>
      <c r="M1272" s="4">
        <f t="shared" si="1398"/>
        <v>0</v>
      </c>
      <c r="R1272">
        <f t="shared" si="1362"/>
        <v>3</v>
      </c>
      <c r="S1272" s="33">
        <f t="shared" ref="S1272" si="1418">S1268</f>
        <v>43950</v>
      </c>
      <c r="T1272">
        <f t="shared" si="1364"/>
        <v>18</v>
      </c>
      <c r="U1272">
        <f t="shared" si="1365"/>
        <v>4</v>
      </c>
      <c r="V1272" t="str">
        <f t="shared" si="1400"/>
        <v>18Joseph Belote3</v>
      </c>
      <c r="W1272" s="188">
        <f t="shared" si="1366"/>
        <v>0</v>
      </c>
      <c r="X1272" s="188">
        <f t="shared" si="1367"/>
        <v>0</v>
      </c>
      <c r="Y1272" s="33">
        <f t="shared" si="1368"/>
        <v>43950</v>
      </c>
    </row>
    <row r="1273" spans="1:25" ht="15">
      <c r="A1273" s="39"/>
      <c r="B1273" s="240"/>
      <c r="C1273" s="14" t="str">
        <f>IF(B1268&lt;&gt;"",'Agents Postes'!E$8,"")</f>
        <v/>
      </c>
      <c r="D1273" s="15"/>
      <c r="E1273" s="16"/>
      <c r="F1273" s="16"/>
      <c r="G1273" s="17"/>
      <c r="H1273" s="17"/>
      <c r="I1273" s="18"/>
      <c r="J1273" s="18"/>
      <c r="K1273" s="19"/>
      <c r="L1273" s="1">
        <f t="shared" si="1397"/>
        <v>0</v>
      </c>
      <c r="M1273" s="4">
        <f t="shared" si="1398"/>
        <v>0</v>
      </c>
      <c r="R1273">
        <f t="shared" si="1362"/>
        <v>3</v>
      </c>
      <c r="S1273" s="33">
        <f t="shared" ref="S1273" si="1419">S1268</f>
        <v>43950</v>
      </c>
      <c r="T1273">
        <f t="shared" si="1364"/>
        <v>18</v>
      </c>
      <c r="U1273">
        <f t="shared" si="1365"/>
        <v>4</v>
      </c>
      <c r="V1273" t="str">
        <f t="shared" si="1400"/>
        <v>183</v>
      </c>
      <c r="W1273" s="188">
        <f t="shared" si="1366"/>
        <v>0</v>
      </c>
      <c r="X1273" s="188">
        <f t="shared" si="1367"/>
        <v>0</v>
      </c>
      <c r="Y1273" s="33">
        <f t="shared" si="1368"/>
        <v>43950</v>
      </c>
    </row>
    <row r="1274" spans="1:25" ht="15">
      <c r="A1274" s="39"/>
      <c r="B1274" s="240"/>
      <c r="C1274" s="14" t="str">
        <f>IF(B1268&lt;&gt;"",'Agents Postes'!E$9,"")</f>
        <v/>
      </c>
      <c r="D1274" s="15"/>
      <c r="E1274" s="16"/>
      <c r="F1274" s="16"/>
      <c r="G1274" s="17"/>
      <c r="H1274" s="17"/>
      <c r="I1274" s="18"/>
      <c r="J1274" s="18"/>
      <c r="K1274" s="19"/>
      <c r="L1274" s="1">
        <f t="shared" si="1397"/>
        <v>0</v>
      </c>
      <c r="M1274" s="4">
        <f t="shared" si="1398"/>
        <v>0</v>
      </c>
      <c r="R1274">
        <f t="shared" si="1362"/>
        <v>3</v>
      </c>
      <c r="S1274" s="33">
        <f t="shared" ref="S1274" si="1420">S1268</f>
        <v>43950</v>
      </c>
      <c r="T1274">
        <f t="shared" si="1364"/>
        <v>18</v>
      </c>
      <c r="U1274">
        <f t="shared" si="1365"/>
        <v>4</v>
      </c>
      <c r="V1274" t="str">
        <f t="shared" si="1400"/>
        <v>183</v>
      </c>
      <c r="W1274" s="188">
        <f t="shared" si="1366"/>
        <v>0</v>
      </c>
      <c r="X1274" s="188">
        <f t="shared" si="1367"/>
        <v>0</v>
      </c>
      <c r="Y1274" s="33">
        <f t="shared" si="1368"/>
        <v>43950</v>
      </c>
    </row>
    <row r="1275" spans="1:25" ht="15">
      <c r="A1275" s="39"/>
      <c r="B1275" s="240"/>
      <c r="C1275" s="14" t="str">
        <f>IF(B1268&lt;&gt;"",'Agents Postes'!E$10,"")</f>
        <v/>
      </c>
      <c r="D1275" s="15"/>
      <c r="E1275" s="16"/>
      <c r="F1275" s="16"/>
      <c r="G1275" s="17"/>
      <c r="H1275" s="17"/>
      <c r="I1275" s="18"/>
      <c r="J1275" s="18"/>
      <c r="K1275" s="19"/>
      <c r="L1275" s="1">
        <f t="shared" si="1397"/>
        <v>0</v>
      </c>
      <c r="M1275" s="4">
        <f t="shared" si="1398"/>
        <v>0</v>
      </c>
      <c r="R1275">
        <f t="shared" si="1362"/>
        <v>3</v>
      </c>
      <c r="S1275" s="33">
        <f t="shared" ref="S1275" si="1421">S1268</f>
        <v>43950</v>
      </c>
      <c r="T1275">
        <f t="shared" si="1364"/>
        <v>18</v>
      </c>
      <c r="U1275">
        <f t="shared" si="1365"/>
        <v>4</v>
      </c>
      <c r="V1275" t="str">
        <f t="shared" si="1400"/>
        <v>183</v>
      </c>
      <c r="W1275" s="188">
        <f t="shared" si="1366"/>
        <v>0</v>
      </c>
      <c r="X1275" s="188">
        <f t="shared" si="1367"/>
        <v>0</v>
      </c>
      <c r="Y1275" s="33">
        <f t="shared" si="1368"/>
        <v>43950</v>
      </c>
    </row>
    <row r="1276" spans="1:25" ht="15">
      <c r="A1276" s="39"/>
      <c r="B1276" s="240"/>
      <c r="C1276" s="14" t="str">
        <f>IF(B1268&lt;&gt;"",'Agents Postes'!E$11,"")</f>
        <v/>
      </c>
      <c r="D1276" s="15"/>
      <c r="E1276" s="16"/>
      <c r="F1276" s="16"/>
      <c r="G1276" s="17"/>
      <c r="H1276" s="17"/>
      <c r="I1276" s="18"/>
      <c r="J1276" s="18"/>
      <c r="K1276" s="19"/>
      <c r="L1276" s="1">
        <f t="shared" si="1397"/>
        <v>0</v>
      </c>
      <c r="M1276" s="4">
        <f t="shared" si="1398"/>
        <v>0</v>
      </c>
      <c r="R1276">
        <f t="shared" si="1362"/>
        <v>3</v>
      </c>
      <c r="S1276" s="33">
        <f t="shared" ref="S1276" si="1422">S1268</f>
        <v>43950</v>
      </c>
      <c r="T1276">
        <f t="shared" si="1364"/>
        <v>18</v>
      </c>
      <c r="U1276">
        <f t="shared" si="1365"/>
        <v>4</v>
      </c>
      <c r="V1276" t="str">
        <f t="shared" si="1400"/>
        <v>183</v>
      </c>
      <c r="W1276" s="188">
        <f t="shared" si="1366"/>
        <v>0</v>
      </c>
      <c r="X1276" s="188">
        <f t="shared" si="1367"/>
        <v>0</v>
      </c>
      <c r="Y1276" s="33">
        <f t="shared" si="1368"/>
        <v>43950</v>
      </c>
    </row>
    <row r="1277" spans="1:25" ht="15">
      <c r="A1277" s="39"/>
      <c r="B1277" s="240"/>
      <c r="C1277" s="14" t="str">
        <f>IF(B1268&lt;&gt;"",'Agents Postes'!E$12,"")</f>
        <v/>
      </c>
      <c r="D1277" s="15"/>
      <c r="E1277" s="16"/>
      <c r="F1277" s="16"/>
      <c r="G1277" s="17"/>
      <c r="H1277" s="17"/>
      <c r="I1277" s="18"/>
      <c r="J1277" s="18"/>
      <c r="K1277" s="19"/>
      <c r="L1277" s="1">
        <f t="shared" si="1397"/>
        <v>0</v>
      </c>
      <c r="M1277" s="4">
        <f t="shared" si="1398"/>
        <v>0</v>
      </c>
      <c r="R1277">
        <f t="shared" si="1362"/>
        <v>3</v>
      </c>
      <c r="S1277" s="33">
        <f t="shared" ref="S1277" si="1423">S1268</f>
        <v>43950</v>
      </c>
      <c r="T1277">
        <f t="shared" si="1364"/>
        <v>18</v>
      </c>
      <c r="U1277">
        <f t="shared" si="1365"/>
        <v>4</v>
      </c>
      <c r="V1277" t="str">
        <f t="shared" si="1400"/>
        <v>183</v>
      </c>
      <c r="W1277" s="188">
        <f t="shared" si="1366"/>
        <v>0</v>
      </c>
      <c r="X1277" s="188">
        <f t="shared" si="1367"/>
        <v>0</v>
      </c>
      <c r="Y1277" s="33">
        <f t="shared" si="1368"/>
        <v>43950</v>
      </c>
    </row>
    <row r="1278" spans="1:25" ht="15">
      <c r="A1278" s="39"/>
      <c r="B1278" s="240"/>
      <c r="C1278" s="14" t="str">
        <f>IF(B1268&lt;&gt;"",'Agents Postes'!E$13,"")</f>
        <v/>
      </c>
      <c r="D1278" s="15"/>
      <c r="E1278" s="16"/>
      <c r="F1278" s="16"/>
      <c r="G1278" s="17"/>
      <c r="H1278" s="17"/>
      <c r="I1278" s="18"/>
      <c r="J1278" s="18"/>
      <c r="K1278" s="19"/>
      <c r="L1278" s="1">
        <f t="shared" si="1397"/>
        <v>0</v>
      </c>
      <c r="M1278" s="4">
        <f t="shared" si="1398"/>
        <v>0</v>
      </c>
      <c r="R1278">
        <f t="shared" si="1362"/>
        <v>3</v>
      </c>
      <c r="S1278" s="33">
        <f t="shared" ref="S1278" si="1424">S1268</f>
        <v>43950</v>
      </c>
      <c r="T1278">
        <f t="shared" si="1364"/>
        <v>18</v>
      </c>
      <c r="U1278">
        <f t="shared" si="1365"/>
        <v>4</v>
      </c>
      <c r="V1278" t="str">
        <f t="shared" si="1400"/>
        <v>183</v>
      </c>
      <c r="W1278" s="188">
        <f t="shared" si="1366"/>
        <v>0</v>
      </c>
      <c r="X1278" s="188">
        <f t="shared" si="1367"/>
        <v>0</v>
      </c>
      <c r="Y1278" s="33">
        <f t="shared" si="1368"/>
        <v>43950</v>
      </c>
    </row>
    <row r="1279" spans="1:25" ht="15">
      <c r="A1279" s="39"/>
      <c r="B1279" s="240"/>
      <c r="C1279" s="14" t="str">
        <f>IF(B1268&lt;&gt;"",'Agents Postes'!E$14,"")</f>
        <v/>
      </c>
      <c r="D1279" s="15"/>
      <c r="E1279" s="16"/>
      <c r="F1279" s="16"/>
      <c r="G1279" s="17"/>
      <c r="H1279" s="17"/>
      <c r="I1279" s="18"/>
      <c r="J1279" s="18"/>
      <c r="K1279" s="19"/>
      <c r="L1279" s="1">
        <f t="shared" si="1397"/>
        <v>0</v>
      </c>
      <c r="M1279" s="4">
        <f t="shared" si="1398"/>
        <v>0</v>
      </c>
      <c r="R1279">
        <f t="shared" si="1362"/>
        <v>3</v>
      </c>
      <c r="S1279" s="33">
        <f t="shared" ref="S1279" si="1425">S1268</f>
        <v>43950</v>
      </c>
      <c r="T1279">
        <f t="shared" si="1364"/>
        <v>18</v>
      </c>
      <c r="U1279">
        <f t="shared" si="1365"/>
        <v>4</v>
      </c>
      <c r="V1279" t="str">
        <f t="shared" si="1400"/>
        <v>183</v>
      </c>
      <c r="W1279" s="188">
        <f t="shared" si="1366"/>
        <v>0</v>
      </c>
      <c r="X1279" s="188">
        <f t="shared" si="1367"/>
        <v>0</v>
      </c>
      <c r="Y1279" s="33">
        <f t="shared" si="1368"/>
        <v>43950</v>
      </c>
    </row>
    <row r="1280" spans="1:25" ht="15">
      <c r="A1280" s="39"/>
      <c r="B1280" s="240"/>
      <c r="C1280" s="14" t="str">
        <f>IF(B1269&lt;&gt;"",'Agents Postes'!E$14,"")</f>
        <v/>
      </c>
      <c r="D1280" s="15"/>
      <c r="E1280" s="16"/>
      <c r="F1280" s="16"/>
      <c r="G1280" s="17"/>
      <c r="H1280" s="17"/>
      <c r="I1280" s="18"/>
      <c r="J1280" s="18"/>
      <c r="K1280" s="19"/>
      <c r="L1280" s="1">
        <f t="shared" si="1397"/>
        <v>0</v>
      </c>
      <c r="M1280" s="4">
        <f t="shared" si="1398"/>
        <v>0</v>
      </c>
      <c r="R1280">
        <f t="shared" si="1362"/>
        <v>3</v>
      </c>
      <c r="S1280" s="33">
        <f t="shared" ref="S1280" si="1426">S1268</f>
        <v>43950</v>
      </c>
      <c r="T1280">
        <f t="shared" si="1364"/>
        <v>18</v>
      </c>
      <c r="U1280">
        <f t="shared" si="1365"/>
        <v>4</v>
      </c>
      <c r="V1280" t="str">
        <f t="shared" si="1400"/>
        <v>183</v>
      </c>
      <c r="W1280" s="188">
        <f t="shared" si="1366"/>
        <v>0</v>
      </c>
      <c r="X1280" s="188">
        <f t="shared" si="1367"/>
        <v>0</v>
      </c>
      <c r="Y1280" s="33">
        <f t="shared" si="1368"/>
        <v>43950</v>
      </c>
    </row>
    <row r="1281" spans="1:25" ht="15">
      <c r="A1281" s="39"/>
      <c r="B1281" s="240"/>
      <c r="C1281" s="14" t="str">
        <f>IF(B1270&lt;&gt;"",'Agents Postes'!E$14,"")</f>
        <v/>
      </c>
      <c r="D1281" s="15"/>
      <c r="E1281" s="16"/>
      <c r="F1281" s="16"/>
      <c r="G1281" s="17"/>
      <c r="H1281" s="17"/>
      <c r="I1281" s="18"/>
      <c r="J1281" s="18"/>
      <c r="K1281" s="19"/>
      <c r="L1281" s="1">
        <f t="shared" si="1397"/>
        <v>0</v>
      </c>
      <c r="M1281" s="4">
        <f t="shared" si="1398"/>
        <v>0</v>
      </c>
      <c r="R1281">
        <f t="shared" si="1362"/>
        <v>3</v>
      </c>
      <c r="S1281" s="33">
        <f t="shared" ref="S1281" si="1427">S1268</f>
        <v>43950</v>
      </c>
      <c r="T1281">
        <f t="shared" si="1364"/>
        <v>18</v>
      </c>
      <c r="U1281">
        <f t="shared" si="1365"/>
        <v>4</v>
      </c>
      <c r="V1281" t="str">
        <f t="shared" si="1400"/>
        <v>183</v>
      </c>
      <c r="W1281" s="188">
        <f t="shared" si="1366"/>
        <v>0</v>
      </c>
      <c r="X1281" s="188">
        <f t="shared" si="1367"/>
        <v>0</v>
      </c>
      <c r="Y1281" s="33">
        <f t="shared" si="1368"/>
        <v>43950</v>
      </c>
    </row>
    <row r="1282" spans="1:25" ht="15.75" thickBot="1">
      <c r="A1282" s="39"/>
      <c r="B1282" s="241"/>
      <c r="C1282" s="14" t="str">
        <f>IF(B1271&lt;&gt;"",'Agents Postes'!E$14,"")</f>
        <v/>
      </c>
      <c r="D1282" s="15"/>
      <c r="E1282" s="126"/>
      <c r="F1282" s="126"/>
      <c r="G1282" s="127"/>
      <c r="H1282" s="127"/>
      <c r="I1282" s="128"/>
      <c r="J1282" s="128"/>
      <c r="K1282" s="21"/>
      <c r="L1282" s="5">
        <f t="shared" si="1397"/>
        <v>0</v>
      </c>
      <c r="M1282" s="6">
        <f t="shared" si="1398"/>
        <v>0</v>
      </c>
      <c r="R1282">
        <f t="shared" si="1362"/>
        <v>3</v>
      </c>
      <c r="S1282" s="33">
        <f t="shared" ref="S1282" si="1428">S1268</f>
        <v>43950</v>
      </c>
      <c r="T1282">
        <f t="shared" si="1364"/>
        <v>18</v>
      </c>
      <c r="U1282">
        <f t="shared" si="1365"/>
        <v>4</v>
      </c>
      <c r="V1282" t="str">
        <f t="shared" si="1400"/>
        <v>183</v>
      </c>
      <c r="W1282" s="188">
        <f t="shared" si="1366"/>
        <v>0</v>
      </c>
      <c r="X1282" s="188">
        <f t="shared" si="1367"/>
        <v>0</v>
      </c>
      <c r="Y1282" s="33">
        <f t="shared" si="1368"/>
        <v>43950</v>
      </c>
    </row>
    <row r="1283" spans="1:25" ht="15">
      <c r="A1283" s="39">
        <v>85</v>
      </c>
      <c r="B1283" s="239">
        <f>IF(WORKDAY(D$4,A1283,Feries)&lt;=F$4,WORKDAY(D$4,A1283,Feries),"")</f>
        <v>43951</v>
      </c>
      <c r="C1283" s="11" t="str">
        <f>IF(B1283&lt;&gt;"",'Agents Postes'!E$3,"")</f>
        <v>Herbert Dupont</v>
      </c>
      <c r="D1283" s="12"/>
      <c r="E1283" s="123"/>
      <c r="F1283" s="123"/>
      <c r="G1283" s="124"/>
      <c r="H1283" s="124"/>
      <c r="I1283" s="125"/>
      <c r="J1283" s="125"/>
      <c r="K1283" s="13"/>
      <c r="L1283" s="2">
        <f t="shared" si="1397"/>
        <v>0</v>
      </c>
      <c r="M1283" s="3">
        <f t="shared" si="1398"/>
        <v>0</v>
      </c>
      <c r="R1283">
        <f t="shared" si="1362"/>
        <v>4</v>
      </c>
      <c r="S1283" s="33">
        <f t="shared" ref="S1283" si="1429">B1283</f>
        <v>43951</v>
      </c>
      <c r="T1283">
        <f t="shared" si="1364"/>
        <v>18</v>
      </c>
      <c r="U1283">
        <f t="shared" si="1365"/>
        <v>4</v>
      </c>
      <c r="V1283" t="str">
        <f t="shared" si="1400"/>
        <v>18Herbert Dupont4</v>
      </c>
      <c r="W1283" s="188">
        <f t="shared" si="1366"/>
        <v>0</v>
      </c>
      <c r="X1283" s="188">
        <f t="shared" si="1367"/>
        <v>0</v>
      </c>
      <c r="Y1283" s="33">
        <f t="shared" si="1368"/>
        <v>43951</v>
      </c>
    </row>
    <row r="1284" spans="1:25" ht="15">
      <c r="A1284" s="39"/>
      <c r="B1284" s="240"/>
      <c r="C1284" s="14" t="str">
        <f>IF(B1283&lt;&gt;"",'Agents Postes'!E$4,"")</f>
        <v>Lulu Durand</v>
      </c>
      <c r="D1284" s="15"/>
      <c r="E1284" s="16"/>
      <c r="F1284" s="16"/>
      <c r="G1284" s="17"/>
      <c r="H1284" s="17"/>
      <c r="I1284" s="18"/>
      <c r="J1284" s="18"/>
      <c r="K1284" s="19"/>
      <c r="L1284" s="1">
        <f t="shared" si="1397"/>
        <v>0</v>
      </c>
      <c r="M1284" s="4">
        <f t="shared" si="1398"/>
        <v>0</v>
      </c>
      <c r="R1284">
        <f t="shared" si="1362"/>
        <v>4</v>
      </c>
      <c r="S1284" s="33">
        <f t="shared" ref="S1284" si="1430">S1283</f>
        <v>43951</v>
      </c>
      <c r="T1284">
        <f t="shared" si="1364"/>
        <v>18</v>
      </c>
      <c r="U1284">
        <f t="shared" si="1365"/>
        <v>4</v>
      </c>
      <c r="V1284" t="str">
        <f t="shared" si="1400"/>
        <v>18Lulu Durand4</v>
      </c>
      <c r="W1284" s="188">
        <f t="shared" si="1366"/>
        <v>0</v>
      </c>
      <c r="X1284" s="188">
        <f t="shared" si="1367"/>
        <v>0</v>
      </c>
      <c r="Y1284" s="33">
        <f t="shared" si="1368"/>
        <v>43951</v>
      </c>
    </row>
    <row r="1285" spans="1:25" ht="15">
      <c r="A1285" s="39"/>
      <c r="B1285" s="240"/>
      <c r="C1285" s="14" t="str">
        <f>IF(B1283&lt;&gt;"",'Agents Postes'!E$5,"")</f>
        <v>Jules Wist</v>
      </c>
      <c r="D1285" s="15"/>
      <c r="E1285" s="16"/>
      <c r="F1285" s="16"/>
      <c r="G1285" s="17"/>
      <c r="H1285" s="17"/>
      <c r="I1285" s="18"/>
      <c r="J1285" s="18"/>
      <c r="K1285" s="19"/>
      <c r="L1285" s="1">
        <f t="shared" si="1397"/>
        <v>0</v>
      </c>
      <c r="M1285" s="4">
        <f t="shared" si="1398"/>
        <v>0</v>
      </c>
      <c r="R1285">
        <f t="shared" si="1362"/>
        <v>4</v>
      </c>
      <c r="S1285" s="33">
        <f t="shared" ref="S1285" si="1431">S1283</f>
        <v>43951</v>
      </c>
      <c r="T1285">
        <f t="shared" si="1364"/>
        <v>18</v>
      </c>
      <c r="U1285">
        <f t="shared" si="1365"/>
        <v>4</v>
      </c>
      <c r="V1285" t="str">
        <f t="shared" si="1400"/>
        <v>18Jules Wist4</v>
      </c>
      <c r="W1285" s="188">
        <f t="shared" si="1366"/>
        <v>0</v>
      </c>
      <c r="X1285" s="188">
        <f t="shared" si="1367"/>
        <v>0</v>
      </c>
      <c r="Y1285" s="33">
        <f t="shared" si="1368"/>
        <v>43951</v>
      </c>
    </row>
    <row r="1286" spans="1:25" ht="15">
      <c r="A1286" s="39"/>
      <c r="B1286" s="240"/>
      <c r="C1286" s="14" t="str">
        <f>IF(B1283&lt;&gt;"",'Agents Postes'!E$6,"")</f>
        <v>Honoré Tarot</v>
      </c>
      <c r="D1286" s="15"/>
      <c r="E1286" s="16"/>
      <c r="F1286" s="16"/>
      <c r="G1286" s="17"/>
      <c r="H1286" s="17"/>
      <c r="I1286" s="18"/>
      <c r="J1286" s="18"/>
      <c r="K1286" s="19"/>
      <c r="L1286" s="1">
        <f t="shared" si="1397"/>
        <v>0</v>
      </c>
      <c r="M1286" s="4">
        <f t="shared" si="1398"/>
        <v>0</v>
      </c>
      <c r="R1286">
        <f t="shared" si="1362"/>
        <v>4</v>
      </c>
      <c r="S1286" s="33">
        <f t="shared" ref="S1286" si="1432">S1283</f>
        <v>43951</v>
      </c>
      <c r="T1286">
        <f t="shared" si="1364"/>
        <v>18</v>
      </c>
      <c r="U1286">
        <f t="shared" si="1365"/>
        <v>4</v>
      </c>
      <c r="V1286" t="str">
        <f t="shared" si="1400"/>
        <v>18Honoré Tarot4</v>
      </c>
      <c r="W1286" s="188">
        <f t="shared" si="1366"/>
        <v>0</v>
      </c>
      <c r="X1286" s="188">
        <f t="shared" si="1367"/>
        <v>0</v>
      </c>
      <c r="Y1286" s="33">
        <f t="shared" si="1368"/>
        <v>43951</v>
      </c>
    </row>
    <row r="1287" spans="1:25" ht="15">
      <c r="A1287" s="39"/>
      <c r="B1287" s="240"/>
      <c r="C1287" s="14" t="str">
        <f>IF(B1283&lt;&gt;"",'Agents Postes'!E$7,"")</f>
        <v>Joseph Belote</v>
      </c>
      <c r="D1287" s="15"/>
      <c r="E1287" s="16"/>
      <c r="F1287" s="16"/>
      <c r="G1287" s="17"/>
      <c r="H1287" s="17"/>
      <c r="I1287" s="18"/>
      <c r="J1287" s="18"/>
      <c r="K1287" s="19"/>
      <c r="L1287" s="1">
        <f t="shared" si="1397"/>
        <v>0</v>
      </c>
      <c r="M1287" s="4">
        <f t="shared" si="1398"/>
        <v>0</v>
      </c>
      <c r="R1287">
        <f t="shared" si="1362"/>
        <v>4</v>
      </c>
      <c r="S1287" s="33">
        <f t="shared" ref="S1287" si="1433">S1283</f>
        <v>43951</v>
      </c>
      <c r="T1287">
        <f t="shared" si="1364"/>
        <v>18</v>
      </c>
      <c r="U1287">
        <f t="shared" si="1365"/>
        <v>4</v>
      </c>
      <c r="V1287" t="str">
        <f t="shared" si="1400"/>
        <v>18Joseph Belote4</v>
      </c>
      <c r="W1287" s="188">
        <f t="shared" si="1366"/>
        <v>0</v>
      </c>
      <c r="X1287" s="188">
        <f t="shared" si="1367"/>
        <v>0</v>
      </c>
      <c r="Y1287" s="33">
        <f t="shared" si="1368"/>
        <v>43951</v>
      </c>
    </row>
    <row r="1288" spans="1:25" ht="15">
      <c r="A1288" s="39"/>
      <c r="B1288" s="240"/>
      <c r="C1288" s="14" t="str">
        <f>IF(B1283&lt;&gt;"",'Agents Postes'!E$8,"")</f>
        <v/>
      </c>
      <c r="D1288" s="15"/>
      <c r="E1288" s="16"/>
      <c r="F1288" s="16"/>
      <c r="G1288" s="17"/>
      <c r="H1288" s="17"/>
      <c r="I1288" s="18"/>
      <c r="J1288" s="18"/>
      <c r="K1288" s="19"/>
      <c r="L1288" s="1">
        <f t="shared" si="1397"/>
        <v>0</v>
      </c>
      <c r="M1288" s="4">
        <f t="shared" si="1398"/>
        <v>0</v>
      </c>
      <c r="R1288">
        <f t="shared" si="1362"/>
        <v>4</v>
      </c>
      <c r="S1288" s="33">
        <f t="shared" ref="S1288" si="1434">S1283</f>
        <v>43951</v>
      </c>
      <c r="T1288">
        <f t="shared" si="1364"/>
        <v>18</v>
      </c>
      <c r="U1288">
        <f t="shared" si="1365"/>
        <v>4</v>
      </c>
      <c r="V1288" t="str">
        <f t="shared" si="1400"/>
        <v>184</v>
      </c>
      <c r="W1288" s="188">
        <f t="shared" si="1366"/>
        <v>0</v>
      </c>
      <c r="X1288" s="188">
        <f t="shared" si="1367"/>
        <v>0</v>
      </c>
      <c r="Y1288" s="33">
        <f t="shared" si="1368"/>
        <v>43951</v>
      </c>
    </row>
    <row r="1289" spans="1:25" ht="15">
      <c r="A1289" s="39"/>
      <c r="B1289" s="240"/>
      <c r="C1289" s="14" t="str">
        <f>IF(B1283&lt;&gt;"",'Agents Postes'!E$9,"")</f>
        <v/>
      </c>
      <c r="D1289" s="15"/>
      <c r="E1289" s="16"/>
      <c r="F1289" s="16"/>
      <c r="G1289" s="17"/>
      <c r="H1289" s="17"/>
      <c r="I1289" s="18"/>
      <c r="J1289" s="18"/>
      <c r="K1289" s="19"/>
      <c r="L1289" s="1">
        <f t="shared" si="1397"/>
        <v>0</v>
      </c>
      <c r="M1289" s="4">
        <f t="shared" si="1398"/>
        <v>0</v>
      </c>
      <c r="R1289">
        <f t="shared" ref="R1289:R1352" si="1435">IF(S1289&lt;&gt;"",WEEKDAY(S1289,2),"")</f>
        <v>4</v>
      </c>
      <c r="S1289" s="33">
        <f t="shared" ref="S1289" si="1436">S1283</f>
        <v>43951</v>
      </c>
      <c r="T1289">
        <f t="shared" ref="T1289:T1352" si="1437">IF(S1289&lt;&gt;"",WEEKNUM(S1289,2),"")</f>
        <v>18</v>
      </c>
      <c r="U1289">
        <f t="shared" ref="U1289:U1352" si="1438">IF(S1289&lt;&gt;"",MONTH(S1289),"")</f>
        <v>4</v>
      </c>
      <c r="V1289" t="str">
        <f t="shared" si="1400"/>
        <v>184</v>
      </c>
      <c r="W1289" s="188">
        <f t="shared" ref="W1289:W1352" si="1439">D1289</f>
        <v>0</v>
      </c>
      <c r="X1289" s="188">
        <f t="shared" ref="X1289:X1352" si="1440">K1289</f>
        <v>0</v>
      </c>
      <c r="Y1289" s="33">
        <f t="shared" ref="Y1289:Y1352" si="1441">S1289</f>
        <v>43951</v>
      </c>
    </row>
    <row r="1290" spans="1:25" ht="15">
      <c r="A1290" s="39"/>
      <c r="B1290" s="240"/>
      <c r="C1290" s="14" t="str">
        <f>IF(B1283&lt;&gt;"",'Agents Postes'!E$10,"")</f>
        <v/>
      </c>
      <c r="D1290" s="15"/>
      <c r="E1290" s="16"/>
      <c r="F1290" s="16"/>
      <c r="G1290" s="17"/>
      <c r="H1290" s="17"/>
      <c r="I1290" s="18"/>
      <c r="J1290" s="18"/>
      <c r="K1290" s="19"/>
      <c r="L1290" s="1">
        <f t="shared" si="1397"/>
        <v>0</v>
      </c>
      <c r="M1290" s="4">
        <f t="shared" si="1398"/>
        <v>0</v>
      </c>
      <c r="R1290">
        <f t="shared" si="1435"/>
        <v>4</v>
      </c>
      <c r="S1290" s="33">
        <f t="shared" ref="S1290" si="1442">S1283</f>
        <v>43951</v>
      </c>
      <c r="T1290">
        <f t="shared" si="1437"/>
        <v>18</v>
      </c>
      <c r="U1290">
        <f t="shared" si="1438"/>
        <v>4</v>
      </c>
      <c r="V1290" t="str">
        <f t="shared" si="1400"/>
        <v>184</v>
      </c>
      <c r="W1290" s="188">
        <f t="shared" si="1439"/>
        <v>0</v>
      </c>
      <c r="X1290" s="188">
        <f t="shared" si="1440"/>
        <v>0</v>
      </c>
      <c r="Y1290" s="33">
        <f t="shared" si="1441"/>
        <v>43951</v>
      </c>
    </row>
    <row r="1291" spans="1:25" ht="15">
      <c r="A1291" s="39"/>
      <c r="B1291" s="240"/>
      <c r="C1291" s="14" t="str">
        <f>IF(B1283&lt;&gt;"",'Agents Postes'!E$11,"")</f>
        <v/>
      </c>
      <c r="D1291" s="15"/>
      <c r="E1291" s="16"/>
      <c r="F1291" s="16"/>
      <c r="G1291" s="17"/>
      <c r="H1291" s="17"/>
      <c r="I1291" s="18"/>
      <c r="J1291" s="18"/>
      <c r="K1291" s="19"/>
      <c r="L1291" s="1">
        <f t="shared" si="1397"/>
        <v>0</v>
      </c>
      <c r="M1291" s="4">
        <f t="shared" si="1398"/>
        <v>0</v>
      </c>
      <c r="R1291">
        <f t="shared" si="1435"/>
        <v>4</v>
      </c>
      <c r="S1291" s="33">
        <f t="shared" ref="S1291" si="1443">S1283</f>
        <v>43951</v>
      </c>
      <c r="T1291">
        <f t="shared" si="1437"/>
        <v>18</v>
      </c>
      <c r="U1291">
        <f t="shared" si="1438"/>
        <v>4</v>
      </c>
      <c r="V1291" t="str">
        <f t="shared" si="1400"/>
        <v>184</v>
      </c>
      <c r="W1291" s="188">
        <f t="shared" si="1439"/>
        <v>0</v>
      </c>
      <c r="X1291" s="188">
        <f t="shared" si="1440"/>
        <v>0</v>
      </c>
      <c r="Y1291" s="33">
        <f t="shared" si="1441"/>
        <v>43951</v>
      </c>
    </row>
    <row r="1292" spans="1:25" ht="15">
      <c r="A1292" s="39"/>
      <c r="B1292" s="240"/>
      <c r="C1292" s="14" t="str">
        <f>IF(B1283&lt;&gt;"",'Agents Postes'!E$12,"")</f>
        <v/>
      </c>
      <c r="D1292" s="15"/>
      <c r="E1292" s="16"/>
      <c r="F1292" s="16"/>
      <c r="G1292" s="17"/>
      <c r="H1292" s="17"/>
      <c r="I1292" s="18"/>
      <c r="J1292" s="18"/>
      <c r="K1292" s="19"/>
      <c r="L1292" s="1">
        <f t="shared" si="1397"/>
        <v>0</v>
      </c>
      <c r="M1292" s="4">
        <f t="shared" si="1398"/>
        <v>0</v>
      </c>
      <c r="R1292">
        <f t="shared" si="1435"/>
        <v>4</v>
      </c>
      <c r="S1292" s="33">
        <f t="shared" ref="S1292" si="1444">S1283</f>
        <v>43951</v>
      </c>
      <c r="T1292">
        <f t="shared" si="1437"/>
        <v>18</v>
      </c>
      <c r="U1292">
        <f t="shared" si="1438"/>
        <v>4</v>
      </c>
      <c r="V1292" t="str">
        <f t="shared" si="1400"/>
        <v>184</v>
      </c>
      <c r="W1292" s="188">
        <f t="shared" si="1439"/>
        <v>0</v>
      </c>
      <c r="X1292" s="188">
        <f t="shared" si="1440"/>
        <v>0</v>
      </c>
      <c r="Y1292" s="33">
        <f t="shared" si="1441"/>
        <v>43951</v>
      </c>
    </row>
    <row r="1293" spans="1:25" ht="15">
      <c r="A1293" s="39"/>
      <c r="B1293" s="240"/>
      <c r="C1293" s="14" t="str">
        <f>IF(B1283&lt;&gt;"",'Agents Postes'!E$13,"")</f>
        <v/>
      </c>
      <c r="D1293" s="15"/>
      <c r="E1293" s="16"/>
      <c r="F1293" s="16"/>
      <c r="G1293" s="17"/>
      <c r="H1293" s="17"/>
      <c r="I1293" s="18"/>
      <c r="J1293" s="18"/>
      <c r="K1293" s="19"/>
      <c r="L1293" s="1">
        <f t="shared" si="1397"/>
        <v>0</v>
      </c>
      <c r="M1293" s="4">
        <f t="shared" si="1398"/>
        <v>0</v>
      </c>
      <c r="R1293">
        <f t="shared" si="1435"/>
        <v>4</v>
      </c>
      <c r="S1293" s="33">
        <f t="shared" ref="S1293" si="1445">S1283</f>
        <v>43951</v>
      </c>
      <c r="T1293">
        <f t="shared" si="1437"/>
        <v>18</v>
      </c>
      <c r="U1293">
        <f t="shared" si="1438"/>
        <v>4</v>
      </c>
      <c r="V1293" t="str">
        <f t="shared" si="1400"/>
        <v>184</v>
      </c>
      <c r="W1293" s="188">
        <f t="shared" si="1439"/>
        <v>0</v>
      </c>
      <c r="X1293" s="188">
        <f t="shared" si="1440"/>
        <v>0</v>
      </c>
      <c r="Y1293" s="33">
        <f t="shared" si="1441"/>
        <v>43951</v>
      </c>
    </row>
    <row r="1294" spans="1:25" ht="15">
      <c r="A1294" s="39"/>
      <c r="B1294" s="240"/>
      <c r="C1294" s="14" t="str">
        <f>IF(B1283&lt;&gt;"",'Agents Postes'!E$14,"")</f>
        <v/>
      </c>
      <c r="D1294" s="15"/>
      <c r="E1294" s="16"/>
      <c r="F1294" s="16"/>
      <c r="G1294" s="17"/>
      <c r="H1294" s="17"/>
      <c r="I1294" s="18"/>
      <c r="J1294" s="18"/>
      <c r="K1294" s="19"/>
      <c r="L1294" s="1">
        <f t="shared" si="1397"/>
        <v>0</v>
      </c>
      <c r="M1294" s="4">
        <f t="shared" si="1398"/>
        <v>0</v>
      </c>
      <c r="R1294">
        <f t="shared" si="1435"/>
        <v>4</v>
      </c>
      <c r="S1294" s="33">
        <f t="shared" ref="S1294" si="1446">S1283</f>
        <v>43951</v>
      </c>
      <c r="T1294">
        <f t="shared" si="1437"/>
        <v>18</v>
      </c>
      <c r="U1294">
        <f t="shared" si="1438"/>
        <v>4</v>
      </c>
      <c r="V1294" t="str">
        <f t="shared" si="1400"/>
        <v>184</v>
      </c>
      <c r="W1294" s="188">
        <f t="shared" si="1439"/>
        <v>0</v>
      </c>
      <c r="X1294" s="188">
        <f t="shared" si="1440"/>
        <v>0</v>
      </c>
      <c r="Y1294" s="33">
        <f t="shared" si="1441"/>
        <v>43951</v>
      </c>
    </row>
    <row r="1295" spans="1:25" ht="15">
      <c r="A1295" s="39"/>
      <c r="B1295" s="240"/>
      <c r="C1295" s="14" t="str">
        <f>IF(B1284&lt;&gt;"",'Agents Postes'!E$14,"")</f>
        <v/>
      </c>
      <c r="D1295" s="15"/>
      <c r="E1295" s="16"/>
      <c r="F1295" s="16"/>
      <c r="G1295" s="17"/>
      <c r="H1295" s="17"/>
      <c r="I1295" s="18"/>
      <c r="J1295" s="18"/>
      <c r="K1295" s="19"/>
      <c r="L1295" s="1">
        <f t="shared" si="1397"/>
        <v>0</v>
      </c>
      <c r="M1295" s="4">
        <f t="shared" si="1398"/>
        <v>0</v>
      </c>
      <c r="R1295">
        <f t="shared" si="1435"/>
        <v>4</v>
      </c>
      <c r="S1295" s="33">
        <f t="shared" ref="S1295" si="1447">S1283</f>
        <v>43951</v>
      </c>
      <c r="T1295">
        <f t="shared" si="1437"/>
        <v>18</v>
      </c>
      <c r="U1295">
        <f t="shared" si="1438"/>
        <v>4</v>
      </c>
      <c r="V1295" t="str">
        <f t="shared" si="1400"/>
        <v>184</v>
      </c>
      <c r="W1295" s="188">
        <f t="shared" si="1439"/>
        <v>0</v>
      </c>
      <c r="X1295" s="188">
        <f t="shared" si="1440"/>
        <v>0</v>
      </c>
      <c r="Y1295" s="33">
        <f t="shared" si="1441"/>
        <v>43951</v>
      </c>
    </row>
    <row r="1296" spans="1:25" ht="15">
      <c r="A1296" s="39"/>
      <c r="B1296" s="240"/>
      <c r="C1296" s="14" t="str">
        <f>IF(B1285&lt;&gt;"",'Agents Postes'!E$14,"")</f>
        <v/>
      </c>
      <c r="D1296" s="15"/>
      <c r="E1296" s="16"/>
      <c r="F1296" s="16"/>
      <c r="G1296" s="17"/>
      <c r="H1296" s="17"/>
      <c r="I1296" s="18"/>
      <c r="J1296" s="18"/>
      <c r="K1296" s="19"/>
      <c r="L1296" s="1">
        <f t="shared" si="1397"/>
        <v>0</v>
      </c>
      <c r="M1296" s="4">
        <f t="shared" si="1398"/>
        <v>0</v>
      </c>
      <c r="R1296">
        <f t="shared" si="1435"/>
        <v>4</v>
      </c>
      <c r="S1296" s="33">
        <f t="shared" ref="S1296" si="1448">S1283</f>
        <v>43951</v>
      </c>
      <c r="T1296">
        <f t="shared" si="1437"/>
        <v>18</v>
      </c>
      <c r="U1296">
        <f t="shared" si="1438"/>
        <v>4</v>
      </c>
      <c r="V1296" t="str">
        <f t="shared" si="1400"/>
        <v>184</v>
      </c>
      <c r="W1296" s="188">
        <f t="shared" si="1439"/>
        <v>0</v>
      </c>
      <c r="X1296" s="188">
        <f t="shared" si="1440"/>
        <v>0</v>
      </c>
      <c r="Y1296" s="33">
        <f t="shared" si="1441"/>
        <v>43951</v>
      </c>
    </row>
    <row r="1297" spans="1:25" ht="15.75" thickBot="1">
      <c r="A1297" s="39"/>
      <c r="B1297" s="241"/>
      <c r="C1297" s="14" t="str">
        <f>IF(B1286&lt;&gt;"",'Agents Postes'!E$14,"")</f>
        <v/>
      </c>
      <c r="D1297" s="15"/>
      <c r="E1297" s="126"/>
      <c r="F1297" s="126"/>
      <c r="G1297" s="127"/>
      <c r="H1297" s="127"/>
      <c r="I1297" s="128"/>
      <c r="J1297" s="128"/>
      <c r="K1297" s="21"/>
      <c r="L1297" s="5">
        <f t="shared" si="1397"/>
        <v>0</v>
      </c>
      <c r="M1297" s="6">
        <f t="shared" si="1398"/>
        <v>0</v>
      </c>
      <c r="R1297">
        <f t="shared" si="1435"/>
        <v>4</v>
      </c>
      <c r="S1297" s="33">
        <f t="shared" ref="S1297" si="1449">S1283</f>
        <v>43951</v>
      </c>
      <c r="T1297">
        <f t="shared" si="1437"/>
        <v>18</v>
      </c>
      <c r="U1297">
        <f t="shared" si="1438"/>
        <v>4</v>
      </c>
      <c r="V1297" t="str">
        <f t="shared" si="1400"/>
        <v>184</v>
      </c>
      <c r="W1297" s="188">
        <f t="shared" si="1439"/>
        <v>0</v>
      </c>
      <c r="X1297" s="188">
        <f t="shared" si="1440"/>
        <v>0</v>
      </c>
      <c r="Y1297" s="33">
        <f t="shared" si="1441"/>
        <v>43951</v>
      </c>
    </row>
    <row r="1298" spans="1:25" ht="15">
      <c r="A1298" s="39">
        <v>86</v>
      </c>
      <c r="B1298" s="239">
        <f>IF(WORKDAY(D$4,A1298,Feries)&lt;=F$4,WORKDAY(D$4,A1298,Feries),"")</f>
        <v>43955</v>
      </c>
      <c r="C1298" s="11" t="str">
        <f>IF(B1298&lt;&gt;"",'Agents Postes'!E$3,"")</f>
        <v>Herbert Dupont</v>
      </c>
      <c r="D1298" s="12"/>
      <c r="E1298" s="123"/>
      <c r="F1298" s="123"/>
      <c r="G1298" s="124"/>
      <c r="H1298" s="124"/>
      <c r="I1298" s="125"/>
      <c r="J1298" s="125"/>
      <c r="K1298" s="13"/>
      <c r="L1298" s="2">
        <f t="shared" si="1397"/>
        <v>0</v>
      </c>
      <c r="M1298" s="3">
        <f t="shared" si="1398"/>
        <v>0</v>
      </c>
      <c r="R1298">
        <f t="shared" si="1435"/>
        <v>1</v>
      </c>
      <c r="S1298" s="33">
        <f t="shared" ref="S1298" si="1450">B1298</f>
        <v>43955</v>
      </c>
      <c r="T1298">
        <f t="shared" si="1437"/>
        <v>19</v>
      </c>
      <c r="U1298">
        <f t="shared" si="1438"/>
        <v>5</v>
      </c>
      <c r="V1298" t="str">
        <f t="shared" si="1400"/>
        <v>19Herbert Dupont1</v>
      </c>
      <c r="W1298" s="188">
        <f t="shared" si="1439"/>
        <v>0</v>
      </c>
      <c r="X1298" s="188">
        <f t="shared" si="1440"/>
        <v>0</v>
      </c>
      <c r="Y1298" s="33">
        <f t="shared" si="1441"/>
        <v>43955</v>
      </c>
    </row>
    <row r="1299" spans="1:25" ht="15">
      <c r="A1299" s="39"/>
      <c r="B1299" s="240"/>
      <c r="C1299" s="14" t="str">
        <f>IF(B1298&lt;&gt;"",'Agents Postes'!E$4,"")</f>
        <v>Lulu Durand</v>
      </c>
      <c r="D1299" s="15"/>
      <c r="E1299" s="16"/>
      <c r="F1299" s="16"/>
      <c r="G1299" s="17"/>
      <c r="H1299" s="17"/>
      <c r="I1299" s="18"/>
      <c r="J1299" s="18"/>
      <c r="K1299" s="19"/>
      <c r="L1299" s="1">
        <f t="shared" si="1397"/>
        <v>0</v>
      </c>
      <c r="M1299" s="4">
        <f t="shared" si="1398"/>
        <v>0</v>
      </c>
      <c r="R1299">
        <f t="shared" si="1435"/>
        <v>1</v>
      </c>
      <c r="S1299" s="33">
        <f t="shared" ref="S1299" si="1451">S1298</f>
        <v>43955</v>
      </c>
      <c r="T1299">
        <f t="shared" si="1437"/>
        <v>19</v>
      </c>
      <c r="U1299">
        <f t="shared" si="1438"/>
        <v>5</v>
      </c>
      <c r="V1299" t="str">
        <f t="shared" si="1400"/>
        <v>19Lulu Durand1</v>
      </c>
      <c r="W1299" s="188">
        <f t="shared" si="1439"/>
        <v>0</v>
      </c>
      <c r="X1299" s="188">
        <f t="shared" si="1440"/>
        <v>0</v>
      </c>
      <c r="Y1299" s="33">
        <f t="shared" si="1441"/>
        <v>43955</v>
      </c>
    </row>
    <row r="1300" spans="1:25" ht="15">
      <c r="A1300" s="39"/>
      <c r="B1300" s="240"/>
      <c r="C1300" s="14" t="str">
        <f>IF(B1298&lt;&gt;"",'Agents Postes'!E$5,"")</f>
        <v>Jules Wist</v>
      </c>
      <c r="D1300" s="15"/>
      <c r="E1300" s="16"/>
      <c r="F1300" s="16"/>
      <c r="G1300" s="17"/>
      <c r="H1300" s="17"/>
      <c r="I1300" s="18"/>
      <c r="J1300" s="18"/>
      <c r="K1300" s="19"/>
      <c r="L1300" s="1">
        <f t="shared" si="1397"/>
        <v>0</v>
      </c>
      <c r="M1300" s="4">
        <f t="shared" si="1398"/>
        <v>0</v>
      </c>
      <c r="R1300">
        <f t="shared" si="1435"/>
        <v>1</v>
      </c>
      <c r="S1300" s="33">
        <f t="shared" ref="S1300" si="1452">S1298</f>
        <v>43955</v>
      </c>
      <c r="T1300">
        <f t="shared" si="1437"/>
        <v>19</v>
      </c>
      <c r="U1300">
        <f t="shared" si="1438"/>
        <v>5</v>
      </c>
      <c r="V1300" t="str">
        <f t="shared" si="1400"/>
        <v>19Jules Wist1</v>
      </c>
      <c r="W1300" s="188">
        <f t="shared" si="1439"/>
        <v>0</v>
      </c>
      <c r="X1300" s="188">
        <f t="shared" si="1440"/>
        <v>0</v>
      </c>
      <c r="Y1300" s="33">
        <f t="shared" si="1441"/>
        <v>43955</v>
      </c>
    </row>
    <row r="1301" spans="1:25" ht="15">
      <c r="A1301" s="39"/>
      <c r="B1301" s="240"/>
      <c r="C1301" s="14" t="str">
        <f>IF(B1298&lt;&gt;"",'Agents Postes'!E$6,"")</f>
        <v>Honoré Tarot</v>
      </c>
      <c r="D1301" s="15"/>
      <c r="E1301" s="16"/>
      <c r="F1301" s="16"/>
      <c r="G1301" s="17"/>
      <c r="H1301" s="17"/>
      <c r="I1301" s="18"/>
      <c r="J1301" s="18"/>
      <c r="K1301" s="19"/>
      <c r="L1301" s="1">
        <f t="shared" si="1397"/>
        <v>0</v>
      </c>
      <c r="M1301" s="4">
        <f t="shared" si="1398"/>
        <v>0</v>
      </c>
      <c r="R1301">
        <f t="shared" si="1435"/>
        <v>1</v>
      </c>
      <c r="S1301" s="33">
        <f t="shared" ref="S1301" si="1453">S1298</f>
        <v>43955</v>
      </c>
      <c r="T1301">
        <f t="shared" si="1437"/>
        <v>19</v>
      </c>
      <c r="U1301">
        <f t="shared" si="1438"/>
        <v>5</v>
      </c>
      <c r="V1301" t="str">
        <f t="shared" si="1400"/>
        <v>19Honoré Tarot1</v>
      </c>
      <c r="W1301" s="188">
        <f t="shared" si="1439"/>
        <v>0</v>
      </c>
      <c r="X1301" s="188">
        <f t="shared" si="1440"/>
        <v>0</v>
      </c>
      <c r="Y1301" s="33">
        <f t="shared" si="1441"/>
        <v>43955</v>
      </c>
    </row>
    <row r="1302" spans="1:25" ht="15">
      <c r="A1302" s="39"/>
      <c r="B1302" s="240"/>
      <c r="C1302" s="14" t="str">
        <f>IF(B1298&lt;&gt;"",'Agents Postes'!E$7,"")</f>
        <v>Joseph Belote</v>
      </c>
      <c r="D1302" s="15"/>
      <c r="E1302" s="16"/>
      <c r="F1302" s="16"/>
      <c r="G1302" s="17"/>
      <c r="H1302" s="17"/>
      <c r="I1302" s="18"/>
      <c r="J1302" s="18"/>
      <c r="K1302" s="19"/>
      <c r="L1302" s="1">
        <f t="shared" si="1397"/>
        <v>0</v>
      </c>
      <c r="M1302" s="4">
        <f t="shared" si="1398"/>
        <v>0</v>
      </c>
      <c r="R1302">
        <f t="shared" si="1435"/>
        <v>1</v>
      </c>
      <c r="S1302" s="33">
        <f t="shared" ref="S1302" si="1454">S1298</f>
        <v>43955</v>
      </c>
      <c r="T1302">
        <f t="shared" si="1437"/>
        <v>19</v>
      </c>
      <c r="U1302">
        <f t="shared" si="1438"/>
        <v>5</v>
      </c>
      <c r="V1302" t="str">
        <f t="shared" si="1400"/>
        <v>19Joseph Belote1</v>
      </c>
      <c r="W1302" s="188">
        <f t="shared" si="1439"/>
        <v>0</v>
      </c>
      <c r="X1302" s="188">
        <f t="shared" si="1440"/>
        <v>0</v>
      </c>
      <c r="Y1302" s="33">
        <f t="shared" si="1441"/>
        <v>43955</v>
      </c>
    </row>
    <row r="1303" spans="1:25" ht="15">
      <c r="A1303" s="39"/>
      <c r="B1303" s="240"/>
      <c r="C1303" s="14" t="str">
        <f>IF(B1298&lt;&gt;"",'Agents Postes'!E$8,"")</f>
        <v/>
      </c>
      <c r="D1303" s="15"/>
      <c r="E1303" s="16"/>
      <c r="F1303" s="16"/>
      <c r="G1303" s="17"/>
      <c r="H1303" s="17"/>
      <c r="I1303" s="18"/>
      <c r="J1303" s="18"/>
      <c r="K1303" s="19"/>
      <c r="L1303" s="1">
        <f t="shared" si="1397"/>
        <v>0</v>
      </c>
      <c r="M1303" s="4">
        <f t="shared" si="1398"/>
        <v>0</v>
      </c>
      <c r="R1303">
        <f t="shared" si="1435"/>
        <v>1</v>
      </c>
      <c r="S1303" s="33">
        <f t="shared" ref="S1303" si="1455">S1298</f>
        <v>43955</v>
      </c>
      <c r="T1303">
        <f t="shared" si="1437"/>
        <v>19</v>
      </c>
      <c r="U1303">
        <f t="shared" si="1438"/>
        <v>5</v>
      </c>
      <c r="V1303" t="str">
        <f t="shared" si="1400"/>
        <v>191</v>
      </c>
      <c r="W1303" s="188">
        <f t="shared" si="1439"/>
        <v>0</v>
      </c>
      <c r="X1303" s="188">
        <f t="shared" si="1440"/>
        <v>0</v>
      </c>
      <c r="Y1303" s="33">
        <f t="shared" si="1441"/>
        <v>43955</v>
      </c>
    </row>
    <row r="1304" spans="1:25" ht="15">
      <c r="A1304" s="39"/>
      <c r="B1304" s="240"/>
      <c r="C1304" s="14" t="str">
        <f>IF(B1298&lt;&gt;"",'Agents Postes'!E$9,"")</f>
        <v/>
      </c>
      <c r="D1304" s="15"/>
      <c r="E1304" s="16"/>
      <c r="F1304" s="16"/>
      <c r="G1304" s="17"/>
      <c r="H1304" s="17"/>
      <c r="I1304" s="18"/>
      <c r="J1304" s="18"/>
      <c r="K1304" s="19"/>
      <c r="L1304" s="1">
        <f t="shared" si="1397"/>
        <v>0</v>
      </c>
      <c r="M1304" s="4">
        <f t="shared" si="1398"/>
        <v>0</v>
      </c>
      <c r="R1304">
        <f t="shared" si="1435"/>
        <v>1</v>
      </c>
      <c r="S1304" s="33">
        <f t="shared" ref="S1304" si="1456">S1298</f>
        <v>43955</v>
      </c>
      <c r="T1304">
        <f t="shared" si="1437"/>
        <v>19</v>
      </c>
      <c r="U1304">
        <f t="shared" si="1438"/>
        <v>5</v>
      </c>
      <c r="V1304" t="str">
        <f t="shared" si="1400"/>
        <v>191</v>
      </c>
      <c r="W1304" s="188">
        <f t="shared" si="1439"/>
        <v>0</v>
      </c>
      <c r="X1304" s="188">
        <f t="shared" si="1440"/>
        <v>0</v>
      </c>
      <c r="Y1304" s="33">
        <f t="shared" si="1441"/>
        <v>43955</v>
      </c>
    </row>
    <row r="1305" spans="1:25" ht="15">
      <c r="A1305" s="39"/>
      <c r="B1305" s="240"/>
      <c r="C1305" s="14" t="str">
        <f>IF(B1298&lt;&gt;"",'Agents Postes'!E$10,"")</f>
        <v/>
      </c>
      <c r="D1305" s="15"/>
      <c r="E1305" s="16"/>
      <c r="F1305" s="16"/>
      <c r="G1305" s="17"/>
      <c r="H1305" s="17"/>
      <c r="I1305" s="18"/>
      <c r="J1305" s="18"/>
      <c r="K1305" s="19"/>
      <c r="L1305" s="1">
        <f t="shared" si="1397"/>
        <v>0</v>
      </c>
      <c r="M1305" s="4">
        <f t="shared" si="1398"/>
        <v>0</v>
      </c>
      <c r="R1305">
        <f t="shared" si="1435"/>
        <v>1</v>
      </c>
      <c r="S1305" s="33">
        <f t="shared" ref="S1305" si="1457">S1298</f>
        <v>43955</v>
      </c>
      <c r="T1305">
        <f t="shared" si="1437"/>
        <v>19</v>
      </c>
      <c r="U1305">
        <f t="shared" si="1438"/>
        <v>5</v>
      </c>
      <c r="V1305" t="str">
        <f t="shared" si="1400"/>
        <v>191</v>
      </c>
      <c r="W1305" s="188">
        <f t="shared" si="1439"/>
        <v>0</v>
      </c>
      <c r="X1305" s="188">
        <f t="shared" si="1440"/>
        <v>0</v>
      </c>
      <c r="Y1305" s="33">
        <f t="shared" si="1441"/>
        <v>43955</v>
      </c>
    </row>
    <row r="1306" spans="1:25" ht="15">
      <c r="A1306" s="39"/>
      <c r="B1306" s="240"/>
      <c r="C1306" s="14" t="str">
        <f>IF(B1298&lt;&gt;"",'Agents Postes'!E$11,"")</f>
        <v/>
      </c>
      <c r="D1306" s="15"/>
      <c r="E1306" s="16"/>
      <c r="F1306" s="16"/>
      <c r="G1306" s="17"/>
      <c r="H1306" s="17"/>
      <c r="I1306" s="18"/>
      <c r="J1306" s="18"/>
      <c r="K1306" s="19"/>
      <c r="L1306" s="1">
        <f t="shared" si="1397"/>
        <v>0</v>
      </c>
      <c r="M1306" s="4">
        <f t="shared" si="1398"/>
        <v>0</v>
      </c>
      <c r="R1306">
        <f t="shared" si="1435"/>
        <v>1</v>
      </c>
      <c r="S1306" s="33">
        <f t="shared" ref="S1306" si="1458">S1298</f>
        <v>43955</v>
      </c>
      <c r="T1306">
        <f t="shared" si="1437"/>
        <v>19</v>
      </c>
      <c r="U1306">
        <f t="shared" si="1438"/>
        <v>5</v>
      </c>
      <c r="V1306" t="str">
        <f t="shared" si="1400"/>
        <v>191</v>
      </c>
      <c r="W1306" s="188">
        <f t="shared" si="1439"/>
        <v>0</v>
      </c>
      <c r="X1306" s="188">
        <f t="shared" si="1440"/>
        <v>0</v>
      </c>
      <c r="Y1306" s="33">
        <f t="shared" si="1441"/>
        <v>43955</v>
      </c>
    </row>
    <row r="1307" spans="1:25" ht="15">
      <c r="A1307" s="39"/>
      <c r="B1307" s="240"/>
      <c r="C1307" s="14" t="str">
        <f>IF(B1298&lt;&gt;"",'Agents Postes'!E$12,"")</f>
        <v/>
      </c>
      <c r="D1307" s="15"/>
      <c r="E1307" s="16"/>
      <c r="F1307" s="16"/>
      <c r="G1307" s="17"/>
      <c r="H1307" s="17"/>
      <c r="I1307" s="18"/>
      <c r="J1307" s="18"/>
      <c r="K1307" s="19"/>
      <c r="L1307" s="1">
        <f t="shared" si="1397"/>
        <v>0</v>
      </c>
      <c r="M1307" s="4">
        <f t="shared" si="1398"/>
        <v>0</v>
      </c>
      <c r="R1307">
        <f t="shared" si="1435"/>
        <v>1</v>
      </c>
      <c r="S1307" s="33">
        <f t="shared" ref="S1307" si="1459">S1298</f>
        <v>43955</v>
      </c>
      <c r="T1307">
        <f t="shared" si="1437"/>
        <v>19</v>
      </c>
      <c r="U1307">
        <f t="shared" si="1438"/>
        <v>5</v>
      </c>
      <c r="V1307" t="str">
        <f t="shared" si="1400"/>
        <v>191</v>
      </c>
      <c r="W1307" s="188">
        <f t="shared" si="1439"/>
        <v>0</v>
      </c>
      <c r="X1307" s="188">
        <f t="shared" si="1440"/>
        <v>0</v>
      </c>
      <c r="Y1307" s="33">
        <f t="shared" si="1441"/>
        <v>43955</v>
      </c>
    </row>
    <row r="1308" spans="1:25" ht="15">
      <c r="A1308" s="39"/>
      <c r="B1308" s="240"/>
      <c r="C1308" s="14" t="str">
        <f>IF(B1298&lt;&gt;"",'Agents Postes'!E$13,"")</f>
        <v/>
      </c>
      <c r="D1308" s="15"/>
      <c r="E1308" s="16"/>
      <c r="F1308" s="16"/>
      <c r="G1308" s="17"/>
      <c r="H1308" s="17"/>
      <c r="I1308" s="18"/>
      <c r="J1308" s="18"/>
      <c r="K1308" s="19"/>
      <c r="L1308" s="1">
        <f t="shared" si="1397"/>
        <v>0</v>
      </c>
      <c r="M1308" s="4">
        <f t="shared" si="1398"/>
        <v>0</v>
      </c>
      <c r="R1308">
        <f t="shared" si="1435"/>
        <v>1</v>
      </c>
      <c r="S1308" s="33">
        <f t="shared" ref="S1308" si="1460">S1298</f>
        <v>43955</v>
      </c>
      <c r="T1308">
        <f t="shared" si="1437"/>
        <v>19</v>
      </c>
      <c r="U1308">
        <f t="shared" si="1438"/>
        <v>5</v>
      </c>
      <c r="V1308" t="str">
        <f t="shared" si="1400"/>
        <v>191</v>
      </c>
      <c r="W1308" s="188">
        <f t="shared" si="1439"/>
        <v>0</v>
      </c>
      <c r="X1308" s="188">
        <f t="shared" si="1440"/>
        <v>0</v>
      </c>
      <c r="Y1308" s="33">
        <f t="shared" si="1441"/>
        <v>43955</v>
      </c>
    </row>
    <row r="1309" spans="1:25" ht="15">
      <c r="A1309" s="39"/>
      <c r="B1309" s="240"/>
      <c r="C1309" s="14" t="str">
        <f>IF(B1298&lt;&gt;"",'Agents Postes'!E$14,"")</f>
        <v/>
      </c>
      <c r="D1309" s="15"/>
      <c r="E1309" s="16"/>
      <c r="F1309" s="16"/>
      <c r="G1309" s="17"/>
      <c r="H1309" s="17"/>
      <c r="I1309" s="18"/>
      <c r="J1309" s="18"/>
      <c r="K1309" s="19"/>
      <c r="L1309" s="1">
        <f t="shared" si="1397"/>
        <v>0</v>
      </c>
      <c r="M1309" s="4">
        <f t="shared" si="1398"/>
        <v>0</v>
      </c>
      <c r="R1309">
        <f t="shared" si="1435"/>
        <v>1</v>
      </c>
      <c r="S1309" s="33">
        <f t="shared" ref="S1309" si="1461">S1298</f>
        <v>43955</v>
      </c>
      <c r="T1309">
        <f t="shared" si="1437"/>
        <v>19</v>
      </c>
      <c r="U1309">
        <f t="shared" si="1438"/>
        <v>5</v>
      </c>
      <c r="V1309" t="str">
        <f t="shared" si="1400"/>
        <v>191</v>
      </c>
      <c r="W1309" s="188">
        <f t="shared" si="1439"/>
        <v>0</v>
      </c>
      <c r="X1309" s="188">
        <f t="shared" si="1440"/>
        <v>0</v>
      </c>
      <c r="Y1309" s="33">
        <f t="shared" si="1441"/>
        <v>43955</v>
      </c>
    </row>
    <row r="1310" spans="1:25" ht="15">
      <c r="A1310" s="39"/>
      <c r="B1310" s="240"/>
      <c r="C1310" s="14" t="str">
        <f>IF(B1299&lt;&gt;"",'Agents Postes'!E$14,"")</f>
        <v/>
      </c>
      <c r="D1310" s="15"/>
      <c r="E1310" s="16"/>
      <c r="F1310" s="16"/>
      <c r="G1310" s="17"/>
      <c r="H1310" s="17"/>
      <c r="I1310" s="18"/>
      <c r="J1310" s="18"/>
      <c r="K1310" s="19"/>
      <c r="L1310" s="1">
        <f t="shared" si="1397"/>
        <v>0</v>
      </c>
      <c r="M1310" s="4">
        <f t="shared" si="1398"/>
        <v>0</v>
      </c>
      <c r="R1310">
        <f t="shared" si="1435"/>
        <v>1</v>
      </c>
      <c r="S1310" s="33">
        <f t="shared" ref="S1310" si="1462">S1298</f>
        <v>43955</v>
      </c>
      <c r="T1310">
        <f t="shared" si="1437"/>
        <v>19</v>
      </c>
      <c r="U1310">
        <f t="shared" si="1438"/>
        <v>5</v>
      </c>
      <c r="V1310" t="str">
        <f t="shared" si="1400"/>
        <v>191</v>
      </c>
      <c r="W1310" s="188">
        <f t="shared" si="1439"/>
        <v>0</v>
      </c>
      <c r="X1310" s="188">
        <f t="shared" si="1440"/>
        <v>0</v>
      </c>
      <c r="Y1310" s="33">
        <f t="shared" si="1441"/>
        <v>43955</v>
      </c>
    </row>
    <row r="1311" spans="1:25" ht="15">
      <c r="A1311" s="39"/>
      <c r="B1311" s="240"/>
      <c r="C1311" s="14" t="str">
        <f>IF(B1300&lt;&gt;"",'Agents Postes'!E$14,"")</f>
        <v/>
      </c>
      <c r="D1311" s="15"/>
      <c r="E1311" s="16"/>
      <c r="F1311" s="16"/>
      <c r="G1311" s="17"/>
      <c r="H1311" s="17"/>
      <c r="I1311" s="18"/>
      <c r="J1311" s="18"/>
      <c r="K1311" s="19"/>
      <c r="L1311" s="1">
        <f t="shared" si="1397"/>
        <v>0</v>
      </c>
      <c r="M1311" s="4">
        <f t="shared" si="1398"/>
        <v>0</v>
      </c>
      <c r="R1311">
        <f t="shared" si="1435"/>
        <v>1</v>
      </c>
      <c r="S1311" s="33">
        <f t="shared" ref="S1311" si="1463">S1298</f>
        <v>43955</v>
      </c>
      <c r="T1311">
        <f t="shared" si="1437"/>
        <v>19</v>
      </c>
      <c r="U1311">
        <f t="shared" si="1438"/>
        <v>5</v>
      </c>
      <c r="V1311" t="str">
        <f t="shared" si="1400"/>
        <v>191</v>
      </c>
      <c r="W1311" s="188">
        <f t="shared" si="1439"/>
        <v>0</v>
      </c>
      <c r="X1311" s="188">
        <f t="shared" si="1440"/>
        <v>0</v>
      </c>
      <c r="Y1311" s="33">
        <f t="shared" si="1441"/>
        <v>43955</v>
      </c>
    </row>
    <row r="1312" spans="1:25" ht="15.75" thickBot="1">
      <c r="A1312" s="39"/>
      <c r="B1312" s="241"/>
      <c r="C1312" s="14" t="str">
        <f>IF(B1301&lt;&gt;"",'Agents Postes'!E$14,"")</f>
        <v/>
      </c>
      <c r="D1312" s="15"/>
      <c r="E1312" s="126"/>
      <c r="F1312" s="126"/>
      <c r="G1312" s="127"/>
      <c r="H1312" s="127"/>
      <c r="I1312" s="128"/>
      <c r="J1312" s="128"/>
      <c r="K1312" s="21"/>
      <c r="L1312" s="5">
        <f t="shared" si="1397"/>
        <v>0</v>
      </c>
      <c r="M1312" s="6">
        <f t="shared" si="1398"/>
        <v>0</v>
      </c>
      <c r="R1312">
        <f t="shared" si="1435"/>
        <v>1</v>
      </c>
      <c r="S1312" s="33">
        <f t="shared" ref="S1312" si="1464">S1298</f>
        <v>43955</v>
      </c>
      <c r="T1312">
        <f t="shared" si="1437"/>
        <v>19</v>
      </c>
      <c r="U1312">
        <f t="shared" si="1438"/>
        <v>5</v>
      </c>
      <c r="V1312" t="str">
        <f t="shared" si="1400"/>
        <v>191</v>
      </c>
      <c r="W1312" s="188">
        <f t="shared" si="1439"/>
        <v>0</v>
      </c>
      <c r="X1312" s="188">
        <f t="shared" si="1440"/>
        <v>0</v>
      </c>
      <c r="Y1312" s="33">
        <f t="shared" si="1441"/>
        <v>43955</v>
      </c>
    </row>
    <row r="1313" spans="1:25" ht="15">
      <c r="A1313" s="39">
        <v>87</v>
      </c>
      <c r="B1313" s="239">
        <f>IF(WORKDAY(D$4,A1313,Feries)&lt;=F$4,WORKDAY(D$4,A1313,Feries),"")</f>
        <v>43956</v>
      </c>
      <c r="C1313" s="11" t="str">
        <f>IF(B1313&lt;&gt;"",'Agents Postes'!E$3,"")</f>
        <v>Herbert Dupont</v>
      </c>
      <c r="D1313" s="12"/>
      <c r="E1313" s="123"/>
      <c r="F1313" s="123"/>
      <c r="G1313" s="124"/>
      <c r="H1313" s="124"/>
      <c r="I1313" s="125"/>
      <c r="J1313" s="125"/>
      <c r="K1313" s="13"/>
      <c r="L1313" s="2">
        <f t="shared" si="1397"/>
        <v>0</v>
      </c>
      <c r="M1313" s="3">
        <f t="shared" si="1398"/>
        <v>0</v>
      </c>
      <c r="R1313">
        <f t="shared" si="1435"/>
        <v>2</v>
      </c>
      <c r="S1313" s="33">
        <f t="shared" ref="S1313" si="1465">B1313</f>
        <v>43956</v>
      </c>
      <c r="T1313">
        <f t="shared" si="1437"/>
        <v>19</v>
      </c>
      <c r="U1313">
        <f t="shared" si="1438"/>
        <v>5</v>
      </c>
      <c r="V1313" t="str">
        <f t="shared" si="1400"/>
        <v>19Herbert Dupont2</v>
      </c>
      <c r="W1313" s="188">
        <f t="shared" si="1439"/>
        <v>0</v>
      </c>
      <c r="X1313" s="188">
        <f t="shared" si="1440"/>
        <v>0</v>
      </c>
      <c r="Y1313" s="33">
        <f t="shared" si="1441"/>
        <v>43956</v>
      </c>
    </row>
    <row r="1314" spans="1:25" ht="15">
      <c r="A1314" s="39"/>
      <c r="B1314" s="240"/>
      <c r="C1314" s="14" t="str">
        <f>IF(B1313&lt;&gt;"",'Agents Postes'!E$4,"")</f>
        <v>Lulu Durand</v>
      </c>
      <c r="D1314" s="15"/>
      <c r="E1314" s="16"/>
      <c r="F1314" s="16"/>
      <c r="G1314" s="17"/>
      <c r="H1314" s="17"/>
      <c r="I1314" s="18"/>
      <c r="J1314" s="18"/>
      <c r="K1314" s="19"/>
      <c r="L1314" s="1">
        <f t="shared" si="1397"/>
        <v>0</v>
      </c>
      <c r="M1314" s="4">
        <f t="shared" si="1398"/>
        <v>0</v>
      </c>
      <c r="R1314">
        <f t="shared" si="1435"/>
        <v>2</v>
      </c>
      <c r="S1314" s="33">
        <f t="shared" ref="S1314" si="1466">S1313</f>
        <v>43956</v>
      </c>
      <c r="T1314">
        <f t="shared" si="1437"/>
        <v>19</v>
      </c>
      <c r="U1314">
        <f t="shared" si="1438"/>
        <v>5</v>
      </c>
      <c r="V1314" t="str">
        <f t="shared" si="1400"/>
        <v>19Lulu Durand2</v>
      </c>
      <c r="W1314" s="188">
        <f t="shared" si="1439"/>
        <v>0</v>
      </c>
      <c r="X1314" s="188">
        <f t="shared" si="1440"/>
        <v>0</v>
      </c>
      <c r="Y1314" s="33">
        <f t="shared" si="1441"/>
        <v>43956</v>
      </c>
    </row>
    <row r="1315" spans="1:25" ht="15">
      <c r="A1315" s="39"/>
      <c r="B1315" s="240"/>
      <c r="C1315" s="14" t="str">
        <f>IF(B1313&lt;&gt;"",'Agents Postes'!E$5,"")</f>
        <v>Jules Wist</v>
      </c>
      <c r="D1315" s="15"/>
      <c r="E1315" s="16"/>
      <c r="F1315" s="16"/>
      <c r="G1315" s="17"/>
      <c r="H1315" s="17"/>
      <c r="I1315" s="18"/>
      <c r="J1315" s="18"/>
      <c r="K1315" s="19"/>
      <c r="L1315" s="1">
        <f t="shared" si="1397"/>
        <v>0</v>
      </c>
      <c r="M1315" s="4">
        <f t="shared" si="1398"/>
        <v>0</v>
      </c>
      <c r="R1315">
        <f t="shared" si="1435"/>
        <v>2</v>
      </c>
      <c r="S1315" s="33">
        <f t="shared" ref="S1315" si="1467">S1313</f>
        <v>43956</v>
      </c>
      <c r="T1315">
        <f t="shared" si="1437"/>
        <v>19</v>
      </c>
      <c r="U1315">
        <f t="shared" si="1438"/>
        <v>5</v>
      </c>
      <c r="V1315" t="str">
        <f t="shared" si="1400"/>
        <v>19Jules Wist2</v>
      </c>
      <c r="W1315" s="188">
        <f t="shared" si="1439"/>
        <v>0</v>
      </c>
      <c r="X1315" s="188">
        <f t="shared" si="1440"/>
        <v>0</v>
      </c>
      <c r="Y1315" s="33">
        <f t="shared" si="1441"/>
        <v>43956</v>
      </c>
    </row>
    <row r="1316" spans="1:25" ht="15">
      <c r="A1316" s="39"/>
      <c r="B1316" s="240"/>
      <c r="C1316" s="14" t="str">
        <f>IF(B1313&lt;&gt;"",'Agents Postes'!E$6,"")</f>
        <v>Honoré Tarot</v>
      </c>
      <c r="D1316" s="15"/>
      <c r="E1316" s="16"/>
      <c r="F1316" s="16"/>
      <c r="G1316" s="17"/>
      <c r="H1316" s="17"/>
      <c r="I1316" s="18"/>
      <c r="J1316" s="18"/>
      <c r="K1316" s="19"/>
      <c r="L1316" s="1">
        <f t="shared" si="1397"/>
        <v>0</v>
      </c>
      <c r="M1316" s="4">
        <f t="shared" si="1398"/>
        <v>0</v>
      </c>
      <c r="R1316">
        <f t="shared" si="1435"/>
        <v>2</v>
      </c>
      <c r="S1316" s="33">
        <f t="shared" ref="S1316" si="1468">S1313</f>
        <v>43956</v>
      </c>
      <c r="T1316">
        <f t="shared" si="1437"/>
        <v>19</v>
      </c>
      <c r="U1316">
        <f t="shared" si="1438"/>
        <v>5</v>
      </c>
      <c r="V1316" t="str">
        <f t="shared" si="1400"/>
        <v>19Honoré Tarot2</v>
      </c>
      <c r="W1316" s="188">
        <f t="shared" si="1439"/>
        <v>0</v>
      </c>
      <c r="X1316" s="188">
        <f t="shared" si="1440"/>
        <v>0</v>
      </c>
      <c r="Y1316" s="33">
        <f t="shared" si="1441"/>
        <v>43956</v>
      </c>
    </row>
    <row r="1317" spans="1:25" ht="15">
      <c r="A1317" s="39"/>
      <c r="B1317" s="240"/>
      <c r="C1317" s="14" t="str">
        <f>IF(B1313&lt;&gt;"",'Agents Postes'!E$7,"")</f>
        <v>Joseph Belote</v>
      </c>
      <c r="D1317" s="15"/>
      <c r="E1317" s="16"/>
      <c r="F1317" s="16"/>
      <c r="G1317" s="17"/>
      <c r="H1317" s="17"/>
      <c r="I1317" s="18"/>
      <c r="J1317" s="18"/>
      <c r="K1317" s="19"/>
      <c r="L1317" s="1">
        <f t="shared" si="1397"/>
        <v>0</v>
      </c>
      <c r="M1317" s="4">
        <f t="shared" si="1398"/>
        <v>0</v>
      </c>
      <c r="R1317">
        <f t="shared" si="1435"/>
        <v>2</v>
      </c>
      <c r="S1317" s="33">
        <f t="shared" ref="S1317" si="1469">S1313</f>
        <v>43956</v>
      </c>
      <c r="T1317">
        <f t="shared" si="1437"/>
        <v>19</v>
      </c>
      <c r="U1317">
        <f t="shared" si="1438"/>
        <v>5</v>
      </c>
      <c r="V1317" t="str">
        <f t="shared" si="1400"/>
        <v>19Joseph Belote2</v>
      </c>
      <c r="W1317" s="188">
        <f t="shared" si="1439"/>
        <v>0</v>
      </c>
      <c r="X1317" s="188">
        <f t="shared" si="1440"/>
        <v>0</v>
      </c>
      <c r="Y1317" s="33">
        <f t="shared" si="1441"/>
        <v>43956</v>
      </c>
    </row>
    <row r="1318" spans="1:25" ht="15">
      <c r="A1318" s="39"/>
      <c r="B1318" s="240"/>
      <c r="C1318" s="14" t="str">
        <f>IF(B1313&lt;&gt;"",'Agents Postes'!E$8,"")</f>
        <v/>
      </c>
      <c r="D1318" s="15"/>
      <c r="E1318" s="16"/>
      <c r="F1318" s="16"/>
      <c r="G1318" s="17"/>
      <c r="H1318" s="17"/>
      <c r="I1318" s="18"/>
      <c r="J1318" s="18"/>
      <c r="K1318" s="19"/>
      <c r="L1318" s="1">
        <f t="shared" ref="L1318:L1381" si="1470">(F1318-E1318)+(H1318-G1318)+(J1318-I1318)</f>
        <v>0</v>
      </c>
      <c r="M1318" s="4">
        <f t="shared" ref="M1318:M1381" si="1471">L1318*24</f>
        <v>0</v>
      </c>
      <c r="R1318">
        <f t="shared" si="1435"/>
        <v>2</v>
      </c>
      <c r="S1318" s="33">
        <f t="shared" ref="S1318" si="1472">S1313</f>
        <v>43956</v>
      </c>
      <c r="T1318">
        <f t="shared" si="1437"/>
        <v>19</v>
      </c>
      <c r="U1318">
        <f t="shared" si="1438"/>
        <v>5</v>
      </c>
      <c r="V1318" t="str">
        <f t="shared" ref="V1318:V1381" si="1473">T1318&amp;C1318&amp;R1318</f>
        <v>192</v>
      </c>
      <c r="W1318" s="188">
        <f t="shared" si="1439"/>
        <v>0</v>
      </c>
      <c r="X1318" s="188">
        <f t="shared" si="1440"/>
        <v>0</v>
      </c>
      <c r="Y1318" s="33">
        <f t="shared" si="1441"/>
        <v>43956</v>
      </c>
    </row>
    <row r="1319" spans="1:25" ht="15">
      <c r="A1319" s="39"/>
      <c r="B1319" s="240"/>
      <c r="C1319" s="14" t="str">
        <f>IF(B1313&lt;&gt;"",'Agents Postes'!E$9,"")</f>
        <v/>
      </c>
      <c r="D1319" s="15"/>
      <c r="E1319" s="16"/>
      <c r="F1319" s="16"/>
      <c r="G1319" s="17"/>
      <c r="H1319" s="17"/>
      <c r="I1319" s="18"/>
      <c r="J1319" s="18"/>
      <c r="K1319" s="19"/>
      <c r="L1319" s="1">
        <f t="shared" si="1470"/>
        <v>0</v>
      </c>
      <c r="M1319" s="4">
        <f t="shared" si="1471"/>
        <v>0</v>
      </c>
      <c r="R1319">
        <f t="shared" si="1435"/>
        <v>2</v>
      </c>
      <c r="S1319" s="33">
        <f t="shared" ref="S1319" si="1474">S1313</f>
        <v>43956</v>
      </c>
      <c r="T1319">
        <f t="shared" si="1437"/>
        <v>19</v>
      </c>
      <c r="U1319">
        <f t="shared" si="1438"/>
        <v>5</v>
      </c>
      <c r="V1319" t="str">
        <f t="shared" si="1473"/>
        <v>192</v>
      </c>
      <c r="W1319" s="188">
        <f t="shared" si="1439"/>
        <v>0</v>
      </c>
      <c r="X1319" s="188">
        <f t="shared" si="1440"/>
        <v>0</v>
      </c>
      <c r="Y1319" s="33">
        <f t="shared" si="1441"/>
        <v>43956</v>
      </c>
    </row>
    <row r="1320" spans="1:25" ht="15">
      <c r="A1320" s="39"/>
      <c r="B1320" s="240"/>
      <c r="C1320" s="14" t="str">
        <f>IF(B1313&lt;&gt;"",'Agents Postes'!E$10,"")</f>
        <v/>
      </c>
      <c r="D1320" s="15"/>
      <c r="E1320" s="16"/>
      <c r="F1320" s="16"/>
      <c r="G1320" s="17"/>
      <c r="H1320" s="17"/>
      <c r="I1320" s="18"/>
      <c r="J1320" s="18"/>
      <c r="K1320" s="19"/>
      <c r="L1320" s="1">
        <f t="shared" si="1470"/>
        <v>0</v>
      </c>
      <c r="M1320" s="4">
        <f t="shared" si="1471"/>
        <v>0</v>
      </c>
      <c r="R1320">
        <f t="shared" si="1435"/>
        <v>2</v>
      </c>
      <c r="S1320" s="33">
        <f t="shared" ref="S1320" si="1475">S1313</f>
        <v>43956</v>
      </c>
      <c r="T1320">
        <f t="shared" si="1437"/>
        <v>19</v>
      </c>
      <c r="U1320">
        <f t="shared" si="1438"/>
        <v>5</v>
      </c>
      <c r="V1320" t="str">
        <f t="shared" si="1473"/>
        <v>192</v>
      </c>
      <c r="W1320" s="188">
        <f t="shared" si="1439"/>
        <v>0</v>
      </c>
      <c r="X1320" s="188">
        <f t="shared" si="1440"/>
        <v>0</v>
      </c>
      <c r="Y1320" s="33">
        <f t="shared" si="1441"/>
        <v>43956</v>
      </c>
    </row>
    <row r="1321" spans="1:25" ht="15">
      <c r="A1321" s="39"/>
      <c r="B1321" s="240"/>
      <c r="C1321" s="14" t="str">
        <f>IF(B1313&lt;&gt;"",'Agents Postes'!E$11,"")</f>
        <v/>
      </c>
      <c r="D1321" s="15"/>
      <c r="E1321" s="16"/>
      <c r="F1321" s="16"/>
      <c r="G1321" s="17"/>
      <c r="H1321" s="17"/>
      <c r="I1321" s="18"/>
      <c r="J1321" s="18"/>
      <c r="K1321" s="19"/>
      <c r="L1321" s="1">
        <f t="shared" si="1470"/>
        <v>0</v>
      </c>
      <c r="M1321" s="4">
        <f t="shared" si="1471"/>
        <v>0</v>
      </c>
      <c r="R1321">
        <f t="shared" si="1435"/>
        <v>2</v>
      </c>
      <c r="S1321" s="33">
        <f t="shared" ref="S1321" si="1476">S1313</f>
        <v>43956</v>
      </c>
      <c r="T1321">
        <f t="shared" si="1437"/>
        <v>19</v>
      </c>
      <c r="U1321">
        <f t="shared" si="1438"/>
        <v>5</v>
      </c>
      <c r="V1321" t="str">
        <f t="shared" si="1473"/>
        <v>192</v>
      </c>
      <c r="W1321" s="188">
        <f t="shared" si="1439"/>
        <v>0</v>
      </c>
      <c r="X1321" s="188">
        <f t="shared" si="1440"/>
        <v>0</v>
      </c>
      <c r="Y1321" s="33">
        <f t="shared" si="1441"/>
        <v>43956</v>
      </c>
    </row>
    <row r="1322" spans="1:25" ht="15">
      <c r="A1322" s="39"/>
      <c r="B1322" s="240"/>
      <c r="C1322" s="14" t="str">
        <f>IF(B1313&lt;&gt;"",'Agents Postes'!E$12,"")</f>
        <v/>
      </c>
      <c r="D1322" s="15"/>
      <c r="E1322" s="16"/>
      <c r="F1322" s="16"/>
      <c r="G1322" s="17"/>
      <c r="H1322" s="17"/>
      <c r="I1322" s="18"/>
      <c r="J1322" s="18"/>
      <c r="K1322" s="19"/>
      <c r="L1322" s="1">
        <f t="shared" si="1470"/>
        <v>0</v>
      </c>
      <c r="M1322" s="4">
        <f t="shared" si="1471"/>
        <v>0</v>
      </c>
      <c r="R1322">
        <f t="shared" si="1435"/>
        <v>2</v>
      </c>
      <c r="S1322" s="33">
        <f t="shared" ref="S1322" si="1477">S1313</f>
        <v>43956</v>
      </c>
      <c r="T1322">
        <f t="shared" si="1437"/>
        <v>19</v>
      </c>
      <c r="U1322">
        <f t="shared" si="1438"/>
        <v>5</v>
      </c>
      <c r="V1322" t="str">
        <f t="shared" si="1473"/>
        <v>192</v>
      </c>
      <c r="W1322" s="188">
        <f t="shared" si="1439"/>
        <v>0</v>
      </c>
      <c r="X1322" s="188">
        <f t="shared" si="1440"/>
        <v>0</v>
      </c>
      <c r="Y1322" s="33">
        <f t="shared" si="1441"/>
        <v>43956</v>
      </c>
    </row>
    <row r="1323" spans="1:25" ht="15">
      <c r="A1323" s="39"/>
      <c r="B1323" s="240"/>
      <c r="C1323" s="14" t="str">
        <f>IF(B1313&lt;&gt;"",'Agents Postes'!E$13,"")</f>
        <v/>
      </c>
      <c r="D1323" s="15"/>
      <c r="E1323" s="16"/>
      <c r="F1323" s="16"/>
      <c r="G1323" s="17"/>
      <c r="H1323" s="17"/>
      <c r="I1323" s="18"/>
      <c r="J1323" s="18"/>
      <c r="K1323" s="19"/>
      <c r="L1323" s="1">
        <f t="shared" si="1470"/>
        <v>0</v>
      </c>
      <c r="M1323" s="4">
        <f t="shared" si="1471"/>
        <v>0</v>
      </c>
      <c r="R1323">
        <f t="shared" si="1435"/>
        <v>2</v>
      </c>
      <c r="S1323" s="33">
        <f t="shared" ref="S1323" si="1478">S1313</f>
        <v>43956</v>
      </c>
      <c r="T1323">
        <f t="shared" si="1437"/>
        <v>19</v>
      </c>
      <c r="U1323">
        <f t="shared" si="1438"/>
        <v>5</v>
      </c>
      <c r="V1323" t="str">
        <f t="shared" si="1473"/>
        <v>192</v>
      </c>
      <c r="W1323" s="188">
        <f t="shared" si="1439"/>
        <v>0</v>
      </c>
      <c r="X1323" s="188">
        <f t="shared" si="1440"/>
        <v>0</v>
      </c>
      <c r="Y1323" s="33">
        <f t="shared" si="1441"/>
        <v>43956</v>
      </c>
    </row>
    <row r="1324" spans="1:25" ht="15">
      <c r="A1324" s="39"/>
      <c r="B1324" s="240"/>
      <c r="C1324" s="14" t="str">
        <f>IF(B1313&lt;&gt;"",'Agents Postes'!E$14,"")</f>
        <v/>
      </c>
      <c r="D1324" s="15"/>
      <c r="E1324" s="16"/>
      <c r="F1324" s="16"/>
      <c r="G1324" s="17"/>
      <c r="H1324" s="17"/>
      <c r="I1324" s="18"/>
      <c r="J1324" s="18"/>
      <c r="K1324" s="19"/>
      <c r="L1324" s="1">
        <f t="shared" si="1470"/>
        <v>0</v>
      </c>
      <c r="M1324" s="4">
        <f t="shared" si="1471"/>
        <v>0</v>
      </c>
      <c r="R1324">
        <f t="shared" si="1435"/>
        <v>2</v>
      </c>
      <c r="S1324" s="33">
        <f t="shared" ref="S1324" si="1479">S1313</f>
        <v>43956</v>
      </c>
      <c r="T1324">
        <f t="shared" si="1437"/>
        <v>19</v>
      </c>
      <c r="U1324">
        <f t="shared" si="1438"/>
        <v>5</v>
      </c>
      <c r="V1324" t="str">
        <f t="shared" si="1473"/>
        <v>192</v>
      </c>
      <c r="W1324" s="188">
        <f t="shared" si="1439"/>
        <v>0</v>
      </c>
      <c r="X1324" s="188">
        <f t="shared" si="1440"/>
        <v>0</v>
      </c>
      <c r="Y1324" s="33">
        <f t="shared" si="1441"/>
        <v>43956</v>
      </c>
    </row>
    <row r="1325" spans="1:25" ht="15">
      <c r="A1325" s="39"/>
      <c r="B1325" s="240"/>
      <c r="C1325" s="14" t="str">
        <f>IF(B1314&lt;&gt;"",'Agents Postes'!E$14,"")</f>
        <v/>
      </c>
      <c r="D1325" s="15"/>
      <c r="E1325" s="16"/>
      <c r="F1325" s="16"/>
      <c r="G1325" s="17"/>
      <c r="H1325" s="17"/>
      <c r="I1325" s="18"/>
      <c r="J1325" s="18"/>
      <c r="K1325" s="19"/>
      <c r="L1325" s="1">
        <f t="shared" si="1470"/>
        <v>0</v>
      </c>
      <c r="M1325" s="4">
        <f t="shared" si="1471"/>
        <v>0</v>
      </c>
      <c r="R1325">
        <f t="shared" si="1435"/>
        <v>2</v>
      </c>
      <c r="S1325" s="33">
        <f t="shared" ref="S1325" si="1480">S1313</f>
        <v>43956</v>
      </c>
      <c r="T1325">
        <f t="shared" si="1437"/>
        <v>19</v>
      </c>
      <c r="U1325">
        <f t="shared" si="1438"/>
        <v>5</v>
      </c>
      <c r="V1325" t="str">
        <f t="shared" si="1473"/>
        <v>192</v>
      </c>
      <c r="W1325" s="188">
        <f t="shared" si="1439"/>
        <v>0</v>
      </c>
      <c r="X1325" s="188">
        <f t="shared" si="1440"/>
        <v>0</v>
      </c>
      <c r="Y1325" s="33">
        <f t="shared" si="1441"/>
        <v>43956</v>
      </c>
    </row>
    <row r="1326" spans="1:25" ht="15">
      <c r="A1326" s="39"/>
      <c r="B1326" s="240"/>
      <c r="C1326" s="14" t="str">
        <f>IF(B1315&lt;&gt;"",'Agents Postes'!E$14,"")</f>
        <v/>
      </c>
      <c r="D1326" s="15"/>
      <c r="E1326" s="16"/>
      <c r="F1326" s="16"/>
      <c r="G1326" s="17"/>
      <c r="H1326" s="17"/>
      <c r="I1326" s="18"/>
      <c r="J1326" s="18"/>
      <c r="K1326" s="19"/>
      <c r="L1326" s="1">
        <f t="shared" si="1470"/>
        <v>0</v>
      </c>
      <c r="M1326" s="4">
        <f t="shared" si="1471"/>
        <v>0</v>
      </c>
      <c r="R1326">
        <f t="shared" si="1435"/>
        <v>2</v>
      </c>
      <c r="S1326" s="33">
        <f t="shared" ref="S1326" si="1481">S1313</f>
        <v>43956</v>
      </c>
      <c r="T1326">
        <f t="shared" si="1437"/>
        <v>19</v>
      </c>
      <c r="U1326">
        <f t="shared" si="1438"/>
        <v>5</v>
      </c>
      <c r="V1326" t="str">
        <f t="shared" si="1473"/>
        <v>192</v>
      </c>
      <c r="W1326" s="188">
        <f t="shared" si="1439"/>
        <v>0</v>
      </c>
      <c r="X1326" s="188">
        <f t="shared" si="1440"/>
        <v>0</v>
      </c>
      <c r="Y1326" s="33">
        <f t="shared" si="1441"/>
        <v>43956</v>
      </c>
    </row>
    <row r="1327" spans="1:25" ht="15.75" thickBot="1">
      <c r="A1327" s="39"/>
      <c r="B1327" s="241"/>
      <c r="C1327" s="14" t="str">
        <f>IF(B1316&lt;&gt;"",'Agents Postes'!E$14,"")</f>
        <v/>
      </c>
      <c r="D1327" s="15"/>
      <c r="E1327" s="126"/>
      <c r="F1327" s="126"/>
      <c r="G1327" s="127"/>
      <c r="H1327" s="127"/>
      <c r="I1327" s="128"/>
      <c r="J1327" s="128"/>
      <c r="K1327" s="21"/>
      <c r="L1327" s="5">
        <f t="shared" si="1470"/>
        <v>0</v>
      </c>
      <c r="M1327" s="6">
        <f t="shared" si="1471"/>
        <v>0</v>
      </c>
      <c r="R1327">
        <f t="shared" si="1435"/>
        <v>2</v>
      </c>
      <c r="S1327" s="33">
        <f t="shared" ref="S1327" si="1482">S1313</f>
        <v>43956</v>
      </c>
      <c r="T1327">
        <f t="shared" si="1437"/>
        <v>19</v>
      </c>
      <c r="U1327">
        <f t="shared" si="1438"/>
        <v>5</v>
      </c>
      <c r="V1327" t="str">
        <f t="shared" si="1473"/>
        <v>192</v>
      </c>
      <c r="W1327" s="188">
        <f t="shared" si="1439"/>
        <v>0</v>
      </c>
      <c r="X1327" s="188">
        <f t="shared" si="1440"/>
        <v>0</v>
      </c>
      <c r="Y1327" s="33">
        <f t="shared" si="1441"/>
        <v>43956</v>
      </c>
    </row>
    <row r="1328" spans="1:25" ht="15">
      <c r="A1328" s="39">
        <v>88</v>
      </c>
      <c r="B1328" s="239">
        <f>IF(WORKDAY(D$4,A1328,Feries)&lt;=F$4,WORKDAY(D$4,A1328,Feries),"")</f>
        <v>43957</v>
      </c>
      <c r="C1328" s="11" t="str">
        <f>IF(B1328&lt;&gt;"",'Agents Postes'!E$3,"")</f>
        <v>Herbert Dupont</v>
      </c>
      <c r="D1328" s="12"/>
      <c r="E1328" s="123"/>
      <c r="F1328" s="123"/>
      <c r="G1328" s="124"/>
      <c r="H1328" s="124"/>
      <c r="I1328" s="125"/>
      <c r="J1328" s="125"/>
      <c r="K1328" s="13"/>
      <c r="L1328" s="2">
        <f t="shared" si="1470"/>
        <v>0</v>
      </c>
      <c r="M1328" s="3">
        <f t="shared" si="1471"/>
        <v>0</v>
      </c>
      <c r="R1328">
        <f t="shared" si="1435"/>
        <v>3</v>
      </c>
      <c r="S1328" s="33">
        <f t="shared" ref="S1328" si="1483">B1328</f>
        <v>43957</v>
      </c>
      <c r="T1328">
        <f t="shared" si="1437"/>
        <v>19</v>
      </c>
      <c r="U1328">
        <f t="shared" si="1438"/>
        <v>5</v>
      </c>
      <c r="V1328" t="str">
        <f t="shared" si="1473"/>
        <v>19Herbert Dupont3</v>
      </c>
      <c r="W1328" s="188">
        <f t="shared" si="1439"/>
        <v>0</v>
      </c>
      <c r="X1328" s="188">
        <f t="shared" si="1440"/>
        <v>0</v>
      </c>
      <c r="Y1328" s="33">
        <f t="shared" si="1441"/>
        <v>43957</v>
      </c>
    </row>
    <row r="1329" spans="1:25" ht="15">
      <c r="A1329" s="39"/>
      <c r="B1329" s="240"/>
      <c r="C1329" s="14" t="str">
        <f>IF(B1328&lt;&gt;"",'Agents Postes'!E$4,"")</f>
        <v>Lulu Durand</v>
      </c>
      <c r="D1329" s="15"/>
      <c r="E1329" s="16"/>
      <c r="F1329" s="16"/>
      <c r="G1329" s="17"/>
      <c r="H1329" s="17"/>
      <c r="I1329" s="18"/>
      <c r="J1329" s="18"/>
      <c r="K1329" s="19"/>
      <c r="L1329" s="1">
        <f t="shared" si="1470"/>
        <v>0</v>
      </c>
      <c r="M1329" s="4">
        <f t="shared" si="1471"/>
        <v>0</v>
      </c>
      <c r="R1329">
        <f t="shared" si="1435"/>
        <v>3</v>
      </c>
      <c r="S1329" s="33">
        <f t="shared" ref="S1329" si="1484">S1328</f>
        <v>43957</v>
      </c>
      <c r="T1329">
        <f t="shared" si="1437"/>
        <v>19</v>
      </c>
      <c r="U1329">
        <f t="shared" si="1438"/>
        <v>5</v>
      </c>
      <c r="V1329" t="str">
        <f t="shared" si="1473"/>
        <v>19Lulu Durand3</v>
      </c>
      <c r="W1329" s="188">
        <f t="shared" si="1439"/>
        <v>0</v>
      </c>
      <c r="X1329" s="188">
        <f t="shared" si="1440"/>
        <v>0</v>
      </c>
      <c r="Y1329" s="33">
        <f t="shared" si="1441"/>
        <v>43957</v>
      </c>
    </row>
    <row r="1330" spans="1:25" ht="15">
      <c r="A1330" s="39"/>
      <c r="B1330" s="240"/>
      <c r="C1330" s="14" t="str">
        <f>IF(B1328&lt;&gt;"",'Agents Postes'!E$5,"")</f>
        <v>Jules Wist</v>
      </c>
      <c r="D1330" s="15"/>
      <c r="E1330" s="16"/>
      <c r="F1330" s="16"/>
      <c r="G1330" s="17"/>
      <c r="H1330" s="17"/>
      <c r="I1330" s="18"/>
      <c r="J1330" s="18"/>
      <c r="K1330" s="19"/>
      <c r="L1330" s="1">
        <f t="shared" si="1470"/>
        <v>0</v>
      </c>
      <c r="M1330" s="4">
        <f t="shared" si="1471"/>
        <v>0</v>
      </c>
      <c r="R1330">
        <f t="shared" si="1435"/>
        <v>3</v>
      </c>
      <c r="S1330" s="33">
        <f t="shared" ref="S1330" si="1485">S1328</f>
        <v>43957</v>
      </c>
      <c r="T1330">
        <f t="shared" si="1437"/>
        <v>19</v>
      </c>
      <c r="U1330">
        <f t="shared" si="1438"/>
        <v>5</v>
      </c>
      <c r="V1330" t="str">
        <f t="shared" si="1473"/>
        <v>19Jules Wist3</v>
      </c>
      <c r="W1330" s="188">
        <f t="shared" si="1439"/>
        <v>0</v>
      </c>
      <c r="X1330" s="188">
        <f t="shared" si="1440"/>
        <v>0</v>
      </c>
      <c r="Y1330" s="33">
        <f t="shared" si="1441"/>
        <v>43957</v>
      </c>
    </row>
    <row r="1331" spans="1:25" ht="15">
      <c r="A1331" s="39"/>
      <c r="B1331" s="240"/>
      <c r="C1331" s="14" t="str">
        <f>IF(B1328&lt;&gt;"",'Agents Postes'!E$6,"")</f>
        <v>Honoré Tarot</v>
      </c>
      <c r="D1331" s="15"/>
      <c r="E1331" s="16"/>
      <c r="F1331" s="16"/>
      <c r="G1331" s="17"/>
      <c r="H1331" s="17"/>
      <c r="I1331" s="18"/>
      <c r="J1331" s="18"/>
      <c r="K1331" s="19"/>
      <c r="L1331" s="1">
        <f t="shared" si="1470"/>
        <v>0</v>
      </c>
      <c r="M1331" s="4">
        <f t="shared" si="1471"/>
        <v>0</v>
      </c>
      <c r="R1331">
        <f t="shared" si="1435"/>
        <v>3</v>
      </c>
      <c r="S1331" s="33">
        <f t="shared" ref="S1331" si="1486">S1328</f>
        <v>43957</v>
      </c>
      <c r="T1331">
        <f t="shared" si="1437"/>
        <v>19</v>
      </c>
      <c r="U1331">
        <f t="shared" si="1438"/>
        <v>5</v>
      </c>
      <c r="V1331" t="str">
        <f t="shared" si="1473"/>
        <v>19Honoré Tarot3</v>
      </c>
      <c r="W1331" s="188">
        <f t="shared" si="1439"/>
        <v>0</v>
      </c>
      <c r="X1331" s="188">
        <f t="shared" si="1440"/>
        <v>0</v>
      </c>
      <c r="Y1331" s="33">
        <f t="shared" si="1441"/>
        <v>43957</v>
      </c>
    </row>
    <row r="1332" spans="1:25" ht="15">
      <c r="A1332" s="39"/>
      <c r="B1332" s="240"/>
      <c r="C1332" s="14" t="str">
        <f>IF(B1328&lt;&gt;"",'Agents Postes'!E$7,"")</f>
        <v>Joseph Belote</v>
      </c>
      <c r="D1332" s="15"/>
      <c r="E1332" s="16"/>
      <c r="F1332" s="16"/>
      <c r="G1332" s="17"/>
      <c r="H1332" s="17"/>
      <c r="I1332" s="18"/>
      <c r="J1332" s="18"/>
      <c r="K1332" s="19"/>
      <c r="L1332" s="1">
        <f t="shared" si="1470"/>
        <v>0</v>
      </c>
      <c r="M1332" s="4">
        <f t="shared" si="1471"/>
        <v>0</v>
      </c>
      <c r="R1332">
        <f t="shared" si="1435"/>
        <v>3</v>
      </c>
      <c r="S1332" s="33">
        <f t="shared" ref="S1332" si="1487">S1328</f>
        <v>43957</v>
      </c>
      <c r="T1332">
        <f t="shared" si="1437"/>
        <v>19</v>
      </c>
      <c r="U1332">
        <f t="shared" si="1438"/>
        <v>5</v>
      </c>
      <c r="V1332" t="str">
        <f t="shared" si="1473"/>
        <v>19Joseph Belote3</v>
      </c>
      <c r="W1332" s="188">
        <f t="shared" si="1439"/>
        <v>0</v>
      </c>
      <c r="X1332" s="188">
        <f t="shared" si="1440"/>
        <v>0</v>
      </c>
      <c r="Y1332" s="33">
        <f t="shared" si="1441"/>
        <v>43957</v>
      </c>
    </row>
    <row r="1333" spans="1:25" ht="15">
      <c r="A1333" s="39"/>
      <c r="B1333" s="240"/>
      <c r="C1333" s="14" t="str">
        <f>IF(B1328&lt;&gt;"",'Agents Postes'!E$8,"")</f>
        <v/>
      </c>
      <c r="D1333" s="15"/>
      <c r="E1333" s="16"/>
      <c r="F1333" s="16"/>
      <c r="G1333" s="17"/>
      <c r="H1333" s="17"/>
      <c r="I1333" s="18"/>
      <c r="J1333" s="18"/>
      <c r="K1333" s="19"/>
      <c r="L1333" s="1">
        <f t="shared" si="1470"/>
        <v>0</v>
      </c>
      <c r="M1333" s="4">
        <f t="shared" si="1471"/>
        <v>0</v>
      </c>
      <c r="R1333">
        <f t="shared" si="1435"/>
        <v>3</v>
      </c>
      <c r="S1333" s="33">
        <f t="shared" ref="S1333" si="1488">S1328</f>
        <v>43957</v>
      </c>
      <c r="T1333">
        <f t="shared" si="1437"/>
        <v>19</v>
      </c>
      <c r="U1333">
        <f t="shared" si="1438"/>
        <v>5</v>
      </c>
      <c r="V1333" t="str">
        <f t="shared" si="1473"/>
        <v>193</v>
      </c>
      <c r="W1333" s="188">
        <f t="shared" si="1439"/>
        <v>0</v>
      </c>
      <c r="X1333" s="188">
        <f t="shared" si="1440"/>
        <v>0</v>
      </c>
      <c r="Y1333" s="33">
        <f t="shared" si="1441"/>
        <v>43957</v>
      </c>
    </row>
    <row r="1334" spans="1:25" ht="15">
      <c r="A1334" s="39"/>
      <c r="B1334" s="240"/>
      <c r="C1334" s="14" t="str">
        <f>IF(B1328&lt;&gt;"",'Agents Postes'!E$9,"")</f>
        <v/>
      </c>
      <c r="D1334" s="15"/>
      <c r="E1334" s="16"/>
      <c r="F1334" s="16"/>
      <c r="G1334" s="17"/>
      <c r="H1334" s="17"/>
      <c r="I1334" s="18"/>
      <c r="J1334" s="18"/>
      <c r="K1334" s="19"/>
      <c r="L1334" s="1">
        <f t="shared" si="1470"/>
        <v>0</v>
      </c>
      <c r="M1334" s="4">
        <f t="shared" si="1471"/>
        <v>0</v>
      </c>
      <c r="R1334">
        <f t="shared" si="1435"/>
        <v>3</v>
      </c>
      <c r="S1334" s="33">
        <f t="shared" ref="S1334" si="1489">S1328</f>
        <v>43957</v>
      </c>
      <c r="T1334">
        <f t="shared" si="1437"/>
        <v>19</v>
      </c>
      <c r="U1334">
        <f t="shared" si="1438"/>
        <v>5</v>
      </c>
      <c r="V1334" t="str">
        <f t="shared" si="1473"/>
        <v>193</v>
      </c>
      <c r="W1334" s="188">
        <f t="shared" si="1439"/>
        <v>0</v>
      </c>
      <c r="X1334" s="188">
        <f t="shared" si="1440"/>
        <v>0</v>
      </c>
      <c r="Y1334" s="33">
        <f t="shared" si="1441"/>
        <v>43957</v>
      </c>
    </row>
    <row r="1335" spans="1:25" ht="15">
      <c r="A1335" s="39"/>
      <c r="B1335" s="240"/>
      <c r="C1335" s="14" t="str">
        <f>IF(B1328&lt;&gt;"",'Agents Postes'!E$10,"")</f>
        <v/>
      </c>
      <c r="D1335" s="15"/>
      <c r="E1335" s="16"/>
      <c r="F1335" s="16"/>
      <c r="G1335" s="17"/>
      <c r="H1335" s="17"/>
      <c r="I1335" s="18"/>
      <c r="J1335" s="18"/>
      <c r="K1335" s="19"/>
      <c r="L1335" s="1">
        <f t="shared" si="1470"/>
        <v>0</v>
      </c>
      <c r="M1335" s="4">
        <f t="shared" si="1471"/>
        <v>0</v>
      </c>
      <c r="R1335">
        <f t="shared" si="1435"/>
        <v>3</v>
      </c>
      <c r="S1335" s="33">
        <f t="shared" ref="S1335" si="1490">S1328</f>
        <v>43957</v>
      </c>
      <c r="T1335">
        <f t="shared" si="1437"/>
        <v>19</v>
      </c>
      <c r="U1335">
        <f t="shared" si="1438"/>
        <v>5</v>
      </c>
      <c r="V1335" t="str">
        <f t="shared" si="1473"/>
        <v>193</v>
      </c>
      <c r="W1335" s="188">
        <f t="shared" si="1439"/>
        <v>0</v>
      </c>
      <c r="X1335" s="188">
        <f t="shared" si="1440"/>
        <v>0</v>
      </c>
      <c r="Y1335" s="33">
        <f t="shared" si="1441"/>
        <v>43957</v>
      </c>
    </row>
    <row r="1336" spans="1:25" ht="15">
      <c r="A1336" s="39"/>
      <c r="B1336" s="240"/>
      <c r="C1336" s="14" t="str">
        <f>IF(B1328&lt;&gt;"",'Agents Postes'!E$11,"")</f>
        <v/>
      </c>
      <c r="D1336" s="15"/>
      <c r="E1336" s="16"/>
      <c r="F1336" s="16"/>
      <c r="G1336" s="17"/>
      <c r="H1336" s="17"/>
      <c r="I1336" s="18"/>
      <c r="J1336" s="18"/>
      <c r="K1336" s="19"/>
      <c r="L1336" s="1">
        <f t="shared" si="1470"/>
        <v>0</v>
      </c>
      <c r="M1336" s="4">
        <f t="shared" si="1471"/>
        <v>0</v>
      </c>
      <c r="R1336">
        <f t="shared" si="1435"/>
        <v>3</v>
      </c>
      <c r="S1336" s="33">
        <f t="shared" ref="S1336" si="1491">S1328</f>
        <v>43957</v>
      </c>
      <c r="T1336">
        <f t="shared" si="1437"/>
        <v>19</v>
      </c>
      <c r="U1336">
        <f t="shared" si="1438"/>
        <v>5</v>
      </c>
      <c r="V1336" t="str">
        <f t="shared" si="1473"/>
        <v>193</v>
      </c>
      <c r="W1336" s="188">
        <f t="shared" si="1439"/>
        <v>0</v>
      </c>
      <c r="X1336" s="188">
        <f t="shared" si="1440"/>
        <v>0</v>
      </c>
      <c r="Y1336" s="33">
        <f t="shared" si="1441"/>
        <v>43957</v>
      </c>
    </row>
    <row r="1337" spans="1:25" ht="15">
      <c r="A1337" s="39"/>
      <c r="B1337" s="240"/>
      <c r="C1337" s="14" t="str">
        <f>IF(B1328&lt;&gt;"",'Agents Postes'!E$12,"")</f>
        <v/>
      </c>
      <c r="D1337" s="15"/>
      <c r="E1337" s="16"/>
      <c r="F1337" s="16"/>
      <c r="G1337" s="17"/>
      <c r="H1337" s="17"/>
      <c r="I1337" s="18"/>
      <c r="J1337" s="18"/>
      <c r="K1337" s="19"/>
      <c r="L1337" s="1">
        <f t="shared" si="1470"/>
        <v>0</v>
      </c>
      <c r="M1337" s="4">
        <f t="shared" si="1471"/>
        <v>0</v>
      </c>
      <c r="R1337">
        <f t="shared" si="1435"/>
        <v>3</v>
      </c>
      <c r="S1337" s="33">
        <f t="shared" ref="S1337" si="1492">S1328</f>
        <v>43957</v>
      </c>
      <c r="T1337">
        <f t="shared" si="1437"/>
        <v>19</v>
      </c>
      <c r="U1337">
        <f t="shared" si="1438"/>
        <v>5</v>
      </c>
      <c r="V1337" t="str">
        <f t="shared" si="1473"/>
        <v>193</v>
      </c>
      <c r="W1337" s="188">
        <f t="shared" si="1439"/>
        <v>0</v>
      </c>
      <c r="X1337" s="188">
        <f t="shared" si="1440"/>
        <v>0</v>
      </c>
      <c r="Y1337" s="33">
        <f t="shared" si="1441"/>
        <v>43957</v>
      </c>
    </row>
    <row r="1338" spans="1:25" ht="15">
      <c r="A1338" s="39"/>
      <c r="B1338" s="240"/>
      <c r="C1338" s="14" t="str">
        <f>IF(B1328&lt;&gt;"",'Agents Postes'!E$13,"")</f>
        <v/>
      </c>
      <c r="D1338" s="15"/>
      <c r="E1338" s="16"/>
      <c r="F1338" s="16"/>
      <c r="G1338" s="17"/>
      <c r="H1338" s="17"/>
      <c r="I1338" s="18"/>
      <c r="J1338" s="18"/>
      <c r="K1338" s="19"/>
      <c r="L1338" s="1">
        <f t="shared" si="1470"/>
        <v>0</v>
      </c>
      <c r="M1338" s="4">
        <f t="shared" si="1471"/>
        <v>0</v>
      </c>
      <c r="R1338">
        <f t="shared" si="1435"/>
        <v>3</v>
      </c>
      <c r="S1338" s="33">
        <f t="shared" ref="S1338" si="1493">S1328</f>
        <v>43957</v>
      </c>
      <c r="T1338">
        <f t="shared" si="1437"/>
        <v>19</v>
      </c>
      <c r="U1338">
        <f t="shared" si="1438"/>
        <v>5</v>
      </c>
      <c r="V1338" t="str">
        <f t="shared" si="1473"/>
        <v>193</v>
      </c>
      <c r="W1338" s="188">
        <f t="shared" si="1439"/>
        <v>0</v>
      </c>
      <c r="X1338" s="188">
        <f t="shared" si="1440"/>
        <v>0</v>
      </c>
      <c r="Y1338" s="33">
        <f t="shared" si="1441"/>
        <v>43957</v>
      </c>
    </row>
    <row r="1339" spans="1:25" ht="15">
      <c r="A1339" s="39"/>
      <c r="B1339" s="240"/>
      <c r="C1339" s="14" t="str">
        <f>IF(B1328&lt;&gt;"",'Agents Postes'!E$14,"")</f>
        <v/>
      </c>
      <c r="D1339" s="15"/>
      <c r="E1339" s="16"/>
      <c r="F1339" s="16"/>
      <c r="G1339" s="17"/>
      <c r="H1339" s="17"/>
      <c r="I1339" s="18"/>
      <c r="J1339" s="18"/>
      <c r="K1339" s="19"/>
      <c r="L1339" s="1">
        <f t="shared" si="1470"/>
        <v>0</v>
      </c>
      <c r="M1339" s="4">
        <f t="shared" si="1471"/>
        <v>0</v>
      </c>
      <c r="R1339">
        <f t="shared" si="1435"/>
        <v>3</v>
      </c>
      <c r="S1339" s="33">
        <f t="shared" ref="S1339" si="1494">S1328</f>
        <v>43957</v>
      </c>
      <c r="T1339">
        <f t="shared" si="1437"/>
        <v>19</v>
      </c>
      <c r="U1339">
        <f t="shared" si="1438"/>
        <v>5</v>
      </c>
      <c r="V1339" t="str">
        <f t="shared" si="1473"/>
        <v>193</v>
      </c>
      <c r="W1339" s="188">
        <f t="shared" si="1439"/>
        <v>0</v>
      </c>
      <c r="X1339" s="188">
        <f t="shared" si="1440"/>
        <v>0</v>
      </c>
      <c r="Y1339" s="33">
        <f t="shared" si="1441"/>
        <v>43957</v>
      </c>
    </row>
    <row r="1340" spans="1:25" ht="15">
      <c r="A1340" s="39"/>
      <c r="B1340" s="240"/>
      <c r="C1340" s="14" t="str">
        <f>IF(B1329&lt;&gt;"",'Agents Postes'!E$14,"")</f>
        <v/>
      </c>
      <c r="D1340" s="15"/>
      <c r="E1340" s="16"/>
      <c r="F1340" s="16"/>
      <c r="G1340" s="17"/>
      <c r="H1340" s="17"/>
      <c r="I1340" s="18"/>
      <c r="J1340" s="18"/>
      <c r="K1340" s="19"/>
      <c r="L1340" s="1">
        <f t="shared" si="1470"/>
        <v>0</v>
      </c>
      <c r="M1340" s="4">
        <f t="shared" si="1471"/>
        <v>0</v>
      </c>
      <c r="R1340">
        <f t="shared" si="1435"/>
        <v>3</v>
      </c>
      <c r="S1340" s="33">
        <f t="shared" ref="S1340" si="1495">S1328</f>
        <v>43957</v>
      </c>
      <c r="T1340">
        <f t="shared" si="1437"/>
        <v>19</v>
      </c>
      <c r="U1340">
        <f t="shared" si="1438"/>
        <v>5</v>
      </c>
      <c r="V1340" t="str">
        <f t="shared" si="1473"/>
        <v>193</v>
      </c>
      <c r="W1340" s="188">
        <f t="shared" si="1439"/>
        <v>0</v>
      </c>
      <c r="X1340" s="188">
        <f t="shared" si="1440"/>
        <v>0</v>
      </c>
      <c r="Y1340" s="33">
        <f t="shared" si="1441"/>
        <v>43957</v>
      </c>
    </row>
    <row r="1341" spans="1:25" ht="15">
      <c r="A1341" s="39"/>
      <c r="B1341" s="240"/>
      <c r="C1341" s="14" t="str">
        <f>IF(B1330&lt;&gt;"",'Agents Postes'!E$14,"")</f>
        <v/>
      </c>
      <c r="D1341" s="15"/>
      <c r="E1341" s="16"/>
      <c r="F1341" s="16"/>
      <c r="G1341" s="17"/>
      <c r="H1341" s="17"/>
      <c r="I1341" s="18"/>
      <c r="J1341" s="18"/>
      <c r="K1341" s="19"/>
      <c r="L1341" s="1">
        <f t="shared" si="1470"/>
        <v>0</v>
      </c>
      <c r="M1341" s="4">
        <f t="shared" si="1471"/>
        <v>0</v>
      </c>
      <c r="R1341">
        <f t="shared" si="1435"/>
        <v>3</v>
      </c>
      <c r="S1341" s="33">
        <f t="shared" ref="S1341" si="1496">S1328</f>
        <v>43957</v>
      </c>
      <c r="T1341">
        <f t="shared" si="1437"/>
        <v>19</v>
      </c>
      <c r="U1341">
        <f t="shared" si="1438"/>
        <v>5</v>
      </c>
      <c r="V1341" t="str">
        <f t="shared" si="1473"/>
        <v>193</v>
      </c>
      <c r="W1341" s="188">
        <f t="shared" si="1439"/>
        <v>0</v>
      </c>
      <c r="X1341" s="188">
        <f t="shared" si="1440"/>
        <v>0</v>
      </c>
      <c r="Y1341" s="33">
        <f t="shared" si="1441"/>
        <v>43957</v>
      </c>
    </row>
    <row r="1342" spans="1:25" ht="15.75" thickBot="1">
      <c r="A1342" s="39"/>
      <c r="B1342" s="241"/>
      <c r="C1342" s="14" t="str">
        <f>IF(B1331&lt;&gt;"",'Agents Postes'!E$14,"")</f>
        <v/>
      </c>
      <c r="D1342" s="15"/>
      <c r="E1342" s="126"/>
      <c r="F1342" s="126"/>
      <c r="G1342" s="127"/>
      <c r="H1342" s="127"/>
      <c r="I1342" s="128"/>
      <c r="J1342" s="128"/>
      <c r="K1342" s="21"/>
      <c r="L1342" s="5">
        <f t="shared" si="1470"/>
        <v>0</v>
      </c>
      <c r="M1342" s="6">
        <f t="shared" si="1471"/>
        <v>0</v>
      </c>
      <c r="R1342">
        <f t="shared" si="1435"/>
        <v>3</v>
      </c>
      <c r="S1342" s="33">
        <f t="shared" ref="S1342" si="1497">S1328</f>
        <v>43957</v>
      </c>
      <c r="T1342">
        <f t="shared" si="1437"/>
        <v>19</v>
      </c>
      <c r="U1342">
        <f t="shared" si="1438"/>
        <v>5</v>
      </c>
      <c r="V1342" t="str">
        <f t="shared" si="1473"/>
        <v>193</v>
      </c>
      <c r="W1342" s="188">
        <f t="shared" si="1439"/>
        <v>0</v>
      </c>
      <c r="X1342" s="188">
        <f t="shared" si="1440"/>
        <v>0</v>
      </c>
      <c r="Y1342" s="33">
        <f t="shared" si="1441"/>
        <v>43957</v>
      </c>
    </row>
    <row r="1343" spans="1:25" ht="15">
      <c r="A1343" s="39">
        <v>89</v>
      </c>
      <c r="B1343" s="239">
        <f>IF(WORKDAY(D$4,A1343,Feries)&lt;=F$4,WORKDAY(D$4,A1343,Feries),"")</f>
        <v>43958</v>
      </c>
      <c r="C1343" s="11" t="str">
        <f>IF(B1343&lt;&gt;"",'Agents Postes'!E$3,"")</f>
        <v>Herbert Dupont</v>
      </c>
      <c r="D1343" s="12"/>
      <c r="E1343" s="123"/>
      <c r="F1343" s="123"/>
      <c r="G1343" s="124"/>
      <c r="H1343" s="124"/>
      <c r="I1343" s="125"/>
      <c r="J1343" s="125"/>
      <c r="K1343" s="13"/>
      <c r="L1343" s="2">
        <f t="shared" si="1470"/>
        <v>0</v>
      </c>
      <c r="M1343" s="3">
        <f t="shared" si="1471"/>
        <v>0</v>
      </c>
      <c r="R1343">
        <f t="shared" si="1435"/>
        <v>4</v>
      </c>
      <c r="S1343" s="33">
        <f t="shared" ref="S1343" si="1498">B1343</f>
        <v>43958</v>
      </c>
      <c r="T1343">
        <f t="shared" si="1437"/>
        <v>19</v>
      </c>
      <c r="U1343">
        <f t="shared" si="1438"/>
        <v>5</v>
      </c>
      <c r="V1343" t="str">
        <f t="shared" si="1473"/>
        <v>19Herbert Dupont4</v>
      </c>
      <c r="W1343" s="188">
        <f t="shared" si="1439"/>
        <v>0</v>
      </c>
      <c r="X1343" s="188">
        <f t="shared" si="1440"/>
        <v>0</v>
      </c>
      <c r="Y1343" s="33">
        <f t="shared" si="1441"/>
        <v>43958</v>
      </c>
    </row>
    <row r="1344" spans="1:25" ht="15">
      <c r="A1344" s="39"/>
      <c r="B1344" s="240"/>
      <c r="C1344" s="14" t="str">
        <f>IF(B1343&lt;&gt;"",'Agents Postes'!E$4,"")</f>
        <v>Lulu Durand</v>
      </c>
      <c r="D1344" s="15"/>
      <c r="E1344" s="16"/>
      <c r="F1344" s="16"/>
      <c r="G1344" s="17"/>
      <c r="H1344" s="17"/>
      <c r="I1344" s="18"/>
      <c r="J1344" s="18"/>
      <c r="K1344" s="19"/>
      <c r="L1344" s="1">
        <f t="shared" si="1470"/>
        <v>0</v>
      </c>
      <c r="M1344" s="4">
        <f t="shared" si="1471"/>
        <v>0</v>
      </c>
      <c r="R1344">
        <f t="shared" si="1435"/>
        <v>4</v>
      </c>
      <c r="S1344" s="33">
        <f t="shared" ref="S1344" si="1499">S1343</f>
        <v>43958</v>
      </c>
      <c r="T1344">
        <f t="shared" si="1437"/>
        <v>19</v>
      </c>
      <c r="U1344">
        <f t="shared" si="1438"/>
        <v>5</v>
      </c>
      <c r="V1344" t="str">
        <f t="shared" si="1473"/>
        <v>19Lulu Durand4</v>
      </c>
      <c r="W1344" s="188">
        <f t="shared" si="1439"/>
        <v>0</v>
      </c>
      <c r="X1344" s="188">
        <f t="shared" si="1440"/>
        <v>0</v>
      </c>
      <c r="Y1344" s="33">
        <f t="shared" si="1441"/>
        <v>43958</v>
      </c>
    </row>
    <row r="1345" spans="1:25" ht="15">
      <c r="A1345" s="39"/>
      <c r="B1345" s="240"/>
      <c r="C1345" s="14" t="str">
        <f>IF(B1343&lt;&gt;"",'Agents Postes'!E$5,"")</f>
        <v>Jules Wist</v>
      </c>
      <c r="D1345" s="15"/>
      <c r="E1345" s="16"/>
      <c r="F1345" s="16"/>
      <c r="G1345" s="17"/>
      <c r="H1345" s="17"/>
      <c r="I1345" s="18"/>
      <c r="J1345" s="18"/>
      <c r="K1345" s="19"/>
      <c r="L1345" s="1">
        <f t="shared" si="1470"/>
        <v>0</v>
      </c>
      <c r="M1345" s="4">
        <f t="shared" si="1471"/>
        <v>0</v>
      </c>
      <c r="R1345">
        <f t="shared" si="1435"/>
        <v>4</v>
      </c>
      <c r="S1345" s="33">
        <f t="shared" ref="S1345" si="1500">S1343</f>
        <v>43958</v>
      </c>
      <c r="T1345">
        <f t="shared" si="1437"/>
        <v>19</v>
      </c>
      <c r="U1345">
        <f t="shared" si="1438"/>
        <v>5</v>
      </c>
      <c r="V1345" t="str">
        <f t="shared" si="1473"/>
        <v>19Jules Wist4</v>
      </c>
      <c r="W1345" s="188">
        <f t="shared" si="1439"/>
        <v>0</v>
      </c>
      <c r="X1345" s="188">
        <f t="shared" si="1440"/>
        <v>0</v>
      </c>
      <c r="Y1345" s="33">
        <f t="shared" si="1441"/>
        <v>43958</v>
      </c>
    </row>
    <row r="1346" spans="1:25" ht="15">
      <c r="A1346" s="39"/>
      <c r="B1346" s="240"/>
      <c r="C1346" s="14" t="str">
        <f>IF(B1343&lt;&gt;"",'Agents Postes'!E$6,"")</f>
        <v>Honoré Tarot</v>
      </c>
      <c r="D1346" s="15"/>
      <c r="E1346" s="16"/>
      <c r="F1346" s="16"/>
      <c r="G1346" s="17"/>
      <c r="H1346" s="17"/>
      <c r="I1346" s="18"/>
      <c r="J1346" s="18"/>
      <c r="K1346" s="19"/>
      <c r="L1346" s="1">
        <f t="shared" si="1470"/>
        <v>0</v>
      </c>
      <c r="M1346" s="4">
        <f t="shared" si="1471"/>
        <v>0</v>
      </c>
      <c r="R1346">
        <f t="shared" si="1435"/>
        <v>4</v>
      </c>
      <c r="S1346" s="33">
        <f t="shared" ref="S1346" si="1501">S1343</f>
        <v>43958</v>
      </c>
      <c r="T1346">
        <f t="shared" si="1437"/>
        <v>19</v>
      </c>
      <c r="U1346">
        <f t="shared" si="1438"/>
        <v>5</v>
      </c>
      <c r="V1346" t="str">
        <f t="shared" si="1473"/>
        <v>19Honoré Tarot4</v>
      </c>
      <c r="W1346" s="188">
        <f t="shared" si="1439"/>
        <v>0</v>
      </c>
      <c r="X1346" s="188">
        <f t="shared" si="1440"/>
        <v>0</v>
      </c>
      <c r="Y1346" s="33">
        <f t="shared" si="1441"/>
        <v>43958</v>
      </c>
    </row>
    <row r="1347" spans="1:25" ht="15">
      <c r="A1347" s="39"/>
      <c r="B1347" s="240"/>
      <c r="C1347" s="14" t="str">
        <f>IF(B1343&lt;&gt;"",'Agents Postes'!E$7,"")</f>
        <v>Joseph Belote</v>
      </c>
      <c r="D1347" s="15"/>
      <c r="E1347" s="16"/>
      <c r="F1347" s="16"/>
      <c r="G1347" s="17"/>
      <c r="H1347" s="17"/>
      <c r="I1347" s="18"/>
      <c r="J1347" s="18"/>
      <c r="K1347" s="19"/>
      <c r="L1347" s="1">
        <f t="shared" si="1470"/>
        <v>0</v>
      </c>
      <c r="M1347" s="4">
        <f t="shared" si="1471"/>
        <v>0</v>
      </c>
      <c r="R1347">
        <f t="shared" si="1435"/>
        <v>4</v>
      </c>
      <c r="S1347" s="33">
        <f t="shared" ref="S1347" si="1502">S1343</f>
        <v>43958</v>
      </c>
      <c r="T1347">
        <f t="shared" si="1437"/>
        <v>19</v>
      </c>
      <c r="U1347">
        <f t="shared" si="1438"/>
        <v>5</v>
      </c>
      <c r="V1347" t="str">
        <f t="shared" si="1473"/>
        <v>19Joseph Belote4</v>
      </c>
      <c r="W1347" s="188">
        <f t="shared" si="1439"/>
        <v>0</v>
      </c>
      <c r="X1347" s="188">
        <f t="shared" si="1440"/>
        <v>0</v>
      </c>
      <c r="Y1347" s="33">
        <f t="shared" si="1441"/>
        <v>43958</v>
      </c>
    </row>
    <row r="1348" spans="1:25" ht="15">
      <c r="A1348" s="39"/>
      <c r="B1348" s="240"/>
      <c r="C1348" s="14" t="str">
        <f>IF(B1343&lt;&gt;"",'Agents Postes'!E$8,"")</f>
        <v/>
      </c>
      <c r="D1348" s="15"/>
      <c r="E1348" s="16"/>
      <c r="F1348" s="16"/>
      <c r="G1348" s="17"/>
      <c r="H1348" s="17"/>
      <c r="I1348" s="18"/>
      <c r="J1348" s="18"/>
      <c r="K1348" s="19"/>
      <c r="L1348" s="1">
        <f t="shared" si="1470"/>
        <v>0</v>
      </c>
      <c r="M1348" s="4">
        <f t="shared" si="1471"/>
        <v>0</v>
      </c>
      <c r="R1348">
        <f t="shared" si="1435"/>
        <v>4</v>
      </c>
      <c r="S1348" s="33">
        <f t="shared" ref="S1348" si="1503">S1343</f>
        <v>43958</v>
      </c>
      <c r="T1348">
        <f t="shared" si="1437"/>
        <v>19</v>
      </c>
      <c r="U1348">
        <f t="shared" si="1438"/>
        <v>5</v>
      </c>
      <c r="V1348" t="str">
        <f t="shared" si="1473"/>
        <v>194</v>
      </c>
      <c r="W1348" s="188">
        <f t="shared" si="1439"/>
        <v>0</v>
      </c>
      <c r="X1348" s="188">
        <f t="shared" si="1440"/>
        <v>0</v>
      </c>
      <c r="Y1348" s="33">
        <f t="shared" si="1441"/>
        <v>43958</v>
      </c>
    </row>
    <row r="1349" spans="1:25" ht="15">
      <c r="A1349" s="39"/>
      <c r="B1349" s="240"/>
      <c r="C1349" s="14" t="str">
        <f>IF(B1343&lt;&gt;"",'Agents Postes'!E$9,"")</f>
        <v/>
      </c>
      <c r="D1349" s="15"/>
      <c r="E1349" s="16"/>
      <c r="F1349" s="16"/>
      <c r="G1349" s="17"/>
      <c r="H1349" s="17"/>
      <c r="I1349" s="18"/>
      <c r="J1349" s="18"/>
      <c r="K1349" s="19"/>
      <c r="L1349" s="1">
        <f t="shared" si="1470"/>
        <v>0</v>
      </c>
      <c r="M1349" s="4">
        <f t="shared" si="1471"/>
        <v>0</v>
      </c>
      <c r="R1349">
        <f t="shared" si="1435"/>
        <v>4</v>
      </c>
      <c r="S1349" s="33">
        <f t="shared" ref="S1349" si="1504">S1343</f>
        <v>43958</v>
      </c>
      <c r="T1349">
        <f t="shared" si="1437"/>
        <v>19</v>
      </c>
      <c r="U1349">
        <f t="shared" si="1438"/>
        <v>5</v>
      </c>
      <c r="V1349" t="str">
        <f t="shared" si="1473"/>
        <v>194</v>
      </c>
      <c r="W1349" s="188">
        <f t="shared" si="1439"/>
        <v>0</v>
      </c>
      <c r="X1349" s="188">
        <f t="shared" si="1440"/>
        <v>0</v>
      </c>
      <c r="Y1349" s="33">
        <f t="shared" si="1441"/>
        <v>43958</v>
      </c>
    </row>
    <row r="1350" spans="1:25" ht="15">
      <c r="A1350" s="39"/>
      <c r="B1350" s="240"/>
      <c r="C1350" s="14" t="str">
        <f>IF(B1343&lt;&gt;"",'Agents Postes'!E$10,"")</f>
        <v/>
      </c>
      <c r="D1350" s="15"/>
      <c r="E1350" s="16"/>
      <c r="F1350" s="16"/>
      <c r="G1350" s="17"/>
      <c r="H1350" s="17"/>
      <c r="I1350" s="18"/>
      <c r="J1350" s="18"/>
      <c r="K1350" s="19"/>
      <c r="L1350" s="1">
        <f t="shared" si="1470"/>
        <v>0</v>
      </c>
      <c r="M1350" s="4">
        <f t="shared" si="1471"/>
        <v>0</v>
      </c>
      <c r="R1350">
        <f t="shared" si="1435"/>
        <v>4</v>
      </c>
      <c r="S1350" s="33">
        <f t="shared" ref="S1350" si="1505">S1343</f>
        <v>43958</v>
      </c>
      <c r="T1350">
        <f t="shared" si="1437"/>
        <v>19</v>
      </c>
      <c r="U1350">
        <f t="shared" si="1438"/>
        <v>5</v>
      </c>
      <c r="V1350" t="str">
        <f t="shared" si="1473"/>
        <v>194</v>
      </c>
      <c r="W1350" s="188">
        <f t="shared" si="1439"/>
        <v>0</v>
      </c>
      <c r="X1350" s="188">
        <f t="shared" si="1440"/>
        <v>0</v>
      </c>
      <c r="Y1350" s="33">
        <f t="shared" si="1441"/>
        <v>43958</v>
      </c>
    </row>
    <row r="1351" spans="1:25" ht="15">
      <c r="A1351" s="39"/>
      <c r="B1351" s="240"/>
      <c r="C1351" s="14" t="str">
        <f>IF(B1343&lt;&gt;"",'Agents Postes'!E$11,"")</f>
        <v/>
      </c>
      <c r="D1351" s="15"/>
      <c r="E1351" s="16"/>
      <c r="F1351" s="16"/>
      <c r="G1351" s="17"/>
      <c r="H1351" s="17"/>
      <c r="I1351" s="18"/>
      <c r="J1351" s="18"/>
      <c r="K1351" s="19"/>
      <c r="L1351" s="1">
        <f t="shared" si="1470"/>
        <v>0</v>
      </c>
      <c r="M1351" s="4">
        <f t="shared" si="1471"/>
        <v>0</v>
      </c>
      <c r="R1351">
        <f t="shared" si="1435"/>
        <v>4</v>
      </c>
      <c r="S1351" s="33">
        <f t="shared" ref="S1351" si="1506">S1343</f>
        <v>43958</v>
      </c>
      <c r="T1351">
        <f t="shared" si="1437"/>
        <v>19</v>
      </c>
      <c r="U1351">
        <f t="shared" si="1438"/>
        <v>5</v>
      </c>
      <c r="V1351" t="str">
        <f t="shared" si="1473"/>
        <v>194</v>
      </c>
      <c r="W1351" s="188">
        <f t="shared" si="1439"/>
        <v>0</v>
      </c>
      <c r="X1351" s="188">
        <f t="shared" si="1440"/>
        <v>0</v>
      </c>
      <c r="Y1351" s="33">
        <f t="shared" si="1441"/>
        <v>43958</v>
      </c>
    </row>
    <row r="1352" spans="1:25" ht="15">
      <c r="A1352" s="39"/>
      <c r="B1352" s="240"/>
      <c r="C1352" s="14" t="str">
        <f>IF(B1343&lt;&gt;"",'Agents Postes'!E$12,"")</f>
        <v/>
      </c>
      <c r="D1352" s="15"/>
      <c r="E1352" s="16"/>
      <c r="F1352" s="16"/>
      <c r="G1352" s="17"/>
      <c r="H1352" s="17"/>
      <c r="I1352" s="18"/>
      <c r="J1352" s="18"/>
      <c r="K1352" s="19"/>
      <c r="L1352" s="1">
        <f t="shared" si="1470"/>
        <v>0</v>
      </c>
      <c r="M1352" s="4">
        <f t="shared" si="1471"/>
        <v>0</v>
      </c>
      <c r="R1352">
        <f t="shared" si="1435"/>
        <v>4</v>
      </c>
      <c r="S1352" s="33">
        <f t="shared" ref="S1352" si="1507">S1343</f>
        <v>43958</v>
      </c>
      <c r="T1352">
        <f t="shared" si="1437"/>
        <v>19</v>
      </c>
      <c r="U1352">
        <f t="shared" si="1438"/>
        <v>5</v>
      </c>
      <c r="V1352" t="str">
        <f t="shared" si="1473"/>
        <v>194</v>
      </c>
      <c r="W1352" s="188">
        <f t="shared" si="1439"/>
        <v>0</v>
      </c>
      <c r="X1352" s="188">
        <f t="shared" si="1440"/>
        <v>0</v>
      </c>
      <c r="Y1352" s="33">
        <f t="shared" si="1441"/>
        <v>43958</v>
      </c>
    </row>
    <row r="1353" spans="1:25" ht="15">
      <c r="A1353" s="39"/>
      <c r="B1353" s="240"/>
      <c r="C1353" s="14" t="str">
        <f>IF(B1343&lt;&gt;"",'Agents Postes'!E$13,"")</f>
        <v/>
      </c>
      <c r="D1353" s="15"/>
      <c r="E1353" s="16"/>
      <c r="F1353" s="16"/>
      <c r="G1353" s="17"/>
      <c r="H1353" s="17"/>
      <c r="I1353" s="18"/>
      <c r="J1353" s="18"/>
      <c r="K1353" s="19"/>
      <c r="L1353" s="1">
        <f t="shared" si="1470"/>
        <v>0</v>
      </c>
      <c r="M1353" s="4">
        <f t="shared" si="1471"/>
        <v>0</v>
      </c>
      <c r="R1353">
        <f t="shared" ref="R1353:R1416" si="1508">IF(S1353&lt;&gt;"",WEEKDAY(S1353,2),"")</f>
        <v>4</v>
      </c>
      <c r="S1353" s="33">
        <f t="shared" ref="S1353" si="1509">S1343</f>
        <v>43958</v>
      </c>
      <c r="T1353">
        <f t="shared" ref="T1353:T1416" si="1510">IF(S1353&lt;&gt;"",WEEKNUM(S1353,2),"")</f>
        <v>19</v>
      </c>
      <c r="U1353">
        <f t="shared" ref="U1353:U1416" si="1511">IF(S1353&lt;&gt;"",MONTH(S1353),"")</f>
        <v>5</v>
      </c>
      <c r="V1353" t="str">
        <f t="shared" si="1473"/>
        <v>194</v>
      </c>
      <c r="W1353" s="188">
        <f t="shared" ref="W1353:W1416" si="1512">D1353</f>
        <v>0</v>
      </c>
      <c r="X1353" s="188">
        <f t="shared" ref="X1353:X1416" si="1513">K1353</f>
        <v>0</v>
      </c>
      <c r="Y1353" s="33">
        <f t="shared" ref="Y1353:Y1416" si="1514">S1353</f>
        <v>43958</v>
      </c>
    </row>
    <row r="1354" spans="1:25" ht="15">
      <c r="A1354" s="39"/>
      <c r="B1354" s="240"/>
      <c r="C1354" s="14" t="str">
        <f>IF(B1343&lt;&gt;"",'Agents Postes'!E$14,"")</f>
        <v/>
      </c>
      <c r="D1354" s="15"/>
      <c r="E1354" s="16"/>
      <c r="F1354" s="16"/>
      <c r="G1354" s="17"/>
      <c r="H1354" s="17"/>
      <c r="I1354" s="18"/>
      <c r="J1354" s="18"/>
      <c r="K1354" s="19"/>
      <c r="L1354" s="1">
        <f t="shared" si="1470"/>
        <v>0</v>
      </c>
      <c r="M1354" s="4">
        <f t="shared" si="1471"/>
        <v>0</v>
      </c>
      <c r="R1354">
        <f t="shared" si="1508"/>
        <v>4</v>
      </c>
      <c r="S1354" s="33">
        <f t="shared" ref="S1354" si="1515">S1343</f>
        <v>43958</v>
      </c>
      <c r="T1354">
        <f t="shared" si="1510"/>
        <v>19</v>
      </c>
      <c r="U1354">
        <f t="shared" si="1511"/>
        <v>5</v>
      </c>
      <c r="V1354" t="str">
        <f t="shared" si="1473"/>
        <v>194</v>
      </c>
      <c r="W1354" s="188">
        <f t="shared" si="1512"/>
        <v>0</v>
      </c>
      <c r="X1354" s="188">
        <f t="shared" si="1513"/>
        <v>0</v>
      </c>
      <c r="Y1354" s="33">
        <f t="shared" si="1514"/>
        <v>43958</v>
      </c>
    </row>
    <row r="1355" spans="1:25" ht="15">
      <c r="A1355" s="39"/>
      <c r="B1355" s="240"/>
      <c r="C1355" s="14" t="str">
        <f>IF(B1344&lt;&gt;"",'Agents Postes'!E$14,"")</f>
        <v/>
      </c>
      <c r="D1355" s="15"/>
      <c r="E1355" s="16"/>
      <c r="F1355" s="16"/>
      <c r="G1355" s="17"/>
      <c r="H1355" s="17"/>
      <c r="I1355" s="18"/>
      <c r="J1355" s="18"/>
      <c r="K1355" s="19"/>
      <c r="L1355" s="1">
        <f t="shared" si="1470"/>
        <v>0</v>
      </c>
      <c r="M1355" s="4">
        <f t="shared" si="1471"/>
        <v>0</v>
      </c>
      <c r="R1355">
        <f t="shared" si="1508"/>
        <v>4</v>
      </c>
      <c r="S1355" s="33">
        <f t="shared" ref="S1355" si="1516">S1343</f>
        <v>43958</v>
      </c>
      <c r="T1355">
        <f t="shared" si="1510"/>
        <v>19</v>
      </c>
      <c r="U1355">
        <f t="shared" si="1511"/>
        <v>5</v>
      </c>
      <c r="V1355" t="str">
        <f t="shared" si="1473"/>
        <v>194</v>
      </c>
      <c r="W1355" s="188">
        <f t="shared" si="1512"/>
        <v>0</v>
      </c>
      <c r="X1355" s="188">
        <f t="shared" si="1513"/>
        <v>0</v>
      </c>
      <c r="Y1355" s="33">
        <f t="shared" si="1514"/>
        <v>43958</v>
      </c>
    </row>
    <row r="1356" spans="1:25" ht="15">
      <c r="A1356" s="39"/>
      <c r="B1356" s="240"/>
      <c r="C1356" s="14" t="str">
        <f>IF(B1345&lt;&gt;"",'Agents Postes'!E$14,"")</f>
        <v/>
      </c>
      <c r="D1356" s="15"/>
      <c r="E1356" s="16"/>
      <c r="F1356" s="16"/>
      <c r="G1356" s="17"/>
      <c r="H1356" s="17"/>
      <c r="I1356" s="18"/>
      <c r="J1356" s="18"/>
      <c r="K1356" s="19"/>
      <c r="L1356" s="1">
        <f t="shared" si="1470"/>
        <v>0</v>
      </c>
      <c r="M1356" s="4">
        <f t="shared" si="1471"/>
        <v>0</v>
      </c>
      <c r="R1356">
        <f t="shared" si="1508"/>
        <v>4</v>
      </c>
      <c r="S1356" s="33">
        <f t="shared" ref="S1356" si="1517">S1343</f>
        <v>43958</v>
      </c>
      <c r="T1356">
        <f t="shared" si="1510"/>
        <v>19</v>
      </c>
      <c r="U1356">
        <f t="shared" si="1511"/>
        <v>5</v>
      </c>
      <c r="V1356" t="str">
        <f t="shared" si="1473"/>
        <v>194</v>
      </c>
      <c r="W1356" s="188">
        <f t="shared" si="1512"/>
        <v>0</v>
      </c>
      <c r="X1356" s="188">
        <f t="shared" si="1513"/>
        <v>0</v>
      </c>
      <c r="Y1356" s="33">
        <f t="shared" si="1514"/>
        <v>43958</v>
      </c>
    </row>
    <row r="1357" spans="1:25" ht="15.75" thickBot="1">
      <c r="A1357" s="39"/>
      <c r="B1357" s="241"/>
      <c r="C1357" s="14" t="str">
        <f>IF(B1346&lt;&gt;"",'Agents Postes'!E$14,"")</f>
        <v/>
      </c>
      <c r="D1357" s="15"/>
      <c r="E1357" s="126"/>
      <c r="F1357" s="126"/>
      <c r="G1357" s="127"/>
      <c r="H1357" s="127"/>
      <c r="I1357" s="128"/>
      <c r="J1357" s="128"/>
      <c r="K1357" s="21"/>
      <c r="L1357" s="5">
        <f t="shared" si="1470"/>
        <v>0</v>
      </c>
      <c r="M1357" s="6">
        <f t="shared" si="1471"/>
        <v>0</v>
      </c>
      <c r="R1357">
        <f t="shared" si="1508"/>
        <v>4</v>
      </c>
      <c r="S1357" s="33">
        <f t="shared" ref="S1357" si="1518">S1343</f>
        <v>43958</v>
      </c>
      <c r="T1357">
        <f t="shared" si="1510"/>
        <v>19</v>
      </c>
      <c r="U1357">
        <f t="shared" si="1511"/>
        <v>5</v>
      </c>
      <c r="V1357" t="str">
        <f t="shared" si="1473"/>
        <v>194</v>
      </c>
      <c r="W1357" s="188">
        <f t="shared" si="1512"/>
        <v>0</v>
      </c>
      <c r="X1357" s="188">
        <f t="shared" si="1513"/>
        <v>0</v>
      </c>
      <c r="Y1357" s="33">
        <f t="shared" si="1514"/>
        <v>43958</v>
      </c>
    </row>
    <row r="1358" spans="1:25" ht="15">
      <c r="A1358" s="39">
        <v>90</v>
      </c>
      <c r="B1358" s="239">
        <f>IF(WORKDAY(D$4,A1358,Feries)&lt;=F$4,WORKDAY(D$4,A1358,Feries),"")</f>
        <v>43962</v>
      </c>
      <c r="C1358" s="11" t="str">
        <f>IF(B1358&lt;&gt;"",'Agents Postes'!E$3,"")</f>
        <v>Herbert Dupont</v>
      </c>
      <c r="D1358" s="12"/>
      <c r="E1358" s="123"/>
      <c r="F1358" s="123"/>
      <c r="G1358" s="124"/>
      <c r="H1358" s="124"/>
      <c r="I1358" s="125"/>
      <c r="J1358" s="125"/>
      <c r="K1358" s="13"/>
      <c r="L1358" s="2">
        <f t="shared" si="1470"/>
        <v>0</v>
      </c>
      <c r="M1358" s="3">
        <f t="shared" si="1471"/>
        <v>0</v>
      </c>
      <c r="R1358">
        <f t="shared" si="1508"/>
        <v>1</v>
      </c>
      <c r="S1358" s="33">
        <f t="shared" ref="S1358" si="1519">B1358</f>
        <v>43962</v>
      </c>
      <c r="T1358">
        <f t="shared" si="1510"/>
        <v>20</v>
      </c>
      <c r="U1358">
        <f t="shared" si="1511"/>
        <v>5</v>
      </c>
      <c r="V1358" t="str">
        <f t="shared" si="1473"/>
        <v>20Herbert Dupont1</v>
      </c>
      <c r="W1358" s="188">
        <f t="shared" si="1512"/>
        <v>0</v>
      </c>
      <c r="X1358" s="188">
        <f t="shared" si="1513"/>
        <v>0</v>
      </c>
      <c r="Y1358" s="33">
        <f t="shared" si="1514"/>
        <v>43962</v>
      </c>
    </row>
    <row r="1359" spans="1:25" ht="15">
      <c r="A1359" s="39"/>
      <c r="B1359" s="240"/>
      <c r="C1359" s="14" t="str">
        <f>IF(B1358&lt;&gt;"",'Agents Postes'!E$4,"")</f>
        <v>Lulu Durand</v>
      </c>
      <c r="D1359" s="15"/>
      <c r="E1359" s="16"/>
      <c r="F1359" s="16"/>
      <c r="G1359" s="17"/>
      <c r="H1359" s="17"/>
      <c r="I1359" s="18"/>
      <c r="J1359" s="18"/>
      <c r="K1359" s="19"/>
      <c r="L1359" s="1">
        <f t="shared" si="1470"/>
        <v>0</v>
      </c>
      <c r="M1359" s="4">
        <f t="shared" si="1471"/>
        <v>0</v>
      </c>
      <c r="R1359">
        <f t="shared" si="1508"/>
        <v>1</v>
      </c>
      <c r="S1359" s="33">
        <f t="shared" ref="S1359" si="1520">S1358</f>
        <v>43962</v>
      </c>
      <c r="T1359">
        <f t="shared" si="1510"/>
        <v>20</v>
      </c>
      <c r="U1359">
        <f t="shared" si="1511"/>
        <v>5</v>
      </c>
      <c r="V1359" t="str">
        <f t="shared" si="1473"/>
        <v>20Lulu Durand1</v>
      </c>
      <c r="W1359" s="188">
        <f t="shared" si="1512"/>
        <v>0</v>
      </c>
      <c r="X1359" s="188">
        <f t="shared" si="1513"/>
        <v>0</v>
      </c>
      <c r="Y1359" s="33">
        <f t="shared" si="1514"/>
        <v>43962</v>
      </c>
    </row>
    <row r="1360" spans="1:25" ht="15">
      <c r="A1360" s="39"/>
      <c r="B1360" s="240"/>
      <c r="C1360" s="14" t="str">
        <f>IF(B1358&lt;&gt;"",'Agents Postes'!E$5,"")</f>
        <v>Jules Wist</v>
      </c>
      <c r="D1360" s="15"/>
      <c r="E1360" s="16"/>
      <c r="F1360" s="16"/>
      <c r="G1360" s="17"/>
      <c r="H1360" s="17"/>
      <c r="I1360" s="18"/>
      <c r="J1360" s="18"/>
      <c r="K1360" s="19"/>
      <c r="L1360" s="1">
        <f t="shared" si="1470"/>
        <v>0</v>
      </c>
      <c r="M1360" s="4">
        <f t="shared" si="1471"/>
        <v>0</v>
      </c>
      <c r="R1360">
        <f t="shared" si="1508"/>
        <v>1</v>
      </c>
      <c r="S1360" s="33">
        <f t="shared" ref="S1360" si="1521">S1358</f>
        <v>43962</v>
      </c>
      <c r="T1360">
        <f t="shared" si="1510"/>
        <v>20</v>
      </c>
      <c r="U1360">
        <f t="shared" si="1511"/>
        <v>5</v>
      </c>
      <c r="V1360" t="str">
        <f t="shared" si="1473"/>
        <v>20Jules Wist1</v>
      </c>
      <c r="W1360" s="188">
        <f t="shared" si="1512"/>
        <v>0</v>
      </c>
      <c r="X1360" s="188">
        <f t="shared" si="1513"/>
        <v>0</v>
      </c>
      <c r="Y1360" s="33">
        <f t="shared" si="1514"/>
        <v>43962</v>
      </c>
    </row>
    <row r="1361" spans="1:25" ht="15">
      <c r="A1361" s="39"/>
      <c r="B1361" s="240"/>
      <c r="C1361" s="14" t="str">
        <f>IF(B1358&lt;&gt;"",'Agents Postes'!E$6,"")</f>
        <v>Honoré Tarot</v>
      </c>
      <c r="D1361" s="15"/>
      <c r="E1361" s="16"/>
      <c r="F1361" s="16"/>
      <c r="G1361" s="17"/>
      <c r="H1361" s="17"/>
      <c r="I1361" s="18"/>
      <c r="J1361" s="18"/>
      <c r="K1361" s="19"/>
      <c r="L1361" s="1">
        <f t="shared" si="1470"/>
        <v>0</v>
      </c>
      <c r="M1361" s="4">
        <f t="shared" si="1471"/>
        <v>0</v>
      </c>
      <c r="R1361">
        <f t="shared" si="1508"/>
        <v>1</v>
      </c>
      <c r="S1361" s="33">
        <f t="shared" ref="S1361" si="1522">S1358</f>
        <v>43962</v>
      </c>
      <c r="T1361">
        <f t="shared" si="1510"/>
        <v>20</v>
      </c>
      <c r="U1361">
        <f t="shared" si="1511"/>
        <v>5</v>
      </c>
      <c r="V1361" t="str">
        <f t="shared" si="1473"/>
        <v>20Honoré Tarot1</v>
      </c>
      <c r="W1361" s="188">
        <f t="shared" si="1512"/>
        <v>0</v>
      </c>
      <c r="X1361" s="188">
        <f t="shared" si="1513"/>
        <v>0</v>
      </c>
      <c r="Y1361" s="33">
        <f t="shared" si="1514"/>
        <v>43962</v>
      </c>
    </row>
    <row r="1362" spans="1:25" ht="15">
      <c r="A1362" s="39"/>
      <c r="B1362" s="240"/>
      <c r="C1362" s="14" t="str">
        <f>IF(B1358&lt;&gt;"",'Agents Postes'!E$7,"")</f>
        <v>Joseph Belote</v>
      </c>
      <c r="D1362" s="15"/>
      <c r="E1362" s="16"/>
      <c r="F1362" s="16"/>
      <c r="G1362" s="17"/>
      <c r="H1362" s="17"/>
      <c r="I1362" s="18"/>
      <c r="J1362" s="18"/>
      <c r="K1362" s="19"/>
      <c r="L1362" s="1">
        <f t="shared" si="1470"/>
        <v>0</v>
      </c>
      <c r="M1362" s="4">
        <f t="shared" si="1471"/>
        <v>0</v>
      </c>
      <c r="R1362">
        <f t="shared" si="1508"/>
        <v>1</v>
      </c>
      <c r="S1362" s="33">
        <f t="shared" ref="S1362" si="1523">S1358</f>
        <v>43962</v>
      </c>
      <c r="T1362">
        <f t="shared" si="1510"/>
        <v>20</v>
      </c>
      <c r="U1362">
        <f t="shared" si="1511"/>
        <v>5</v>
      </c>
      <c r="V1362" t="str">
        <f t="shared" si="1473"/>
        <v>20Joseph Belote1</v>
      </c>
      <c r="W1362" s="188">
        <f t="shared" si="1512"/>
        <v>0</v>
      </c>
      <c r="X1362" s="188">
        <f t="shared" si="1513"/>
        <v>0</v>
      </c>
      <c r="Y1362" s="33">
        <f t="shared" si="1514"/>
        <v>43962</v>
      </c>
    </row>
    <row r="1363" spans="1:25" ht="15">
      <c r="A1363" s="39"/>
      <c r="B1363" s="240"/>
      <c r="C1363" s="14" t="str">
        <f>IF(B1358&lt;&gt;"",'Agents Postes'!E$8,"")</f>
        <v/>
      </c>
      <c r="D1363" s="15"/>
      <c r="E1363" s="16"/>
      <c r="F1363" s="16"/>
      <c r="G1363" s="17"/>
      <c r="H1363" s="17"/>
      <c r="I1363" s="18"/>
      <c r="J1363" s="18"/>
      <c r="K1363" s="19"/>
      <c r="L1363" s="1">
        <f t="shared" si="1470"/>
        <v>0</v>
      </c>
      <c r="M1363" s="4">
        <f t="shared" si="1471"/>
        <v>0</v>
      </c>
      <c r="R1363">
        <f t="shared" si="1508"/>
        <v>1</v>
      </c>
      <c r="S1363" s="33">
        <f t="shared" ref="S1363" si="1524">S1358</f>
        <v>43962</v>
      </c>
      <c r="T1363">
        <f t="shared" si="1510"/>
        <v>20</v>
      </c>
      <c r="U1363">
        <f t="shared" si="1511"/>
        <v>5</v>
      </c>
      <c r="V1363" t="str">
        <f t="shared" si="1473"/>
        <v>201</v>
      </c>
      <c r="W1363" s="188">
        <f t="shared" si="1512"/>
        <v>0</v>
      </c>
      <c r="X1363" s="188">
        <f t="shared" si="1513"/>
        <v>0</v>
      </c>
      <c r="Y1363" s="33">
        <f t="shared" si="1514"/>
        <v>43962</v>
      </c>
    </row>
    <row r="1364" spans="1:25" ht="15">
      <c r="A1364" s="39"/>
      <c r="B1364" s="240"/>
      <c r="C1364" s="14" t="str">
        <f>IF(B1358&lt;&gt;"",'Agents Postes'!E$9,"")</f>
        <v/>
      </c>
      <c r="D1364" s="15"/>
      <c r="E1364" s="16"/>
      <c r="F1364" s="16"/>
      <c r="G1364" s="17"/>
      <c r="H1364" s="17"/>
      <c r="I1364" s="18"/>
      <c r="J1364" s="18"/>
      <c r="K1364" s="19"/>
      <c r="L1364" s="1">
        <f t="shared" si="1470"/>
        <v>0</v>
      </c>
      <c r="M1364" s="4">
        <f t="shared" si="1471"/>
        <v>0</v>
      </c>
      <c r="R1364">
        <f t="shared" si="1508"/>
        <v>1</v>
      </c>
      <c r="S1364" s="33">
        <f t="shared" ref="S1364" si="1525">S1358</f>
        <v>43962</v>
      </c>
      <c r="T1364">
        <f t="shared" si="1510"/>
        <v>20</v>
      </c>
      <c r="U1364">
        <f t="shared" si="1511"/>
        <v>5</v>
      </c>
      <c r="V1364" t="str">
        <f t="shared" si="1473"/>
        <v>201</v>
      </c>
      <c r="W1364" s="188">
        <f t="shared" si="1512"/>
        <v>0</v>
      </c>
      <c r="X1364" s="188">
        <f t="shared" si="1513"/>
        <v>0</v>
      </c>
      <c r="Y1364" s="33">
        <f t="shared" si="1514"/>
        <v>43962</v>
      </c>
    </row>
    <row r="1365" spans="1:25" ht="15">
      <c r="A1365" s="39"/>
      <c r="B1365" s="240"/>
      <c r="C1365" s="14" t="str">
        <f>IF(B1358&lt;&gt;"",'Agents Postes'!E$10,"")</f>
        <v/>
      </c>
      <c r="D1365" s="15"/>
      <c r="E1365" s="16"/>
      <c r="F1365" s="16"/>
      <c r="G1365" s="17"/>
      <c r="H1365" s="17"/>
      <c r="I1365" s="18"/>
      <c r="J1365" s="18"/>
      <c r="K1365" s="19"/>
      <c r="L1365" s="1">
        <f t="shared" si="1470"/>
        <v>0</v>
      </c>
      <c r="M1365" s="4">
        <f t="shared" si="1471"/>
        <v>0</v>
      </c>
      <c r="R1365">
        <f t="shared" si="1508"/>
        <v>1</v>
      </c>
      <c r="S1365" s="33">
        <f t="shared" ref="S1365" si="1526">S1358</f>
        <v>43962</v>
      </c>
      <c r="T1365">
        <f t="shared" si="1510"/>
        <v>20</v>
      </c>
      <c r="U1365">
        <f t="shared" si="1511"/>
        <v>5</v>
      </c>
      <c r="V1365" t="str">
        <f t="shared" si="1473"/>
        <v>201</v>
      </c>
      <c r="W1365" s="188">
        <f t="shared" si="1512"/>
        <v>0</v>
      </c>
      <c r="X1365" s="188">
        <f t="shared" si="1513"/>
        <v>0</v>
      </c>
      <c r="Y1365" s="33">
        <f t="shared" si="1514"/>
        <v>43962</v>
      </c>
    </row>
    <row r="1366" spans="1:25" ht="15">
      <c r="A1366" s="39"/>
      <c r="B1366" s="240"/>
      <c r="C1366" s="14" t="str">
        <f>IF(B1358&lt;&gt;"",'Agents Postes'!E$11,"")</f>
        <v/>
      </c>
      <c r="D1366" s="15"/>
      <c r="E1366" s="16"/>
      <c r="F1366" s="16"/>
      <c r="G1366" s="17"/>
      <c r="H1366" s="17"/>
      <c r="I1366" s="18"/>
      <c r="J1366" s="18"/>
      <c r="K1366" s="19"/>
      <c r="L1366" s="1">
        <f t="shared" si="1470"/>
        <v>0</v>
      </c>
      <c r="M1366" s="4">
        <f t="shared" si="1471"/>
        <v>0</v>
      </c>
      <c r="R1366">
        <f t="shared" si="1508"/>
        <v>1</v>
      </c>
      <c r="S1366" s="33">
        <f t="shared" ref="S1366" si="1527">S1358</f>
        <v>43962</v>
      </c>
      <c r="T1366">
        <f t="shared" si="1510"/>
        <v>20</v>
      </c>
      <c r="U1366">
        <f t="shared" si="1511"/>
        <v>5</v>
      </c>
      <c r="V1366" t="str">
        <f t="shared" si="1473"/>
        <v>201</v>
      </c>
      <c r="W1366" s="188">
        <f t="shared" si="1512"/>
        <v>0</v>
      </c>
      <c r="X1366" s="188">
        <f t="shared" si="1513"/>
        <v>0</v>
      </c>
      <c r="Y1366" s="33">
        <f t="shared" si="1514"/>
        <v>43962</v>
      </c>
    </row>
    <row r="1367" spans="1:25" ht="15">
      <c r="A1367" s="39"/>
      <c r="B1367" s="240"/>
      <c r="C1367" s="14" t="str">
        <f>IF(B1358&lt;&gt;"",'Agents Postes'!E$12,"")</f>
        <v/>
      </c>
      <c r="D1367" s="15"/>
      <c r="E1367" s="16"/>
      <c r="F1367" s="16"/>
      <c r="G1367" s="17"/>
      <c r="H1367" s="17"/>
      <c r="I1367" s="18"/>
      <c r="J1367" s="18"/>
      <c r="K1367" s="19"/>
      <c r="L1367" s="1">
        <f t="shared" si="1470"/>
        <v>0</v>
      </c>
      <c r="M1367" s="4">
        <f t="shared" si="1471"/>
        <v>0</v>
      </c>
      <c r="R1367">
        <f t="shared" si="1508"/>
        <v>1</v>
      </c>
      <c r="S1367" s="33">
        <f t="shared" ref="S1367" si="1528">S1358</f>
        <v>43962</v>
      </c>
      <c r="T1367">
        <f t="shared" si="1510"/>
        <v>20</v>
      </c>
      <c r="U1367">
        <f t="shared" si="1511"/>
        <v>5</v>
      </c>
      <c r="V1367" t="str">
        <f t="shared" si="1473"/>
        <v>201</v>
      </c>
      <c r="W1367" s="188">
        <f t="shared" si="1512"/>
        <v>0</v>
      </c>
      <c r="X1367" s="188">
        <f t="shared" si="1513"/>
        <v>0</v>
      </c>
      <c r="Y1367" s="33">
        <f t="shared" si="1514"/>
        <v>43962</v>
      </c>
    </row>
    <row r="1368" spans="1:25" ht="15">
      <c r="A1368" s="39"/>
      <c r="B1368" s="240"/>
      <c r="C1368" s="14" t="str">
        <f>IF(B1358&lt;&gt;"",'Agents Postes'!E$13,"")</f>
        <v/>
      </c>
      <c r="D1368" s="15"/>
      <c r="E1368" s="16"/>
      <c r="F1368" s="16"/>
      <c r="G1368" s="17"/>
      <c r="H1368" s="17"/>
      <c r="I1368" s="18"/>
      <c r="J1368" s="18"/>
      <c r="K1368" s="19"/>
      <c r="L1368" s="1">
        <f t="shared" si="1470"/>
        <v>0</v>
      </c>
      <c r="M1368" s="4">
        <f t="shared" si="1471"/>
        <v>0</v>
      </c>
      <c r="R1368">
        <f t="shared" si="1508"/>
        <v>1</v>
      </c>
      <c r="S1368" s="33">
        <f t="shared" ref="S1368" si="1529">S1358</f>
        <v>43962</v>
      </c>
      <c r="T1368">
        <f t="shared" si="1510"/>
        <v>20</v>
      </c>
      <c r="U1368">
        <f t="shared" si="1511"/>
        <v>5</v>
      </c>
      <c r="V1368" t="str">
        <f t="shared" si="1473"/>
        <v>201</v>
      </c>
      <c r="W1368" s="188">
        <f t="shared" si="1512"/>
        <v>0</v>
      </c>
      <c r="X1368" s="188">
        <f t="shared" si="1513"/>
        <v>0</v>
      </c>
      <c r="Y1368" s="33">
        <f t="shared" si="1514"/>
        <v>43962</v>
      </c>
    </row>
    <row r="1369" spans="1:25" ht="15">
      <c r="A1369" s="39"/>
      <c r="B1369" s="240"/>
      <c r="C1369" s="14" t="str">
        <f>IF(B1358&lt;&gt;"",'Agents Postes'!E$14,"")</f>
        <v/>
      </c>
      <c r="D1369" s="15"/>
      <c r="E1369" s="16"/>
      <c r="F1369" s="16"/>
      <c r="G1369" s="17"/>
      <c r="H1369" s="17"/>
      <c r="I1369" s="18"/>
      <c r="J1369" s="18"/>
      <c r="K1369" s="19"/>
      <c r="L1369" s="1">
        <f t="shared" si="1470"/>
        <v>0</v>
      </c>
      <c r="M1369" s="4">
        <f t="shared" si="1471"/>
        <v>0</v>
      </c>
      <c r="R1369">
        <f t="shared" si="1508"/>
        <v>1</v>
      </c>
      <c r="S1369" s="33">
        <f t="shared" ref="S1369" si="1530">S1358</f>
        <v>43962</v>
      </c>
      <c r="T1369">
        <f t="shared" si="1510"/>
        <v>20</v>
      </c>
      <c r="U1369">
        <f t="shared" si="1511"/>
        <v>5</v>
      </c>
      <c r="V1369" t="str">
        <f t="shared" si="1473"/>
        <v>201</v>
      </c>
      <c r="W1369" s="188">
        <f t="shared" si="1512"/>
        <v>0</v>
      </c>
      <c r="X1369" s="188">
        <f t="shared" si="1513"/>
        <v>0</v>
      </c>
      <c r="Y1369" s="33">
        <f t="shared" si="1514"/>
        <v>43962</v>
      </c>
    </row>
    <row r="1370" spans="1:25" ht="15">
      <c r="A1370" s="39"/>
      <c r="B1370" s="240"/>
      <c r="C1370" s="14" t="str">
        <f>IF(B1359&lt;&gt;"",'Agents Postes'!E$14,"")</f>
        <v/>
      </c>
      <c r="D1370" s="15"/>
      <c r="E1370" s="16"/>
      <c r="F1370" s="16"/>
      <c r="G1370" s="17"/>
      <c r="H1370" s="17"/>
      <c r="I1370" s="18"/>
      <c r="J1370" s="18"/>
      <c r="K1370" s="19"/>
      <c r="L1370" s="1">
        <f t="shared" si="1470"/>
        <v>0</v>
      </c>
      <c r="M1370" s="4">
        <f t="shared" si="1471"/>
        <v>0</v>
      </c>
      <c r="R1370">
        <f t="shared" si="1508"/>
        <v>1</v>
      </c>
      <c r="S1370" s="33">
        <f t="shared" ref="S1370" si="1531">S1358</f>
        <v>43962</v>
      </c>
      <c r="T1370">
        <f t="shared" si="1510"/>
        <v>20</v>
      </c>
      <c r="U1370">
        <f t="shared" si="1511"/>
        <v>5</v>
      </c>
      <c r="V1370" t="str">
        <f t="shared" si="1473"/>
        <v>201</v>
      </c>
      <c r="W1370" s="188">
        <f t="shared" si="1512"/>
        <v>0</v>
      </c>
      <c r="X1370" s="188">
        <f t="shared" si="1513"/>
        <v>0</v>
      </c>
      <c r="Y1370" s="33">
        <f t="shared" si="1514"/>
        <v>43962</v>
      </c>
    </row>
    <row r="1371" spans="1:25" ht="15">
      <c r="A1371" s="39"/>
      <c r="B1371" s="240"/>
      <c r="C1371" s="14" t="str">
        <f>IF(B1360&lt;&gt;"",'Agents Postes'!E$14,"")</f>
        <v/>
      </c>
      <c r="D1371" s="15"/>
      <c r="E1371" s="16"/>
      <c r="F1371" s="16"/>
      <c r="G1371" s="17"/>
      <c r="H1371" s="17"/>
      <c r="I1371" s="18"/>
      <c r="J1371" s="18"/>
      <c r="K1371" s="19"/>
      <c r="L1371" s="1">
        <f t="shared" si="1470"/>
        <v>0</v>
      </c>
      <c r="M1371" s="4">
        <f t="shared" si="1471"/>
        <v>0</v>
      </c>
      <c r="R1371">
        <f t="shared" si="1508"/>
        <v>1</v>
      </c>
      <c r="S1371" s="33">
        <f t="shared" ref="S1371" si="1532">S1358</f>
        <v>43962</v>
      </c>
      <c r="T1371">
        <f t="shared" si="1510"/>
        <v>20</v>
      </c>
      <c r="U1371">
        <f t="shared" si="1511"/>
        <v>5</v>
      </c>
      <c r="V1371" t="str">
        <f t="shared" si="1473"/>
        <v>201</v>
      </c>
      <c r="W1371" s="188">
        <f t="shared" si="1512"/>
        <v>0</v>
      </c>
      <c r="X1371" s="188">
        <f t="shared" si="1513"/>
        <v>0</v>
      </c>
      <c r="Y1371" s="33">
        <f t="shared" si="1514"/>
        <v>43962</v>
      </c>
    </row>
    <row r="1372" spans="1:25" ht="15.75" thickBot="1">
      <c r="A1372" s="39"/>
      <c r="B1372" s="241"/>
      <c r="C1372" s="14" t="str">
        <f>IF(B1361&lt;&gt;"",'Agents Postes'!E$14,"")</f>
        <v/>
      </c>
      <c r="D1372" s="15"/>
      <c r="E1372" s="126"/>
      <c r="F1372" s="126"/>
      <c r="G1372" s="127"/>
      <c r="H1372" s="127"/>
      <c r="I1372" s="128"/>
      <c r="J1372" s="128"/>
      <c r="K1372" s="21"/>
      <c r="L1372" s="5">
        <f t="shared" si="1470"/>
        <v>0</v>
      </c>
      <c r="M1372" s="6">
        <f t="shared" si="1471"/>
        <v>0</v>
      </c>
      <c r="R1372">
        <f t="shared" si="1508"/>
        <v>1</v>
      </c>
      <c r="S1372" s="33">
        <f t="shared" ref="S1372" si="1533">S1358</f>
        <v>43962</v>
      </c>
      <c r="T1372">
        <f t="shared" si="1510"/>
        <v>20</v>
      </c>
      <c r="U1372">
        <f t="shared" si="1511"/>
        <v>5</v>
      </c>
      <c r="V1372" t="str">
        <f t="shared" si="1473"/>
        <v>201</v>
      </c>
      <c r="W1372" s="188">
        <f t="shared" si="1512"/>
        <v>0</v>
      </c>
      <c r="X1372" s="188">
        <f t="shared" si="1513"/>
        <v>0</v>
      </c>
      <c r="Y1372" s="33">
        <f t="shared" si="1514"/>
        <v>43962</v>
      </c>
    </row>
    <row r="1373" spans="1:25" ht="15">
      <c r="A1373" s="39">
        <v>91</v>
      </c>
      <c r="B1373" s="239">
        <f>IF(WORKDAY(D$4,A1373,Feries)&lt;=F$4,WORKDAY(D$4,A1373,Feries),"")</f>
        <v>43963</v>
      </c>
      <c r="C1373" s="11" t="str">
        <f>IF(B1373&lt;&gt;"",'Agents Postes'!E$3,"")</f>
        <v>Herbert Dupont</v>
      </c>
      <c r="D1373" s="12"/>
      <c r="E1373" s="123"/>
      <c r="F1373" s="123"/>
      <c r="G1373" s="124"/>
      <c r="H1373" s="124"/>
      <c r="I1373" s="125"/>
      <c r="J1373" s="125"/>
      <c r="K1373" s="13"/>
      <c r="L1373" s="2">
        <f t="shared" si="1470"/>
        <v>0</v>
      </c>
      <c r="M1373" s="3">
        <f t="shared" si="1471"/>
        <v>0</v>
      </c>
      <c r="R1373">
        <f t="shared" si="1508"/>
        <v>2</v>
      </c>
      <c r="S1373" s="33">
        <f t="shared" ref="S1373" si="1534">B1373</f>
        <v>43963</v>
      </c>
      <c r="T1373">
        <f t="shared" si="1510"/>
        <v>20</v>
      </c>
      <c r="U1373">
        <f t="shared" si="1511"/>
        <v>5</v>
      </c>
      <c r="V1373" t="str">
        <f t="shared" si="1473"/>
        <v>20Herbert Dupont2</v>
      </c>
      <c r="W1373" s="188">
        <f t="shared" si="1512"/>
        <v>0</v>
      </c>
      <c r="X1373" s="188">
        <f t="shared" si="1513"/>
        <v>0</v>
      </c>
      <c r="Y1373" s="33">
        <f t="shared" si="1514"/>
        <v>43963</v>
      </c>
    </row>
    <row r="1374" spans="1:25" ht="15">
      <c r="A1374" s="39"/>
      <c r="B1374" s="240"/>
      <c r="C1374" s="14" t="str">
        <f>IF(B1373&lt;&gt;"",'Agents Postes'!E$4,"")</f>
        <v>Lulu Durand</v>
      </c>
      <c r="D1374" s="15"/>
      <c r="E1374" s="16"/>
      <c r="F1374" s="16"/>
      <c r="G1374" s="17"/>
      <c r="H1374" s="17"/>
      <c r="I1374" s="18"/>
      <c r="J1374" s="18"/>
      <c r="K1374" s="19"/>
      <c r="L1374" s="1">
        <f t="shared" si="1470"/>
        <v>0</v>
      </c>
      <c r="M1374" s="4">
        <f t="shared" si="1471"/>
        <v>0</v>
      </c>
      <c r="R1374">
        <f t="shared" si="1508"/>
        <v>2</v>
      </c>
      <c r="S1374" s="33">
        <f t="shared" ref="S1374" si="1535">S1373</f>
        <v>43963</v>
      </c>
      <c r="T1374">
        <f t="shared" si="1510"/>
        <v>20</v>
      </c>
      <c r="U1374">
        <f t="shared" si="1511"/>
        <v>5</v>
      </c>
      <c r="V1374" t="str">
        <f t="shared" si="1473"/>
        <v>20Lulu Durand2</v>
      </c>
      <c r="W1374" s="188">
        <f t="shared" si="1512"/>
        <v>0</v>
      </c>
      <c r="X1374" s="188">
        <f t="shared" si="1513"/>
        <v>0</v>
      </c>
      <c r="Y1374" s="33">
        <f t="shared" si="1514"/>
        <v>43963</v>
      </c>
    </row>
    <row r="1375" spans="1:25" ht="15">
      <c r="A1375" s="39"/>
      <c r="B1375" s="240"/>
      <c r="C1375" s="14" t="str">
        <f>IF(B1373&lt;&gt;"",'Agents Postes'!E$5,"")</f>
        <v>Jules Wist</v>
      </c>
      <c r="D1375" s="15"/>
      <c r="E1375" s="16"/>
      <c r="F1375" s="16"/>
      <c r="G1375" s="17"/>
      <c r="H1375" s="17"/>
      <c r="I1375" s="18"/>
      <c r="J1375" s="18"/>
      <c r="K1375" s="19"/>
      <c r="L1375" s="1">
        <f t="shared" si="1470"/>
        <v>0</v>
      </c>
      <c r="M1375" s="4">
        <f t="shared" si="1471"/>
        <v>0</v>
      </c>
      <c r="R1375">
        <f t="shared" si="1508"/>
        <v>2</v>
      </c>
      <c r="S1375" s="33">
        <f t="shared" ref="S1375" si="1536">S1373</f>
        <v>43963</v>
      </c>
      <c r="T1375">
        <f t="shared" si="1510"/>
        <v>20</v>
      </c>
      <c r="U1375">
        <f t="shared" si="1511"/>
        <v>5</v>
      </c>
      <c r="V1375" t="str">
        <f t="shared" si="1473"/>
        <v>20Jules Wist2</v>
      </c>
      <c r="W1375" s="188">
        <f t="shared" si="1512"/>
        <v>0</v>
      </c>
      <c r="X1375" s="188">
        <f t="shared" si="1513"/>
        <v>0</v>
      </c>
      <c r="Y1375" s="33">
        <f t="shared" si="1514"/>
        <v>43963</v>
      </c>
    </row>
    <row r="1376" spans="1:25" ht="15">
      <c r="A1376" s="39"/>
      <c r="B1376" s="240"/>
      <c r="C1376" s="14" t="str">
        <f>IF(B1373&lt;&gt;"",'Agents Postes'!E$6,"")</f>
        <v>Honoré Tarot</v>
      </c>
      <c r="D1376" s="15"/>
      <c r="E1376" s="16"/>
      <c r="F1376" s="16"/>
      <c r="G1376" s="17"/>
      <c r="H1376" s="17"/>
      <c r="I1376" s="18"/>
      <c r="J1376" s="18"/>
      <c r="K1376" s="19"/>
      <c r="L1376" s="1">
        <f t="shared" si="1470"/>
        <v>0</v>
      </c>
      <c r="M1376" s="4">
        <f t="shared" si="1471"/>
        <v>0</v>
      </c>
      <c r="R1376">
        <f t="shared" si="1508"/>
        <v>2</v>
      </c>
      <c r="S1376" s="33">
        <f t="shared" ref="S1376" si="1537">S1373</f>
        <v>43963</v>
      </c>
      <c r="T1376">
        <f t="shared" si="1510"/>
        <v>20</v>
      </c>
      <c r="U1376">
        <f t="shared" si="1511"/>
        <v>5</v>
      </c>
      <c r="V1376" t="str">
        <f t="shared" si="1473"/>
        <v>20Honoré Tarot2</v>
      </c>
      <c r="W1376" s="188">
        <f t="shared" si="1512"/>
        <v>0</v>
      </c>
      <c r="X1376" s="188">
        <f t="shared" si="1513"/>
        <v>0</v>
      </c>
      <c r="Y1376" s="33">
        <f t="shared" si="1514"/>
        <v>43963</v>
      </c>
    </row>
    <row r="1377" spans="1:25" ht="15">
      <c r="A1377" s="39"/>
      <c r="B1377" s="240"/>
      <c r="C1377" s="14" t="str">
        <f>IF(B1373&lt;&gt;"",'Agents Postes'!E$7,"")</f>
        <v>Joseph Belote</v>
      </c>
      <c r="D1377" s="15"/>
      <c r="E1377" s="16"/>
      <c r="F1377" s="16"/>
      <c r="G1377" s="17"/>
      <c r="H1377" s="17"/>
      <c r="I1377" s="18"/>
      <c r="J1377" s="18"/>
      <c r="K1377" s="19"/>
      <c r="L1377" s="1">
        <f t="shared" si="1470"/>
        <v>0</v>
      </c>
      <c r="M1377" s="4">
        <f t="shared" si="1471"/>
        <v>0</v>
      </c>
      <c r="R1377">
        <f t="shared" si="1508"/>
        <v>2</v>
      </c>
      <c r="S1377" s="33">
        <f t="shared" ref="S1377" si="1538">S1373</f>
        <v>43963</v>
      </c>
      <c r="T1377">
        <f t="shared" si="1510"/>
        <v>20</v>
      </c>
      <c r="U1377">
        <f t="shared" si="1511"/>
        <v>5</v>
      </c>
      <c r="V1377" t="str">
        <f t="shared" si="1473"/>
        <v>20Joseph Belote2</v>
      </c>
      <c r="W1377" s="188">
        <f t="shared" si="1512"/>
        <v>0</v>
      </c>
      <c r="X1377" s="188">
        <f t="shared" si="1513"/>
        <v>0</v>
      </c>
      <c r="Y1377" s="33">
        <f t="shared" si="1514"/>
        <v>43963</v>
      </c>
    </row>
    <row r="1378" spans="1:25" ht="15">
      <c r="A1378" s="39"/>
      <c r="B1378" s="240"/>
      <c r="C1378" s="14" t="str">
        <f>IF(B1373&lt;&gt;"",'Agents Postes'!E$8,"")</f>
        <v/>
      </c>
      <c r="D1378" s="15"/>
      <c r="E1378" s="16"/>
      <c r="F1378" s="16"/>
      <c r="G1378" s="17"/>
      <c r="H1378" s="17"/>
      <c r="I1378" s="18"/>
      <c r="J1378" s="18"/>
      <c r="K1378" s="19"/>
      <c r="L1378" s="1">
        <f t="shared" si="1470"/>
        <v>0</v>
      </c>
      <c r="M1378" s="4">
        <f t="shared" si="1471"/>
        <v>0</v>
      </c>
      <c r="R1378">
        <f t="shared" si="1508"/>
        <v>2</v>
      </c>
      <c r="S1378" s="33">
        <f t="shared" ref="S1378" si="1539">S1373</f>
        <v>43963</v>
      </c>
      <c r="T1378">
        <f t="shared" si="1510"/>
        <v>20</v>
      </c>
      <c r="U1378">
        <f t="shared" si="1511"/>
        <v>5</v>
      </c>
      <c r="V1378" t="str">
        <f t="shared" si="1473"/>
        <v>202</v>
      </c>
      <c r="W1378" s="188">
        <f t="shared" si="1512"/>
        <v>0</v>
      </c>
      <c r="X1378" s="188">
        <f t="shared" si="1513"/>
        <v>0</v>
      </c>
      <c r="Y1378" s="33">
        <f t="shared" si="1514"/>
        <v>43963</v>
      </c>
    </row>
    <row r="1379" spans="1:25" ht="15">
      <c r="A1379" s="39"/>
      <c r="B1379" s="240"/>
      <c r="C1379" s="14" t="str">
        <f>IF(B1373&lt;&gt;"",'Agents Postes'!E$9,"")</f>
        <v/>
      </c>
      <c r="D1379" s="15"/>
      <c r="E1379" s="16"/>
      <c r="F1379" s="16"/>
      <c r="G1379" s="17"/>
      <c r="H1379" s="17"/>
      <c r="I1379" s="18"/>
      <c r="J1379" s="18"/>
      <c r="K1379" s="19"/>
      <c r="L1379" s="1">
        <f t="shared" si="1470"/>
        <v>0</v>
      </c>
      <c r="M1379" s="4">
        <f t="shared" si="1471"/>
        <v>0</v>
      </c>
      <c r="R1379">
        <f t="shared" si="1508"/>
        <v>2</v>
      </c>
      <c r="S1379" s="33">
        <f t="shared" ref="S1379" si="1540">S1373</f>
        <v>43963</v>
      </c>
      <c r="T1379">
        <f t="shared" si="1510"/>
        <v>20</v>
      </c>
      <c r="U1379">
        <f t="shared" si="1511"/>
        <v>5</v>
      </c>
      <c r="V1379" t="str">
        <f t="shared" si="1473"/>
        <v>202</v>
      </c>
      <c r="W1379" s="188">
        <f t="shared" si="1512"/>
        <v>0</v>
      </c>
      <c r="X1379" s="188">
        <f t="shared" si="1513"/>
        <v>0</v>
      </c>
      <c r="Y1379" s="33">
        <f t="shared" si="1514"/>
        <v>43963</v>
      </c>
    </row>
    <row r="1380" spans="1:25" ht="15">
      <c r="A1380" s="39"/>
      <c r="B1380" s="240"/>
      <c r="C1380" s="14" t="str">
        <f>IF(B1373&lt;&gt;"",'Agents Postes'!E$10,"")</f>
        <v/>
      </c>
      <c r="D1380" s="15"/>
      <c r="E1380" s="16"/>
      <c r="F1380" s="16"/>
      <c r="G1380" s="17"/>
      <c r="H1380" s="17"/>
      <c r="I1380" s="18"/>
      <c r="J1380" s="18"/>
      <c r="K1380" s="19"/>
      <c r="L1380" s="1">
        <f t="shared" si="1470"/>
        <v>0</v>
      </c>
      <c r="M1380" s="4">
        <f t="shared" si="1471"/>
        <v>0</v>
      </c>
      <c r="R1380">
        <f t="shared" si="1508"/>
        <v>2</v>
      </c>
      <c r="S1380" s="33">
        <f t="shared" ref="S1380" si="1541">S1373</f>
        <v>43963</v>
      </c>
      <c r="T1380">
        <f t="shared" si="1510"/>
        <v>20</v>
      </c>
      <c r="U1380">
        <f t="shared" si="1511"/>
        <v>5</v>
      </c>
      <c r="V1380" t="str">
        <f t="shared" si="1473"/>
        <v>202</v>
      </c>
      <c r="W1380" s="188">
        <f t="shared" si="1512"/>
        <v>0</v>
      </c>
      <c r="X1380" s="188">
        <f t="shared" si="1513"/>
        <v>0</v>
      </c>
      <c r="Y1380" s="33">
        <f t="shared" si="1514"/>
        <v>43963</v>
      </c>
    </row>
    <row r="1381" spans="1:25" ht="15">
      <c r="A1381" s="39"/>
      <c r="B1381" s="240"/>
      <c r="C1381" s="14" t="str">
        <f>IF(B1373&lt;&gt;"",'Agents Postes'!E$11,"")</f>
        <v/>
      </c>
      <c r="D1381" s="15"/>
      <c r="E1381" s="16"/>
      <c r="F1381" s="16"/>
      <c r="G1381" s="17"/>
      <c r="H1381" s="17"/>
      <c r="I1381" s="18"/>
      <c r="J1381" s="18"/>
      <c r="K1381" s="19"/>
      <c r="L1381" s="1">
        <f t="shared" si="1470"/>
        <v>0</v>
      </c>
      <c r="M1381" s="4">
        <f t="shared" si="1471"/>
        <v>0</v>
      </c>
      <c r="R1381">
        <f t="shared" si="1508"/>
        <v>2</v>
      </c>
      <c r="S1381" s="33">
        <f t="shared" ref="S1381" si="1542">S1373</f>
        <v>43963</v>
      </c>
      <c r="T1381">
        <f t="shared" si="1510"/>
        <v>20</v>
      </c>
      <c r="U1381">
        <f t="shared" si="1511"/>
        <v>5</v>
      </c>
      <c r="V1381" t="str">
        <f t="shared" si="1473"/>
        <v>202</v>
      </c>
      <c r="W1381" s="188">
        <f t="shared" si="1512"/>
        <v>0</v>
      </c>
      <c r="X1381" s="188">
        <f t="shared" si="1513"/>
        <v>0</v>
      </c>
      <c r="Y1381" s="33">
        <f t="shared" si="1514"/>
        <v>43963</v>
      </c>
    </row>
    <row r="1382" spans="1:25" ht="15">
      <c r="A1382" s="39"/>
      <c r="B1382" s="240"/>
      <c r="C1382" s="14" t="str">
        <f>IF(B1373&lt;&gt;"",'Agents Postes'!E$12,"")</f>
        <v/>
      </c>
      <c r="D1382" s="15"/>
      <c r="E1382" s="16"/>
      <c r="F1382" s="16"/>
      <c r="G1382" s="17"/>
      <c r="H1382" s="17"/>
      <c r="I1382" s="18"/>
      <c r="J1382" s="18"/>
      <c r="K1382" s="19"/>
      <c r="L1382" s="1">
        <f t="shared" ref="L1382:L1445" si="1543">(F1382-E1382)+(H1382-G1382)+(J1382-I1382)</f>
        <v>0</v>
      </c>
      <c r="M1382" s="4">
        <f t="shared" ref="M1382:M1445" si="1544">L1382*24</f>
        <v>0</v>
      </c>
      <c r="R1382">
        <f t="shared" si="1508"/>
        <v>2</v>
      </c>
      <c r="S1382" s="33">
        <f t="shared" ref="S1382" si="1545">S1373</f>
        <v>43963</v>
      </c>
      <c r="T1382">
        <f t="shared" si="1510"/>
        <v>20</v>
      </c>
      <c r="U1382">
        <f t="shared" si="1511"/>
        <v>5</v>
      </c>
      <c r="V1382" t="str">
        <f t="shared" ref="V1382:V1445" si="1546">T1382&amp;C1382&amp;R1382</f>
        <v>202</v>
      </c>
      <c r="W1382" s="188">
        <f t="shared" si="1512"/>
        <v>0</v>
      </c>
      <c r="X1382" s="188">
        <f t="shared" si="1513"/>
        <v>0</v>
      </c>
      <c r="Y1382" s="33">
        <f t="shared" si="1514"/>
        <v>43963</v>
      </c>
    </row>
    <row r="1383" spans="1:25" ht="15">
      <c r="A1383" s="39"/>
      <c r="B1383" s="240"/>
      <c r="C1383" s="14" t="str">
        <f>IF(B1373&lt;&gt;"",'Agents Postes'!E$13,"")</f>
        <v/>
      </c>
      <c r="D1383" s="15"/>
      <c r="E1383" s="16"/>
      <c r="F1383" s="16"/>
      <c r="G1383" s="17"/>
      <c r="H1383" s="17"/>
      <c r="I1383" s="18"/>
      <c r="J1383" s="18"/>
      <c r="K1383" s="19"/>
      <c r="L1383" s="1">
        <f t="shared" si="1543"/>
        <v>0</v>
      </c>
      <c r="M1383" s="4">
        <f t="shared" si="1544"/>
        <v>0</v>
      </c>
      <c r="R1383">
        <f t="shared" si="1508"/>
        <v>2</v>
      </c>
      <c r="S1383" s="33">
        <f t="shared" ref="S1383" si="1547">S1373</f>
        <v>43963</v>
      </c>
      <c r="T1383">
        <f t="shared" si="1510"/>
        <v>20</v>
      </c>
      <c r="U1383">
        <f t="shared" si="1511"/>
        <v>5</v>
      </c>
      <c r="V1383" t="str">
        <f t="shared" si="1546"/>
        <v>202</v>
      </c>
      <c r="W1383" s="188">
        <f t="shared" si="1512"/>
        <v>0</v>
      </c>
      <c r="X1383" s="188">
        <f t="shared" si="1513"/>
        <v>0</v>
      </c>
      <c r="Y1383" s="33">
        <f t="shared" si="1514"/>
        <v>43963</v>
      </c>
    </row>
    <row r="1384" spans="1:25" ht="15">
      <c r="A1384" s="39"/>
      <c r="B1384" s="240"/>
      <c r="C1384" s="14" t="str">
        <f>IF(B1373&lt;&gt;"",'Agents Postes'!E$14,"")</f>
        <v/>
      </c>
      <c r="D1384" s="15"/>
      <c r="E1384" s="16"/>
      <c r="F1384" s="16"/>
      <c r="G1384" s="17"/>
      <c r="H1384" s="17"/>
      <c r="I1384" s="18"/>
      <c r="J1384" s="18"/>
      <c r="K1384" s="19"/>
      <c r="L1384" s="1">
        <f t="shared" si="1543"/>
        <v>0</v>
      </c>
      <c r="M1384" s="4">
        <f t="shared" si="1544"/>
        <v>0</v>
      </c>
      <c r="R1384">
        <f t="shared" si="1508"/>
        <v>2</v>
      </c>
      <c r="S1384" s="33">
        <f t="shared" ref="S1384" si="1548">S1373</f>
        <v>43963</v>
      </c>
      <c r="T1384">
        <f t="shared" si="1510"/>
        <v>20</v>
      </c>
      <c r="U1384">
        <f t="shared" si="1511"/>
        <v>5</v>
      </c>
      <c r="V1384" t="str">
        <f t="shared" si="1546"/>
        <v>202</v>
      </c>
      <c r="W1384" s="188">
        <f t="shared" si="1512"/>
        <v>0</v>
      </c>
      <c r="X1384" s="188">
        <f t="shared" si="1513"/>
        <v>0</v>
      </c>
      <c r="Y1384" s="33">
        <f t="shared" si="1514"/>
        <v>43963</v>
      </c>
    </row>
    <row r="1385" spans="1:25" ht="15">
      <c r="A1385" s="39"/>
      <c r="B1385" s="240"/>
      <c r="C1385" s="14" t="str">
        <f>IF(B1374&lt;&gt;"",'Agents Postes'!E$14,"")</f>
        <v/>
      </c>
      <c r="D1385" s="15"/>
      <c r="E1385" s="16"/>
      <c r="F1385" s="16"/>
      <c r="G1385" s="17"/>
      <c r="H1385" s="17"/>
      <c r="I1385" s="18"/>
      <c r="J1385" s="18"/>
      <c r="K1385" s="19"/>
      <c r="L1385" s="1">
        <f t="shared" si="1543"/>
        <v>0</v>
      </c>
      <c r="M1385" s="4">
        <f t="shared" si="1544"/>
        <v>0</v>
      </c>
      <c r="R1385">
        <f t="shared" si="1508"/>
        <v>2</v>
      </c>
      <c r="S1385" s="33">
        <f t="shared" ref="S1385" si="1549">S1373</f>
        <v>43963</v>
      </c>
      <c r="T1385">
        <f t="shared" si="1510"/>
        <v>20</v>
      </c>
      <c r="U1385">
        <f t="shared" si="1511"/>
        <v>5</v>
      </c>
      <c r="V1385" t="str">
        <f t="shared" si="1546"/>
        <v>202</v>
      </c>
      <c r="W1385" s="188">
        <f t="shared" si="1512"/>
        <v>0</v>
      </c>
      <c r="X1385" s="188">
        <f t="shared" si="1513"/>
        <v>0</v>
      </c>
      <c r="Y1385" s="33">
        <f t="shared" si="1514"/>
        <v>43963</v>
      </c>
    </row>
    <row r="1386" spans="1:25" ht="15">
      <c r="A1386" s="39"/>
      <c r="B1386" s="240"/>
      <c r="C1386" s="14" t="str">
        <f>IF(B1375&lt;&gt;"",'Agents Postes'!E$14,"")</f>
        <v/>
      </c>
      <c r="D1386" s="15"/>
      <c r="E1386" s="16"/>
      <c r="F1386" s="16"/>
      <c r="G1386" s="17"/>
      <c r="H1386" s="17"/>
      <c r="I1386" s="18"/>
      <c r="J1386" s="18"/>
      <c r="K1386" s="19"/>
      <c r="L1386" s="1">
        <f t="shared" si="1543"/>
        <v>0</v>
      </c>
      <c r="M1386" s="4">
        <f t="shared" si="1544"/>
        <v>0</v>
      </c>
      <c r="R1386">
        <f t="shared" si="1508"/>
        <v>2</v>
      </c>
      <c r="S1386" s="33">
        <f t="shared" ref="S1386" si="1550">S1373</f>
        <v>43963</v>
      </c>
      <c r="T1386">
        <f t="shared" si="1510"/>
        <v>20</v>
      </c>
      <c r="U1386">
        <f t="shared" si="1511"/>
        <v>5</v>
      </c>
      <c r="V1386" t="str">
        <f t="shared" si="1546"/>
        <v>202</v>
      </c>
      <c r="W1386" s="188">
        <f t="shared" si="1512"/>
        <v>0</v>
      </c>
      <c r="X1386" s="188">
        <f t="shared" si="1513"/>
        <v>0</v>
      </c>
      <c r="Y1386" s="33">
        <f t="shared" si="1514"/>
        <v>43963</v>
      </c>
    </row>
    <row r="1387" spans="1:25" ht="15.75" thickBot="1">
      <c r="A1387" s="39"/>
      <c r="B1387" s="241"/>
      <c r="C1387" s="14" t="str">
        <f>IF(B1376&lt;&gt;"",'Agents Postes'!E$14,"")</f>
        <v/>
      </c>
      <c r="D1387" s="15"/>
      <c r="E1387" s="126"/>
      <c r="F1387" s="126"/>
      <c r="G1387" s="127"/>
      <c r="H1387" s="127"/>
      <c r="I1387" s="128"/>
      <c r="J1387" s="128"/>
      <c r="K1387" s="21"/>
      <c r="L1387" s="5">
        <f t="shared" si="1543"/>
        <v>0</v>
      </c>
      <c r="M1387" s="6">
        <f t="shared" si="1544"/>
        <v>0</v>
      </c>
      <c r="R1387">
        <f t="shared" si="1508"/>
        <v>2</v>
      </c>
      <c r="S1387" s="33">
        <f t="shared" ref="S1387" si="1551">S1373</f>
        <v>43963</v>
      </c>
      <c r="T1387">
        <f t="shared" si="1510"/>
        <v>20</v>
      </c>
      <c r="U1387">
        <f t="shared" si="1511"/>
        <v>5</v>
      </c>
      <c r="V1387" t="str">
        <f t="shared" si="1546"/>
        <v>202</v>
      </c>
      <c r="W1387" s="188">
        <f t="shared" si="1512"/>
        <v>0</v>
      </c>
      <c r="X1387" s="188">
        <f t="shared" si="1513"/>
        <v>0</v>
      </c>
      <c r="Y1387" s="33">
        <f t="shared" si="1514"/>
        <v>43963</v>
      </c>
    </row>
    <row r="1388" spans="1:25" ht="15">
      <c r="A1388" s="39">
        <v>92</v>
      </c>
      <c r="B1388" s="239">
        <f>IF(WORKDAY(D$4,A1388,Feries)&lt;=F$4,WORKDAY(D$4,A1388,Feries),"")</f>
        <v>43964</v>
      </c>
      <c r="C1388" s="11" t="str">
        <f>IF(B1388&lt;&gt;"",'Agents Postes'!E$3,"")</f>
        <v>Herbert Dupont</v>
      </c>
      <c r="D1388" s="12"/>
      <c r="E1388" s="123"/>
      <c r="F1388" s="123"/>
      <c r="G1388" s="124"/>
      <c r="H1388" s="124"/>
      <c r="I1388" s="125"/>
      <c r="J1388" s="125"/>
      <c r="K1388" s="13"/>
      <c r="L1388" s="2">
        <f t="shared" si="1543"/>
        <v>0</v>
      </c>
      <c r="M1388" s="3">
        <f t="shared" si="1544"/>
        <v>0</v>
      </c>
      <c r="R1388">
        <f t="shared" si="1508"/>
        <v>3</v>
      </c>
      <c r="S1388" s="33">
        <f t="shared" ref="S1388" si="1552">B1388</f>
        <v>43964</v>
      </c>
      <c r="T1388">
        <f t="shared" si="1510"/>
        <v>20</v>
      </c>
      <c r="U1388">
        <f t="shared" si="1511"/>
        <v>5</v>
      </c>
      <c r="V1388" t="str">
        <f t="shared" si="1546"/>
        <v>20Herbert Dupont3</v>
      </c>
      <c r="W1388" s="188">
        <f t="shared" si="1512"/>
        <v>0</v>
      </c>
      <c r="X1388" s="188">
        <f t="shared" si="1513"/>
        <v>0</v>
      </c>
      <c r="Y1388" s="33">
        <f t="shared" si="1514"/>
        <v>43964</v>
      </c>
    </row>
    <row r="1389" spans="1:25" ht="15">
      <c r="A1389" s="39"/>
      <c r="B1389" s="240"/>
      <c r="C1389" s="14" t="str">
        <f>IF(B1388&lt;&gt;"",'Agents Postes'!E$4,"")</f>
        <v>Lulu Durand</v>
      </c>
      <c r="D1389" s="15"/>
      <c r="E1389" s="16"/>
      <c r="F1389" s="16"/>
      <c r="G1389" s="17"/>
      <c r="H1389" s="17"/>
      <c r="I1389" s="18"/>
      <c r="J1389" s="18"/>
      <c r="K1389" s="19"/>
      <c r="L1389" s="1">
        <f t="shared" si="1543"/>
        <v>0</v>
      </c>
      <c r="M1389" s="4">
        <f t="shared" si="1544"/>
        <v>0</v>
      </c>
      <c r="R1389">
        <f t="shared" si="1508"/>
        <v>3</v>
      </c>
      <c r="S1389" s="33">
        <f t="shared" ref="S1389" si="1553">S1388</f>
        <v>43964</v>
      </c>
      <c r="T1389">
        <f t="shared" si="1510"/>
        <v>20</v>
      </c>
      <c r="U1389">
        <f t="shared" si="1511"/>
        <v>5</v>
      </c>
      <c r="V1389" t="str">
        <f t="shared" si="1546"/>
        <v>20Lulu Durand3</v>
      </c>
      <c r="W1389" s="188">
        <f t="shared" si="1512"/>
        <v>0</v>
      </c>
      <c r="X1389" s="188">
        <f t="shared" si="1513"/>
        <v>0</v>
      </c>
      <c r="Y1389" s="33">
        <f t="shared" si="1514"/>
        <v>43964</v>
      </c>
    </row>
    <row r="1390" spans="1:25" ht="15">
      <c r="A1390" s="39"/>
      <c r="B1390" s="240"/>
      <c r="C1390" s="14" t="str">
        <f>IF(B1388&lt;&gt;"",'Agents Postes'!E$5,"")</f>
        <v>Jules Wist</v>
      </c>
      <c r="D1390" s="15"/>
      <c r="E1390" s="16"/>
      <c r="F1390" s="16"/>
      <c r="G1390" s="17"/>
      <c r="H1390" s="17"/>
      <c r="I1390" s="18"/>
      <c r="J1390" s="18"/>
      <c r="K1390" s="19"/>
      <c r="L1390" s="1">
        <f t="shared" si="1543"/>
        <v>0</v>
      </c>
      <c r="M1390" s="4">
        <f t="shared" si="1544"/>
        <v>0</v>
      </c>
      <c r="R1390">
        <f t="shared" si="1508"/>
        <v>3</v>
      </c>
      <c r="S1390" s="33">
        <f t="shared" ref="S1390" si="1554">S1388</f>
        <v>43964</v>
      </c>
      <c r="T1390">
        <f t="shared" si="1510"/>
        <v>20</v>
      </c>
      <c r="U1390">
        <f t="shared" si="1511"/>
        <v>5</v>
      </c>
      <c r="V1390" t="str">
        <f t="shared" si="1546"/>
        <v>20Jules Wist3</v>
      </c>
      <c r="W1390" s="188">
        <f t="shared" si="1512"/>
        <v>0</v>
      </c>
      <c r="X1390" s="188">
        <f t="shared" si="1513"/>
        <v>0</v>
      </c>
      <c r="Y1390" s="33">
        <f t="shared" si="1514"/>
        <v>43964</v>
      </c>
    </row>
    <row r="1391" spans="1:25" ht="15">
      <c r="A1391" s="39"/>
      <c r="B1391" s="240"/>
      <c r="C1391" s="14" t="str">
        <f>IF(B1388&lt;&gt;"",'Agents Postes'!E$6,"")</f>
        <v>Honoré Tarot</v>
      </c>
      <c r="D1391" s="15"/>
      <c r="E1391" s="16"/>
      <c r="F1391" s="16"/>
      <c r="G1391" s="17"/>
      <c r="H1391" s="17"/>
      <c r="I1391" s="18"/>
      <c r="J1391" s="18"/>
      <c r="K1391" s="19"/>
      <c r="L1391" s="1">
        <f t="shared" si="1543"/>
        <v>0</v>
      </c>
      <c r="M1391" s="4">
        <f t="shared" si="1544"/>
        <v>0</v>
      </c>
      <c r="R1391">
        <f t="shared" si="1508"/>
        <v>3</v>
      </c>
      <c r="S1391" s="33">
        <f t="shared" ref="S1391" si="1555">S1388</f>
        <v>43964</v>
      </c>
      <c r="T1391">
        <f t="shared" si="1510"/>
        <v>20</v>
      </c>
      <c r="U1391">
        <f t="shared" si="1511"/>
        <v>5</v>
      </c>
      <c r="V1391" t="str">
        <f t="shared" si="1546"/>
        <v>20Honoré Tarot3</v>
      </c>
      <c r="W1391" s="188">
        <f t="shared" si="1512"/>
        <v>0</v>
      </c>
      <c r="X1391" s="188">
        <f t="shared" si="1513"/>
        <v>0</v>
      </c>
      <c r="Y1391" s="33">
        <f t="shared" si="1514"/>
        <v>43964</v>
      </c>
    </row>
    <row r="1392" spans="1:25" ht="15">
      <c r="A1392" s="39"/>
      <c r="B1392" s="240"/>
      <c r="C1392" s="14" t="str">
        <f>IF(B1388&lt;&gt;"",'Agents Postes'!E$7,"")</f>
        <v>Joseph Belote</v>
      </c>
      <c r="D1392" s="15"/>
      <c r="E1392" s="16"/>
      <c r="F1392" s="16"/>
      <c r="G1392" s="17"/>
      <c r="H1392" s="17"/>
      <c r="I1392" s="18"/>
      <c r="J1392" s="18"/>
      <c r="K1392" s="19"/>
      <c r="L1392" s="1">
        <f t="shared" si="1543"/>
        <v>0</v>
      </c>
      <c r="M1392" s="4">
        <f t="shared" si="1544"/>
        <v>0</v>
      </c>
      <c r="R1392">
        <f t="shared" si="1508"/>
        <v>3</v>
      </c>
      <c r="S1392" s="33">
        <f t="shared" ref="S1392" si="1556">S1388</f>
        <v>43964</v>
      </c>
      <c r="T1392">
        <f t="shared" si="1510"/>
        <v>20</v>
      </c>
      <c r="U1392">
        <f t="shared" si="1511"/>
        <v>5</v>
      </c>
      <c r="V1392" t="str">
        <f t="shared" si="1546"/>
        <v>20Joseph Belote3</v>
      </c>
      <c r="W1392" s="188">
        <f t="shared" si="1512"/>
        <v>0</v>
      </c>
      <c r="X1392" s="188">
        <f t="shared" si="1513"/>
        <v>0</v>
      </c>
      <c r="Y1392" s="33">
        <f t="shared" si="1514"/>
        <v>43964</v>
      </c>
    </row>
    <row r="1393" spans="1:25" ht="15">
      <c r="A1393" s="39"/>
      <c r="B1393" s="240"/>
      <c r="C1393" s="14" t="str">
        <f>IF(B1388&lt;&gt;"",'Agents Postes'!E$8,"")</f>
        <v/>
      </c>
      <c r="D1393" s="15"/>
      <c r="E1393" s="16"/>
      <c r="F1393" s="16"/>
      <c r="G1393" s="17"/>
      <c r="H1393" s="17"/>
      <c r="I1393" s="18"/>
      <c r="J1393" s="18"/>
      <c r="K1393" s="19"/>
      <c r="L1393" s="1">
        <f t="shared" si="1543"/>
        <v>0</v>
      </c>
      <c r="M1393" s="4">
        <f t="shared" si="1544"/>
        <v>0</v>
      </c>
      <c r="R1393">
        <f t="shared" si="1508"/>
        <v>3</v>
      </c>
      <c r="S1393" s="33">
        <f t="shared" ref="S1393" si="1557">S1388</f>
        <v>43964</v>
      </c>
      <c r="T1393">
        <f t="shared" si="1510"/>
        <v>20</v>
      </c>
      <c r="U1393">
        <f t="shared" si="1511"/>
        <v>5</v>
      </c>
      <c r="V1393" t="str">
        <f t="shared" si="1546"/>
        <v>203</v>
      </c>
      <c r="W1393" s="188">
        <f t="shared" si="1512"/>
        <v>0</v>
      </c>
      <c r="X1393" s="188">
        <f t="shared" si="1513"/>
        <v>0</v>
      </c>
      <c r="Y1393" s="33">
        <f t="shared" si="1514"/>
        <v>43964</v>
      </c>
    </row>
    <row r="1394" spans="1:25" ht="15">
      <c r="A1394" s="39"/>
      <c r="B1394" s="240"/>
      <c r="C1394" s="14" t="str">
        <f>IF(B1388&lt;&gt;"",'Agents Postes'!E$9,"")</f>
        <v/>
      </c>
      <c r="D1394" s="15"/>
      <c r="E1394" s="16"/>
      <c r="F1394" s="16"/>
      <c r="G1394" s="17"/>
      <c r="H1394" s="17"/>
      <c r="I1394" s="18"/>
      <c r="J1394" s="18"/>
      <c r="K1394" s="19"/>
      <c r="L1394" s="1">
        <f t="shared" si="1543"/>
        <v>0</v>
      </c>
      <c r="M1394" s="4">
        <f t="shared" si="1544"/>
        <v>0</v>
      </c>
      <c r="R1394">
        <f t="shared" si="1508"/>
        <v>3</v>
      </c>
      <c r="S1394" s="33">
        <f t="shared" ref="S1394" si="1558">S1388</f>
        <v>43964</v>
      </c>
      <c r="T1394">
        <f t="shared" si="1510"/>
        <v>20</v>
      </c>
      <c r="U1394">
        <f t="shared" si="1511"/>
        <v>5</v>
      </c>
      <c r="V1394" t="str">
        <f t="shared" si="1546"/>
        <v>203</v>
      </c>
      <c r="W1394" s="188">
        <f t="shared" si="1512"/>
        <v>0</v>
      </c>
      <c r="X1394" s="188">
        <f t="shared" si="1513"/>
        <v>0</v>
      </c>
      <c r="Y1394" s="33">
        <f t="shared" si="1514"/>
        <v>43964</v>
      </c>
    </row>
    <row r="1395" spans="1:25" ht="15">
      <c r="A1395" s="39"/>
      <c r="B1395" s="240"/>
      <c r="C1395" s="14" t="str">
        <f>IF(B1388&lt;&gt;"",'Agents Postes'!E$10,"")</f>
        <v/>
      </c>
      <c r="D1395" s="15"/>
      <c r="E1395" s="16"/>
      <c r="F1395" s="16"/>
      <c r="G1395" s="17"/>
      <c r="H1395" s="17"/>
      <c r="I1395" s="18"/>
      <c r="J1395" s="18"/>
      <c r="K1395" s="19"/>
      <c r="L1395" s="1">
        <f t="shared" si="1543"/>
        <v>0</v>
      </c>
      <c r="M1395" s="4">
        <f t="shared" si="1544"/>
        <v>0</v>
      </c>
      <c r="R1395">
        <f t="shared" si="1508"/>
        <v>3</v>
      </c>
      <c r="S1395" s="33">
        <f t="shared" ref="S1395" si="1559">S1388</f>
        <v>43964</v>
      </c>
      <c r="T1395">
        <f t="shared" si="1510"/>
        <v>20</v>
      </c>
      <c r="U1395">
        <f t="shared" si="1511"/>
        <v>5</v>
      </c>
      <c r="V1395" t="str">
        <f t="shared" si="1546"/>
        <v>203</v>
      </c>
      <c r="W1395" s="188">
        <f t="shared" si="1512"/>
        <v>0</v>
      </c>
      <c r="X1395" s="188">
        <f t="shared" si="1513"/>
        <v>0</v>
      </c>
      <c r="Y1395" s="33">
        <f t="shared" si="1514"/>
        <v>43964</v>
      </c>
    </row>
    <row r="1396" spans="1:25" ht="15">
      <c r="A1396" s="39"/>
      <c r="B1396" s="240"/>
      <c r="C1396" s="14" t="str">
        <f>IF(B1388&lt;&gt;"",'Agents Postes'!E$11,"")</f>
        <v/>
      </c>
      <c r="D1396" s="15"/>
      <c r="E1396" s="16"/>
      <c r="F1396" s="16"/>
      <c r="G1396" s="17"/>
      <c r="H1396" s="17"/>
      <c r="I1396" s="18"/>
      <c r="J1396" s="18"/>
      <c r="K1396" s="19"/>
      <c r="L1396" s="1">
        <f t="shared" si="1543"/>
        <v>0</v>
      </c>
      <c r="M1396" s="4">
        <f t="shared" si="1544"/>
        <v>0</v>
      </c>
      <c r="R1396">
        <f t="shared" si="1508"/>
        <v>3</v>
      </c>
      <c r="S1396" s="33">
        <f t="shared" ref="S1396" si="1560">S1388</f>
        <v>43964</v>
      </c>
      <c r="T1396">
        <f t="shared" si="1510"/>
        <v>20</v>
      </c>
      <c r="U1396">
        <f t="shared" si="1511"/>
        <v>5</v>
      </c>
      <c r="V1396" t="str">
        <f t="shared" si="1546"/>
        <v>203</v>
      </c>
      <c r="W1396" s="188">
        <f t="shared" si="1512"/>
        <v>0</v>
      </c>
      <c r="X1396" s="188">
        <f t="shared" si="1513"/>
        <v>0</v>
      </c>
      <c r="Y1396" s="33">
        <f t="shared" si="1514"/>
        <v>43964</v>
      </c>
    </row>
    <row r="1397" spans="1:25" ht="15">
      <c r="A1397" s="39"/>
      <c r="B1397" s="240"/>
      <c r="C1397" s="14" t="str">
        <f>IF(B1388&lt;&gt;"",'Agents Postes'!E$12,"")</f>
        <v/>
      </c>
      <c r="D1397" s="15"/>
      <c r="E1397" s="16"/>
      <c r="F1397" s="16"/>
      <c r="G1397" s="17"/>
      <c r="H1397" s="17"/>
      <c r="I1397" s="18"/>
      <c r="J1397" s="18"/>
      <c r="K1397" s="19"/>
      <c r="L1397" s="1">
        <f t="shared" si="1543"/>
        <v>0</v>
      </c>
      <c r="M1397" s="4">
        <f t="shared" si="1544"/>
        <v>0</v>
      </c>
      <c r="R1397">
        <f t="shared" si="1508"/>
        <v>3</v>
      </c>
      <c r="S1397" s="33">
        <f t="shared" ref="S1397" si="1561">S1388</f>
        <v>43964</v>
      </c>
      <c r="T1397">
        <f t="shared" si="1510"/>
        <v>20</v>
      </c>
      <c r="U1397">
        <f t="shared" si="1511"/>
        <v>5</v>
      </c>
      <c r="V1397" t="str">
        <f t="shared" si="1546"/>
        <v>203</v>
      </c>
      <c r="W1397" s="188">
        <f t="shared" si="1512"/>
        <v>0</v>
      </c>
      <c r="X1397" s="188">
        <f t="shared" si="1513"/>
        <v>0</v>
      </c>
      <c r="Y1397" s="33">
        <f t="shared" si="1514"/>
        <v>43964</v>
      </c>
    </row>
    <row r="1398" spans="1:25" ht="15">
      <c r="A1398" s="39"/>
      <c r="B1398" s="240"/>
      <c r="C1398" s="14" t="str">
        <f>IF(B1388&lt;&gt;"",'Agents Postes'!E$13,"")</f>
        <v/>
      </c>
      <c r="D1398" s="15"/>
      <c r="E1398" s="16"/>
      <c r="F1398" s="16"/>
      <c r="G1398" s="17"/>
      <c r="H1398" s="17"/>
      <c r="I1398" s="18"/>
      <c r="J1398" s="18"/>
      <c r="K1398" s="19"/>
      <c r="L1398" s="1">
        <f t="shared" si="1543"/>
        <v>0</v>
      </c>
      <c r="M1398" s="4">
        <f t="shared" si="1544"/>
        <v>0</v>
      </c>
      <c r="R1398">
        <f t="shared" si="1508"/>
        <v>3</v>
      </c>
      <c r="S1398" s="33">
        <f t="shared" ref="S1398" si="1562">S1388</f>
        <v>43964</v>
      </c>
      <c r="T1398">
        <f t="shared" si="1510"/>
        <v>20</v>
      </c>
      <c r="U1398">
        <f t="shared" si="1511"/>
        <v>5</v>
      </c>
      <c r="V1398" t="str">
        <f t="shared" si="1546"/>
        <v>203</v>
      </c>
      <c r="W1398" s="188">
        <f t="shared" si="1512"/>
        <v>0</v>
      </c>
      <c r="X1398" s="188">
        <f t="shared" si="1513"/>
        <v>0</v>
      </c>
      <c r="Y1398" s="33">
        <f t="shared" si="1514"/>
        <v>43964</v>
      </c>
    </row>
    <row r="1399" spans="1:25" ht="15">
      <c r="A1399" s="39"/>
      <c r="B1399" s="240"/>
      <c r="C1399" s="14" t="str">
        <f>IF(B1388&lt;&gt;"",'Agents Postes'!E$14,"")</f>
        <v/>
      </c>
      <c r="D1399" s="15"/>
      <c r="E1399" s="16"/>
      <c r="F1399" s="16"/>
      <c r="G1399" s="17"/>
      <c r="H1399" s="17"/>
      <c r="I1399" s="18"/>
      <c r="J1399" s="18"/>
      <c r="K1399" s="19"/>
      <c r="L1399" s="1">
        <f t="shared" si="1543"/>
        <v>0</v>
      </c>
      <c r="M1399" s="4">
        <f t="shared" si="1544"/>
        <v>0</v>
      </c>
      <c r="R1399">
        <f t="shared" si="1508"/>
        <v>3</v>
      </c>
      <c r="S1399" s="33">
        <f t="shared" ref="S1399" si="1563">S1388</f>
        <v>43964</v>
      </c>
      <c r="T1399">
        <f t="shared" si="1510"/>
        <v>20</v>
      </c>
      <c r="U1399">
        <f t="shared" si="1511"/>
        <v>5</v>
      </c>
      <c r="V1399" t="str">
        <f t="shared" si="1546"/>
        <v>203</v>
      </c>
      <c r="W1399" s="188">
        <f t="shared" si="1512"/>
        <v>0</v>
      </c>
      <c r="X1399" s="188">
        <f t="shared" si="1513"/>
        <v>0</v>
      </c>
      <c r="Y1399" s="33">
        <f t="shared" si="1514"/>
        <v>43964</v>
      </c>
    </row>
    <row r="1400" spans="1:25" ht="15">
      <c r="A1400" s="39"/>
      <c r="B1400" s="240"/>
      <c r="C1400" s="14" t="str">
        <f>IF(B1389&lt;&gt;"",'Agents Postes'!E$14,"")</f>
        <v/>
      </c>
      <c r="D1400" s="15"/>
      <c r="E1400" s="16"/>
      <c r="F1400" s="16"/>
      <c r="G1400" s="17"/>
      <c r="H1400" s="17"/>
      <c r="I1400" s="18"/>
      <c r="J1400" s="18"/>
      <c r="K1400" s="19"/>
      <c r="L1400" s="1">
        <f t="shared" si="1543"/>
        <v>0</v>
      </c>
      <c r="M1400" s="4">
        <f t="shared" si="1544"/>
        <v>0</v>
      </c>
      <c r="R1400">
        <f t="shared" si="1508"/>
        <v>3</v>
      </c>
      <c r="S1400" s="33">
        <f t="shared" ref="S1400" si="1564">S1388</f>
        <v>43964</v>
      </c>
      <c r="T1400">
        <f t="shared" si="1510"/>
        <v>20</v>
      </c>
      <c r="U1400">
        <f t="shared" si="1511"/>
        <v>5</v>
      </c>
      <c r="V1400" t="str">
        <f t="shared" si="1546"/>
        <v>203</v>
      </c>
      <c r="W1400" s="188">
        <f t="shared" si="1512"/>
        <v>0</v>
      </c>
      <c r="X1400" s="188">
        <f t="shared" si="1513"/>
        <v>0</v>
      </c>
      <c r="Y1400" s="33">
        <f t="shared" si="1514"/>
        <v>43964</v>
      </c>
    </row>
    <row r="1401" spans="1:25" ht="15">
      <c r="A1401" s="39"/>
      <c r="B1401" s="240"/>
      <c r="C1401" s="14" t="str">
        <f>IF(B1390&lt;&gt;"",'Agents Postes'!E$14,"")</f>
        <v/>
      </c>
      <c r="D1401" s="15"/>
      <c r="E1401" s="16"/>
      <c r="F1401" s="16"/>
      <c r="G1401" s="17"/>
      <c r="H1401" s="17"/>
      <c r="I1401" s="18"/>
      <c r="J1401" s="18"/>
      <c r="K1401" s="19"/>
      <c r="L1401" s="1">
        <f t="shared" si="1543"/>
        <v>0</v>
      </c>
      <c r="M1401" s="4">
        <f t="shared" si="1544"/>
        <v>0</v>
      </c>
      <c r="R1401">
        <f t="shared" si="1508"/>
        <v>3</v>
      </c>
      <c r="S1401" s="33">
        <f t="shared" ref="S1401" si="1565">S1388</f>
        <v>43964</v>
      </c>
      <c r="T1401">
        <f t="shared" si="1510"/>
        <v>20</v>
      </c>
      <c r="U1401">
        <f t="shared" si="1511"/>
        <v>5</v>
      </c>
      <c r="V1401" t="str">
        <f t="shared" si="1546"/>
        <v>203</v>
      </c>
      <c r="W1401" s="188">
        <f t="shared" si="1512"/>
        <v>0</v>
      </c>
      <c r="X1401" s="188">
        <f t="shared" si="1513"/>
        <v>0</v>
      </c>
      <c r="Y1401" s="33">
        <f t="shared" si="1514"/>
        <v>43964</v>
      </c>
    </row>
    <row r="1402" spans="1:25" ht="15.75" thickBot="1">
      <c r="A1402" s="39"/>
      <c r="B1402" s="241"/>
      <c r="C1402" s="14" t="str">
        <f>IF(B1391&lt;&gt;"",'Agents Postes'!E$14,"")</f>
        <v/>
      </c>
      <c r="D1402" s="15"/>
      <c r="E1402" s="126"/>
      <c r="F1402" s="126"/>
      <c r="G1402" s="127"/>
      <c r="H1402" s="127"/>
      <c r="I1402" s="128"/>
      <c r="J1402" s="128"/>
      <c r="K1402" s="21"/>
      <c r="L1402" s="5">
        <f t="shared" si="1543"/>
        <v>0</v>
      </c>
      <c r="M1402" s="6">
        <f t="shared" si="1544"/>
        <v>0</v>
      </c>
      <c r="R1402">
        <f t="shared" si="1508"/>
        <v>3</v>
      </c>
      <c r="S1402" s="33">
        <f t="shared" ref="S1402" si="1566">S1388</f>
        <v>43964</v>
      </c>
      <c r="T1402">
        <f t="shared" si="1510"/>
        <v>20</v>
      </c>
      <c r="U1402">
        <f t="shared" si="1511"/>
        <v>5</v>
      </c>
      <c r="V1402" t="str">
        <f t="shared" si="1546"/>
        <v>203</v>
      </c>
      <c r="W1402" s="188">
        <f t="shared" si="1512"/>
        <v>0</v>
      </c>
      <c r="X1402" s="188">
        <f t="shared" si="1513"/>
        <v>0</v>
      </c>
      <c r="Y1402" s="33">
        <f t="shared" si="1514"/>
        <v>43964</v>
      </c>
    </row>
    <row r="1403" spans="1:25" ht="15">
      <c r="A1403" s="39">
        <v>93</v>
      </c>
      <c r="B1403" s="239">
        <f>IF(WORKDAY(D$4,A1403,Feries)&lt;=F$4,WORKDAY(D$4,A1403,Feries),"")</f>
        <v>43965</v>
      </c>
      <c r="C1403" s="11" t="str">
        <f>IF(B1403&lt;&gt;"",'Agents Postes'!E$3,"")</f>
        <v>Herbert Dupont</v>
      </c>
      <c r="D1403" s="12"/>
      <c r="E1403" s="123"/>
      <c r="F1403" s="123"/>
      <c r="G1403" s="124"/>
      <c r="H1403" s="124"/>
      <c r="I1403" s="125"/>
      <c r="J1403" s="125"/>
      <c r="K1403" s="13"/>
      <c r="L1403" s="2">
        <f t="shared" si="1543"/>
        <v>0</v>
      </c>
      <c r="M1403" s="3">
        <f t="shared" si="1544"/>
        <v>0</v>
      </c>
      <c r="R1403">
        <f t="shared" si="1508"/>
        <v>4</v>
      </c>
      <c r="S1403" s="33">
        <f t="shared" ref="S1403" si="1567">B1403</f>
        <v>43965</v>
      </c>
      <c r="T1403">
        <f t="shared" si="1510"/>
        <v>20</v>
      </c>
      <c r="U1403">
        <f t="shared" si="1511"/>
        <v>5</v>
      </c>
      <c r="V1403" t="str">
        <f t="shared" si="1546"/>
        <v>20Herbert Dupont4</v>
      </c>
      <c r="W1403" s="188">
        <f t="shared" si="1512"/>
        <v>0</v>
      </c>
      <c r="X1403" s="188">
        <f t="shared" si="1513"/>
        <v>0</v>
      </c>
      <c r="Y1403" s="33">
        <f t="shared" si="1514"/>
        <v>43965</v>
      </c>
    </row>
    <row r="1404" spans="1:25" ht="15">
      <c r="A1404" s="39"/>
      <c r="B1404" s="240"/>
      <c r="C1404" s="14" t="str">
        <f>IF(B1403&lt;&gt;"",'Agents Postes'!E$4,"")</f>
        <v>Lulu Durand</v>
      </c>
      <c r="D1404" s="15"/>
      <c r="E1404" s="16"/>
      <c r="F1404" s="16"/>
      <c r="G1404" s="17"/>
      <c r="H1404" s="17"/>
      <c r="I1404" s="18"/>
      <c r="J1404" s="18"/>
      <c r="K1404" s="19"/>
      <c r="L1404" s="1">
        <f t="shared" si="1543"/>
        <v>0</v>
      </c>
      <c r="M1404" s="4">
        <f t="shared" si="1544"/>
        <v>0</v>
      </c>
      <c r="R1404">
        <f t="shared" si="1508"/>
        <v>4</v>
      </c>
      <c r="S1404" s="33">
        <f t="shared" ref="S1404" si="1568">S1403</f>
        <v>43965</v>
      </c>
      <c r="T1404">
        <f t="shared" si="1510"/>
        <v>20</v>
      </c>
      <c r="U1404">
        <f t="shared" si="1511"/>
        <v>5</v>
      </c>
      <c r="V1404" t="str">
        <f t="shared" si="1546"/>
        <v>20Lulu Durand4</v>
      </c>
      <c r="W1404" s="188">
        <f t="shared" si="1512"/>
        <v>0</v>
      </c>
      <c r="X1404" s="188">
        <f t="shared" si="1513"/>
        <v>0</v>
      </c>
      <c r="Y1404" s="33">
        <f t="shared" si="1514"/>
        <v>43965</v>
      </c>
    </row>
    <row r="1405" spans="1:25" ht="15">
      <c r="A1405" s="39"/>
      <c r="B1405" s="240"/>
      <c r="C1405" s="14" t="str">
        <f>IF(B1403&lt;&gt;"",'Agents Postes'!E$5,"")</f>
        <v>Jules Wist</v>
      </c>
      <c r="D1405" s="15"/>
      <c r="E1405" s="16"/>
      <c r="F1405" s="16"/>
      <c r="G1405" s="17"/>
      <c r="H1405" s="17"/>
      <c r="I1405" s="18"/>
      <c r="J1405" s="18"/>
      <c r="K1405" s="19"/>
      <c r="L1405" s="1">
        <f t="shared" si="1543"/>
        <v>0</v>
      </c>
      <c r="M1405" s="4">
        <f t="shared" si="1544"/>
        <v>0</v>
      </c>
      <c r="R1405">
        <f t="shared" si="1508"/>
        <v>4</v>
      </c>
      <c r="S1405" s="33">
        <f t="shared" ref="S1405" si="1569">S1403</f>
        <v>43965</v>
      </c>
      <c r="T1405">
        <f t="shared" si="1510"/>
        <v>20</v>
      </c>
      <c r="U1405">
        <f t="shared" si="1511"/>
        <v>5</v>
      </c>
      <c r="V1405" t="str">
        <f t="shared" si="1546"/>
        <v>20Jules Wist4</v>
      </c>
      <c r="W1405" s="188">
        <f t="shared" si="1512"/>
        <v>0</v>
      </c>
      <c r="X1405" s="188">
        <f t="shared" si="1513"/>
        <v>0</v>
      </c>
      <c r="Y1405" s="33">
        <f t="shared" si="1514"/>
        <v>43965</v>
      </c>
    </row>
    <row r="1406" spans="1:25" ht="15">
      <c r="A1406" s="39"/>
      <c r="B1406" s="240"/>
      <c r="C1406" s="14" t="str">
        <f>IF(B1403&lt;&gt;"",'Agents Postes'!E$6,"")</f>
        <v>Honoré Tarot</v>
      </c>
      <c r="D1406" s="15"/>
      <c r="E1406" s="16"/>
      <c r="F1406" s="16"/>
      <c r="G1406" s="17"/>
      <c r="H1406" s="17"/>
      <c r="I1406" s="18"/>
      <c r="J1406" s="18"/>
      <c r="K1406" s="19"/>
      <c r="L1406" s="1">
        <f t="shared" si="1543"/>
        <v>0</v>
      </c>
      <c r="M1406" s="4">
        <f t="shared" si="1544"/>
        <v>0</v>
      </c>
      <c r="R1406">
        <f t="shared" si="1508"/>
        <v>4</v>
      </c>
      <c r="S1406" s="33">
        <f t="shared" ref="S1406" si="1570">S1403</f>
        <v>43965</v>
      </c>
      <c r="T1406">
        <f t="shared" si="1510"/>
        <v>20</v>
      </c>
      <c r="U1406">
        <f t="shared" si="1511"/>
        <v>5</v>
      </c>
      <c r="V1406" t="str">
        <f t="shared" si="1546"/>
        <v>20Honoré Tarot4</v>
      </c>
      <c r="W1406" s="188">
        <f t="shared" si="1512"/>
        <v>0</v>
      </c>
      <c r="X1406" s="188">
        <f t="shared" si="1513"/>
        <v>0</v>
      </c>
      <c r="Y1406" s="33">
        <f t="shared" si="1514"/>
        <v>43965</v>
      </c>
    </row>
    <row r="1407" spans="1:25" ht="15">
      <c r="A1407" s="39"/>
      <c r="B1407" s="240"/>
      <c r="C1407" s="14" t="str">
        <f>IF(B1403&lt;&gt;"",'Agents Postes'!E$7,"")</f>
        <v>Joseph Belote</v>
      </c>
      <c r="D1407" s="15"/>
      <c r="E1407" s="16"/>
      <c r="F1407" s="16"/>
      <c r="G1407" s="17"/>
      <c r="H1407" s="17"/>
      <c r="I1407" s="18"/>
      <c r="J1407" s="18"/>
      <c r="K1407" s="19"/>
      <c r="L1407" s="1">
        <f t="shared" si="1543"/>
        <v>0</v>
      </c>
      <c r="M1407" s="4">
        <f t="shared" si="1544"/>
        <v>0</v>
      </c>
      <c r="R1407">
        <f t="shared" si="1508"/>
        <v>4</v>
      </c>
      <c r="S1407" s="33">
        <f t="shared" ref="S1407" si="1571">S1403</f>
        <v>43965</v>
      </c>
      <c r="T1407">
        <f t="shared" si="1510"/>
        <v>20</v>
      </c>
      <c r="U1407">
        <f t="shared" si="1511"/>
        <v>5</v>
      </c>
      <c r="V1407" t="str">
        <f t="shared" si="1546"/>
        <v>20Joseph Belote4</v>
      </c>
      <c r="W1407" s="188">
        <f t="shared" si="1512"/>
        <v>0</v>
      </c>
      <c r="X1407" s="188">
        <f t="shared" si="1513"/>
        <v>0</v>
      </c>
      <c r="Y1407" s="33">
        <f t="shared" si="1514"/>
        <v>43965</v>
      </c>
    </row>
    <row r="1408" spans="1:25" ht="15">
      <c r="A1408" s="39"/>
      <c r="B1408" s="240"/>
      <c r="C1408" s="14" t="str">
        <f>IF(B1403&lt;&gt;"",'Agents Postes'!E$8,"")</f>
        <v/>
      </c>
      <c r="D1408" s="15"/>
      <c r="E1408" s="16"/>
      <c r="F1408" s="16"/>
      <c r="G1408" s="17"/>
      <c r="H1408" s="17"/>
      <c r="I1408" s="18"/>
      <c r="J1408" s="18"/>
      <c r="K1408" s="19"/>
      <c r="L1408" s="1">
        <f t="shared" si="1543"/>
        <v>0</v>
      </c>
      <c r="M1408" s="4">
        <f t="shared" si="1544"/>
        <v>0</v>
      </c>
      <c r="R1408">
        <f t="shared" si="1508"/>
        <v>4</v>
      </c>
      <c r="S1408" s="33">
        <f t="shared" ref="S1408" si="1572">S1403</f>
        <v>43965</v>
      </c>
      <c r="T1408">
        <f t="shared" si="1510"/>
        <v>20</v>
      </c>
      <c r="U1408">
        <f t="shared" si="1511"/>
        <v>5</v>
      </c>
      <c r="V1408" t="str">
        <f t="shared" si="1546"/>
        <v>204</v>
      </c>
      <c r="W1408" s="188">
        <f t="shared" si="1512"/>
        <v>0</v>
      </c>
      <c r="X1408" s="188">
        <f t="shared" si="1513"/>
        <v>0</v>
      </c>
      <c r="Y1408" s="33">
        <f t="shared" si="1514"/>
        <v>43965</v>
      </c>
    </row>
    <row r="1409" spans="1:25" ht="15">
      <c r="A1409" s="39"/>
      <c r="B1409" s="240"/>
      <c r="C1409" s="14" t="str">
        <f>IF(B1403&lt;&gt;"",'Agents Postes'!E$9,"")</f>
        <v/>
      </c>
      <c r="D1409" s="15"/>
      <c r="E1409" s="16"/>
      <c r="F1409" s="16"/>
      <c r="G1409" s="17"/>
      <c r="H1409" s="17"/>
      <c r="I1409" s="18"/>
      <c r="J1409" s="18"/>
      <c r="K1409" s="19"/>
      <c r="L1409" s="1">
        <f t="shared" si="1543"/>
        <v>0</v>
      </c>
      <c r="M1409" s="4">
        <f t="shared" si="1544"/>
        <v>0</v>
      </c>
      <c r="R1409">
        <f t="shared" si="1508"/>
        <v>4</v>
      </c>
      <c r="S1409" s="33">
        <f t="shared" ref="S1409" si="1573">S1403</f>
        <v>43965</v>
      </c>
      <c r="T1409">
        <f t="shared" si="1510"/>
        <v>20</v>
      </c>
      <c r="U1409">
        <f t="shared" si="1511"/>
        <v>5</v>
      </c>
      <c r="V1409" t="str">
        <f t="shared" si="1546"/>
        <v>204</v>
      </c>
      <c r="W1409" s="188">
        <f t="shared" si="1512"/>
        <v>0</v>
      </c>
      <c r="X1409" s="188">
        <f t="shared" si="1513"/>
        <v>0</v>
      </c>
      <c r="Y1409" s="33">
        <f t="shared" si="1514"/>
        <v>43965</v>
      </c>
    </row>
    <row r="1410" spans="1:25" ht="15">
      <c r="A1410" s="39"/>
      <c r="B1410" s="240"/>
      <c r="C1410" s="14" t="str">
        <f>IF(B1403&lt;&gt;"",'Agents Postes'!E$10,"")</f>
        <v/>
      </c>
      <c r="D1410" s="15"/>
      <c r="E1410" s="16"/>
      <c r="F1410" s="16"/>
      <c r="G1410" s="17"/>
      <c r="H1410" s="17"/>
      <c r="I1410" s="18"/>
      <c r="J1410" s="18"/>
      <c r="K1410" s="19"/>
      <c r="L1410" s="1">
        <f t="shared" si="1543"/>
        <v>0</v>
      </c>
      <c r="M1410" s="4">
        <f t="shared" si="1544"/>
        <v>0</v>
      </c>
      <c r="R1410">
        <f t="shared" si="1508"/>
        <v>4</v>
      </c>
      <c r="S1410" s="33">
        <f t="shared" ref="S1410" si="1574">S1403</f>
        <v>43965</v>
      </c>
      <c r="T1410">
        <f t="shared" si="1510"/>
        <v>20</v>
      </c>
      <c r="U1410">
        <f t="shared" si="1511"/>
        <v>5</v>
      </c>
      <c r="V1410" t="str">
        <f t="shared" si="1546"/>
        <v>204</v>
      </c>
      <c r="W1410" s="188">
        <f t="shared" si="1512"/>
        <v>0</v>
      </c>
      <c r="X1410" s="188">
        <f t="shared" si="1513"/>
        <v>0</v>
      </c>
      <c r="Y1410" s="33">
        <f t="shared" si="1514"/>
        <v>43965</v>
      </c>
    </row>
    <row r="1411" spans="1:25" ht="15">
      <c r="A1411" s="39"/>
      <c r="B1411" s="240"/>
      <c r="C1411" s="14" t="str">
        <f>IF(B1403&lt;&gt;"",'Agents Postes'!E$11,"")</f>
        <v/>
      </c>
      <c r="D1411" s="15"/>
      <c r="E1411" s="16"/>
      <c r="F1411" s="16"/>
      <c r="G1411" s="17"/>
      <c r="H1411" s="17"/>
      <c r="I1411" s="18"/>
      <c r="J1411" s="18"/>
      <c r="K1411" s="19"/>
      <c r="L1411" s="1">
        <f t="shared" si="1543"/>
        <v>0</v>
      </c>
      <c r="M1411" s="4">
        <f t="shared" si="1544"/>
        <v>0</v>
      </c>
      <c r="R1411">
        <f t="shared" si="1508"/>
        <v>4</v>
      </c>
      <c r="S1411" s="33">
        <f t="shared" ref="S1411" si="1575">S1403</f>
        <v>43965</v>
      </c>
      <c r="T1411">
        <f t="shared" si="1510"/>
        <v>20</v>
      </c>
      <c r="U1411">
        <f t="shared" si="1511"/>
        <v>5</v>
      </c>
      <c r="V1411" t="str">
        <f t="shared" si="1546"/>
        <v>204</v>
      </c>
      <c r="W1411" s="188">
        <f t="shared" si="1512"/>
        <v>0</v>
      </c>
      <c r="X1411" s="188">
        <f t="shared" si="1513"/>
        <v>0</v>
      </c>
      <c r="Y1411" s="33">
        <f t="shared" si="1514"/>
        <v>43965</v>
      </c>
    </row>
    <row r="1412" spans="1:25" ht="15">
      <c r="A1412" s="39"/>
      <c r="B1412" s="240"/>
      <c r="C1412" s="14" t="str">
        <f>IF(B1403&lt;&gt;"",'Agents Postes'!E$12,"")</f>
        <v/>
      </c>
      <c r="D1412" s="15"/>
      <c r="E1412" s="16"/>
      <c r="F1412" s="16"/>
      <c r="G1412" s="17"/>
      <c r="H1412" s="17"/>
      <c r="I1412" s="18"/>
      <c r="J1412" s="18"/>
      <c r="K1412" s="19"/>
      <c r="L1412" s="1">
        <f t="shared" si="1543"/>
        <v>0</v>
      </c>
      <c r="M1412" s="4">
        <f t="shared" si="1544"/>
        <v>0</v>
      </c>
      <c r="R1412">
        <f t="shared" si="1508"/>
        <v>4</v>
      </c>
      <c r="S1412" s="33">
        <f t="shared" ref="S1412" si="1576">S1403</f>
        <v>43965</v>
      </c>
      <c r="T1412">
        <f t="shared" si="1510"/>
        <v>20</v>
      </c>
      <c r="U1412">
        <f t="shared" si="1511"/>
        <v>5</v>
      </c>
      <c r="V1412" t="str">
        <f t="shared" si="1546"/>
        <v>204</v>
      </c>
      <c r="W1412" s="188">
        <f t="shared" si="1512"/>
        <v>0</v>
      </c>
      <c r="X1412" s="188">
        <f t="shared" si="1513"/>
        <v>0</v>
      </c>
      <c r="Y1412" s="33">
        <f t="shared" si="1514"/>
        <v>43965</v>
      </c>
    </row>
    <row r="1413" spans="1:25" ht="15">
      <c r="A1413" s="39"/>
      <c r="B1413" s="240"/>
      <c r="C1413" s="14" t="str">
        <f>IF(B1403&lt;&gt;"",'Agents Postes'!E$13,"")</f>
        <v/>
      </c>
      <c r="D1413" s="15"/>
      <c r="E1413" s="16"/>
      <c r="F1413" s="16"/>
      <c r="G1413" s="17"/>
      <c r="H1413" s="17"/>
      <c r="I1413" s="18"/>
      <c r="J1413" s="18"/>
      <c r="K1413" s="19"/>
      <c r="L1413" s="1">
        <f t="shared" si="1543"/>
        <v>0</v>
      </c>
      <c r="M1413" s="4">
        <f t="shared" si="1544"/>
        <v>0</v>
      </c>
      <c r="R1413">
        <f t="shared" si="1508"/>
        <v>4</v>
      </c>
      <c r="S1413" s="33">
        <f t="shared" ref="S1413" si="1577">S1403</f>
        <v>43965</v>
      </c>
      <c r="T1413">
        <f t="shared" si="1510"/>
        <v>20</v>
      </c>
      <c r="U1413">
        <f t="shared" si="1511"/>
        <v>5</v>
      </c>
      <c r="V1413" t="str">
        <f t="shared" si="1546"/>
        <v>204</v>
      </c>
      <c r="W1413" s="188">
        <f t="shared" si="1512"/>
        <v>0</v>
      </c>
      <c r="X1413" s="188">
        <f t="shared" si="1513"/>
        <v>0</v>
      </c>
      <c r="Y1413" s="33">
        <f t="shared" si="1514"/>
        <v>43965</v>
      </c>
    </row>
    <row r="1414" spans="1:25" ht="15">
      <c r="A1414" s="39"/>
      <c r="B1414" s="240"/>
      <c r="C1414" s="14" t="str">
        <f>IF(B1403&lt;&gt;"",'Agents Postes'!E$14,"")</f>
        <v/>
      </c>
      <c r="D1414" s="15"/>
      <c r="E1414" s="16"/>
      <c r="F1414" s="16"/>
      <c r="G1414" s="17"/>
      <c r="H1414" s="17"/>
      <c r="I1414" s="18"/>
      <c r="J1414" s="18"/>
      <c r="K1414" s="19"/>
      <c r="L1414" s="1">
        <f t="shared" si="1543"/>
        <v>0</v>
      </c>
      <c r="M1414" s="4">
        <f t="shared" si="1544"/>
        <v>0</v>
      </c>
      <c r="R1414">
        <f t="shared" si="1508"/>
        <v>4</v>
      </c>
      <c r="S1414" s="33">
        <f t="shared" ref="S1414" si="1578">S1403</f>
        <v>43965</v>
      </c>
      <c r="T1414">
        <f t="shared" si="1510"/>
        <v>20</v>
      </c>
      <c r="U1414">
        <f t="shared" si="1511"/>
        <v>5</v>
      </c>
      <c r="V1414" t="str">
        <f t="shared" si="1546"/>
        <v>204</v>
      </c>
      <c r="W1414" s="188">
        <f t="shared" si="1512"/>
        <v>0</v>
      </c>
      <c r="X1414" s="188">
        <f t="shared" si="1513"/>
        <v>0</v>
      </c>
      <c r="Y1414" s="33">
        <f t="shared" si="1514"/>
        <v>43965</v>
      </c>
    </row>
    <row r="1415" spans="1:25" ht="15">
      <c r="A1415" s="39"/>
      <c r="B1415" s="240"/>
      <c r="C1415" s="14" t="str">
        <f>IF(B1404&lt;&gt;"",'Agents Postes'!E$14,"")</f>
        <v/>
      </c>
      <c r="D1415" s="15"/>
      <c r="E1415" s="16"/>
      <c r="F1415" s="16"/>
      <c r="G1415" s="17"/>
      <c r="H1415" s="17"/>
      <c r="I1415" s="18"/>
      <c r="J1415" s="18"/>
      <c r="K1415" s="19"/>
      <c r="L1415" s="1">
        <f t="shared" si="1543"/>
        <v>0</v>
      </c>
      <c r="M1415" s="4">
        <f t="shared" si="1544"/>
        <v>0</v>
      </c>
      <c r="R1415">
        <f t="shared" si="1508"/>
        <v>4</v>
      </c>
      <c r="S1415" s="33">
        <f t="shared" ref="S1415" si="1579">S1403</f>
        <v>43965</v>
      </c>
      <c r="T1415">
        <f t="shared" si="1510"/>
        <v>20</v>
      </c>
      <c r="U1415">
        <f t="shared" si="1511"/>
        <v>5</v>
      </c>
      <c r="V1415" t="str">
        <f t="shared" si="1546"/>
        <v>204</v>
      </c>
      <c r="W1415" s="188">
        <f t="shared" si="1512"/>
        <v>0</v>
      </c>
      <c r="X1415" s="188">
        <f t="shared" si="1513"/>
        <v>0</v>
      </c>
      <c r="Y1415" s="33">
        <f t="shared" si="1514"/>
        <v>43965</v>
      </c>
    </row>
    <row r="1416" spans="1:25" ht="15">
      <c r="A1416" s="39"/>
      <c r="B1416" s="240"/>
      <c r="C1416" s="14" t="str">
        <f>IF(B1405&lt;&gt;"",'Agents Postes'!E$14,"")</f>
        <v/>
      </c>
      <c r="D1416" s="15"/>
      <c r="E1416" s="16"/>
      <c r="F1416" s="16"/>
      <c r="G1416" s="17"/>
      <c r="H1416" s="17"/>
      <c r="I1416" s="18"/>
      <c r="J1416" s="18"/>
      <c r="K1416" s="19"/>
      <c r="L1416" s="1">
        <f t="shared" si="1543"/>
        <v>0</v>
      </c>
      <c r="M1416" s="4">
        <f t="shared" si="1544"/>
        <v>0</v>
      </c>
      <c r="R1416">
        <f t="shared" si="1508"/>
        <v>4</v>
      </c>
      <c r="S1416" s="33">
        <f t="shared" ref="S1416" si="1580">S1403</f>
        <v>43965</v>
      </c>
      <c r="T1416">
        <f t="shared" si="1510"/>
        <v>20</v>
      </c>
      <c r="U1416">
        <f t="shared" si="1511"/>
        <v>5</v>
      </c>
      <c r="V1416" t="str">
        <f t="shared" si="1546"/>
        <v>204</v>
      </c>
      <c r="W1416" s="188">
        <f t="shared" si="1512"/>
        <v>0</v>
      </c>
      <c r="X1416" s="188">
        <f t="shared" si="1513"/>
        <v>0</v>
      </c>
      <c r="Y1416" s="33">
        <f t="shared" si="1514"/>
        <v>43965</v>
      </c>
    </row>
    <row r="1417" spans="1:25" ht="15.75" thickBot="1">
      <c r="A1417" s="39"/>
      <c r="B1417" s="241"/>
      <c r="C1417" s="14" t="str">
        <f>IF(B1406&lt;&gt;"",'Agents Postes'!E$14,"")</f>
        <v/>
      </c>
      <c r="D1417" s="15"/>
      <c r="E1417" s="126"/>
      <c r="F1417" s="126"/>
      <c r="G1417" s="127"/>
      <c r="H1417" s="127"/>
      <c r="I1417" s="128"/>
      <c r="J1417" s="128"/>
      <c r="K1417" s="21"/>
      <c r="L1417" s="5">
        <f t="shared" si="1543"/>
        <v>0</v>
      </c>
      <c r="M1417" s="6">
        <f t="shared" si="1544"/>
        <v>0</v>
      </c>
      <c r="R1417">
        <f t="shared" ref="R1417:R1480" si="1581">IF(S1417&lt;&gt;"",WEEKDAY(S1417,2),"")</f>
        <v>4</v>
      </c>
      <c r="S1417" s="33">
        <f t="shared" ref="S1417" si="1582">S1403</f>
        <v>43965</v>
      </c>
      <c r="T1417">
        <f t="shared" ref="T1417:T1480" si="1583">IF(S1417&lt;&gt;"",WEEKNUM(S1417,2),"")</f>
        <v>20</v>
      </c>
      <c r="U1417">
        <f t="shared" ref="U1417:U1480" si="1584">IF(S1417&lt;&gt;"",MONTH(S1417),"")</f>
        <v>5</v>
      </c>
      <c r="V1417" t="str">
        <f t="shared" si="1546"/>
        <v>204</v>
      </c>
      <c r="W1417" s="188">
        <f t="shared" ref="W1417:W1480" si="1585">D1417</f>
        <v>0</v>
      </c>
      <c r="X1417" s="188">
        <f t="shared" ref="X1417:X1480" si="1586">K1417</f>
        <v>0</v>
      </c>
      <c r="Y1417" s="33">
        <f t="shared" ref="Y1417:Y1480" si="1587">S1417</f>
        <v>43965</v>
      </c>
    </row>
    <row r="1418" spans="1:25" ht="15">
      <c r="A1418" s="39">
        <v>94</v>
      </c>
      <c r="B1418" s="239">
        <f>IF(WORKDAY(D$4,A1418,Feries)&lt;=F$4,WORKDAY(D$4,A1418,Feries),"")</f>
        <v>43966</v>
      </c>
      <c r="C1418" s="11" t="str">
        <f>IF(B1418&lt;&gt;"",'Agents Postes'!E$3,"")</f>
        <v>Herbert Dupont</v>
      </c>
      <c r="D1418" s="12"/>
      <c r="E1418" s="123"/>
      <c r="F1418" s="123"/>
      <c r="G1418" s="124"/>
      <c r="H1418" s="124"/>
      <c r="I1418" s="125"/>
      <c r="J1418" s="125"/>
      <c r="K1418" s="13"/>
      <c r="L1418" s="2">
        <f t="shared" si="1543"/>
        <v>0</v>
      </c>
      <c r="M1418" s="3">
        <f t="shared" si="1544"/>
        <v>0</v>
      </c>
      <c r="R1418">
        <f t="shared" si="1581"/>
        <v>5</v>
      </c>
      <c r="S1418" s="33">
        <f t="shared" ref="S1418" si="1588">B1418</f>
        <v>43966</v>
      </c>
      <c r="T1418">
        <f t="shared" si="1583"/>
        <v>20</v>
      </c>
      <c r="U1418">
        <f t="shared" si="1584"/>
        <v>5</v>
      </c>
      <c r="V1418" t="str">
        <f t="shared" si="1546"/>
        <v>20Herbert Dupont5</v>
      </c>
      <c r="W1418" s="188">
        <f t="shared" si="1585"/>
        <v>0</v>
      </c>
      <c r="X1418" s="188">
        <f t="shared" si="1586"/>
        <v>0</v>
      </c>
      <c r="Y1418" s="33">
        <f t="shared" si="1587"/>
        <v>43966</v>
      </c>
    </row>
    <row r="1419" spans="1:25" ht="15">
      <c r="A1419" s="39"/>
      <c r="B1419" s="240"/>
      <c r="C1419" s="14" t="str">
        <f>IF(B1418&lt;&gt;"",'Agents Postes'!E$4,"")</f>
        <v>Lulu Durand</v>
      </c>
      <c r="D1419" s="15"/>
      <c r="E1419" s="16"/>
      <c r="F1419" s="16"/>
      <c r="G1419" s="17"/>
      <c r="H1419" s="17"/>
      <c r="I1419" s="18"/>
      <c r="J1419" s="18"/>
      <c r="K1419" s="19"/>
      <c r="L1419" s="1">
        <f t="shared" si="1543"/>
        <v>0</v>
      </c>
      <c r="M1419" s="4">
        <f t="shared" si="1544"/>
        <v>0</v>
      </c>
      <c r="R1419">
        <f t="shared" si="1581"/>
        <v>5</v>
      </c>
      <c r="S1419" s="33">
        <f t="shared" ref="S1419" si="1589">S1418</f>
        <v>43966</v>
      </c>
      <c r="T1419">
        <f t="shared" si="1583"/>
        <v>20</v>
      </c>
      <c r="U1419">
        <f t="shared" si="1584"/>
        <v>5</v>
      </c>
      <c r="V1419" t="str">
        <f t="shared" si="1546"/>
        <v>20Lulu Durand5</v>
      </c>
      <c r="W1419" s="188">
        <f t="shared" si="1585"/>
        <v>0</v>
      </c>
      <c r="X1419" s="188">
        <f t="shared" si="1586"/>
        <v>0</v>
      </c>
      <c r="Y1419" s="33">
        <f t="shared" si="1587"/>
        <v>43966</v>
      </c>
    </row>
    <row r="1420" spans="1:25" ht="15">
      <c r="A1420" s="39"/>
      <c r="B1420" s="240"/>
      <c r="C1420" s="14" t="str">
        <f>IF(B1418&lt;&gt;"",'Agents Postes'!E$5,"")</f>
        <v>Jules Wist</v>
      </c>
      <c r="D1420" s="15"/>
      <c r="E1420" s="16"/>
      <c r="F1420" s="16"/>
      <c r="G1420" s="17"/>
      <c r="H1420" s="17"/>
      <c r="I1420" s="18"/>
      <c r="J1420" s="18"/>
      <c r="K1420" s="19"/>
      <c r="L1420" s="1">
        <f t="shared" si="1543"/>
        <v>0</v>
      </c>
      <c r="M1420" s="4">
        <f t="shared" si="1544"/>
        <v>0</v>
      </c>
      <c r="R1420">
        <f t="shared" si="1581"/>
        <v>5</v>
      </c>
      <c r="S1420" s="33">
        <f t="shared" ref="S1420" si="1590">S1418</f>
        <v>43966</v>
      </c>
      <c r="T1420">
        <f t="shared" si="1583"/>
        <v>20</v>
      </c>
      <c r="U1420">
        <f t="shared" si="1584"/>
        <v>5</v>
      </c>
      <c r="V1420" t="str">
        <f t="shared" si="1546"/>
        <v>20Jules Wist5</v>
      </c>
      <c r="W1420" s="188">
        <f t="shared" si="1585"/>
        <v>0</v>
      </c>
      <c r="X1420" s="188">
        <f t="shared" si="1586"/>
        <v>0</v>
      </c>
      <c r="Y1420" s="33">
        <f t="shared" si="1587"/>
        <v>43966</v>
      </c>
    </row>
    <row r="1421" spans="1:25" ht="15">
      <c r="A1421" s="39"/>
      <c r="B1421" s="240"/>
      <c r="C1421" s="14" t="str">
        <f>IF(B1418&lt;&gt;"",'Agents Postes'!E$6,"")</f>
        <v>Honoré Tarot</v>
      </c>
      <c r="D1421" s="15"/>
      <c r="E1421" s="16"/>
      <c r="F1421" s="16"/>
      <c r="G1421" s="17"/>
      <c r="H1421" s="17"/>
      <c r="I1421" s="18"/>
      <c r="J1421" s="18"/>
      <c r="K1421" s="19"/>
      <c r="L1421" s="1">
        <f t="shared" si="1543"/>
        <v>0</v>
      </c>
      <c r="M1421" s="4">
        <f t="shared" si="1544"/>
        <v>0</v>
      </c>
      <c r="R1421">
        <f t="shared" si="1581"/>
        <v>5</v>
      </c>
      <c r="S1421" s="33">
        <f t="shared" ref="S1421" si="1591">S1418</f>
        <v>43966</v>
      </c>
      <c r="T1421">
        <f t="shared" si="1583"/>
        <v>20</v>
      </c>
      <c r="U1421">
        <f t="shared" si="1584"/>
        <v>5</v>
      </c>
      <c r="V1421" t="str">
        <f t="shared" si="1546"/>
        <v>20Honoré Tarot5</v>
      </c>
      <c r="W1421" s="188">
        <f t="shared" si="1585"/>
        <v>0</v>
      </c>
      <c r="X1421" s="188">
        <f t="shared" si="1586"/>
        <v>0</v>
      </c>
      <c r="Y1421" s="33">
        <f t="shared" si="1587"/>
        <v>43966</v>
      </c>
    </row>
    <row r="1422" spans="1:25" ht="15">
      <c r="A1422" s="39"/>
      <c r="B1422" s="240"/>
      <c r="C1422" s="14" t="str">
        <f>IF(B1418&lt;&gt;"",'Agents Postes'!E$7,"")</f>
        <v>Joseph Belote</v>
      </c>
      <c r="D1422" s="15"/>
      <c r="E1422" s="16"/>
      <c r="F1422" s="16"/>
      <c r="G1422" s="17"/>
      <c r="H1422" s="17"/>
      <c r="I1422" s="18"/>
      <c r="J1422" s="18"/>
      <c r="K1422" s="19"/>
      <c r="L1422" s="1">
        <f t="shared" si="1543"/>
        <v>0</v>
      </c>
      <c r="M1422" s="4">
        <f t="shared" si="1544"/>
        <v>0</v>
      </c>
      <c r="R1422">
        <f t="shared" si="1581"/>
        <v>5</v>
      </c>
      <c r="S1422" s="33">
        <f t="shared" ref="S1422" si="1592">S1418</f>
        <v>43966</v>
      </c>
      <c r="T1422">
        <f t="shared" si="1583"/>
        <v>20</v>
      </c>
      <c r="U1422">
        <f t="shared" si="1584"/>
        <v>5</v>
      </c>
      <c r="V1422" t="str">
        <f t="shared" si="1546"/>
        <v>20Joseph Belote5</v>
      </c>
      <c r="W1422" s="188">
        <f t="shared" si="1585"/>
        <v>0</v>
      </c>
      <c r="X1422" s="188">
        <f t="shared" si="1586"/>
        <v>0</v>
      </c>
      <c r="Y1422" s="33">
        <f t="shared" si="1587"/>
        <v>43966</v>
      </c>
    </row>
    <row r="1423" spans="1:25" ht="15">
      <c r="A1423" s="39"/>
      <c r="B1423" s="240"/>
      <c r="C1423" s="14" t="str">
        <f>IF(B1418&lt;&gt;"",'Agents Postes'!E$8,"")</f>
        <v/>
      </c>
      <c r="D1423" s="15"/>
      <c r="E1423" s="16"/>
      <c r="F1423" s="16"/>
      <c r="G1423" s="17"/>
      <c r="H1423" s="17"/>
      <c r="I1423" s="18"/>
      <c r="J1423" s="18"/>
      <c r="K1423" s="19"/>
      <c r="L1423" s="1">
        <f t="shared" si="1543"/>
        <v>0</v>
      </c>
      <c r="M1423" s="4">
        <f t="shared" si="1544"/>
        <v>0</v>
      </c>
      <c r="R1423">
        <f t="shared" si="1581"/>
        <v>5</v>
      </c>
      <c r="S1423" s="33">
        <f t="shared" ref="S1423" si="1593">S1418</f>
        <v>43966</v>
      </c>
      <c r="T1423">
        <f t="shared" si="1583"/>
        <v>20</v>
      </c>
      <c r="U1423">
        <f t="shared" si="1584"/>
        <v>5</v>
      </c>
      <c r="V1423" t="str">
        <f t="shared" si="1546"/>
        <v>205</v>
      </c>
      <c r="W1423" s="188">
        <f t="shared" si="1585"/>
        <v>0</v>
      </c>
      <c r="X1423" s="188">
        <f t="shared" si="1586"/>
        <v>0</v>
      </c>
      <c r="Y1423" s="33">
        <f t="shared" si="1587"/>
        <v>43966</v>
      </c>
    </row>
    <row r="1424" spans="1:25" ht="15">
      <c r="A1424" s="39"/>
      <c r="B1424" s="240"/>
      <c r="C1424" s="14" t="str">
        <f>IF(B1418&lt;&gt;"",'Agents Postes'!E$9,"")</f>
        <v/>
      </c>
      <c r="D1424" s="15"/>
      <c r="E1424" s="16"/>
      <c r="F1424" s="16"/>
      <c r="G1424" s="17"/>
      <c r="H1424" s="17"/>
      <c r="I1424" s="18"/>
      <c r="J1424" s="18"/>
      <c r="K1424" s="19"/>
      <c r="L1424" s="1">
        <f t="shared" si="1543"/>
        <v>0</v>
      </c>
      <c r="M1424" s="4">
        <f t="shared" si="1544"/>
        <v>0</v>
      </c>
      <c r="R1424">
        <f t="shared" si="1581"/>
        <v>5</v>
      </c>
      <c r="S1424" s="33">
        <f t="shared" ref="S1424" si="1594">S1418</f>
        <v>43966</v>
      </c>
      <c r="T1424">
        <f t="shared" si="1583"/>
        <v>20</v>
      </c>
      <c r="U1424">
        <f t="shared" si="1584"/>
        <v>5</v>
      </c>
      <c r="V1424" t="str">
        <f t="shared" si="1546"/>
        <v>205</v>
      </c>
      <c r="W1424" s="188">
        <f t="shared" si="1585"/>
        <v>0</v>
      </c>
      <c r="X1424" s="188">
        <f t="shared" si="1586"/>
        <v>0</v>
      </c>
      <c r="Y1424" s="33">
        <f t="shared" si="1587"/>
        <v>43966</v>
      </c>
    </row>
    <row r="1425" spans="1:25" ht="15">
      <c r="A1425" s="39"/>
      <c r="B1425" s="240"/>
      <c r="C1425" s="14" t="str">
        <f>IF(B1418&lt;&gt;"",'Agents Postes'!E$10,"")</f>
        <v/>
      </c>
      <c r="D1425" s="15"/>
      <c r="E1425" s="16"/>
      <c r="F1425" s="16"/>
      <c r="G1425" s="17"/>
      <c r="H1425" s="17"/>
      <c r="I1425" s="18"/>
      <c r="J1425" s="18"/>
      <c r="K1425" s="19"/>
      <c r="L1425" s="1">
        <f t="shared" si="1543"/>
        <v>0</v>
      </c>
      <c r="M1425" s="4">
        <f t="shared" si="1544"/>
        <v>0</v>
      </c>
      <c r="R1425">
        <f t="shared" si="1581"/>
        <v>5</v>
      </c>
      <c r="S1425" s="33">
        <f t="shared" ref="S1425" si="1595">S1418</f>
        <v>43966</v>
      </c>
      <c r="T1425">
        <f t="shared" si="1583"/>
        <v>20</v>
      </c>
      <c r="U1425">
        <f t="shared" si="1584"/>
        <v>5</v>
      </c>
      <c r="V1425" t="str">
        <f t="shared" si="1546"/>
        <v>205</v>
      </c>
      <c r="W1425" s="188">
        <f t="shared" si="1585"/>
        <v>0</v>
      </c>
      <c r="X1425" s="188">
        <f t="shared" si="1586"/>
        <v>0</v>
      </c>
      <c r="Y1425" s="33">
        <f t="shared" si="1587"/>
        <v>43966</v>
      </c>
    </row>
    <row r="1426" spans="1:25" ht="15">
      <c r="A1426" s="39"/>
      <c r="B1426" s="240"/>
      <c r="C1426" s="14" t="str">
        <f>IF(B1418&lt;&gt;"",'Agents Postes'!E$11,"")</f>
        <v/>
      </c>
      <c r="D1426" s="15"/>
      <c r="E1426" s="16"/>
      <c r="F1426" s="16"/>
      <c r="G1426" s="17"/>
      <c r="H1426" s="17"/>
      <c r="I1426" s="18"/>
      <c r="J1426" s="18"/>
      <c r="K1426" s="19"/>
      <c r="L1426" s="1">
        <f t="shared" si="1543"/>
        <v>0</v>
      </c>
      <c r="M1426" s="4">
        <f t="shared" si="1544"/>
        <v>0</v>
      </c>
      <c r="R1426">
        <f t="shared" si="1581"/>
        <v>5</v>
      </c>
      <c r="S1426" s="33">
        <f t="shared" ref="S1426" si="1596">S1418</f>
        <v>43966</v>
      </c>
      <c r="T1426">
        <f t="shared" si="1583"/>
        <v>20</v>
      </c>
      <c r="U1426">
        <f t="shared" si="1584"/>
        <v>5</v>
      </c>
      <c r="V1426" t="str">
        <f t="shared" si="1546"/>
        <v>205</v>
      </c>
      <c r="W1426" s="188">
        <f t="shared" si="1585"/>
        <v>0</v>
      </c>
      <c r="X1426" s="188">
        <f t="shared" si="1586"/>
        <v>0</v>
      </c>
      <c r="Y1426" s="33">
        <f t="shared" si="1587"/>
        <v>43966</v>
      </c>
    </row>
    <row r="1427" spans="1:25" ht="15">
      <c r="A1427" s="39"/>
      <c r="B1427" s="240"/>
      <c r="C1427" s="14" t="str">
        <f>IF(B1418&lt;&gt;"",'Agents Postes'!E$12,"")</f>
        <v/>
      </c>
      <c r="D1427" s="15"/>
      <c r="E1427" s="16"/>
      <c r="F1427" s="16"/>
      <c r="G1427" s="17"/>
      <c r="H1427" s="17"/>
      <c r="I1427" s="18"/>
      <c r="J1427" s="18"/>
      <c r="K1427" s="19"/>
      <c r="L1427" s="1">
        <f t="shared" si="1543"/>
        <v>0</v>
      </c>
      <c r="M1427" s="4">
        <f t="shared" si="1544"/>
        <v>0</v>
      </c>
      <c r="R1427">
        <f t="shared" si="1581"/>
        <v>5</v>
      </c>
      <c r="S1427" s="33">
        <f t="shared" ref="S1427" si="1597">S1418</f>
        <v>43966</v>
      </c>
      <c r="T1427">
        <f t="shared" si="1583"/>
        <v>20</v>
      </c>
      <c r="U1427">
        <f t="shared" si="1584"/>
        <v>5</v>
      </c>
      <c r="V1427" t="str">
        <f t="shared" si="1546"/>
        <v>205</v>
      </c>
      <c r="W1427" s="188">
        <f t="shared" si="1585"/>
        <v>0</v>
      </c>
      <c r="X1427" s="188">
        <f t="shared" si="1586"/>
        <v>0</v>
      </c>
      <c r="Y1427" s="33">
        <f t="shared" si="1587"/>
        <v>43966</v>
      </c>
    </row>
    <row r="1428" spans="1:25" ht="15">
      <c r="A1428" s="39"/>
      <c r="B1428" s="240"/>
      <c r="C1428" s="14" t="str">
        <f>IF(B1418&lt;&gt;"",'Agents Postes'!E$13,"")</f>
        <v/>
      </c>
      <c r="D1428" s="15"/>
      <c r="E1428" s="16"/>
      <c r="F1428" s="16"/>
      <c r="G1428" s="17"/>
      <c r="H1428" s="17"/>
      <c r="I1428" s="18"/>
      <c r="J1428" s="18"/>
      <c r="K1428" s="19"/>
      <c r="L1428" s="1">
        <f t="shared" si="1543"/>
        <v>0</v>
      </c>
      <c r="M1428" s="4">
        <f t="shared" si="1544"/>
        <v>0</v>
      </c>
      <c r="R1428">
        <f t="shared" si="1581"/>
        <v>5</v>
      </c>
      <c r="S1428" s="33">
        <f t="shared" ref="S1428" si="1598">S1418</f>
        <v>43966</v>
      </c>
      <c r="T1428">
        <f t="shared" si="1583"/>
        <v>20</v>
      </c>
      <c r="U1428">
        <f t="shared" si="1584"/>
        <v>5</v>
      </c>
      <c r="V1428" t="str">
        <f t="shared" si="1546"/>
        <v>205</v>
      </c>
      <c r="W1428" s="188">
        <f t="shared" si="1585"/>
        <v>0</v>
      </c>
      <c r="X1428" s="188">
        <f t="shared" si="1586"/>
        <v>0</v>
      </c>
      <c r="Y1428" s="33">
        <f t="shared" si="1587"/>
        <v>43966</v>
      </c>
    </row>
    <row r="1429" spans="1:25" ht="15">
      <c r="A1429" s="39"/>
      <c r="B1429" s="240"/>
      <c r="C1429" s="14" t="str">
        <f>IF(B1418&lt;&gt;"",'Agents Postes'!E$14,"")</f>
        <v/>
      </c>
      <c r="D1429" s="15"/>
      <c r="E1429" s="16"/>
      <c r="F1429" s="16"/>
      <c r="G1429" s="17"/>
      <c r="H1429" s="17"/>
      <c r="I1429" s="18"/>
      <c r="J1429" s="18"/>
      <c r="K1429" s="19"/>
      <c r="L1429" s="1">
        <f t="shared" si="1543"/>
        <v>0</v>
      </c>
      <c r="M1429" s="4">
        <f t="shared" si="1544"/>
        <v>0</v>
      </c>
      <c r="R1429">
        <f t="shared" si="1581"/>
        <v>5</v>
      </c>
      <c r="S1429" s="33">
        <f t="shared" ref="S1429" si="1599">S1418</f>
        <v>43966</v>
      </c>
      <c r="T1429">
        <f t="shared" si="1583"/>
        <v>20</v>
      </c>
      <c r="U1429">
        <f t="shared" si="1584"/>
        <v>5</v>
      </c>
      <c r="V1429" t="str">
        <f t="shared" si="1546"/>
        <v>205</v>
      </c>
      <c r="W1429" s="188">
        <f t="shared" si="1585"/>
        <v>0</v>
      </c>
      <c r="X1429" s="188">
        <f t="shared" si="1586"/>
        <v>0</v>
      </c>
      <c r="Y1429" s="33">
        <f t="shared" si="1587"/>
        <v>43966</v>
      </c>
    </row>
    <row r="1430" spans="1:25" ht="15">
      <c r="A1430" s="39"/>
      <c r="B1430" s="240"/>
      <c r="C1430" s="14" t="str">
        <f>IF(B1419&lt;&gt;"",'Agents Postes'!E$14,"")</f>
        <v/>
      </c>
      <c r="D1430" s="15"/>
      <c r="E1430" s="16"/>
      <c r="F1430" s="16"/>
      <c r="G1430" s="17"/>
      <c r="H1430" s="17"/>
      <c r="I1430" s="18"/>
      <c r="J1430" s="18"/>
      <c r="K1430" s="19"/>
      <c r="L1430" s="1">
        <f t="shared" si="1543"/>
        <v>0</v>
      </c>
      <c r="M1430" s="4">
        <f t="shared" si="1544"/>
        <v>0</v>
      </c>
      <c r="R1430">
        <f t="shared" si="1581"/>
        <v>5</v>
      </c>
      <c r="S1430" s="33">
        <f t="shared" ref="S1430" si="1600">S1418</f>
        <v>43966</v>
      </c>
      <c r="T1430">
        <f t="shared" si="1583"/>
        <v>20</v>
      </c>
      <c r="U1430">
        <f t="shared" si="1584"/>
        <v>5</v>
      </c>
      <c r="V1430" t="str">
        <f t="shared" si="1546"/>
        <v>205</v>
      </c>
      <c r="W1430" s="188">
        <f t="shared" si="1585"/>
        <v>0</v>
      </c>
      <c r="X1430" s="188">
        <f t="shared" si="1586"/>
        <v>0</v>
      </c>
      <c r="Y1430" s="33">
        <f t="shared" si="1587"/>
        <v>43966</v>
      </c>
    </row>
    <row r="1431" spans="1:25" ht="15">
      <c r="A1431" s="39"/>
      <c r="B1431" s="240"/>
      <c r="C1431" s="14" t="str">
        <f>IF(B1420&lt;&gt;"",'Agents Postes'!E$14,"")</f>
        <v/>
      </c>
      <c r="D1431" s="15"/>
      <c r="E1431" s="16"/>
      <c r="F1431" s="16"/>
      <c r="G1431" s="17"/>
      <c r="H1431" s="17"/>
      <c r="I1431" s="18"/>
      <c r="J1431" s="18"/>
      <c r="K1431" s="19"/>
      <c r="L1431" s="1">
        <f t="shared" si="1543"/>
        <v>0</v>
      </c>
      <c r="M1431" s="4">
        <f t="shared" si="1544"/>
        <v>0</v>
      </c>
      <c r="R1431">
        <f t="shared" si="1581"/>
        <v>5</v>
      </c>
      <c r="S1431" s="33">
        <f t="shared" ref="S1431" si="1601">S1418</f>
        <v>43966</v>
      </c>
      <c r="T1431">
        <f t="shared" si="1583"/>
        <v>20</v>
      </c>
      <c r="U1431">
        <f t="shared" si="1584"/>
        <v>5</v>
      </c>
      <c r="V1431" t="str">
        <f t="shared" si="1546"/>
        <v>205</v>
      </c>
      <c r="W1431" s="188">
        <f t="shared" si="1585"/>
        <v>0</v>
      </c>
      <c r="X1431" s="188">
        <f t="shared" si="1586"/>
        <v>0</v>
      </c>
      <c r="Y1431" s="33">
        <f t="shared" si="1587"/>
        <v>43966</v>
      </c>
    </row>
    <row r="1432" spans="1:25" ht="15.75" thickBot="1">
      <c r="A1432" s="39"/>
      <c r="B1432" s="241"/>
      <c r="C1432" s="14" t="str">
        <f>IF(B1421&lt;&gt;"",'Agents Postes'!E$14,"")</f>
        <v/>
      </c>
      <c r="D1432" s="15"/>
      <c r="E1432" s="126"/>
      <c r="F1432" s="126"/>
      <c r="G1432" s="127"/>
      <c r="H1432" s="127"/>
      <c r="I1432" s="128"/>
      <c r="J1432" s="128"/>
      <c r="K1432" s="21"/>
      <c r="L1432" s="5">
        <f t="shared" si="1543"/>
        <v>0</v>
      </c>
      <c r="M1432" s="6">
        <f t="shared" si="1544"/>
        <v>0</v>
      </c>
      <c r="R1432">
        <f t="shared" si="1581"/>
        <v>5</v>
      </c>
      <c r="S1432" s="33">
        <f t="shared" ref="S1432" si="1602">S1418</f>
        <v>43966</v>
      </c>
      <c r="T1432">
        <f t="shared" si="1583"/>
        <v>20</v>
      </c>
      <c r="U1432">
        <f t="shared" si="1584"/>
        <v>5</v>
      </c>
      <c r="V1432" t="str">
        <f t="shared" si="1546"/>
        <v>205</v>
      </c>
      <c r="W1432" s="188">
        <f t="shared" si="1585"/>
        <v>0</v>
      </c>
      <c r="X1432" s="188">
        <f t="shared" si="1586"/>
        <v>0</v>
      </c>
      <c r="Y1432" s="33">
        <f t="shared" si="1587"/>
        <v>43966</v>
      </c>
    </row>
    <row r="1433" spans="1:25" ht="15">
      <c r="A1433" s="39">
        <v>95</v>
      </c>
      <c r="B1433" s="239">
        <f>IF(WORKDAY(D$4,A1433,Feries)&lt;=F$4,WORKDAY(D$4,A1433,Feries),"")</f>
        <v>43969</v>
      </c>
      <c r="C1433" s="11" t="str">
        <f>IF(B1433&lt;&gt;"",'Agents Postes'!E$3,"")</f>
        <v>Herbert Dupont</v>
      </c>
      <c r="D1433" s="12"/>
      <c r="E1433" s="123"/>
      <c r="F1433" s="123"/>
      <c r="G1433" s="124"/>
      <c r="H1433" s="124"/>
      <c r="I1433" s="125"/>
      <c r="J1433" s="125"/>
      <c r="K1433" s="13"/>
      <c r="L1433" s="2">
        <f t="shared" si="1543"/>
        <v>0</v>
      </c>
      <c r="M1433" s="3">
        <f t="shared" si="1544"/>
        <v>0</v>
      </c>
      <c r="R1433">
        <f t="shared" si="1581"/>
        <v>1</v>
      </c>
      <c r="S1433" s="33">
        <f t="shared" ref="S1433" si="1603">B1433</f>
        <v>43969</v>
      </c>
      <c r="T1433">
        <f t="shared" si="1583"/>
        <v>21</v>
      </c>
      <c r="U1433">
        <f t="shared" si="1584"/>
        <v>5</v>
      </c>
      <c r="V1433" t="str">
        <f t="shared" si="1546"/>
        <v>21Herbert Dupont1</v>
      </c>
      <c r="W1433" s="188">
        <f t="shared" si="1585"/>
        <v>0</v>
      </c>
      <c r="X1433" s="188">
        <f t="shared" si="1586"/>
        <v>0</v>
      </c>
      <c r="Y1433" s="33">
        <f t="shared" si="1587"/>
        <v>43969</v>
      </c>
    </row>
    <row r="1434" spans="1:25" ht="15">
      <c r="A1434" s="39"/>
      <c r="B1434" s="240"/>
      <c r="C1434" s="14" t="str">
        <f>IF(B1433&lt;&gt;"",'Agents Postes'!E$4,"")</f>
        <v>Lulu Durand</v>
      </c>
      <c r="D1434" s="15"/>
      <c r="E1434" s="16"/>
      <c r="F1434" s="16"/>
      <c r="G1434" s="17"/>
      <c r="H1434" s="17"/>
      <c r="I1434" s="18"/>
      <c r="J1434" s="18"/>
      <c r="K1434" s="19"/>
      <c r="L1434" s="1">
        <f t="shared" si="1543"/>
        <v>0</v>
      </c>
      <c r="M1434" s="4">
        <f t="shared" si="1544"/>
        <v>0</v>
      </c>
      <c r="R1434">
        <f t="shared" si="1581"/>
        <v>1</v>
      </c>
      <c r="S1434" s="33">
        <f t="shared" ref="S1434" si="1604">S1433</f>
        <v>43969</v>
      </c>
      <c r="T1434">
        <f t="shared" si="1583"/>
        <v>21</v>
      </c>
      <c r="U1434">
        <f t="shared" si="1584"/>
        <v>5</v>
      </c>
      <c r="V1434" t="str">
        <f t="shared" si="1546"/>
        <v>21Lulu Durand1</v>
      </c>
      <c r="W1434" s="188">
        <f t="shared" si="1585"/>
        <v>0</v>
      </c>
      <c r="X1434" s="188">
        <f t="shared" si="1586"/>
        <v>0</v>
      </c>
      <c r="Y1434" s="33">
        <f t="shared" si="1587"/>
        <v>43969</v>
      </c>
    </row>
    <row r="1435" spans="1:25" ht="15">
      <c r="A1435" s="39"/>
      <c r="B1435" s="240"/>
      <c r="C1435" s="14" t="str">
        <f>IF(B1433&lt;&gt;"",'Agents Postes'!E$5,"")</f>
        <v>Jules Wist</v>
      </c>
      <c r="D1435" s="15"/>
      <c r="E1435" s="16"/>
      <c r="F1435" s="16"/>
      <c r="G1435" s="17"/>
      <c r="H1435" s="17"/>
      <c r="I1435" s="18"/>
      <c r="J1435" s="18"/>
      <c r="K1435" s="19"/>
      <c r="L1435" s="1">
        <f t="shared" si="1543"/>
        <v>0</v>
      </c>
      <c r="M1435" s="4">
        <f t="shared" si="1544"/>
        <v>0</v>
      </c>
      <c r="R1435">
        <f t="shared" si="1581"/>
        <v>1</v>
      </c>
      <c r="S1435" s="33">
        <f t="shared" ref="S1435" si="1605">S1433</f>
        <v>43969</v>
      </c>
      <c r="T1435">
        <f t="shared" si="1583"/>
        <v>21</v>
      </c>
      <c r="U1435">
        <f t="shared" si="1584"/>
        <v>5</v>
      </c>
      <c r="V1435" t="str">
        <f t="shared" si="1546"/>
        <v>21Jules Wist1</v>
      </c>
      <c r="W1435" s="188">
        <f t="shared" si="1585"/>
        <v>0</v>
      </c>
      <c r="X1435" s="188">
        <f t="shared" si="1586"/>
        <v>0</v>
      </c>
      <c r="Y1435" s="33">
        <f t="shared" si="1587"/>
        <v>43969</v>
      </c>
    </row>
    <row r="1436" spans="1:25" ht="15">
      <c r="A1436" s="39"/>
      <c r="B1436" s="240"/>
      <c r="C1436" s="14" t="str">
        <f>IF(B1433&lt;&gt;"",'Agents Postes'!E$6,"")</f>
        <v>Honoré Tarot</v>
      </c>
      <c r="D1436" s="15"/>
      <c r="E1436" s="16"/>
      <c r="F1436" s="16"/>
      <c r="G1436" s="17"/>
      <c r="H1436" s="17"/>
      <c r="I1436" s="18"/>
      <c r="J1436" s="18"/>
      <c r="K1436" s="19"/>
      <c r="L1436" s="1">
        <f t="shared" si="1543"/>
        <v>0</v>
      </c>
      <c r="M1436" s="4">
        <f t="shared" si="1544"/>
        <v>0</v>
      </c>
      <c r="R1436">
        <f t="shared" si="1581"/>
        <v>1</v>
      </c>
      <c r="S1436" s="33">
        <f t="shared" ref="S1436" si="1606">S1433</f>
        <v>43969</v>
      </c>
      <c r="T1436">
        <f t="shared" si="1583"/>
        <v>21</v>
      </c>
      <c r="U1436">
        <f t="shared" si="1584"/>
        <v>5</v>
      </c>
      <c r="V1436" t="str">
        <f t="shared" si="1546"/>
        <v>21Honoré Tarot1</v>
      </c>
      <c r="W1436" s="188">
        <f t="shared" si="1585"/>
        <v>0</v>
      </c>
      <c r="X1436" s="188">
        <f t="shared" si="1586"/>
        <v>0</v>
      </c>
      <c r="Y1436" s="33">
        <f t="shared" si="1587"/>
        <v>43969</v>
      </c>
    </row>
    <row r="1437" spans="1:25" ht="15">
      <c r="A1437" s="39"/>
      <c r="B1437" s="240"/>
      <c r="C1437" s="14" t="str">
        <f>IF(B1433&lt;&gt;"",'Agents Postes'!E$7,"")</f>
        <v>Joseph Belote</v>
      </c>
      <c r="D1437" s="15"/>
      <c r="E1437" s="16"/>
      <c r="F1437" s="16"/>
      <c r="G1437" s="17"/>
      <c r="H1437" s="17"/>
      <c r="I1437" s="18"/>
      <c r="J1437" s="18"/>
      <c r="K1437" s="19"/>
      <c r="L1437" s="1">
        <f t="shared" si="1543"/>
        <v>0</v>
      </c>
      <c r="M1437" s="4">
        <f t="shared" si="1544"/>
        <v>0</v>
      </c>
      <c r="R1437">
        <f t="shared" si="1581"/>
        <v>1</v>
      </c>
      <c r="S1437" s="33">
        <f t="shared" ref="S1437" si="1607">S1433</f>
        <v>43969</v>
      </c>
      <c r="T1437">
        <f t="shared" si="1583"/>
        <v>21</v>
      </c>
      <c r="U1437">
        <f t="shared" si="1584"/>
        <v>5</v>
      </c>
      <c r="V1437" t="str">
        <f t="shared" si="1546"/>
        <v>21Joseph Belote1</v>
      </c>
      <c r="W1437" s="188">
        <f t="shared" si="1585"/>
        <v>0</v>
      </c>
      <c r="X1437" s="188">
        <f t="shared" si="1586"/>
        <v>0</v>
      </c>
      <c r="Y1437" s="33">
        <f t="shared" si="1587"/>
        <v>43969</v>
      </c>
    </row>
    <row r="1438" spans="1:25" ht="15">
      <c r="A1438" s="39"/>
      <c r="B1438" s="240"/>
      <c r="C1438" s="14" t="str">
        <f>IF(B1433&lt;&gt;"",'Agents Postes'!E$8,"")</f>
        <v/>
      </c>
      <c r="D1438" s="15"/>
      <c r="E1438" s="16"/>
      <c r="F1438" s="16"/>
      <c r="G1438" s="17"/>
      <c r="H1438" s="17"/>
      <c r="I1438" s="18"/>
      <c r="J1438" s="18"/>
      <c r="K1438" s="19"/>
      <c r="L1438" s="1">
        <f t="shared" si="1543"/>
        <v>0</v>
      </c>
      <c r="M1438" s="4">
        <f t="shared" si="1544"/>
        <v>0</v>
      </c>
      <c r="R1438">
        <f t="shared" si="1581"/>
        <v>1</v>
      </c>
      <c r="S1438" s="33">
        <f t="shared" ref="S1438" si="1608">S1433</f>
        <v>43969</v>
      </c>
      <c r="T1438">
        <f t="shared" si="1583"/>
        <v>21</v>
      </c>
      <c r="U1438">
        <f t="shared" si="1584"/>
        <v>5</v>
      </c>
      <c r="V1438" t="str">
        <f t="shared" si="1546"/>
        <v>211</v>
      </c>
      <c r="W1438" s="188">
        <f t="shared" si="1585"/>
        <v>0</v>
      </c>
      <c r="X1438" s="188">
        <f t="shared" si="1586"/>
        <v>0</v>
      </c>
      <c r="Y1438" s="33">
        <f t="shared" si="1587"/>
        <v>43969</v>
      </c>
    </row>
    <row r="1439" spans="1:25" ht="15">
      <c r="A1439" s="39"/>
      <c r="B1439" s="240"/>
      <c r="C1439" s="14" t="str">
        <f>IF(B1433&lt;&gt;"",'Agents Postes'!E$9,"")</f>
        <v/>
      </c>
      <c r="D1439" s="15"/>
      <c r="E1439" s="16"/>
      <c r="F1439" s="16"/>
      <c r="G1439" s="17"/>
      <c r="H1439" s="17"/>
      <c r="I1439" s="18"/>
      <c r="J1439" s="18"/>
      <c r="K1439" s="19"/>
      <c r="L1439" s="1">
        <f t="shared" si="1543"/>
        <v>0</v>
      </c>
      <c r="M1439" s="4">
        <f t="shared" si="1544"/>
        <v>0</v>
      </c>
      <c r="R1439">
        <f t="shared" si="1581"/>
        <v>1</v>
      </c>
      <c r="S1439" s="33">
        <f t="shared" ref="S1439" si="1609">S1433</f>
        <v>43969</v>
      </c>
      <c r="T1439">
        <f t="shared" si="1583"/>
        <v>21</v>
      </c>
      <c r="U1439">
        <f t="shared" si="1584"/>
        <v>5</v>
      </c>
      <c r="V1439" t="str">
        <f t="shared" si="1546"/>
        <v>211</v>
      </c>
      <c r="W1439" s="188">
        <f t="shared" si="1585"/>
        <v>0</v>
      </c>
      <c r="X1439" s="188">
        <f t="shared" si="1586"/>
        <v>0</v>
      </c>
      <c r="Y1439" s="33">
        <f t="shared" si="1587"/>
        <v>43969</v>
      </c>
    </row>
    <row r="1440" spans="1:25" ht="15">
      <c r="A1440" s="39"/>
      <c r="B1440" s="240"/>
      <c r="C1440" s="14" t="str">
        <f>IF(B1433&lt;&gt;"",'Agents Postes'!E$10,"")</f>
        <v/>
      </c>
      <c r="D1440" s="15"/>
      <c r="E1440" s="16"/>
      <c r="F1440" s="16"/>
      <c r="G1440" s="17"/>
      <c r="H1440" s="17"/>
      <c r="I1440" s="18"/>
      <c r="J1440" s="18"/>
      <c r="K1440" s="19"/>
      <c r="L1440" s="1">
        <f t="shared" si="1543"/>
        <v>0</v>
      </c>
      <c r="M1440" s="4">
        <f t="shared" si="1544"/>
        <v>0</v>
      </c>
      <c r="R1440">
        <f t="shared" si="1581"/>
        <v>1</v>
      </c>
      <c r="S1440" s="33">
        <f t="shared" ref="S1440" si="1610">S1433</f>
        <v>43969</v>
      </c>
      <c r="T1440">
        <f t="shared" si="1583"/>
        <v>21</v>
      </c>
      <c r="U1440">
        <f t="shared" si="1584"/>
        <v>5</v>
      </c>
      <c r="V1440" t="str">
        <f t="shared" si="1546"/>
        <v>211</v>
      </c>
      <c r="W1440" s="188">
        <f t="shared" si="1585"/>
        <v>0</v>
      </c>
      <c r="X1440" s="188">
        <f t="shared" si="1586"/>
        <v>0</v>
      </c>
      <c r="Y1440" s="33">
        <f t="shared" si="1587"/>
        <v>43969</v>
      </c>
    </row>
    <row r="1441" spans="1:25" ht="15">
      <c r="A1441" s="39"/>
      <c r="B1441" s="240"/>
      <c r="C1441" s="14" t="str">
        <f>IF(B1433&lt;&gt;"",'Agents Postes'!E$11,"")</f>
        <v/>
      </c>
      <c r="D1441" s="15"/>
      <c r="E1441" s="16"/>
      <c r="F1441" s="16"/>
      <c r="G1441" s="17"/>
      <c r="H1441" s="17"/>
      <c r="I1441" s="18"/>
      <c r="J1441" s="18"/>
      <c r="K1441" s="19"/>
      <c r="L1441" s="1">
        <f t="shared" si="1543"/>
        <v>0</v>
      </c>
      <c r="M1441" s="4">
        <f t="shared" si="1544"/>
        <v>0</v>
      </c>
      <c r="R1441">
        <f t="shared" si="1581"/>
        <v>1</v>
      </c>
      <c r="S1441" s="33">
        <f t="shared" ref="S1441" si="1611">S1433</f>
        <v>43969</v>
      </c>
      <c r="T1441">
        <f t="shared" si="1583"/>
        <v>21</v>
      </c>
      <c r="U1441">
        <f t="shared" si="1584"/>
        <v>5</v>
      </c>
      <c r="V1441" t="str">
        <f t="shared" si="1546"/>
        <v>211</v>
      </c>
      <c r="W1441" s="188">
        <f t="shared" si="1585"/>
        <v>0</v>
      </c>
      <c r="X1441" s="188">
        <f t="shared" si="1586"/>
        <v>0</v>
      </c>
      <c r="Y1441" s="33">
        <f t="shared" si="1587"/>
        <v>43969</v>
      </c>
    </row>
    <row r="1442" spans="1:25" ht="15">
      <c r="A1442" s="39"/>
      <c r="B1442" s="240"/>
      <c r="C1442" s="14" t="str">
        <f>IF(B1433&lt;&gt;"",'Agents Postes'!E$12,"")</f>
        <v/>
      </c>
      <c r="D1442" s="15"/>
      <c r="E1442" s="16"/>
      <c r="F1442" s="16"/>
      <c r="G1442" s="17"/>
      <c r="H1442" s="17"/>
      <c r="I1442" s="18"/>
      <c r="J1442" s="18"/>
      <c r="K1442" s="19"/>
      <c r="L1442" s="1">
        <f t="shared" si="1543"/>
        <v>0</v>
      </c>
      <c r="M1442" s="4">
        <f t="shared" si="1544"/>
        <v>0</v>
      </c>
      <c r="R1442">
        <f t="shared" si="1581"/>
        <v>1</v>
      </c>
      <c r="S1442" s="33">
        <f t="shared" ref="S1442" si="1612">S1433</f>
        <v>43969</v>
      </c>
      <c r="T1442">
        <f t="shared" si="1583"/>
        <v>21</v>
      </c>
      <c r="U1442">
        <f t="shared" si="1584"/>
        <v>5</v>
      </c>
      <c r="V1442" t="str">
        <f t="shared" si="1546"/>
        <v>211</v>
      </c>
      <c r="W1442" s="188">
        <f t="shared" si="1585"/>
        <v>0</v>
      </c>
      <c r="X1442" s="188">
        <f t="shared" si="1586"/>
        <v>0</v>
      </c>
      <c r="Y1442" s="33">
        <f t="shared" si="1587"/>
        <v>43969</v>
      </c>
    </row>
    <row r="1443" spans="1:25" ht="15">
      <c r="A1443" s="39"/>
      <c r="B1443" s="240"/>
      <c r="C1443" s="14" t="str">
        <f>IF(B1433&lt;&gt;"",'Agents Postes'!E$13,"")</f>
        <v/>
      </c>
      <c r="D1443" s="15"/>
      <c r="E1443" s="16"/>
      <c r="F1443" s="16"/>
      <c r="G1443" s="17"/>
      <c r="H1443" s="17"/>
      <c r="I1443" s="18"/>
      <c r="J1443" s="18"/>
      <c r="K1443" s="19"/>
      <c r="L1443" s="1">
        <f t="shared" si="1543"/>
        <v>0</v>
      </c>
      <c r="M1443" s="4">
        <f t="shared" si="1544"/>
        <v>0</v>
      </c>
      <c r="R1443">
        <f t="shared" si="1581"/>
        <v>1</v>
      </c>
      <c r="S1443" s="33">
        <f t="shared" ref="S1443" si="1613">S1433</f>
        <v>43969</v>
      </c>
      <c r="T1443">
        <f t="shared" si="1583"/>
        <v>21</v>
      </c>
      <c r="U1443">
        <f t="shared" si="1584"/>
        <v>5</v>
      </c>
      <c r="V1443" t="str">
        <f t="shared" si="1546"/>
        <v>211</v>
      </c>
      <c r="W1443" s="188">
        <f t="shared" si="1585"/>
        <v>0</v>
      </c>
      <c r="X1443" s="188">
        <f t="shared" si="1586"/>
        <v>0</v>
      </c>
      <c r="Y1443" s="33">
        <f t="shared" si="1587"/>
        <v>43969</v>
      </c>
    </row>
    <row r="1444" spans="1:25" ht="15">
      <c r="A1444" s="39"/>
      <c r="B1444" s="240"/>
      <c r="C1444" s="14" t="str">
        <f>IF(B1433&lt;&gt;"",'Agents Postes'!E$14,"")</f>
        <v/>
      </c>
      <c r="D1444" s="15"/>
      <c r="E1444" s="16"/>
      <c r="F1444" s="16"/>
      <c r="G1444" s="17"/>
      <c r="H1444" s="17"/>
      <c r="I1444" s="18"/>
      <c r="J1444" s="18"/>
      <c r="K1444" s="19"/>
      <c r="L1444" s="1">
        <f t="shared" si="1543"/>
        <v>0</v>
      </c>
      <c r="M1444" s="4">
        <f t="shared" si="1544"/>
        <v>0</v>
      </c>
      <c r="R1444">
        <f t="shared" si="1581"/>
        <v>1</v>
      </c>
      <c r="S1444" s="33">
        <f t="shared" ref="S1444" si="1614">S1433</f>
        <v>43969</v>
      </c>
      <c r="T1444">
        <f t="shared" si="1583"/>
        <v>21</v>
      </c>
      <c r="U1444">
        <f t="shared" si="1584"/>
        <v>5</v>
      </c>
      <c r="V1444" t="str">
        <f t="shared" si="1546"/>
        <v>211</v>
      </c>
      <c r="W1444" s="188">
        <f t="shared" si="1585"/>
        <v>0</v>
      </c>
      <c r="X1444" s="188">
        <f t="shared" si="1586"/>
        <v>0</v>
      </c>
      <c r="Y1444" s="33">
        <f t="shared" si="1587"/>
        <v>43969</v>
      </c>
    </row>
    <row r="1445" spans="1:25" ht="15">
      <c r="A1445" s="39"/>
      <c r="B1445" s="240"/>
      <c r="C1445" s="14" t="str">
        <f>IF(B1434&lt;&gt;"",'Agents Postes'!E$14,"")</f>
        <v/>
      </c>
      <c r="D1445" s="15"/>
      <c r="E1445" s="16"/>
      <c r="F1445" s="16"/>
      <c r="G1445" s="17"/>
      <c r="H1445" s="17"/>
      <c r="I1445" s="18"/>
      <c r="J1445" s="18"/>
      <c r="K1445" s="19"/>
      <c r="L1445" s="1">
        <f t="shared" si="1543"/>
        <v>0</v>
      </c>
      <c r="M1445" s="4">
        <f t="shared" si="1544"/>
        <v>0</v>
      </c>
      <c r="R1445">
        <f t="shared" si="1581"/>
        <v>1</v>
      </c>
      <c r="S1445" s="33">
        <f t="shared" ref="S1445" si="1615">S1433</f>
        <v>43969</v>
      </c>
      <c r="T1445">
        <f t="shared" si="1583"/>
        <v>21</v>
      </c>
      <c r="U1445">
        <f t="shared" si="1584"/>
        <v>5</v>
      </c>
      <c r="V1445" t="str">
        <f t="shared" si="1546"/>
        <v>211</v>
      </c>
      <c r="W1445" s="188">
        <f t="shared" si="1585"/>
        <v>0</v>
      </c>
      <c r="X1445" s="188">
        <f t="shared" si="1586"/>
        <v>0</v>
      </c>
      <c r="Y1445" s="33">
        <f t="shared" si="1587"/>
        <v>43969</v>
      </c>
    </row>
    <row r="1446" spans="1:25" ht="15">
      <c r="A1446" s="39"/>
      <c r="B1446" s="240"/>
      <c r="C1446" s="14" t="str">
        <f>IF(B1435&lt;&gt;"",'Agents Postes'!E$14,"")</f>
        <v/>
      </c>
      <c r="D1446" s="15"/>
      <c r="E1446" s="16"/>
      <c r="F1446" s="16"/>
      <c r="G1446" s="17"/>
      <c r="H1446" s="17"/>
      <c r="I1446" s="18"/>
      <c r="J1446" s="18"/>
      <c r="K1446" s="19"/>
      <c r="L1446" s="1">
        <f t="shared" ref="L1446:L1509" si="1616">(F1446-E1446)+(H1446-G1446)+(J1446-I1446)</f>
        <v>0</v>
      </c>
      <c r="M1446" s="4">
        <f t="shared" ref="M1446:M1509" si="1617">L1446*24</f>
        <v>0</v>
      </c>
      <c r="R1446">
        <f t="shared" si="1581"/>
        <v>1</v>
      </c>
      <c r="S1446" s="33">
        <f t="shared" ref="S1446" si="1618">S1433</f>
        <v>43969</v>
      </c>
      <c r="T1446">
        <f t="shared" si="1583"/>
        <v>21</v>
      </c>
      <c r="U1446">
        <f t="shared" si="1584"/>
        <v>5</v>
      </c>
      <c r="V1446" t="str">
        <f t="shared" ref="V1446:V1509" si="1619">T1446&amp;C1446&amp;R1446</f>
        <v>211</v>
      </c>
      <c r="W1446" s="188">
        <f t="shared" si="1585"/>
        <v>0</v>
      </c>
      <c r="X1446" s="188">
        <f t="shared" si="1586"/>
        <v>0</v>
      </c>
      <c r="Y1446" s="33">
        <f t="shared" si="1587"/>
        <v>43969</v>
      </c>
    </row>
    <row r="1447" spans="1:25" ht="15.75" thickBot="1">
      <c r="A1447" s="39"/>
      <c r="B1447" s="241"/>
      <c r="C1447" s="14" t="str">
        <f>IF(B1436&lt;&gt;"",'Agents Postes'!E$14,"")</f>
        <v/>
      </c>
      <c r="D1447" s="15"/>
      <c r="E1447" s="126"/>
      <c r="F1447" s="126"/>
      <c r="G1447" s="127"/>
      <c r="H1447" s="127"/>
      <c r="I1447" s="128"/>
      <c r="J1447" s="128"/>
      <c r="K1447" s="21"/>
      <c r="L1447" s="5">
        <f t="shared" si="1616"/>
        <v>0</v>
      </c>
      <c r="M1447" s="6">
        <f t="shared" si="1617"/>
        <v>0</v>
      </c>
      <c r="R1447">
        <f t="shared" si="1581"/>
        <v>1</v>
      </c>
      <c r="S1447" s="33">
        <f t="shared" ref="S1447" si="1620">S1433</f>
        <v>43969</v>
      </c>
      <c r="T1447">
        <f t="shared" si="1583"/>
        <v>21</v>
      </c>
      <c r="U1447">
        <f t="shared" si="1584"/>
        <v>5</v>
      </c>
      <c r="V1447" t="str">
        <f t="shared" si="1619"/>
        <v>211</v>
      </c>
      <c r="W1447" s="188">
        <f t="shared" si="1585"/>
        <v>0</v>
      </c>
      <c r="X1447" s="188">
        <f t="shared" si="1586"/>
        <v>0</v>
      </c>
      <c r="Y1447" s="33">
        <f t="shared" si="1587"/>
        <v>43969</v>
      </c>
    </row>
    <row r="1448" spans="1:25" ht="15">
      <c r="A1448" s="39">
        <v>96</v>
      </c>
      <c r="B1448" s="239">
        <f>IF(WORKDAY(D$4,A1448,Feries)&lt;=F$4,WORKDAY(D$4,A1448,Feries),"")</f>
        <v>43970</v>
      </c>
      <c r="C1448" s="11" t="str">
        <f>IF(B1448&lt;&gt;"",'Agents Postes'!E$3,"")</f>
        <v>Herbert Dupont</v>
      </c>
      <c r="D1448" s="12"/>
      <c r="E1448" s="123"/>
      <c r="F1448" s="123"/>
      <c r="G1448" s="124"/>
      <c r="H1448" s="124"/>
      <c r="I1448" s="125"/>
      <c r="J1448" s="125"/>
      <c r="K1448" s="13"/>
      <c r="L1448" s="2">
        <f t="shared" si="1616"/>
        <v>0</v>
      </c>
      <c r="M1448" s="3">
        <f t="shared" si="1617"/>
        <v>0</v>
      </c>
      <c r="R1448">
        <f t="shared" si="1581"/>
        <v>2</v>
      </c>
      <c r="S1448" s="33">
        <f t="shared" ref="S1448" si="1621">B1448</f>
        <v>43970</v>
      </c>
      <c r="T1448">
        <f t="shared" si="1583"/>
        <v>21</v>
      </c>
      <c r="U1448">
        <f t="shared" si="1584"/>
        <v>5</v>
      </c>
      <c r="V1448" t="str">
        <f t="shared" si="1619"/>
        <v>21Herbert Dupont2</v>
      </c>
      <c r="W1448" s="188">
        <f t="shared" si="1585"/>
        <v>0</v>
      </c>
      <c r="X1448" s="188">
        <f t="shared" si="1586"/>
        <v>0</v>
      </c>
      <c r="Y1448" s="33">
        <f t="shared" si="1587"/>
        <v>43970</v>
      </c>
    </row>
    <row r="1449" spans="1:25" ht="15">
      <c r="A1449" s="39"/>
      <c r="B1449" s="240"/>
      <c r="C1449" s="14" t="str">
        <f>IF(B1448&lt;&gt;"",'Agents Postes'!E$4,"")</f>
        <v>Lulu Durand</v>
      </c>
      <c r="D1449" s="15"/>
      <c r="E1449" s="16"/>
      <c r="F1449" s="16"/>
      <c r="G1449" s="17"/>
      <c r="H1449" s="17"/>
      <c r="I1449" s="18"/>
      <c r="J1449" s="18"/>
      <c r="K1449" s="19"/>
      <c r="L1449" s="1">
        <f t="shared" si="1616"/>
        <v>0</v>
      </c>
      <c r="M1449" s="4">
        <f t="shared" si="1617"/>
        <v>0</v>
      </c>
      <c r="R1449">
        <f t="shared" si="1581"/>
        <v>2</v>
      </c>
      <c r="S1449" s="33">
        <f t="shared" ref="S1449" si="1622">S1448</f>
        <v>43970</v>
      </c>
      <c r="T1449">
        <f t="shared" si="1583"/>
        <v>21</v>
      </c>
      <c r="U1449">
        <f t="shared" si="1584"/>
        <v>5</v>
      </c>
      <c r="V1449" t="str">
        <f t="shared" si="1619"/>
        <v>21Lulu Durand2</v>
      </c>
      <c r="W1449" s="188">
        <f t="shared" si="1585"/>
        <v>0</v>
      </c>
      <c r="X1449" s="188">
        <f t="shared" si="1586"/>
        <v>0</v>
      </c>
      <c r="Y1449" s="33">
        <f t="shared" si="1587"/>
        <v>43970</v>
      </c>
    </row>
    <row r="1450" spans="1:25" ht="15">
      <c r="A1450" s="39"/>
      <c r="B1450" s="240"/>
      <c r="C1450" s="14" t="str">
        <f>IF(B1448&lt;&gt;"",'Agents Postes'!E$5,"")</f>
        <v>Jules Wist</v>
      </c>
      <c r="D1450" s="15"/>
      <c r="E1450" s="16"/>
      <c r="F1450" s="16"/>
      <c r="G1450" s="17"/>
      <c r="H1450" s="17"/>
      <c r="I1450" s="18"/>
      <c r="J1450" s="18"/>
      <c r="K1450" s="19"/>
      <c r="L1450" s="1">
        <f t="shared" si="1616"/>
        <v>0</v>
      </c>
      <c r="M1450" s="4">
        <f t="shared" si="1617"/>
        <v>0</v>
      </c>
      <c r="R1450">
        <f t="shared" si="1581"/>
        <v>2</v>
      </c>
      <c r="S1450" s="33">
        <f t="shared" ref="S1450" si="1623">S1448</f>
        <v>43970</v>
      </c>
      <c r="T1450">
        <f t="shared" si="1583"/>
        <v>21</v>
      </c>
      <c r="U1450">
        <f t="shared" si="1584"/>
        <v>5</v>
      </c>
      <c r="V1450" t="str">
        <f t="shared" si="1619"/>
        <v>21Jules Wist2</v>
      </c>
      <c r="W1450" s="188">
        <f t="shared" si="1585"/>
        <v>0</v>
      </c>
      <c r="X1450" s="188">
        <f t="shared" si="1586"/>
        <v>0</v>
      </c>
      <c r="Y1450" s="33">
        <f t="shared" si="1587"/>
        <v>43970</v>
      </c>
    </row>
    <row r="1451" spans="1:25" ht="15">
      <c r="A1451" s="39"/>
      <c r="B1451" s="240"/>
      <c r="C1451" s="14" t="str">
        <f>IF(B1448&lt;&gt;"",'Agents Postes'!E$6,"")</f>
        <v>Honoré Tarot</v>
      </c>
      <c r="D1451" s="15"/>
      <c r="E1451" s="16"/>
      <c r="F1451" s="16"/>
      <c r="G1451" s="17"/>
      <c r="H1451" s="17"/>
      <c r="I1451" s="18"/>
      <c r="J1451" s="18"/>
      <c r="K1451" s="19"/>
      <c r="L1451" s="1">
        <f t="shared" si="1616"/>
        <v>0</v>
      </c>
      <c r="M1451" s="4">
        <f t="shared" si="1617"/>
        <v>0</v>
      </c>
      <c r="R1451">
        <f t="shared" si="1581"/>
        <v>2</v>
      </c>
      <c r="S1451" s="33">
        <f t="shared" ref="S1451" si="1624">S1448</f>
        <v>43970</v>
      </c>
      <c r="T1451">
        <f t="shared" si="1583"/>
        <v>21</v>
      </c>
      <c r="U1451">
        <f t="shared" si="1584"/>
        <v>5</v>
      </c>
      <c r="V1451" t="str">
        <f t="shared" si="1619"/>
        <v>21Honoré Tarot2</v>
      </c>
      <c r="W1451" s="188">
        <f t="shared" si="1585"/>
        <v>0</v>
      </c>
      <c r="X1451" s="188">
        <f t="shared" si="1586"/>
        <v>0</v>
      </c>
      <c r="Y1451" s="33">
        <f t="shared" si="1587"/>
        <v>43970</v>
      </c>
    </row>
    <row r="1452" spans="1:25" ht="15">
      <c r="A1452" s="39"/>
      <c r="B1452" s="240"/>
      <c r="C1452" s="14" t="str">
        <f>IF(B1448&lt;&gt;"",'Agents Postes'!E$7,"")</f>
        <v>Joseph Belote</v>
      </c>
      <c r="D1452" s="15"/>
      <c r="E1452" s="16"/>
      <c r="F1452" s="16"/>
      <c r="G1452" s="17"/>
      <c r="H1452" s="17"/>
      <c r="I1452" s="18"/>
      <c r="J1452" s="18"/>
      <c r="K1452" s="19"/>
      <c r="L1452" s="1">
        <f t="shared" si="1616"/>
        <v>0</v>
      </c>
      <c r="M1452" s="4">
        <f t="shared" si="1617"/>
        <v>0</v>
      </c>
      <c r="R1452">
        <f t="shared" si="1581"/>
        <v>2</v>
      </c>
      <c r="S1452" s="33">
        <f t="shared" ref="S1452" si="1625">S1448</f>
        <v>43970</v>
      </c>
      <c r="T1452">
        <f t="shared" si="1583"/>
        <v>21</v>
      </c>
      <c r="U1452">
        <f t="shared" si="1584"/>
        <v>5</v>
      </c>
      <c r="V1452" t="str">
        <f t="shared" si="1619"/>
        <v>21Joseph Belote2</v>
      </c>
      <c r="W1452" s="188">
        <f t="shared" si="1585"/>
        <v>0</v>
      </c>
      <c r="X1452" s="188">
        <f t="shared" si="1586"/>
        <v>0</v>
      </c>
      <c r="Y1452" s="33">
        <f t="shared" si="1587"/>
        <v>43970</v>
      </c>
    </row>
    <row r="1453" spans="1:25" ht="15">
      <c r="A1453" s="39"/>
      <c r="B1453" s="240"/>
      <c r="C1453" s="14" t="str">
        <f>IF(B1448&lt;&gt;"",'Agents Postes'!E$8,"")</f>
        <v/>
      </c>
      <c r="D1453" s="15"/>
      <c r="E1453" s="16"/>
      <c r="F1453" s="16"/>
      <c r="G1453" s="17"/>
      <c r="H1453" s="17"/>
      <c r="I1453" s="18"/>
      <c r="J1453" s="18"/>
      <c r="K1453" s="19"/>
      <c r="L1453" s="1">
        <f t="shared" si="1616"/>
        <v>0</v>
      </c>
      <c r="M1453" s="4">
        <f t="shared" si="1617"/>
        <v>0</v>
      </c>
      <c r="R1453">
        <f t="shared" si="1581"/>
        <v>2</v>
      </c>
      <c r="S1453" s="33">
        <f t="shared" ref="S1453" si="1626">S1448</f>
        <v>43970</v>
      </c>
      <c r="T1453">
        <f t="shared" si="1583"/>
        <v>21</v>
      </c>
      <c r="U1453">
        <f t="shared" si="1584"/>
        <v>5</v>
      </c>
      <c r="V1453" t="str">
        <f t="shared" si="1619"/>
        <v>212</v>
      </c>
      <c r="W1453" s="188">
        <f t="shared" si="1585"/>
        <v>0</v>
      </c>
      <c r="X1453" s="188">
        <f t="shared" si="1586"/>
        <v>0</v>
      </c>
      <c r="Y1453" s="33">
        <f t="shared" si="1587"/>
        <v>43970</v>
      </c>
    </row>
    <row r="1454" spans="1:25" ht="15">
      <c r="A1454" s="39"/>
      <c r="B1454" s="240"/>
      <c r="C1454" s="14" t="str">
        <f>IF(B1448&lt;&gt;"",'Agents Postes'!E$9,"")</f>
        <v/>
      </c>
      <c r="D1454" s="15"/>
      <c r="E1454" s="16"/>
      <c r="F1454" s="16"/>
      <c r="G1454" s="17"/>
      <c r="H1454" s="17"/>
      <c r="I1454" s="18"/>
      <c r="J1454" s="18"/>
      <c r="K1454" s="19"/>
      <c r="L1454" s="1">
        <f t="shared" si="1616"/>
        <v>0</v>
      </c>
      <c r="M1454" s="4">
        <f t="shared" si="1617"/>
        <v>0</v>
      </c>
      <c r="R1454">
        <f t="shared" si="1581"/>
        <v>2</v>
      </c>
      <c r="S1454" s="33">
        <f t="shared" ref="S1454" si="1627">S1448</f>
        <v>43970</v>
      </c>
      <c r="T1454">
        <f t="shared" si="1583"/>
        <v>21</v>
      </c>
      <c r="U1454">
        <f t="shared" si="1584"/>
        <v>5</v>
      </c>
      <c r="V1454" t="str">
        <f t="shared" si="1619"/>
        <v>212</v>
      </c>
      <c r="W1454" s="188">
        <f t="shared" si="1585"/>
        <v>0</v>
      </c>
      <c r="X1454" s="188">
        <f t="shared" si="1586"/>
        <v>0</v>
      </c>
      <c r="Y1454" s="33">
        <f t="shared" si="1587"/>
        <v>43970</v>
      </c>
    </row>
    <row r="1455" spans="1:25" ht="15">
      <c r="A1455" s="39"/>
      <c r="B1455" s="240"/>
      <c r="C1455" s="14" t="str">
        <f>IF(B1448&lt;&gt;"",'Agents Postes'!E$10,"")</f>
        <v/>
      </c>
      <c r="D1455" s="15"/>
      <c r="E1455" s="16"/>
      <c r="F1455" s="16"/>
      <c r="G1455" s="17"/>
      <c r="H1455" s="17"/>
      <c r="I1455" s="18"/>
      <c r="J1455" s="18"/>
      <c r="K1455" s="19"/>
      <c r="L1455" s="1">
        <f t="shared" si="1616"/>
        <v>0</v>
      </c>
      <c r="M1455" s="4">
        <f t="shared" si="1617"/>
        <v>0</v>
      </c>
      <c r="R1455">
        <f t="shared" si="1581"/>
        <v>2</v>
      </c>
      <c r="S1455" s="33">
        <f t="shared" ref="S1455" si="1628">S1448</f>
        <v>43970</v>
      </c>
      <c r="T1455">
        <f t="shared" si="1583"/>
        <v>21</v>
      </c>
      <c r="U1455">
        <f t="shared" si="1584"/>
        <v>5</v>
      </c>
      <c r="V1455" t="str">
        <f t="shared" si="1619"/>
        <v>212</v>
      </c>
      <c r="W1455" s="188">
        <f t="shared" si="1585"/>
        <v>0</v>
      </c>
      <c r="X1455" s="188">
        <f t="shared" si="1586"/>
        <v>0</v>
      </c>
      <c r="Y1455" s="33">
        <f t="shared" si="1587"/>
        <v>43970</v>
      </c>
    </row>
    <row r="1456" spans="1:25" ht="15">
      <c r="A1456" s="39"/>
      <c r="B1456" s="240"/>
      <c r="C1456" s="14" t="str">
        <f>IF(B1448&lt;&gt;"",'Agents Postes'!E$11,"")</f>
        <v/>
      </c>
      <c r="D1456" s="15"/>
      <c r="E1456" s="16"/>
      <c r="F1456" s="16"/>
      <c r="G1456" s="17"/>
      <c r="H1456" s="17"/>
      <c r="I1456" s="18"/>
      <c r="J1456" s="18"/>
      <c r="K1456" s="19"/>
      <c r="L1456" s="1">
        <f t="shared" si="1616"/>
        <v>0</v>
      </c>
      <c r="M1456" s="4">
        <f t="shared" si="1617"/>
        <v>0</v>
      </c>
      <c r="R1456">
        <f t="shared" si="1581"/>
        <v>2</v>
      </c>
      <c r="S1456" s="33">
        <f t="shared" ref="S1456" si="1629">S1448</f>
        <v>43970</v>
      </c>
      <c r="T1456">
        <f t="shared" si="1583"/>
        <v>21</v>
      </c>
      <c r="U1456">
        <f t="shared" si="1584"/>
        <v>5</v>
      </c>
      <c r="V1456" t="str">
        <f t="shared" si="1619"/>
        <v>212</v>
      </c>
      <c r="W1456" s="188">
        <f t="shared" si="1585"/>
        <v>0</v>
      </c>
      <c r="X1456" s="188">
        <f t="shared" si="1586"/>
        <v>0</v>
      </c>
      <c r="Y1456" s="33">
        <f t="shared" si="1587"/>
        <v>43970</v>
      </c>
    </row>
    <row r="1457" spans="1:25" ht="15">
      <c r="A1457" s="39"/>
      <c r="B1457" s="240"/>
      <c r="C1457" s="14" t="str">
        <f>IF(B1448&lt;&gt;"",'Agents Postes'!E$12,"")</f>
        <v/>
      </c>
      <c r="D1457" s="15"/>
      <c r="E1457" s="16"/>
      <c r="F1457" s="16"/>
      <c r="G1457" s="17"/>
      <c r="H1457" s="17"/>
      <c r="I1457" s="18"/>
      <c r="J1457" s="18"/>
      <c r="K1457" s="19"/>
      <c r="L1457" s="1">
        <f t="shared" si="1616"/>
        <v>0</v>
      </c>
      <c r="M1457" s="4">
        <f t="shared" si="1617"/>
        <v>0</v>
      </c>
      <c r="R1457">
        <f t="shared" si="1581"/>
        <v>2</v>
      </c>
      <c r="S1457" s="33">
        <f t="shared" ref="S1457" si="1630">S1448</f>
        <v>43970</v>
      </c>
      <c r="T1457">
        <f t="shared" si="1583"/>
        <v>21</v>
      </c>
      <c r="U1457">
        <f t="shared" si="1584"/>
        <v>5</v>
      </c>
      <c r="V1457" t="str">
        <f t="shared" si="1619"/>
        <v>212</v>
      </c>
      <c r="W1457" s="188">
        <f t="shared" si="1585"/>
        <v>0</v>
      </c>
      <c r="X1457" s="188">
        <f t="shared" si="1586"/>
        <v>0</v>
      </c>
      <c r="Y1457" s="33">
        <f t="shared" si="1587"/>
        <v>43970</v>
      </c>
    </row>
    <row r="1458" spans="1:25" ht="15">
      <c r="A1458" s="39"/>
      <c r="B1458" s="240"/>
      <c r="C1458" s="14" t="str">
        <f>IF(B1448&lt;&gt;"",'Agents Postes'!E$13,"")</f>
        <v/>
      </c>
      <c r="D1458" s="15"/>
      <c r="E1458" s="16"/>
      <c r="F1458" s="16"/>
      <c r="G1458" s="17"/>
      <c r="H1458" s="17"/>
      <c r="I1458" s="18"/>
      <c r="J1458" s="18"/>
      <c r="K1458" s="19"/>
      <c r="L1458" s="1">
        <f t="shared" si="1616"/>
        <v>0</v>
      </c>
      <c r="M1458" s="4">
        <f t="shared" si="1617"/>
        <v>0</v>
      </c>
      <c r="R1458">
        <f t="shared" si="1581"/>
        <v>2</v>
      </c>
      <c r="S1458" s="33">
        <f t="shared" ref="S1458" si="1631">S1448</f>
        <v>43970</v>
      </c>
      <c r="T1458">
        <f t="shared" si="1583"/>
        <v>21</v>
      </c>
      <c r="U1458">
        <f t="shared" si="1584"/>
        <v>5</v>
      </c>
      <c r="V1458" t="str">
        <f t="shared" si="1619"/>
        <v>212</v>
      </c>
      <c r="W1458" s="188">
        <f t="shared" si="1585"/>
        <v>0</v>
      </c>
      <c r="X1458" s="188">
        <f t="shared" si="1586"/>
        <v>0</v>
      </c>
      <c r="Y1458" s="33">
        <f t="shared" si="1587"/>
        <v>43970</v>
      </c>
    </row>
    <row r="1459" spans="1:25" ht="15">
      <c r="A1459" s="39"/>
      <c r="B1459" s="240"/>
      <c r="C1459" s="14" t="str">
        <f>IF(B1448&lt;&gt;"",'Agents Postes'!E$14,"")</f>
        <v/>
      </c>
      <c r="D1459" s="15"/>
      <c r="E1459" s="16"/>
      <c r="F1459" s="16"/>
      <c r="G1459" s="17"/>
      <c r="H1459" s="17"/>
      <c r="I1459" s="18"/>
      <c r="J1459" s="18"/>
      <c r="K1459" s="19"/>
      <c r="L1459" s="1">
        <f t="shared" si="1616"/>
        <v>0</v>
      </c>
      <c r="M1459" s="4">
        <f t="shared" si="1617"/>
        <v>0</v>
      </c>
      <c r="R1459">
        <f t="shared" si="1581"/>
        <v>2</v>
      </c>
      <c r="S1459" s="33">
        <f t="shared" ref="S1459" si="1632">S1448</f>
        <v>43970</v>
      </c>
      <c r="T1459">
        <f t="shared" si="1583"/>
        <v>21</v>
      </c>
      <c r="U1459">
        <f t="shared" si="1584"/>
        <v>5</v>
      </c>
      <c r="V1459" t="str">
        <f t="shared" si="1619"/>
        <v>212</v>
      </c>
      <c r="W1459" s="188">
        <f t="shared" si="1585"/>
        <v>0</v>
      </c>
      <c r="X1459" s="188">
        <f t="shared" si="1586"/>
        <v>0</v>
      </c>
      <c r="Y1459" s="33">
        <f t="shared" si="1587"/>
        <v>43970</v>
      </c>
    </row>
    <row r="1460" spans="1:25" ht="15">
      <c r="A1460" s="39"/>
      <c r="B1460" s="240"/>
      <c r="C1460" s="14" t="str">
        <f>IF(B1449&lt;&gt;"",'Agents Postes'!E$14,"")</f>
        <v/>
      </c>
      <c r="D1460" s="15"/>
      <c r="E1460" s="16"/>
      <c r="F1460" s="16"/>
      <c r="G1460" s="17"/>
      <c r="H1460" s="17"/>
      <c r="I1460" s="18"/>
      <c r="J1460" s="18"/>
      <c r="K1460" s="19"/>
      <c r="L1460" s="1">
        <f t="shared" si="1616"/>
        <v>0</v>
      </c>
      <c r="M1460" s="4">
        <f t="shared" si="1617"/>
        <v>0</v>
      </c>
      <c r="R1460">
        <f t="shared" si="1581"/>
        <v>2</v>
      </c>
      <c r="S1460" s="33">
        <f t="shared" ref="S1460" si="1633">S1448</f>
        <v>43970</v>
      </c>
      <c r="T1460">
        <f t="shared" si="1583"/>
        <v>21</v>
      </c>
      <c r="U1460">
        <f t="shared" si="1584"/>
        <v>5</v>
      </c>
      <c r="V1460" t="str">
        <f t="shared" si="1619"/>
        <v>212</v>
      </c>
      <c r="W1460" s="188">
        <f t="shared" si="1585"/>
        <v>0</v>
      </c>
      <c r="X1460" s="188">
        <f t="shared" si="1586"/>
        <v>0</v>
      </c>
      <c r="Y1460" s="33">
        <f t="shared" si="1587"/>
        <v>43970</v>
      </c>
    </row>
    <row r="1461" spans="1:25" ht="15">
      <c r="A1461" s="39"/>
      <c r="B1461" s="240"/>
      <c r="C1461" s="14" t="str">
        <f>IF(B1450&lt;&gt;"",'Agents Postes'!E$14,"")</f>
        <v/>
      </c>
      <c r="D1461" s="15"/>
      <c r="E1461" s="16"/>
      <c r="F1461" s="16"/>
      <c r="G1461" s="17"/>
      <c r="H1461" s="17"/>
      <c r="I1461" s="18"/>
      <c r="J1461" s="18"/>
      <c r="K1461" s="19"/>
      <c r="L1461" s="1">
        <f t="shared" si="1616"/>
        <v>0</v>
      </c>
      <c r="M1461" s="4">
        <f t="shared" si="1617"/>
        <v>0</v>
      </c>
      <c r="R1461">
        <f t="shared" si="1581"/>
        <v>2</v>
      </c>
      <c r="S1461" s="33">
        <f t="shared" ref="S1461" si="1634">S1448</f>
        <v>43970</v>
      </c>
      <c r="T1461">
        <f t="shared" si="1583"/>
        <v>21</v>
      </c>
      <c r="U1461">
        <f t="shared" si="1584"/>
        <v>5</v>
      </c>
      <c r="V1461" t="str">
        <f t="shared" si="1619"/>
        <v>212</v>
      </c>
      <c r="W1461" s="188">
        <f t="shared" si="1585"/>
        <v>0</v>
      </c>
      <c r="X1461" s="188">
        <f t="shared" si="1586"/>
        <v>0</v>
      </c>
      <c r="Y1461" s="33">
        <f t="shared" si="1587"/>
        <v>43970</v>
      </c>
    </row>
    <row r="1462" spans="1:25" ht="15.75" thickBot="1">
      <c r="A1462" s="39"/>
      <c r="B1462" s="241"/>
      <c r="C1462" s="14" t="str">
        <f>IF(B1451&lt;&gt;"",'Agents Postes'!E$14,"")</f>
        <v/>
      </c>
      <c r="D1462" s="15"/>
      <c r="E1462" s="126"/>
      <c r="F1462" s="126"/>
      <c r="G1462" s="127"/>
      <c r="H1462" s="127"/>
      <c r="I1462" s="128"/>
      <c r="J1462" s="128"/>
      <c r="K1462" s="21"/>
      <c r="L1462" s="5">
        <f t="shared" si="1616"/>
        <v>0</v>
      </c>
      <c r="M1462" s="6">
        <f t="shared" si="1617"/>
        <v>0</v>
      </c>
      <c r="R1462">
        <f t="shared" si="1581"/>
        <v>2</v>
      </c>
      <c r="S1462" s="33">
        <f t="shared" ref="S1462" si="1635">S1448</f>
        <v>43970</v>
      </c>
      <c r="T1462">
        <f t="shared" si="1583"/>
        <v>21</v>
      </c>
      <c r="U1462">
        <f t="shared" si="1584"/>
        <v>5</v>
      </c>
      <c r="V1462" t="str">
        <f t="shared" si="1619"/>
        <v>212</v>
      </c>
      <c r="W1462" s="188">
        <f t="shared" si="1585"/>
        <v>0</v>
      </c>
      <c r="X1462" s="188">
        <f t="shared" si="1586"/>
        <v>0</v>
      </c>
      <c r="Y1462" s="33">
        <f t="shared" si="1587"/>
        <v>43970</v>
      </c>
    </row>
    <row r="1463" spans="1:25" ht="15">
      <c r="A1463" s="39">
        <v>97</v>
      </c>
      <c r="B1463" s="239">
        <f>IF(WORKDAY(D$4,A1463,Feries)&lt;=F$4,WORKDAY(D$4,A1463,Feries),"")</f>
        <v>43971</v>
      </c>
      <c r="C1463" s="11" t="str">
        <f>IF(B1463&lt;&gt;"",'Agents Postes'!E$3,"")</f>
        <v>Herbert Dupont</v>
      </c>
      <c r="D1463" s="12"/>
      <c r="E1463" s="123"/>
      <c r="F1463" s="123"/>
      <c r="G1463" s="124"/>
      <c r="H1463" s="124"/>
      <c r="I1463" s="125"/>
      <c r="J1463" s="125"/>
      <c r="K1463" s="13"/>
      <c r="L1463" s="2">
        <f t="shared" si="1616"/>
        <v>0</v>
      </c>
      <c r="M1463" s="3">
        <f t="shared" si="1617"/>
        <v>0</v>
      </c>
      <c r="R1463">
        <f t="shared" si="1581"/>
        <v>3</v>
      </c>
      <c r="S1463" s="33">
        <f t="shared" ref="S1463" si="1636">B1463</f>
        <v>43971</v>
      </c>
      <c r="T1463">
        <f t="shared" si="1583"/>
        <v>21</v>
      </c>
      <c r="U1463">
        <f t="shared" si="1584"/>
        <v>5</v>
      </c>
      <c r="V1463" t="str">
        <f t="shared" si="1619"/>
        <v>21Herbert Dupont3</v>
      </c>
      <c r="W1463" s="188">
        <f t="shared" si="1585"/>
        <v>0</v>
      </c>
      <c r="X1463" s="188">
        <f t="shared" si="1586"/>
        <v>0</v>
      </c>
      <c r="Y1463" s="33">
        <f t="shared" si="1587"/>
        <v>43971</v>
      </c>
    </row>
    <row r="1464" spans="1:25" ht="15">
      <c r="A1464" s="39"/>
      <c r="B1464" s="240"/>
      <c r="C1464" s="14" t="str">
        <f>IF(B1463&lt;&gt;"",'Agents Postes'!E$4,"")</f>
        <v>Lulu Durand</v>
      </c>
      <c r="D1464" s="15"/>
      <c r="E1464" s="16"/>
      <c r="F1464" s="16"/>
      <c r="G1464" s="17"/>
      <c r="H1464" s="17"/>
      <c r="I1464" s="18"/>
      <c r="J1464" s="18"/>
      <c r="K1464" s="19"/>
      <c r="L1464" s="1">
        <f t="shared" si="1616"/>
        <v>0</v>
      </c>
      <c r="M1464" s="4">
        <f t="shared" si="1617"/>
        <v>0</v>
      </c>
      <c r="R1464">
        <f t="shared" si="1581"/>
        <v>3</v>
      </c>
      <c r="S1464" s="33">
        <f t="shared" ref="S1464" si="1637">S1463</f>
        <v>43971</v>
      </c>
      <c r="T1464">
        <f t="shared" si="1583"/>
        <v>21</v>
      </c>
      <c r="U1464">
        <f t="shared" si="1584"/>
        <v>5</v>
      </c>
      <c r="V1464" t="str">
        <f t="shared" si="1619"/>
        <v>21Lulu Durand3</v>
      </c>
      <c r="W1464" s="188">
        <f t="shared" si="1585"/>
        <v>0</v>
      </c>
      <c r="X1464" s="188">
        <f t="shared" si="1586"/>
        <v>0</v>
      </c>
      <c r="Y1464" s="33">
        <f t="shared" si="1587"/>
        <v>43971</v>
      </c>
    </row>
    <row r="1465" spans="1:25" ht="15">
      <c r="A1465" s="39"/>
      <c r="B1465" s="240"/>
      <c r="C1465" s="14" t="str">
        <f>IF(B1463&lt;&gt;"",'Agents Postes'!E$5,"")</f>
        <v>Jules Wist</v>
      </c>
      <c r="D1465" s="15"/>
      <c r="E1465" s="16"/>
      <c r="F1465" s="16"/>
      <c r="G1465" s="17"/>
      <c r="H1465" s="17"/>
      <c r="I1465" s="18"/>
      <c r="J1465" s="18"/>
      <c r="K1465" s="19"/>
      <c r="L1465" s="1">
        <f t="shared" si="1616"/>
        <v>0</v>
      </c>
      <c r="M1465" s="4">
        <f t="shared" si="1617"/>
        <v>0</v>
      </c>
      <c r="R1465">
        <f t="shared" si="1581"/>
        <v>3</v>
      </c>
      <c r="S1465" s="33">
        <f t="shared" ref="S1465" si="1638">S1463</f>
        <v>43971</v>
      </c>
      <c r="T1465">
        <f t="shared" si="1583"/>
        <v>21</v>
      </c>
      <c r="U1465">
        <f t="shared" si="1584"/>
        <v>5</v>
      </c>
      <c r="V1465" t="str">
        <f t="shared" si="1619"/>
        <v>21Jules Wist3</v>
      </c>
      <c r="W1465" s="188">
        <f t="shared" si="1585"/>
        <v>0</v>
      </c>
      <c r="X1465" s="188">
        <f t="shared" si="1586"/>
        <v>0</v>
      </c>
      <c r="Y1465" s="33">
        <f t="shared" si="1587"/>
        <v>43971</v>
      </c>
    </row>
    <row r="1466" spans="1:25" ht="15">
      <c r="A1466" s="39"/>
      <c r="B1466" s="240"/>
      <c r="C1466" s="14" t="str">
        <f>IF(B1463&lt;&gt;"",'Agents Postes'!E$6,"")</f>
        <v>Honoré Tarot</v>
      </c>
      <c r="D1466" s="15"/>
      <c r="E1466" s="16"/>
      <c r="F1466" s="16"/>
      <c r="G1466" s="17"/>
      <c r="H1466" s="17"/>
      <c r="I1466" s="18"/>
      <c r="J1466" s="18"/>
      <c r="K1466" s="19"/>
      <c r="L1466" s="1">
        <f t="shared" si="1616"/>
        <v>0</v>
      </c>
      <c r="M1466" s="4">
        <f t="shared" si="1617"/>
        <v>0</v>
      </c>
      <c r="R1466">
        <f t="shared" si="1581"/>
        <v>3</v>
      </c>
      <c r="S1466" s="33">
        <f t="shared" ref="S1466" si="1639">S1463</f>
        <v>43971</v>
      </c>
      <c r="T1466">
        <f t="shared" si="1583"/>
        <v>21</v>
      </c>
      <c r="U1466">
        <f t="shared" si="1584"/>
        <v>5</v>
      </c>
      <c r="V1466" t="str">
        <f t="shared" si="1619"/>
        <v>21Honoré Tarot3</v>
      </c>
      <c r="W1466" s="188">
        <f t="shared" si="1585"/>
        <v>0</v>
      </c>
      <c r="X1466" s="188">
        <f t="shared" si="1586"/>
        <v>0</v>
      </c>
      <c r="Y1466" s="33">
        <f t="shared" si="1587"/>
        <v>43971</v>
      </c>
    </row>
    <row r="1467" spans="1:25" ht="15">
      <c r="A1467" s="39"/>
      <c r="B1467" s="240"/>
      <c r="C1467" s="14" t="str">
        <f>IF(B1463&lt;&gt;"",'Agents Postes'!E$7,"")</f>
        <v>Joseph Belote</v>
      </c>
      <c r="D1467" s="15"/>
      <c r="E1467" s="16"/>
      <c r="F1467" s="16"/>
      <c r="G1467" s="17"/>
      <c r="H1467" s="17"/>
      <c r="I1467" s="18"/>
      <c r="J1467" s="18"/>
      <c r="K1467" s="19"/>
      <c r="L1467" s="1">
        <f t="shared" si="1616"/>
        <v>0</v>
      </c>
      <c r="M1467" s="4">
        <f t="shared" si="1617"/>
        <v>0</v>
      </c>
      <c r="R1467">
        <f t="shared" si="1581"/>
        <v>3</v>
      </c>
      <c r="S1467" s="33">
        <f t="shared" ref="S1467" si="1640">S1463</f>
        <v>43971</v>
      </c>
      <c r="T1467">
        <f t="shared" si="1583"/>
        <v>21</v>
      </c>
      <c r="U1467">
        <f t="shared" si="1584"/>
        <v>5</v>
      </c>
      <c r="V1467" t="str">
        <f t="shared" si="1619"/>
        <v>21Joseph Belote3</v>
      </c>
      <c r="W1467" s="188">
        <f t="shared" si="1585"/>
        <v>0</v>
      </c>
      <c r="X1467" s="188">
        <f t="shared" si="1586"/>
        <v>0</v>
      </c>
      <c r="Y1467" s="33">
        <f t="shared" si="1587"/>
        <v>43971</v>
      </c>
    </row>
    <row r="1468" spans="1:25" ht="15">
      <c r="A1468" s="39"/>
      <c r="B1468" s="240"/>
      <c r="C1468" s="14" t="str">
        <f>IF(B1463&lt;&gt;"",'Agents Postes'!E$8,"")</f>
        <v/>
      </c>
      <c r="D1468" s="15"/>
      <c r="E1468" s="16"/>
      <c r="F1468" s="16"/>
      <c r="G1468" s="17"/>
      <c r="H1468" s="17"/>
      <c r="I1468" s="18"/>
      <c r="J1468" s="18"/>
      <c r="K1468" s="19"/>
      <c r="L1468" s="1">
        <f t="shared" si="1616"/>
        <v>0</v>
      </c>
      <c r="M1468" s="4">
        <f t="shared" si="1617"/>
        <v>0</v>
      </c>
      <c r="R1468">
        <f t="shared" si="1581"/>
        <v>3</v>
      </c>
      <c r="S1468" s="33">
        <f t="shared" ref="S1468" si="1641">S1463</f>
        <v>43971</v>
      </c>
      <c r="T1468">
        <f t="shared" si="1583"/>
        <v>21</v>
      </c>
      <c r="U1468">
        <f t="shared" si="1584"/>
        <v>5</v>
      </c>
      <c r="V1468" t="str">
        <f t="shared" si="1619"/>
        <v>213</v>
      </c>
      <c r="W1468" s="188">
        <f t="shared" si="1585"/>
        <v>0</v>
      </c>
      <c r="X1468" s="188">
        <f t="shared" si="1586"/>
        <v>0</v>
      </c>
      <c r="Y1468" s="33">
        <f t="shared" si="1587"/>
        <v>43971</v>
      </c>
    </row>
    <row r="1469" spans="1:25" ht="15">
      <c r="A1469" s="39"/>
      <c r="B1469" s="240"/>
      <c r="C1469" s="14" t="str">
        <f>IF(B1463&lt;&gt;"",'Agents Postes'!E$9,"")</f>
        <v/>
      </c>
      <c r="D1469" s="15"/>
      <c r="E1469" s="16"/>
      <c r="F1469" s="16"/>
      <c r="G1469" s="17"/>
      <c r="H1469" s="17"/>
      <c r="I1469" s="18"/>
      <c r="J1469" s="18"/>
      <c r="K1469" s="19"/>
      <c r="L1469" s="1">
        <f t="shared" si="1616"/>
        <v>0</v>
      </c>
      <c r="M1469" s="4">
        <f t="shared" si="1617"/>
        <v>0</v>
      </c>
      <c r="R1469">
        <f t="shared" si="1581"/>
        <v>3</v>
      </c>
      <c r="S1469" s="33">
        <f t="shared" ref="S1469" si="1642">S1463</f>
        <v>43971</v>
      </c>
      <c r="T1469">
        <f t="shared" si="1583"/>
        <v>21</v>
      </c>
      <c r="U1469">
        <f t="shared" si="1584"/>
        <v>5</v>
      </c>
      <c r="V1469" t="str">
        <f t="shared" si="1619"/>
        <v>213</v>
      </c>
      <c r="W1469" s="188">
        <f t="shared" si="1585"/>
        <v>0</v>
      </c>
      <c r="X1469" s="188">
        <f t="shared" si="1586"/>
        <v>0</v>
      </c>
      <c r="Y1469" s="33">
        <f t="shared" si="1587"/>
        <v>43971</v>
      </c>
    </row>
    <row r="1470" spans="1:25" ht="15">
      <c r="A1470" s="39"/>
      <c r="B1470" s="240"/>
      <c r="C1470" s="14" t="str">
        <f>IF(B1463&lt;&gt;"",'Agents Postes'!E$10,"")</f>
        <v/>
      </c>
      <c r="D1470" s="15"/>
      <c r="E1470" s="16"/>
      <c r="F1470" s="16"/>
      <c r="G1470" s="17"/>
      <c r="H1470" s="17"/>
      <c r="I1470" s="18"/>
      <c r="J1470" s="18"/>
      <c r="K1470" s="19"/>
      <c r="L1470" s="1">
        <f t="shared" si="1616"/>
        <v>0</v>
      </c>
      <c r="M1470" s="4">
        <f t="shared" si="1617"/>
        <v>0</v>
      </c>
      <c r="R1470">
        <f t="shared" si="1581"/>
        <v>3</v>
      </c>
      <c r="S1470" s="33">
        <f t="shared" ref="S1470" si="1643">S1463</f>
        <v>43971</v>
      </c>
      <c r="T1470">
        <f t="shared" si="1583"/>
        <v>21</v>
      </c>
      <c r="U1470">
        <f t="shared" si="1584"/>
        <v>5</v>
      </c>
      <c r="V1470" t="str">
        <f t="shared" si="1619"/>
        <v>213</v>
      </c>
      <c r="W1470" s="188">
        <f t="shared" si="1585"/>
        <v>0</v>
      </c>
      <c r="X1470" s="188">
        <f t="shared" si="1586"/>
        <v>0</v>
      </c>
      <c r="Y1470" s="33">
        <f t="shared" si="1587"/>
        <v>43971</v>
      </c>
    </row>
    <row r="1471" spans="1:25" ht="15">
      <c r="A1471" s="39"/>
      <c r="B1471" s="240"/>
      <c r="C1471" s="14" t="str">
        <f>IF(B1463&lt;&gt;"",'Agents Postes'!E$11,"")</f>
        <v/>
      </c>
      <c r="D1471" s="15"/>
      <c r="E1471" s="16"/>
      <c r="F1471" s="16"/>
      <c r="G1471" s="17"/>
      <c r="H1471" s="17"/>
      <c r="I1471" s="18"/>
      <c r="J1471" s="18"/>
      <c r="K1471" s="19"/>
      <c r="L1471" s="1">
        <f t="shared" si="1616"/>
        <v>0</v>
      </c>
      <c r="M1471" s="4">
        <f t="shared" si="1617"/>
        <v>0</v>
      </c>
      <c r="R1471">
        <f t="shared" si="1581"/>
        <v>3</v>
      </c>
      <c r="S1471" s="33">
        <f t="shared" ref="S1471" si="1644">S1463</f>
        <v>43971</v>
      </c>
      <c r="T1471">
        <f t="shared" si="1583"/>
        <v>21</v>
      </c>
      <c r="U1471">
        <f t="shared" si="1584"/>
        <v>5</v>
      </c>
      <c r="V1471" t="str">
        <f t="shared" si="1619"/>
        <v>213</v>
      </c>
      <c r="W1471" s="188">
        <f t="shared" si="1585"/>
        <v>0</v>
      </c>
      <c r="X1471" s="188">
        <f t="shared" si="1586"/>
        <v>0</v>
      </c>
      <c r="Y1471" s="33">
        <f t="shared" si="1587"/>
        <v>43971</v>
      </c>
    </row>
    <row r="1472" spans="1:25" ht="15">
      <c r="A1472" s="39"/>
      <c r="B1472" s="240"/>
      <c r="C1472" s="14" t="str">
        <f>IF(B1463&lt;&gt;"",'Agents Postes'!E$12,"")</f>
        <v/>
      </c>
      <c r="D1472" s="15"/>
      <c r="E1472" s="16"/>
      <c r="F1472" s="16"/>
      <c r="G1472" s="17"/>
      <c r="H1472" s="17"/>
      <c r="I1472" s="18"/>
      <c r="J1472" s="18"/>
      <c r="K1472" s="19"/>
      <c r="L1472" s="1">
        <f t="shared" si="1616"/>
        <v>0</v>
      </c>
      <c r="M1472" s="4">
        <f t="shared" si="1617"/>
        <v>0</v>
      </c>
      <c r="R1472">
        <f t="shared" si="1581"/>
        <v>3</v>
      </c>
      <c r="S1472" s="33">
        <f t="shared" ref="S1472" si="1645">S1463</f>
        <v>43971</v>
      </c>
      <c r="T1472">
        <f t="shared" si="1583"/>
        <v>21</v>
      </c>
      <c r="U1472">
        <f t="shared" si="1584"/>
        <v>5</v>
      </c>
      <c r="V1472" t="str">
        <f t="shared" si="1619"/>
        <v>213</v>
      </c>
      <c r="W1472" s="188">
        <f t="shared" si="1585"/>
        <v>0</v>
      </c>
      <c r="X1472" s="188">
        <f t="shared" si="1586"/>
        <v>0</v>
      </c>
      <c r="Y1472" s="33">
        <f t="shared" si="1587"/>
        <v>43971</v>
      </c>
    </row>
    <row r="1473" spans="1:25" ht="15">
      <c r="A1473" s="39"/>
      <c r="B1473" s="240"/>
      <c r="C1473" s="14" t="str">
        <f>IF(B1463&lt;&gt;"",'Agents Postes'!E$13,"")</f>
        <v/>
      </c>
      <c r="D1473" s="15"/>
      <c r="E1473" s="16"/>
      <c r="F1473" s="16"/>
      <c r="G1473" s="17"/>
      <c r="H1473" s="17"/>
      <c r="I1473" s="18"/>
      <c r="J1473" s="18"/>
      <c r="K1473" s="19"/>
      <c r="L1473" s="1">
        <f t="shared" si="1616"/>
        <v>0</v>
      </c>
      <c r="M1473" s="4">
        <f t="shared" si="1617"/>
        <v>0</v>
      </c>
      <c r="R1473">
        <f t="shared" si="1581"/>
        <v>3</v>
      </c>
      <c r="S1473" s="33">
        <f t="shared" ref="S1473" si="1646">S1463</f>
        <v>43971</v>
      </c>
      <c r="T1473">
        <f t="shared" si="1583"/>
        <v>21</v>
      </c>
      <c r="U1473">
        <f t="shared" si="1584"/>
        <v>5</v>
      </c>
      <c r="V1473" t="str">
        <f t="shared" si="1619"/>
        <v>213</v>
      </c>
      <c r="W1473" s="188">
        <f t="shared" si="1585"/>
        <v>0</v>
      </c>
      <c r="X1473" s="188">
        <f t="shared" si="1586"/>
        <v>0</v>
      </c>
      <c r="Y1473" s="33">
        <f t="shared" si="1587"/>
        <v>43971</v>
      </c>
    </row>
    <row r="1474" spans="1:25" ht="15">
      <c r="A1474" s="39"/>
      <c r="B1474" s="240"/>
      <c r="C1474" s="14" t="str">
        <f>IF(B1463&lt;&gt;"",'Agents Postes'!E$14,"")</f>
        <v/>
      </c>
      <c r="D1474" s="15"/>
      <c r="E1474" s="16"/>
      <c r="F1474" s="16"/>
      <c r="G1474" s="17"/>
      <c r="H1474" s="17"/>
      <c r="I1474" s="18"/>
      <c r="J1474" s="18"/>
      <c r="K1474" s="19"/>
      <c r="L1474" s="1">
        <f t="shared" si="1616"/>
        <v>0</v>
      </c>
      <c r="M1474" s="4">
        <f t="shared" si="1617"/>
        <v>0</v>
      </c>
      <c r="R1474">
        <f t="shared" si="1581"/>
        <v>3</v>
      </c>
      <c r="S1474" s="33">
        <f t="shared" ref="S1474" si="1647">S1463</f>
        <v>43971</v>
      </c>
      <c r="T1474">
        <f t="shared" si="1583"/>
        <v>21</v>
      </c>
      <c r="U1474">
        <f t="shared" si="1584"/>
        <v>5</v>
      </c>
      <c r="V1474" t="str">
        <f t="shared" si="1619"/>
        <v>213</v>
      </c>
      <c r="W1474" s="188">
        <f t="shared" si="1585"/>
        <v>0</v>
      </c>
      <c r="X1474" s="188">
        <f t="shared" si="1586"/>
        <v>0</v>
      </c>
      <c r="Y1474" s="33">
        <f t="shared" si="1587"/>
        <v>43971</v>
      </c>
    </row>
    <row r="1475" spans="1:25" ht="15">
      <c r="A1475" s="39"/>
      <c r="B1475" s="240"/>
      <c r="C1475" s="14" t="str">
        <f>IF(B1464&lt;&gt;"",'Agents Postes'!E$14,"")</f>
        <v/>
      </c>
      <c r="D1475" s="15"/>
      <c r="E1475" s="16"/>
      <c r="F1475" s="16"/>
      <c r="G1475" s="17"/>
      <c r="H1475" s="17"/>
      <c r="I1475" s="18"/>
      <c r="J1475" s="18"/>
      <c r="K1475" s="19"/>
      <c r="L1475" s="1">
        <f t="shared" si="1616"/>
        <v>0</v>
      </c>
      <c r="M1475" s="4">
        <f t="shared" si="1617"/>
        <v>0</v>
      </c>
      <c r="R1475">
        <f t="shared" si="1581"/>
        <v>3</v>
      </c>
      <c r="S1475" s="33">
        <f t="shared" ref="S1475" si="1648">S1463</f>
        <v>43971</v>
      </c>
      <c r="T1475">
        <f t="shared" si="1583"/>
        <v>21</v>
      </c>
      <c r="U1475">
        <f t="shared" si="1584"/>
        <v>5</v>
      </c>
      <c r="V1475" t="str">
        <f t="shared" si="1619"/>
        <v>213</v>
      </c>
      <c r="W1475" s="188">
        <f t="shared" si="1585"/>
        <v>0</v>
      </c>
      <c r="X1475" s="188">
        <f t="shared" si="1586"/>
        <v>0</v>
      </c>
      <c r="Y1475" s="33">
        <f t="shared" si="1587"/>
        <v>43971</v>
      </c>
    </row>
    <row r="1476" spans="1:25" ht="15">
      <c r="A1476" s="39"/>
      <c r="B1476" s="240"/>
      <c r="C1476" s="14" t="str">
        <f>IF(B1465&lt;&gt;"",'Agents Postes'!E$14,"")</f>
        <v/>
      </c>
      <c r="D1476" s="15"/>
      <c r="E1476" s="16"/>
      <c r="F1476" s="16"/>
      <c r="G1476" s="17"/>
      <c r="H1476" s="17"/>
      <c r="I1476" s="18"/>
      <c r="J1476" s="18"/>
      <c r="K1476" s="19"/>
      <c r="L1476" s="1">
        <f t="shared" si="1616"/>
        <v>0</v>
      </c>
      <c r="M1476" s="4">
        <f t="shared" si="1617"/>
        <v>0</v>
      </c>
      <c r="R1476">
        <f t="shared" si="1581"/>
        <v>3</v>
      </c>
      <c r="S1476" s="33">
        <f t="shared" ref="S1476" si="1649">S1463</f>
        <v>43971</v>
      </c>
      <c r="T1476">
        <f t="shared" si="1583"/>
        <v>21</v>
      </c>
      <c r="U1476">
        <f t="shared" si="1584"/>
        <v>5</v>
      </c>
      <c r="V1476" t="str">
        <f t="shared" si="1619"/>
        <v>213</v>
      </c>
      <c r="W1476" s="188">
        <f t="shared" si="1585"/>
        <v>0</v>
      </c>
      <c r="X1476" s="188">
        <f t="shared" si="1586"/>
        <v>0</v>
      </c>
      <c r="Y1476" s="33">
        <f t="shared" si="1587"/>
        <v>43971</v>
      </c>
    </row>
    <row r="1477" spans="1:25" ht="15.75" thickBot="1">
      <c r="A1477" s="39"/>
      <c r="B1477" s="241"/>
      <c r="C1477" s="14" t="str">
        <f>IF(B1466&lt;&gt;"",'Agents Postes'!E$14,"")</f>
        <v/>
      </c>
      <c r="D1477" s="15"/>
      <c r="E1477" s="126"/>
      <c r="F1477" s="126"/>
      <c r="G1477" s="127"/>
      <c r="H1477" s="127"/>
      <c r="I1477" s="128"/>
      <c r="J1477" s="128"/>
      <c r="K1477" s="21"/>
      <c r="L1477" s="5">
        <f t="shared" si="1616"/>
        <v>0</v>
      </c>
      <c r="M1477" s="6">
        <f t="shared" si="1617"/>
        <v>0</v>
      </c>
      <c r="R1477">
        <f t="shared" si="1581"/>
        <v>3</v>
      </c>
      <c r="S1477" s="33">
        <f t="shared" ref="S1477" si="1650">S1463</f>
        <v>43971</v>
      </c>
      <c r="T1477">
        <f t="shared" si="1583"/>
        <v>21</v>
      </c>
      <c r="U1477">
        <f t="shared" si="1584"/>
        <v>5</v>
      </c>
      <c r="V1477" t="str">
        <f t="shared" si="1619"/>
        <v>213</v>
      </c>
      <c r="W1477" s="188">
        <f t="shared" si="1585"/>
        <v>0</v>
      </c>
      <c r="X1477" s="188">
        <f t="shared" si="1586"/>
        <v>0</v>
      </c>
      <c r="Y1477" s="33">
        <f t="shared" si="1587"/>
        <v>43971</v>
      </c>
    </row>
    <row r="1478" spans="1:25" ht="15">
      <c r="A1478" s="39">
        <v>98</v>
      </c>
      <c r="B1478" s="239">
        <f>IF(WORKDAY(D$4,A1478,Feries)&lt;=F$4,WORKDAY(D$4,A1478,Feries),"")</f>
        <v>43973</v>
      </c>
      <c r="C1478" s="11" t="str">
        <f>IF(B1478&lt;&gt;"",'Agents Postes'!E$3,"")</f>
        <v>Herbert Dupont</v>
      </c>
      <c r="D1478" s="12"/>
      <c r="E1478" s="123"/>
      <c r="F1478" s="123"/>
      <c r="G1478" s="124"/>
      <c r="H1478" s="124"/>
      <c r="I1478" s="125"/>
      <c r="J1478" s="125"/>
      <c r="K1478" s="13"/>
      <c r="L1478" s="2">
        <f t="shared" si="1616"/>
        <v>0</v>
      </c>
      <c r="M1478" s="3">
        <f t="shared" si="1617"/>
        <v>0</v>
      </c>
      <c r="R1478">
        <f t="shared" si="1581"/>
        <v>5</v>
      </c>
      <c r="S1478" s="33">
        <f t="shared" ref="S1478" si="1651">B1478</f>
        <v>43973</v>
      </c>
      <c r="T1478">
        <f t="shared" si="1583"/>
        <v>21</v>
      </c>
      <c r="U1478">
        <f t="shared" si="1584"/>
        <v>5</v>
      </c>
      <c r="V1478" t="str">
        <f t="shared" si="1619"/>
        <v>21Herbert Dupont5</v>
      </c>
      <c r="W1478" s="188">
        <f t="shared" si="1585"/>
        <v>0</v>
      </c>
      <c r="X1478" s="188">
        <f t="shared" si="1586"/>
        <v>0</v>
      </c>
      <c r="Y1478" s="33">
        <f t="shared" si="1587"/>
        <v>43973</v>
      </c>
    </row>
    <row r="1479" spans="1:25" ht="15">
      <c r="A1479" s="39"/>
      <c r="B1479" s="240"/>
      <c r="C1479" s="14" t="str">
        <f>IF(B1478&lt;&gt;"",'Agents Postes'!E$4,"")</f>
        <v>Lulu Durand</v>
      </c>
      <c r="D1479" s="15"/>
      <c r="E1479" s="16"/>
      <c r="F1479" s="16"/>
      <c r="G1479" s="17"/>
      <c r="H1479" s="17"/>
      <c r="I1479" s="18"/>
      <c r="J1479" s="18"/>
      <c r="K1479" s="19"/>
      <c r="L1479" s="1">
        <f t="shared" si="1616"/>
        <v>0</v>
      </c>
      <c r="M1479" s="4">
        <f t="shared" si="1617"/>
        <v>0</v>
      </c>
      <c r="R1479">
        <f t="shared" si="1581"/>
        <v>5</v>
      </c>
      <c r="S1479" s="33">
        <f t="shared" ref="S1479" si="1652">S1478</f>
        <v>43973</v>
      </c>
      <c r="T1479">
        <f t="shared" si="1583"/>
        <v>21</v>
      </c>
      <c r="U1479">
        <f t="shared" si="1584"/>
        <v>5</v>
      </c>
      <c r="V1479" t="str">
        <f t="shared" si="1619"/>
        <v>21Lulu Durand5</v>
      </c>
      <c r="W1479" s="188">
        <f t="shared" si="1585"/>
        <v>0</v>
      </c>
      <c r="X1479" s="188">
        <f t="shared" si="1586"/>
        <v>0</v>
      </c>
      <c r="Y1479" s="33">
        <f t="shared" si="1587"/>
        <v>43973</v>
      </c>
    </row>
    <row r="1480" spans="1:25" ht="15">
      <c r="A1480" s="39"/>
      <c r="B1480" s="240"/>
      <c r="C1480" s="14" t="str">
        <f>IF(B1478&lt;&gt;"",'Agents Postes'!E$5,"")</f>
        <v>Jules Wist</v>
      </c>
      <c r="D1480" s="15"/>
      <c r="E1480" s="16"/>
      <c r="F1480" s="16"/>
      <c r="G1480" s="17"/>
      <c r="H1480" s="17"/>
      <c r="I1480" s="18"/>
      <c r="J1480" s="18"/>
      <c r="K1480" s="19"/>
      <c r="L1480" s="1">
        <f t="shared" si="1616"/>
        <v>0</v>
      </c>
      <c r="M1480" s="4">
        <f t="shared" si="1617"/>
        <v>0</v>
      </c>
      <c r="R1480">
        <f t="shared" si="1581"/>
        <v>5</v>
      </c>
      <c r="S1480" s="33">
        <f t="shared" ref="S1480" si="1653">S1478</f>
        <v>43973</v>
      </c>
      <c r="T1480">
        <f t="shared" si="1583"/>
        <v>21</v>
      </c>
      <c r="U1480">
        <f t="shared" si="1584"/>
        <v>5</v>
      </c>
      <c r="V1480" t="str">
        <f t="shared" si="1619"/>
        <v>21Jules Wist5</v>
      </c>
      <c r="W1480" s="188">
        <f t="shared" si="1585"/>
        <v>0</v>
      </c>
      <c r="X1480" s="188">
        <f t="shared" si="1586"/>
        <v>0</v>
      </c>
      <c r="Y1480" s="33">
        <f t="shared" si="1587"/>
        <v>43973</v>
      </c>
    </row>
    <row r="1481" spans="1:25" ht="15">
      <c r="A1481" s="39"/>
      <c r="B1481" s="240"/>
      <c r="C1481" s="14" t="str">
        <f>IF(B1478&lt;&gt;"",'Agents Postes'!E$6,"")</f>
        <v>Honoré Tarot</v>
      </c>
      <c r="D1481" s="15"/>
      <c r="E1481" s="16"/>
      <c r="F1481" s="16"/>
      <c r="G1481" s="17"/>
      <c r="H1481" s="17"/>
      <c r="I1481" s="18"/>
      <c r="J1481" s="18"/>
      <c r="K1481" s="19"/>
      <c r="L1481" s="1">
        <f t="shared" si="1616"/>
        <v>0</v>
      </c>
      <c r="M1481" s="4">
        <f t="shared" si="1617"/>
        <v>0</v>
      </c>
      <c r="R1481">
        <f t="shared" ref="R1481:R1544" si="1654">IF(S1481&lt;&gt;"",WEEKDAY(S1481,2),"")</f>
        <v>5</v>
      </c>
      <c r="S1481" s="33">
        <f t="shared" ref="S1481" si="1655">S1478</f>
        <v>43973</v>
      </c>
      <c r="T1481">
        <f t="shared" ref="T1481:T1544" si="1656">IF(S1481&lt;&gt;"",WEEKNUM(S1481,2),"")</f>
        <v>21</v>
      </c>
      <c r="U1481">
        <f t="shared" ref="U1481:U1544" si="1657">IF(S1481&lt;&gt;"",MONTH(S1481),"")</f>
        <v>5</v>
      </c>
      <c r="V1481" t="str">
        <f t="shared" si="1619"/>
        <v>21Honoré Tarot5</v>
      </c>
      <c r="W1481" s="188">
        <f t="shared" ref="W1481:W1544" si="1658">D1481</f>
        <v>0</v>
      </c>
      <c r="X1481" s="188">
        <f t="shared" ref="X1481:X1544" si="1659">K1481</f>
        <v>0</v>
      </c>
      <c r="Y1481" s="33">
        <f t="shared" ref="Y1481:Y1544" si="1660">S1481</f>
        <v>43973</v>
      </c>
    </row>
    <row r="1482" spans="1:25" ht="15">
      <c r="A1482" s="39"/>
      <c r="B1482" s="240"/>
      <c r="C1482" s="14" t="str">
        <f>IF(B1478&lt;&gt;"",'Agents Postes'!E$7,"")</f>
        <v>Joseph Belote</v>
      </c>
      <c r="D1482" s="15"/>
      <c r="E1482" s="16"/>
      <c r="F1482" s="16"/>
      <c r="G1482" s="17"/>
      <c r="H1482" s="17"/>
      <c r="I1482" s="18"/>
      <c r="J1482" s="18"/>
      <c r="K1482" s="19"/>
      <c r="L1482" s="1">
        <f t="shared" si="1616"/>
        <v>0</v>
      </c>
      <c r="M1482" s="4">
        <f t="shared" si="1617"/>
        <v>0</v>
      </c>
      <c r="R1482">
        <f t="shared" si="1654"/>
        <v>5</v>
      </c>
      <c r="S1482" s="33">
        <f t="shared" ref="S1482" si="1661">S1478</f>
        <v>43973</v>
      </c>
      <c r="T1482">
        <f t="shared" si="1656"/>
        <v>21</v>
      </c>
      <c r="U1482">
        <f t="shared" si="1657"/>
        <v>5</v>
      </c>
      <c r="V1482" t="str">
        <f t="shared" si="1619"/>
        <v>21Joseph Belote5</v>
      </c>
      <c r="W1482" s="188">
        <f t="shared" si="1658"/>
        <v>0</v>
      </c>
      <c r="X1482" s="188">
        <f t="shared" si="1659"/>
        <v>0</v>
      </c>
      <c r="Y1482" s="33">
        <f t="shared" si="1660"/>
        <v>43973</v>
      </c>
    </row>
    <row r="1483" spans="1:25" ht="15">
      <c r="A1483" s="39"/>
      <c r="B1483" s="240"/>
      <c r="C1483" s="14" t="str">
        <f>IF(B1478&lt;&gt;"",'Agents Postes'!E$8,"")</f>
        <v/>
      </c>
      <c r="D1483" s="15"/>
      <c r="E1483" s="16"/>
      <c r="F1483" s="16"/>
      <c r="G1483" s="17"/>
      <c r="H1483" s="17"/>
      <c r="I1483" s="18"/>
      <c r="J1483" s="18"/>
      <c r="K1483" s="19"/>
      <c r="L1483" s="1">
        <f t="shared" si="1616"/>
        <v>0</v>
      </c>
      <c r="M1483" s="4">
        <f t="shared" si="1617"/>
        <v>0</v>
      </c>
      <c r="R1483">
        <f t="shared" si="1654"/>
        <v>5</v>
      </c>
      <c r="S1483" s="33">
        <f t="shared" ref="S1483" si="1662">S1478</f>
        <v>43973</v>
      </c>
      <c r="T1483">
        <f t="shared" si="1656"/>
        <v>21</v>
      </c>
      <c r="U1483">
        <f t="shared" si="1657"/>
        <v>5</v>
      </c>
      <c r="V1483" t="str">
        <f t="shared" si="1619"/>
        <v>215</v>
      </c>
      <c r="W1483" s="188">
        <f t="shared" si="1658"/>
        <v>0</v>
      </c>
      <c r="X1483" s="188">
        <f t="shared" si="1659"/>
        <v>0</v>
      </c>
      <c r="Y1483" s="33">
        <f t="shared" si="1660"/>
        <v>43973</v>
      </c>
    </row>
    <row r="1484" spans="1:25" ht="15">
      <c r="A1484" s="39"/>
      <c r="B1484" s="240"/>
      <c r="C1484" s="14" t="str">
        <f>IF(B1478&lt;&gt;"",'Agents Postes'!E$9,"")</f>
        <v/>
      </c>
      <c r="D1484" s="15"/>
      <c r="E1484" s="16"/>
      <c r="F1484" s="16"/>
      <c r="G1484" s="17"/>
      <c r="H1484" s="17"/>
      <c r="I1484" s="18"/>
      <c r="J1484" s="18"/>
      <c r="K1484" s="19"/>
      <c r="L1484" s="1">
        <f t="shared" si="1616"/>
        <v>0</v>
      </c>
      <c r="M1484" s="4">
        <f t="shared" si="1617"/>
        <v>0</v>
      </c>
      <c r="R1484">
        <f t="shared" si="1654"/>
        <v>5</v>
      </c>
      <c r="S1484" s="33">
        <f t="shared" ref="S1484" si="1663">S1478</f>
        <v>43973</v>
      </c>
      <c r="T1484">
        <f t="shared" si="1656"/>
        <v>21</v>
      </c>
      <c r="U1484">
        <f t="shared" si="1657"/>
        <v>5</v>
      </c>
      <c r="V1484" t="str">
        <f t="shared" si="1619"/>
        <v>215</v>
      </c>
      <c r="W1484" s="188">
        <f t="shared" si="1658"/>
        <v>0</v>
      </c>
      <c r="X1484" s="188">
        <f t="shared" si="1659"/>
        <v>0</v>
      </c>
      <c r="Y1484" s="33">
        <f t="shared" si="1660"/>
        <v>43973</v>
      </c>
    </row>
    <row r="1485" spans="1:25" ht="15">
      <c r="A1485" s="39"/>
      <c r="B1485" s="240"/>
      <c r="C1485" s="14" t="str">
        <f>IF(B1478&lt;&gt;"",'Agents Postes'!E$10,"")</f>
        <v/>
      </c>
      <c r="D1485" s="15"/>
      <c r="E1485" s="16"/>
      <c r="F1485" s="16"/>
      <c r="G1485" s="17"/>
      <c r="H1485" s="17"/>
      <c r="I1485" s="18"/>
      <c r="J1485" s="18"/>
      <c r="K1485" s="19"/>
      <c r="L1485" s="1">
        <f t="shared" si="1616"/>
        <v>0</v>
      </c>
      <c r="M1485" s="4">
        <f t="shared" si="1617"/>
        <v>0</v>
      </c>
      <c r="R1485">
        <f t="shared" si="1654"/>
        <v>5</v>
      </c>
      <c r="S1485" s="33">
        <f t="shared" ref="S1485" si="1664">S1478</f>
        <v>43973</v>
      </c>
      <c r="T1485">
        <f t="shared" si="1656"/>
        <v>21</v>
      </c>
      <c r="U1485">
        <f t="shared" si="1657"/>
        <v>5</v>
      </c>
      <c r="V1485" t="str">
        <f t="shared" si="1619"/>
        <v>215</v>
      </c>
      <c r="W1485" s="188">
        <f t="shared" si="1658"/>
        <v>0</v>
      </c>
      <c r="X1485" s="188">
        <f t="shared" si="1659"/>
        <v>0</v>
      </c>
      <c r="Y1485" s="33">
        <f t="shared" si="1660"/>
        <v>43973</v>
      </c>
    </row>
    <row r="1486" spans="1:25" ht="15">
      <c r="A1486" s="39"/>
      <c r="B1486" s="240"/>
      <c r="C1486" s="14" t="str">
        <f>IF(B1478&lt;&gt;"",'Agents Postes'!E$11,"")</f>
        <v/>
      </c>
      <c r="D1486" s="15"/>
      <c r="E1486" s="16"/>
      <c r="F1486" s="16"/>
      <c r="G1486" s="17"/>
      <c r="H1486" s="17"/>
      <c r="I1486" s="18"/>
      <c r="J1486" s="18"/>
      <c r="K1486" s="19"/>
      <c r="L1486" s="1">
        <f t="shared" si="1616"/>
        <v>0</v>
      </c>
      <c r="M1486" s="4">
        <f t="shared" si="1617"/>
        <v>0</v>
      </c>
      <c r="R1486">
        <f t="shared" si="1654"/>
        <v>5</v>
      </c>
      <c r="S1486" s="33">
        <f t="shared" ref="S1486" si="1665">S1478</f>
        <v>43973</v>
      </c>
      <c r="T1486">
        <f t="shared" si="1656"/>
        <v>21</v>
      </c>
      <c r="U1486">
        <f t="shared" si="1657"/>
        <v>5</v>
      </c>
      <c r="V1486" t="str">
        <f t="shared" si="1619"/>
        <v>215</v>
      </c>
      <c r="W1486" s="188">
        <f t="shared" si="1658"/>
        <v>0</v>
      </c>
      <c r="X1486" s="188">
        <f t="shared" si="1659"/>
        <v>0</v>
      </c>
      <c r="Y1486" s="33">
        <f t="shared" si="1660"/>
        <v>43973</v>
      </c>
    </row>
    <row r="1487" spans="1:25" ht="15">
      <c r="A1487" s="39"/>
      <c r="B1487" s="240"/>
      <c r="C1487" s="14" t="str">
        <f>IF(B1478&lt;&gt;"",'Agents Postes'!E$12,"")</f>
        <v/>
      </c>
      <c r="D1487" s="15"/>
      <c r="E1487" s="16"/>
      <c r="F1487" s="16"/>
      <c r="G1487" s="17"/>
      <c r="H1487" s="17"/>
      <c r="I1487" s="18"/>
      <c r="J1487" s="18"/>
      <c r="K1487" s="19"/>
      <c r="L1487" s="1">
        <f t="shared" si="1616"/>
        <v>0</v>
      </c>
      <c r="M1487" s="4">
        <f t="shared" si="1617"/>
        <v>0</v>
      </c>
      <c r="R1487">
        <f t="shared" si="1654"/>
        <v>5</v>
      </c>
      <c r="S1487" s="33">
        <f t="shared" ref="S1487" si="1666">S1478</f>
        <v>43973</v>
      </c>
      <c r="T1487">
        <f t="shared" si="1656"/>
        <v>21</v>
      </c>
      <c r="U1487">
        <f t="shared" si="1657"/>
        <v>5</v>
      </c>
      <c r="V1487" t="str">
        <f t="shared" si="1619"/>
        <v>215</v>
      </c>
      <c r="W1487" s="188">
        <f t="shared" si="1658"/>
        <v>0</v>
      </c>
      <c r="X1487" s="188">
        <f t="shared" si="1659"/>
        <v>0</v>
      </c>
      <c r="Y1487" s="33">
        <f t="shared" si="1660"/>
        <v>43973</v>
      </c>
    </row>
    <row r="1488" spans="1:25" ht="15">
      <c r="A1488" s="39"/>
      <c r="B1488" s="240"/>
      <c r="C1488" s="14" t="str">
        <f>IF(B1478&lt;&gt;"",'Agents Postes'!E$13,"")</f>
        <v/>
      </c>
      <c r="D1488" s="15"/>
      <c r="E1488" s="16"/>
      <c r="F1488" s="16"/>
      <c r="G1488" s="17"/>
      <c r="H1488" s="17"/>
      <c r="I1488" s="18"/>
      <c r="J1488" s="18"/>
      <c r="K1488" s="19"/>
      <c r="L1488" s="1">
        <f t="shared" si="1616"/>
        <v>0</v>
      </c>
      <c r="M1488" s="4">
        <f t="shared" si="1617"/>
        <v>0</v>
      </c>
      <c r="R1488">
        <f t="shared" si="1654"/>
        <v>5</v>
      </c>
      <c r="S1488" s="33">
        <f t="shared" ref="S1488" si="1667">S1478</f>
        <v>43973</v>
      </c>
      <c r="T1488">
        <f t="shared" si="1656"/>
        <v>21</v>
      </c>
      <c r="U1488">
        <f t="shared" si="1657"/>
        <v>5</v>
      </c>
      <c r="V1488" t="str">
        <f t="shared" si="1619"/>
        <v>215</v>
      </c>
      <c r="W1488" s="188">
        <f t="shared" si="1658"/>
        <v>0</v>
      </c>
      <c r="X1488" s="188">
        <f t="shared" si="1659"/>
        <v>0</v>
      </c>
      <c r="Y1488" s="33">
        <f t="shared" si="1660"/>
        <v>43973</v>
      </c>
    </row>
    <row r="1489" spans="1:25" ht="15">
      <c r="A1489" s="39"/>
      <c r="B1489" s="240"/>
      <c r="C1489" s="14" t="str">
        <f>IF(B1478&lt;&gt;"",'Agents Postes'!E$14,"")</f>
        <v/>
      </c>
      <c r="D1489" s="15"/>
      <c r="E1489" s="16"/>
      <c r="F1489" s="16"/>
      <c r="G1489" s="17"/>
      <c r="H1489" s="17"/>
      <c r="I1489" s="18"/>
      <c r="J1489" s="18"/>
      <c r="K1489" s="19"/>
      <c r="L1489" s="1">
        <f t="shared" si="1616"/>
        <v>0</v>
      </c>
      <c r="M1489" s="4">
        <f t="shared" si="1617"/>
        <v>0</v>
      </c>
      <c r="R1489">
        <f t="shared" si="1654"/>
        <v>5</v>
      </c>
      <c r="S1489" s="33">
        <f t="shared" ref="S1489" si="1668">S1478</f>
        <v>43973</v>
      </c>
      <c r="T1489">
        <f t="shared" si="1656"/>
        <v>21</v>
      </c>
      <c r="U1489">
        <f t="shared" si="1657"/>
        <v>5</v>
      </c>
      <c r="V1489" t="str">
        <f t="shared" si="1619"/>
        <v>215</v>
      </c>
      <c r="W1489" s="188">
        <f t="shared" si="1658"/>
        <v>0</v>
      </c>
      <c r="X1489" s="188">
        <f t="shared" si="1659"/>
        <v>0</v>
      </c>
      <c r="Y1489" s="33">
        <f t="shared" si="1660"/>
        <v>43973</v>
      </c>
    </row>
    <row r="1490" spans="1:25" ht="15">
      <c r="A1490" s="39"/>
      <c r="B1490" s="240"/>
      <c r="C1490" s="14" t="str">
        <f>IF(B1479&lt;&gt;"",'Agents Postes'!E$14,"")</f>
        <v/>
      </c>
      <c r="D1490" s="15"/>
      <c r="E1490" s="16"/>
      <c r="F1490" s="16"/>
      <c r="G1490" s="17"/>
      <c r="H1490" s="17"/>
      <c r="I1490" s="18"/>
      <c r="J1490" s="18"/>
      <c r="K1490" s="19"/>
      <c r="L1490" s="1">
        <f t="shared" si="1616"/>
        <v>0</v>
      </c>
      <c r="M1490" s="4">
        <f t="shared" si="1617"/>
        <v>0</v>
      </c>
      <c r="R1490">
        <f t="shared" si="1654"/>
        <v>5</v>
      </c>
      <c r="S1490" s="33">
        <f t="shared" ref="S1490" si="1669">S1478</f>
        <v>43973</v>
      </c>
      <c r="T1490">
        <f t="shared" si="1656"/>
        <v>21</v>
      </c>
      <c r="U1490">
        <f t="shared" si="1657"/>
        <v>5</v>
      </c>
      <c r="V1490" t="str">
        <f t="shared" si="1619"/>
        <v>215</v>
      </c>
      <c r="W1490" s="188">
        <f t="shared" si="1658"/>
        <v>0</v>
      </c>
      <c r="X1490" s="188">
        <f t="shared" si="1659"/>
        <v>0</v>
      </c>
      <c r="Y1490" s="33">
        <f t="shared" si="1660"/>
        <v>43973</v>
      </c>
    </row>
    <row r="1491" spans="1:25" ht="15">
      <c r="A1491" s="39"/>
      <c r="B1491" s="240"/>
      <c r="C1491" s="14" t="str">
        <f>IF(B1480&lt;&gt;"",'Agents Postes'!E$14,"")</f>
        <v/>
      </c>
      <c r="D1491" s="15"/>
      <c r="E1491" s="16"/>
      <c r="F1491" s="16"/>
      <c r="G1491" s="17"/>
      <c r="H1491" s="17"/>
      <c r="I1491" s="18"/>
      <c r="J1491" s="18"/>
      <c r="K1491" s="19"/>
      <c r="L1491" s="1">
        <f t="shared" si="1616"/>
        <v>0</v>
      </c>
      <c r="M1491" s="4">
        <f t="shared" si="1617"/>
        <v>0</v>
      </c>
      <c r="R1491">
        <f t="shared" si="1654"/>
        <v>5</v>
      </c>
      <c r="S1491" s="33">
        <f t="shared" ref="S1491" si="1670">S1478</f>
        <v>43973</v>
      </c>
      <c r="T1491">
        <f t="shared" si="1656"/>
        <v>21</v>
      </c>
      <c r="U1491">
        <f t="shared" si="1657"/>
        <v>5</v>
      </c>
      <c r="V1491" t="str">
        <f t="shared" si="1619"/>
        <v>215</v>
      </c>
      <c r="W1491" s="188">
        <f t="shared" si="1658"/>
        <v>0</v>
      </c>
      <c r="X1491" s="188">
        <f t="shared" si="1659"/>
        <v>0</v>
      </c>
      <c r="Y1491" s="33">
        <f t="shared" si="1660"/>
        <v>43973</v>
      </c>
    </row>
    <row r="1492" spans="1:25" ht="15.75" thickBot="1">
      <c r="A1492" s="39"/>
      <c r="B1492" s="241"/>
      <c r="C1492" s="14" t="str">
        <f>IF(B1481&lt;&gt;"",'Agents Postes'!E$14,"")</f>
        <v/>
      </c>
      <c r="D1492" s="15"/>
      <c r="E1492" s="126"/>
      <c r="F1492" s="126"/>
      <c r="G1492" s="127"/>
      <c r="H1492" s="127"/>
      <c r="I1492" s="128"/>
      <c r="J1492" s="128"/>
      <c r="K1492" s="21"/>
      <c r="L1492" s="5">
        <f t="shared" si="1616"/>
        <v>0</v>
      </c>
      <c r="M1492" s="6">
        <f t="shared" si="1617"/>
        <v>0</v>
      </c>
      <c r="R1492">
        <f t="shared" si="1654"/>
        <v>5</v>
      </c>
      <c r="S1492" s="33">
        <f t="shared" ref="S1492" si="1671">S1478</f>
        <v>43973</v>
      </c>
      <c r="T1492">
        <f t="shared" si="1656"/>
        <v>21</v>
      </c>
      <c r="U1492">
        <f t="shared" si="1657"/>
        <v>5</v>
      </c>
      <c r="V1492" t="str">
        <f t="shared" si="1619"/>
        <v>215</v>
      </c>
      <c r="W1492" s="188">
        <f t="shared" si="1658"/>
        <v>0</v>
      </c>
      <c r="X1492" s="188">
        <f t="shared" si="1659"/>
        <v>0</v>
      </c>
      <c r="Y1492" s="33">
        <f t="shared" si="1660"/>
        <v>43973</v>
      </c>
    </row>
    <row r="1493" spans="1:25" ht="15">
      <c r="A1493" s="39">
        <v>99</v>
      </c>
      <c r="B1493" s="239">
        <f>IF(WORKDAY(D$4,A1493,Feries)&lt;=F$4,WORKDAY(D$4,A1493,Feries),"")</f>
        <v>43976</v>
      </c>
      <c r="C1493" s="11" t="str">
        <f>IF(B1493&lt;&gt;"",'Agents Postes'!E$3,"")</f>
        <v>Herbert Dupont</v>
      </c>
      <c r="D1493" s="12"/>
      <c r="E1493" s="123"/>
      <c r="F1493" s="123"/>
      <c r="G1493" s="124"/>
      <c r="H1493" s="124"/>
      <c r="I1493" s="125"/>
      <c r="J1493" s="125"/>
      <c r="K1493" s="13"/>
      <c r="L1493" s="2">
        <f t="shared" si="1616"/>
        <v>0</v>
      </c>
      <c r="M1493" s="3">
        <f t="shared" si="1617"/>
        <v>0</v>
      </c>
      <c r="R1493">
        <f t="shared" si="1654"/>
        <v>1</v>
      </c>
      <c r="S1493" s="33">
        <f t="shared" ref="S1493" si="1672">B1493</f>
        <v>43976</v>
      </c>
      <c r="T1493">
        <f t="shared" si="1656"/>
        <v>22</v>
      </c>
      <c r="U1493">
        <f t="shared" si="1657"/>
        <v>5</v>
      </c>
      <c r="V1493" t="str">
        <f t="shared" si="1619"/>
        <v>22Herbert Dupont1</v>
      </c>
      <c r="W1493" s="188">
        <f t="shared" si="1658"/>
        <v>0</v>
      </c>
      <c r="X1493" s="188">
        <f t="shared" si="1659"/>
        <v>0</v>
      </c>
      <c r="Y1493" s="33">
        <f t="shared" si="1660"/>
        <v>43976</v>
      </c>
    </row>
    <row r="1494" spans="1:25" ht="15">
      <c r="A1494" s="39"/>
      <c r="B1494" s="240"/>
      <c r="C1494" s="14" t="str">
        <f>IF(B1493&lt;&gt;"",'Agents Postes'!E$4,"")</f>
        <v>Lulu Durand</v>
      </c>
      <c r="D1494" s="15"/>
      <c r="E1494" s="16"/>
      <c r="F1494" s="16"/>
      <c r="G1494" s="17"/>
      <c r="H1494" s="17"/>
      <c r="I1494" s="18"/>
      <c r="J1494" s="18"/>
      <c r="K1494" s="19"/>
      <c r="L1494" s="1">
        <f t="shared" si="1616"/>
        <v>0</v>
      </c>
      <c r="M1494" s="4">
        <f t="shared" si="1617"/>
        <v>0</v>
      </c>
      <c r="R1494">
        <f t="shared" si="1654"/>
        <v>1</v>
      </c>
      <c r="S1494" s="33">
        <f t="shared" ref="S1494" si="1673">S1493</f>
        <v>43976</v>
      </c>
      <c r="T1494">
        <f t="shared" si="1656"/>
        <v>22</v>
      </c>
      <c r="U1494">
        <f t="shared" si="1657"/>
        <v>5</v>
      </c>
      <c r="V1494" t="str">
        <f t="shared" si="1619"/>
        <v>22Lulu Durand1</v>
      </c>
      <c r="W1494" s="188">
        <f t="shared" si="1658"/>
        <v>0</v>
      </c>
      <c r="X1494" s="188">
        <f t="shared" si="1659"/>
        <v>0</v>
      </c>
      <c r="Y1494" s="33">
        <f t="shared" si="1660"/>
        <v>43976</v>
      </c>
    </row>
    <row r="1495" spans="1:25" ht="15">
      <c r="A1495" s="39"/>
      <c r="B1495" s="240"/>
      <c r="C1495" s="14" t="str">
        <f>IF(B1493&lt;&gt;"",'Agents Postes'!E$5,"")</f>
        <v>Jules Wist</v>
      </c>
      <c r="D1495" s="15"/>
      <c r="E1495" s="16"/>
      <c r="F1495" s="16"/>
      <c r="G1495" s="17"/>
      <c r="H1495" s="17"/>
      <c r="I1495" s="18"/>
      <c r="J1495" s="18"/>
      <c r="K1495" s="19"/>
      <c r="L1495" s="1">
        <f t="shared" si="1616"/>
        <v>0</v>
      </c>
      <c r="M1495" s="4">
        <f t="shared" si="1617"/>
        <v>0</v>
      </c>
      <c r="R1495">
        <f t="shared" si="1654"/>
        <v>1</v>
      </c>
      <c r="S1495" s="33">
        <f t="shared" ref="S1495" si="1674">S1493</f>
        <v>43976</v>
      </c>
      <c r="T1495">
        <f t="shared" si="1656"/>
        <v>22</v>
      </c>
      <c r="U1495">
        <f t="shared" si="1657"/>
        <v>5</v>
      </c>
      <c r="V1495" t="str">
        <f t="shared" si="1619"/>
        <v>22Jules Wist1</v>
      </c>
      <c r="W1495" s="188">
        <f t="shared" si="1658"/>
        <v>0</v>
      </c>
      <c r="X1495" s="188">
        <f t="shared" si="1659"/>
        <v>0</v>
      </c>
      <c r="Y1495" s="33">
        <f t="shared" si="1660"/>
        <v>43976</v>
      </c>
    </row>
    <row r="1496" spans="1:25" ht="15">
      <c r="A1496" s="39"/>
      <c r="B1496" s="240"/>
      <c r="C1496" s="14" t="str">
        <f>IF(B1493&lt;&gt;"",'Agents Postes'!E$6,"")</f>
        <v>Honoré Tarot</v>
      </c>
      <c r="D1496" s="15"/>
      <c r="E1496" s="16"/>
      <c r="F1496" s="16"/>
      <c r="G1496" s="17"/>
      <c r="H1496" s="17"/>
      <c r="I1496" s="18"/>
      <c r="J1496" s="18"/>
      <c r="K1496" s="19"/>
      <c r="L1496" s="1">
        <f t="shared" si="1616"/>
        <v>0</v>
      </c>
      <c r="M1496" s="4">
        <f t="shared" si="1617"/>
        <v>0</v>
      </c>
      <c r="R1496">
        <f t="shared" si="1654"/>
        <v>1</v>
      </c>
      <c r="S1496" s="33">
        <f t="shared" ref="S1496" si="1675">S1493</f>
        <v>43976</v>
      </c>
      <c r="T1496">
        <f t="shared" si="1656"/>
        <v>22</v>
      </c>
      <c r="U1496">
        <f t="shared" si="1657"/>
        <v>5</v>
      </c>
      <c r="V1496" t="str">
        <f t="shared" si="1619"/>
        <v>22Honoré Tarot1</v>
      </c>
      <c r="W1496" s="188">
        <f t="shared" si="1658"/>
        <v>0</v>
      </c>
      <c r="X1496" s="188">
        <f t="shared" si="1659"/>
        <v>0</v>
      </c>
      <c r="Y1496" s="33">
        <f t="shared" si="1660"/>
        <v>43976</v>
      </c>
    </row>
    <row r="1497" spans="1:25" ht="15">
      <c r="A1497" s="39"/>
      <c r="B1497" s="240"/>
      <c r="C1497" s="14" t="str">
        <f>IF(B1493&lt;&gt;"",'Agents Postes'!E$7,"")</f>
        <v>Joseph Belote</v>
      </c>
      <c r="D1497" s="15"/>
      <c r="E1497" s="16"/>
      <c r="F1497" s="16"/>
      <c r="G1497" s="17"/>
      <c r="H1497" s="17"/>
      <c r="I1497" s="18"/>
      <c r="J1497" s="18"/>
      <c r="K1497" s="19"/>
      <c r="L1497" s="1">
        <f t="shared" si="1616"/>
        <v>0</v>
      </c>
      <c r="M1497" s="4">
        <f t="shared" si="1617"/>
        <v>0</v>
      </c>
      <c r="R1497">
        <f t="shared" si="1654"/>
        <v>1</v>
      </c>
      <c r="S1497" s="33">
        <f t="shared" ref="S1497" si="1676">S1493</f>
        <v>43976</v>
      </c>
      <c r="T1497">
        <f t="shared" si="1656"/>
        <v>22</v>
      </c>
      <c r="U1497">
        <f t="shared" si="1657"/>
        <v>5</v>
      </c>
      <c r="V1497" t="str">
        <f t="shared" si="1619"/>
        <v>22Joseph Belote1</v>
      </c>
      <c r="W1497" s="188">
        <f t="shared" si="1658"/>
        <v>0</v>
      </c>
      <c r="X1497" s="188">
        <f t="shared" si="1659"/>
        <v>0</v>
      </c>
      <c r="Y1497" s="33">
        <f t="shared" si="1660"/>
        <v>43976</v>
      </c>
    </row>
    <row r="1498" spans="1:25" ht="15">
      <c r="A1498" s="39"/>
      <c r="B1498" s="240"/>
      <c r="C1498" s="14" t="str">
        <f>IF(B1493&lt;&gt;"",'Agents Postes'!E$8,"")</f>
        <v/>
      </c>
      <c r="D1498" s="15"/>
      <c r="E1498" s="16"/>
      <c r="F1498" s="16"/>
      <c r="G1498" s="17"/>
      <c r="H1498" s="17"/>
      <c r="I1498" s="18"/>
      <c r="J1498" s="18"/>
      <c r="K1498" s="19"/>
      <c r="L1498" s="1">
        <f t="shared" si="1616"/>
        <v>0</v>
      </c>
      <c r="M1498" s="4">
        <f t="shared" si="1617"/>
        <v>0</v>
      </c>
      <c r="R1498">
        <f t="shared" si="1654"/>
        <v>1</v>
      </c>
      <c r="S1498" s="33">
        <f t="shared" ref="S1498" si="1677">S1493</f>
        <v>43976</v>
      </c>
      <c r="T1498">
        <f t="shared" si="1656"/>
        <v>22</v>
      </c>
      <c r="U1498">
        <f t="shared" si="1657"/>
        <v>5</v>
      </c>
      <c r="V1498" t="str">
        <f t="shared" si="1619"/>
        <v>221</v>
      </c>
      <c r="W1498" s="188">
        <f t="shared" si="1658"/>
        <v>0</v>
      </c>
      <c r="X1498" s="188">
        <f t="shared" si="1659"/>
        <v>0</v>
      </c>
      <c r="Y1498" s="33">
        <f t="shared" si="1660"/>
        <v>43976</v>
      </c>
    </row>
    <row r="1499" spans="1:25" ht="15">
      <c r="A1499" s="39"/>
      <c r="B1499" s="240"/>
      <c r="C1499" s="14" t="str">
        <f>IF(B1493&lt;&gt;"",'Agents Postes'!E$9,"")</f>
        <v/>
      </c>
      <c r="D1499" s="15"/>
      <c r="E1499" s="16"/>
      <c r="F1499" s="16"/>
      <c r="G1499" s="17"/>
      <c r="H1499" s="17"/>
      <c r="I1499" s="18"/>
      <c r="J1499" s="18"/>
      <c r="K1499" s="19"/>
      <c r="L1499" s="1">
        <f t="shared" si="1616"/>
        <v>0</v>
      </c>
      <c r="M1499" s="4">
        <f t="shared" si="1617"/>
        <v>0</v>
      </c>
      <c r="R1499">
        <f t="shared" si="1654"/>
        <v>1</v>
      </c>
      <c r="S1499" s="33">
        <f t="shared" ref="S1499" si="1678">S1493</f>
        <v>43976</v>
      </c>
      <c r="T1499">
        <f t="shared" si="1656"/>
        <v>22</v>
      </c>
      <c r="U1499">
        <f t="shared" si="1657"/>
        <v>5</v>
      </c>
      <c r="V1499" t="str">
        <f t="shared" si="1619"/>
        <v>221</v>
      </c>
      <c r="W1499" s="188">
        <f t="shared" si="1658"/>
        <v>0</v>
      </c>
      <c r="X1499" s="188">
        <f t="shared" si="1659"/>
        <v>0</v>
      </c>
      <c r="Y1499" s="33">
        <f t="shared" si="1660"/>
        <v>43976</v>
      </c>
    </row>
    <row r="1500" spans="1:25" ht="15">
      <c r="A1500" s="39"/>
      <c r="B1500" s="240"/>
      <c r="C1500" s="14" t="str">
        <f>IF(B1493&lt;&gt;"",'Agents Postes'!E$10,"")</f>
        <v/>
      </c>
      <c r="D1500" s="15"/>
      <c r="E1500" s="16"/>
      <c r="F1500" s="16"/>
      <c r="G1500" s="17"/>
      <c r="H1500" s="17"/>
      <c r="I1500" s="18"/>
      <c r="J1500" s="18"/>
      <c r="K1500" s="19"/>
      <c r="L1500" s="1">
        <f t="shared" si="1616"/>
        <v>0</v>
      </c>
      <c r="M1500" s="4">
        <f t="shared" si="1617"/>
        <v>0</v>
      </c>
      <c r="R1500">
        <f t="shared" si="1654"/>
        <v>1</v>
      </c>
      <c r="S1500" s="33">
        <f t="shared" ref="S1500" si="1679">S1493</f>
        <v>43976</v>
      </c>
      <c r="T1500">
        <f t="shared" si="1656"/>
        <v>22</v>
      </c>
      <c r="U1500">
        <f t="shared" si="1657"/>
        <v>5</v>
      </c>
      <c r="V1500" t="str">
        <f t="shared" si="1619"/>
        <v>221</v>
      </c>
      <c r="W1500" s="188">
        <f t="shared" si="1658"/>
        <v>0</v>
      </c>
      <c r="X1500" s="188">
        <f t="shared" si="1659"/>
        <v>0</v>
      </c>
      <c r="Y1500" s="33">
        <f t="shared" si="1660"/>
        <v>43976</v>
      </c>
    </row>
    <row r="1501" spans="1:25" ht="15">
      <c r="A1501" s="39"/>
      <c r="B1501" s="240"/>
      <c r="C1501" s="14" t="str">
        <f>IF(B1493&lt;&gt;"",'Agents Postes'!E$11,"")</f>
        <v/>
      </c>
      <c r="D1501" s="15"/>
      <c r="E1501" s="16"/>
      <c r="F1501" s="16"/>
      <c r="G1501" s="17"/>
      <c r="H1501" s="17"/>
      <c r="I1501" s="18"/>
      <c r="J1501" s="18"/>
      <c r="K1501" s="19"/>
      <c r="L1501" s="1">
        <f t="shared" si="1616"/>
        <v>0</v>
      </c>
      <c r="M1501" s="4">
        <f t="shared" si="1617"/>
        <v>0</v>
      </c>
      <c r="R1501">
        <f t="shared" si="1654"/>
        <v>1</v>
      </c>
      <c r="S1501" s="33">
        <f t="shared" ref="S1501" si="1680">S1493</f>
        <v>43976</v>
      </c>
      <c r="T1501">
        <f t="shared" si="1656"/>
        <v>22</v>
      </c>
      <c r="U1501">
        <f t="shared" si="1657"/>
        <v>5</v>
      </c>
      <c r="V1501" t="str">
        <f t="shared" si="1619"/>
        <v>221</v>
      </c>
      <c r="W1501" s="188">
        <f t="shared" si="1658"/>
        <v>0</v>
      </c>
      <c r="X1501" s="188">
        <f t="shared" si="1659"/>
        <v>0</v>
      </c>
      <c r="Y1501" s="33">
        <f t="shared" si="1660"/>
        <v>43976</v>
      </c>
    </row>
    <row r="1502" spans="1:25" ht="15">
      <c r="A1502" s="39"/>
      <c r="B1502" s="240"/>
      <c r="C1502" s="14" t="str">
        <f>IF(B1493&lt;&gt;"",'Agents Postes'!E$12,"")</f>
        <v/>
      </c>
      <c r="D1502" s="15"/>
      <c r="E1502" s="16"/>
      <c r="F1502" s="16"/>
      <c r="G1502" s="17"/>
      <c r="H1502" s="17"/>
      <c r="I1502" s="18"/>
      <c r="J1502" s="18"/>
      <c r="K1502" s="19"/>
      <c r="L1502" s="1">
        <f t="shared" si="1616"/>
        <v>0</v>
      </c>
      <c r="M1502" s="4">
        <f t="shared" si="1617"/>
        <v>0</v>
      </c>
      <c r="R1502">
        <f t="shared" si="1654"/>
        <v>1</v>
      </c>
      <c r="S1502" s="33">
        <f t="shared" ref="S1502" si="1681">S1493</f>
        <v>43976</v>
      </c>
      <c r="T1502">
        <f t="shared" si="1656"/>
        <v>22</v>
      </c>
      <c r="U1502">
        <f t="shared" si="1657"/>
        <v>5</v>
      </c>
      <c r="V1502" t="str">
        <f t="shared" si="1619"/>
        <v>221</v>
      </c>
      <c r="W1502" s="188">
        <f t="shared" si="1658"/>
        <v>0</v>
      </c>
      <c r="X1502" s="188">
        <f t="shared" si="1659"/>
        <v>0</v>
      </c>
      <c r="Y1502" s="33">
        <f t="shared" si="1660"/>
        <v>43976</v>
      </c>
    </row>
    <row r="1503" spans="1:25" ht="15">
      <c r="A1503" s="39"/>
      <c r="B1503" s="240"/>
      <c r="C1503" s="14" t="str">
        <f>IF(B1493&lt;&gt;"",'Agents Postes'!E$13,"")</f>
        <v/>
      </c>
      <c r="D1503" s="15"/>
      <c r="E1503" s="16"/>
      <c r="F1503" s="16"/>
      <c r="G1503" s="17"/>
      <c r="H1503" s="17"/>
      <c r="I1503" s="18"/>
      <c r="J1503" s="18"/>
      <c r="K1503" s="19"/>
      <c r="L1503" s="1">
        <f t="shared" si="1616"/>
        <v>0</v>
      </c>
      <c r="M1503" s="4">
        <f t="shared" si="1617"/>
        <v>0</v>
      </c>
      <c r="R1503">
        <f t="shared" si="1654"/>
        <v>1</v>
      </c>
      <c r="S1503" s="33">
        <f t="shared" ref="S1503" si="1682">S1493</f>
        <v>43976</v>
      </c>
      <c r="T1503">
        <f t="shared" si="1656"/>
        <v>22</v>
      </c>
      <c r="U1503">
        <f t="shared" si="1657"/>
        <v>5</v>
      </c>
      <c r="V1503" t="str">
        <f t="shared" si="1619"/>
        <v>221</v>
      </c>
      <c r="W1503" s="188">
        <f t="shared" si="1658"/>
        <v>0</v>
      </c>
      <c r="X1503" s="188">
        <f t="shared" si="1659"/>
        <v>0</v>
      </c>
      <c r="Y1503" s="33">
        <f t="shared" si="1660"/>
        <v>43976</v>
      </c>
    </row>
    <row r="1504" spans="1:25" ht="15">
      <c r="A1504" s="39"/>
      <c r="B1504" s="240"/>
      <c r="C1504" s="14" t="str">
        <f>IF(B1493&lt;&gt;"",'Agents Postes'!E$14,"")</f>
        <v/>
      </c>
      <c r="D1504" s="15"/>
      <c r="E1504" s="16"/>
      <c r="F1504" s="16"/>
      <c r="G1504" s="17"/>
      <c r="H1504" s="17"/>
      <c r="I1504" s="18"/>
      <c r="J1504" s="18"/>
      <c r="K1504" s="19"/>
      <c r="L1504" s="1">
        <f t="shared" si="1616"/>
        <v>0</v>
      </c>
      <c r="M1504" s="4">
        <f t="shared" si="1617"/>
        <v>0</v>
      </c>
      <c r="R1504">
        <f t="shared" si="1654"/>
        <v>1</v>
      </c>
      <c r="S1504" s="33">
        <f t="shared" ref="S1504" si="1683">S1493</f>
        <v>43976</v>
      </c>
      <c r="T1504">
        <f t="shared" si="1656"/>
        <v>22</v>
      </c>
      <c r="U1504">
        <f t="shared" si="1657"/>
        <v>5</v>
      </c>
      <c r="V1504" t="str">
        <f t="shared" si="1619"/>
        <v>221</v>
      </c>
      <c r="W1504" s="188">
        <f t="shared" si="1658"/>
        <v>0</v>
      </c>
      <c r="X1504" s="188">
        <f t="shared" si="1659"/>
        <v>0</v>
      </c>
      <c r="Y1504" s="33">
        <f t="shared" si="1660"/>
        <v>43976</v>
      </c>
    </row>
    <row r="1505" spans="1:25" ht="15">
      <c r="A1505" s="39"/>
      <c r="B1505" s="240"/>
      <c r="C1505" s="14" t="str">
        <f>IF(B1494&lt;&gt;"",'Agents Postes'!E$14,"")</f>
        <v/>
      </c>
      <c r="D1505" s="15"/>
      <c r="E1505" s="16"/>
      <c r="F1505" s="16"/>
      <c r="G1505" s="17"/>
      <c r="H1505" s="17"/>
      <c r="I1505" s="18"/>
      <c r="J1505" s="18"/>
      <c r="K1505" s="19"/>
      <c r="L1505" s="1">
        <f t="shared" si="1616"/>
        <v>0</v>
      </c>
      <c r="M1505" s="4">
        <f t="shared" si="1617"/>
        <v>0</v>
      </c>
      <c r="R1505">
        <f t="shared" si="1654"/>
        <v>1</v>
      </c>
      <c r="S1505" s="33">
        <f t="shared" ref="S1505" si="1684">S1493</f>
        <v>43976</v>
      </c>
      <c r="T1505">
        <f t="shared" si="1656"/>
        <v>22</v>
      </c>
      <c r="U1505">
        <f t="shared" si="1657"/>
        <v>5</v>
      </c>
      <c r="V1505" t="str">
        <f t="shared" si="1619"/>
        <v>221</v>
      </c>
      <c r="W1505" s="188">
        <f t="shared" si="1658"/>
        <v>0</v>
      </c>
      <c r="X1505" s="188">
        <f t="shared" si="1659"/>
        <v>0</v>
      </c>
      <c r="Y1505" s="33">
        <f t="shared" si="1660"/>
        <v>43976</v>
      </c>
    </row>
    <row r="1506" spans="1:25" ht="15">
      <c r="A1506" s="39"/>
      <c r="B1506" s="240"/>
      <c r="C1506" s="14" t="str">
        <f>IF(B1495&lt;&gt;"",'Agents Postes'!E$14,"")</f>
        <v/>
      </c>
      <c r="D1506" s="15"/>
      <c r="E1506" s="16"/>
      <c r="F1506" s="16"/>
      <c r="G1506" s="17"/>
      <c r="H1506" s="17"/>
      <c r="I1506" s="18"/>
      <c r="J1506" s="18"/>
      <c r="K1506" s="19"/>
      <c r="L1506" s="1">
        <f t="shared" si="1616"/>
        <v>0</v>
      </c>
      <c r="M1506" s="4">
        <f t="shared" si="1617"/>
        <v>0</v>
      </c>
      <c r="R1506">
        <f t="shared" si="1654"/>
        <v>1</v>
      </c>
      <c r="S1506" s="33">
        <f t="shared" ref="S1506" si="1685">S1493</f>
        <v>43976</v>
      </c>
      <c r="T1506">
        <f t="shared" si="1656"/>
        <v>22</v>
      </c>
      <c r="U1506">
        <f t="shared" si="1657"/>
        <v>5</v>
      </c>
      <c r="V1506" t="str">
        <f t="shared" si="1619"/>
        <v>221</v>
      </c>
      <c r="W1506" s="188">
        <f t="shared" si="1658"/>
        <v>0</v>
      </c>
      <c r="X1506" s="188">
        <f t="shared" si="1659"/>
        <v>0</v>
      </c>
      <c r="Y1506" s="33">
        <f t="shared" si="1660"/>
        <v>43976</v>
      </c>
    </row>
    <row r="1507" spans="1:25" ht="15.75" thickBot="1">
      <c r="A1507" s="39"/>
      <c r="B1507" s="241"/>
      <c r="C1507" s="14" t="str">
        <f>IF(B1496&lt;&gt;"",'Agents Postes'!E$14,"")</f>
        <v/>
      </c>
      <c r="D1507" s="15"/>
      <c r="E1507" s="126"/>
      <c r="F1507" s="126"/>
      <c r="G1507" s="127"/>
      <c r="H1507" s="127"/>
      <c r="I1507" s="128"/>
      <c r="J1507" s="128"/>
      <c r="K1507" s="21"/>
      <c r="L1507" s="5">
        <f t="shared" si="1616"/>
        <v>0</v>
      </c>
      <c r="M1507" s="6">
        <f t="shared" si="1617"/>
        <v>0</v>
      </c>
      <c r="R1507">
        <f t="shared" si="1654"/>
        <v>1</v>
      </c>
      <c r="S1507" s="33">
        <f t="shared" ref="S1507" si="1686">S1493</f>
        <v>43976</v>
      </c>
      <c r="T1507">
        <f t="shared" si="1656"/>
        <v>22</v>
      </c>
      <c r="U1507">
        <f t="shared" si="1657"/>
        <v>5</v>
      </c>
      <c r="V1507" t="str">
        <f t="shared" si="1619"/>
        <v>221</v>
      </c>
      <c r="W1507" s="188">
        <f t="shared" si="1658"/>
        <v>0</v>
      </c>
      <c r="X1507" s="188">
        <f t="shared" si="1659"/>
        <v>0</v>
      </c>
      <c r="Y1507" s="33">
        <f t="shared" si="1660"/>
        <v>43976</v>
      </c>
    </row>
    <row r="1508" spans="1:25" ht="15">
      <c r="A1508" s="39">
        <v>100</v>
      </c>
      <c r="B1508" s="239">
        <f>IF(WORKDAY(D$4,A1508,Feries)&lt;=F$4,WORKDAY(D$4,A1508,Feries),"")</f>
        <v>43977</v>
      </c>
      <c r="C1508" s="11" t="str">
        <f>IF(B1508&lt;&gt;"",'Agents Postes'!E$3,"")</f>
        <v>Herbert Dupont</v>
      </c>
      <c r="D1508" s="12"/>
      <c r="E1508" s="123"/>
      <c r="F1508" s="123"/>
      <c r="G1508" s="124"/>
      <c r="H1508" s="124"/>
      <c r="I1508" s="125"/>
      <c r="J1508" s="125"/>
      <c r="K1508" s="13"/>
      <c r="L1508" s="2">
        <f t="shared" si="1616"/>
        <v>0</v>
      </c>
      <c r="M1508" s="3">
        <f t="shared" si="1617"/>
        <v>0</v>
      </c>
      <c r="R1508">
        <f t="shared" si="1654"/>
        <v>2</v>
      </c>
      <c r="S1508" s="33">
        <f t="shared" ref="S1508" si="1687">B1508</f>
        <v>43977</v>
      </c>
      <c r="T1508">
        <f t="shared" si="1656"/>
        <v>22</v>
      </c>
      <c r="U1508">
        <f t="shared" si="1657"/>
        <v>5</v>
      </c>
      <c r="V1508" t="str">
        <f t="shared" si="1619"/>
        <v>22Herbert Dupont2</v>
      </c>
      <c r="W1508" s="188">
        <f t="shared" si="1658"/>
        <v>0</v>
      </c>
      <c r="X1508" s="188">
        <f t="shared" si="1659"/>
        <v>0</v>
      </c>
      <c r="Y1508" s="33">
        <f t="shared" si="1660"/>
        <v>43977</v>
      </c>
    </row>
    <row r="1509" spans="1:25" ht="15">
      <c r="A1509" s="39"/>
      <c r="B1509" s="240"/>
      <c r="C1509" s="14" t="str">
        <f>IF(B1508&lt;&gt;"",'Agents Postes'!E$4,"")</f>
        <v>Lulu Durand</v>
      </c>
      <c r="D1509" s="15"/>
      <c r="E1509" s="16"/>
      <c r="F1509" s="16"/>
      <c r="G1509" s="17"/>
      <c r="H1509" s="17"/>
      <c r="I1509" s="18"/>
      <c r="J1509" s="18"/>
      <c r="K1509" s="19"/>
      <c r="L1509" s="1">
        <f t="shared" si="1616"/>
        <v>0</v>
      </c>
      <c r="M1509" s="4">
        <f t="shared" si="1617"/>
        <v>0</v>
      </c>
      <c r="R1509">
        <f t="shared" si="1654"/>
        <v>2</v>
      </c>
      <c r="S1509" s="33">
        <f t="shared" ref="S1509" si="1688">S1508</f>
        <v>43977</v>
      </c>
      <c r="T1509">
        <f t="shared" si="1656"/>
        <v>22</v>
      </c>
      <c r="U1509">
        <f t="shared" si="1657"/>
        <v>5</v>
      </c>
      <c r="V1509" t="str">
        <f t="shared" si="1619"/>
        <v>22Lulu Durand2</v>
      </c>
      <c r="W1509" s="188">
        <f t="shared" si="1658"/>
        <v>0</v>
      </c>
      <c r="X1509" s="188">
        <f t="shared" si="1659"/>
        <v>0</v>
      </c>
      <c r="Y1509" s="33">
        <f t="shared" si="1660"/>
        <v>43977</v>
      </c>
    </row>
    <row r="1510" spans="1:25" ht="15">
      <c r="A1510" s="39"/>
      <c r="B1510" s="240"/>
      <c r="C1510" s="14" t="str">
        <f>IF(B1508&lt;&gt;"",'Agents Postes'!E$5,"")</f>
        <v>Jules Wist</v>
      </c>
      <c r="D1510" s="15"/>
      <c r="E1510" s="16"/>
      <c r="F1510" s="16"/>
      <c r="G1510" s="17"/>
      <c r="H1510" s="17"/>
      <c r="I1510" s="18"/>
      <c r="J1510" s="18"/>
      <c r="K1510" s="19"/>
      <c r="L1510" s="1">
        <f t="shared" ref="L1510:L1573" si="1689">(F1510-E1510)+(H1510-G1510)+(J1510-I1510)</f>
        <v>0</v>
      </c>
      <c r="M1510" s="4">
        <f t="shared" ref="M1510:M1573" si="1690">L1510*24</f>
        <v>0</v>
      </c>
      <c r="R1510">
        <f t="shared" si="1654"/>
        <v>2</v>
      </c>
      <c r="S1510" s="33">
        <f t="shared" ref="S1510" si="1691">S1508</f>
        <v>43977</v>
      </c>
      <c r="T1510">
        <f t="shared" si="1656"/>
        <v>22</v>
      </c>
      <c r="U1510">
        <f t="shared" si="1657"/>
        <v>5</v>
      </c>
      <c r="V1510" t="str">
        <f t="shared" ref="V1510:V1573" si="1692">T1510&amp;C1510&amp;R1510</f>
        <v>22Jules Wist2</v>
      </c>
      <c r="W1510" s="188">
        <f t="shared" si="1658"/>
        <v>0</v>
      </c>
      <c r="X1510" s="188">
        <f t="shared" si="1659"/>
        <v>0</v>
      </c>
      <c r="Y1510" s="33">
        <f t="shared" si="1660"/>
        <v>43977</v>
      </c>
    </row>
    <row r="1511" spans="1:25" ht="15">
      <c r="A1511" s="39"/>
      <c r="B1511" s="240"/>
      <c r="C1511" s="14" t="str">
        <f>IF(B1508&lt;&gt;"",'Agents Postes'!E$6,"")</f>
        <v>Honoré Tarot</v>
      </c>
      <c r="D1511" s="15"/>
      <c r="E1511" s="16"/>
      <c r="F1511" s="16"/>
      <c r="G1511" s="17"/>
      <c r="H1511" s="17"/>
      <c r="I1511" s="18"/>
      <c r="J1511" s="18"/>
      <c r="K1511" s="19"/>
      <c r="L1511" s="1">
        <f t="shared" si="1689"/>
        <v>0</v>
      </c>
      <c r="M1511" s="4">
        <f t="shared" si="1690"/>
        <v>0</v>
      </c>
      <c r="R1511">
        <f t="shared" si="1654"/>
        <v>2</v>
      </c>
      <c r="S1511" s="33">
        <f t="shared" ref="S1511" si="1693">S1508</f>
        <v>43977</v>
      </c>
      <c r="T1511">
        <f t="shared" si="1656"/>
        <v>22</v>
      </c>
      <c r="U1511">
        <f t="shared" si="1657"/>
        <v>5</v>
      </c>
      <c r="V1511" t="str">
        <f t="shared" si="1692"/>
        <v>22Honoré Tarot2</v>
      </c>
      <c r="W1511" s="188">
        <f t="shared" si="1658"/>
        <v>0</v>
      </c>
      <c r="X1511" s="188">
        <f t="shared" si="1659"/>
        <v>0</v>
      </c>
      <c r="Y1511" s="33">
        <f t="shared" si="1660"/>
        <v>43977</v>
      </c>
    </row>
    <row r="1512" spans="1:25" ht="15">
      <c r="A1512" s="39"/>
      <c r="B1512" s="240"/>
      <c r="C1512" s="14" t="str">
        <f>IF(B1508&lt;&gt;"",'Agents Postes'!E$7,"")</f>
        <v>Joseph Belote</v>
      </c>
      <c r="D1512" s="15"/>
      <c r="E1512" s="16"/>
      <c r="F1512" s="16"/>
      <c r="G1512" s="17"/>
      <c r="H1512" s="17"/>
      <c r="I1512" s="18"/>
      <c r="J1512" s="18"/>
      <c r="K1512" s="19"/>
      <c r="L1512" s="1">
        <f t="shared" si="1689"/>
        <v>0</v>
      </c>
      <c r="M1512" s="4">
        <f t="shared" si="1690"/>
        <v>0</v>
      </c>
      <c r="R1512">
        <f t="shared" si="1654"/>
        <v>2</v>
      </c>
      <c r="S1512" s="33">
        <f t="shared" ref="S1512" si="1694">S1508</f>
        <v>43977</v>
      </c>
      <c r="T1512">
        <f t="shared" si="1656"/>
        <v>22</v>
      </c>
      <c r="U1512">
        <f t="shared" si="1657"/>
        <v>5</v>
      </c>
      <c r="V1512" t="str">
        <f t="shared" si="1692"/>
        <v>22Joseph Belote2</v>
      </c>
      <c r="W1512" s="188">
        <f t="shared" si="1658"/>
        <v>0</v>
      </c>
      <c r="X1512" s="188">
        <f t="shared" si="1659"/>
        <v>0</v>
      </c>
      <c r="Y1512" s="33">
        <f t="shared" si="1660"/>
        <v>43977</v>
      </c>
    </row>
    <row r="1513" spans="1:25" ht="15">
      <c r="A1513" s="39"/>
      <c r="B1513" s="240"/>
      <c r="C1513" s="14" t="str">
        <f>IF(B1508&lt;&gt;"",'Agents Postes'!E$8,"")</f>
        <v/>
      </c>
      <c r="D1513" s="15"/>
      <c r="E1513" s="16"/>
      <c r="F1513" s="16"/>
      <c r="G1513" s="17"/>
      <c r="H1513" s="17"/>
      <c r="I1513" s="18"/>
      <c r="J1513" s="18"/>
      <c r="K1513" s="19"/>
      <c r="L1513" s="1">
        <f t="shared" si="1689"/>
        <v>0</v>
      </c>
      <c r="M1513" s="4">
        <f t="shared" si="1690"/>
        <v>0</v>
      </c>
      <c r="R1513">
        <f t="shared" si="1654"/>
        <v>2</v>
      </c>
      <c r="S1513" s="33">
        <f t="shared" ref="S1513" si="1695">S1508</f>
        <v>43977</v>
      </c>
      <c r="T1513">
        <f t="shared" si="1656"/>
        <v>22</v>
      </c>
      <c r="U1513">
        <f t="shared" si="1657"/>
        <v>5</v>
      </c>
      <c r="V1513" t="str">
        <f t="shared" si="1692"/>
        <v>222</v>
      </c>
      <c r="W1513" s="188">
        <f t="shared" si="1658"/>
        <v>0</v>
      </c>
      <c r="X1513" s="188">
        <f t="shared" si="1659"/>
        <v>0</v>
      </c>
      <c r="Y1513" s="33">
        <f t="shared" si="1660"/>
        <v>43977</v>
      </c>
    </row>
    <row r="1514" spans="1:25" ht="15">
      <c r="A1514" s="39"/>
      <c r="B1514" s="240"/>
      <c r="C1514" s="14" t="str">
        <f>IF(B1508&lt;&gt;"",'Agents Postes'!E$9,"")</f>
        <v/>
      </c>
      <c r="D1514" s="15"/>
      <c r="E1514" s="16"/>
      <c r="F1514" s="16"/>
      <c r="G1514" s="17"/>
      <c r="H1514" s="17"/>
      <c r="I1514" s="18"/>
      <c r="J1514" s="18"/>
      <c r="K1514" s="19"/>
      <c r="L1514" s="1">
        <f t="shared" si="1689"/>
        <v>0</v>
      </c>
      <c r="M1514" s="4">
        <f t="shared" si="1690"/>
        <v>0</v>
      </c>
      <c r="R1514">
        <f t="shared" si="1654"/>
        <v>2</v>
      </c>
      <c r="S1514" s="33">
        <f t="shared" ref="S1514" si="1696">S1508</f>
        <v>43977</v>
      </c>
      <c r="T1514">
        <f t="shared" si="1656"/>
        <v>22</v>
      </c>
      <c r="U1514">
        <f t="shared" si="1657"/>
        <v>5</v>
      </c>
      <c r="V1514" t="str">
        <f t="shared" si="1692"/>
        <v>222</v>
      </c>
      <c r="W1514" s="188">
        <f t="shared" si="1658"/>
        <v>0</v>
      </c>
      <c r="X1514" s="188">
        <f t="shared" si="1659"/>
        <v>0</v>
      </c>
      <c r="Y1514" s="33">
        <f t="shared" si="1660"/>
        <v>43977</v>
      </c>
    </row>
    <row r="1515" spans="1:25" ht="15">
      <c r="A1515" s="39"/>
      <c r="B1515" s="240"/>
      <c r="C1515" s="14" t="str">
        <f>IF(B1508&lt;&gt;"",'Agents Postes'!E$10,"")</f>
        <v/>
      </c>
      <c r="D1515" s="15"/>
      <c r="E1515" s="16"/>
      <c r="F1515" s="16"/>
      <c r="G1515" s="17"/>
      <c r="H1515" s="17"/>
      <c r="I1515" s="18"/>
      <c r="J1515" s="18"/>
      <c r="K1515" s="19"/>
      <c r="L1515" s="1">
        <f t="shared" si="1689"/>
        <v>0</v>
      </c>
      <c r="M1515" s="4">
        <f t="shared" si="1690"/>
        <v>0</v>
      </c>
      <c r="R1515">
        <f t="shared" si="1654"/>
        <v>2</v>
      </c>
      <c r="S1515" s="33">
        <f t="shared" ref="S1515" si="1697">S1508</f>
        <v>43977</v>
      </c>
      <c r="T1515">
        <f t="shared" si="1656"/>
        <v>22</v>
      </c>
      <c r="U1515">
        <f t="shared" si="1657"/>
        <v>5</v>
      </c>
      <c r="V1515" t="str">
        <f t="shared" si="1692"/>
        <v>222</v>
      </c>
      <c r="W1515" s="188">
        <f t="shared" si="1658"/>
        <v>0</v>
      </c>
      <c r="X1515" s="188">
        <f t="shared" si="1659"/>
        <v>0</v>
      </c>
      <c r="Y1515" s="33">
        <f t="shared" si="1660"/>
        <v>43977</v>
      </c>
    </row>
    <row r="1516" spans="1:25" ht="15">
      <c r="A1516" s="39"/>
      <c r="B1516" s="240"/>
      <c r="C1516" s="14" t="str">
        <f>IF(B1508&lt;&gt;"",'Agents Postes'!E$11,"")</f>
        <v/>
      </c>
      <c r="D1516" s="15"/>
      <c r="E1516" s="16"/>
      <c r="F1516" s="16"/>
      <c r="G1516" s="17"/>
      <c r="H1516" s="17"/>
      <c r="I1516" s="18"/>
      <c r="J1516" s="18"/>
      <c r="K1516" s="19"/>
      <c r="L1516" s="1">
        <f t="shared" si="1689"/>
        <v>0</v>
      </c>
      <c r="M1516" s="4">
        <f t="shared" si="1690"/>
        <v>0</v>
      </c>
      <c r="R1516">
        <f t="shared" si="1654"/>
        <v>2</v>
      </c>
      <c r="S1516" s="33">
        <f t="shared" ref="S1516" si="1698">S1508</f>
        <v>43977</v>
      </c>
      <c r="T1516">
        <f t="shared" si="1656"/>
        <v>22</v>
      </c>
      <c r="U1516">
        <f t="shared" si="1657"/>
        <v>5</v>
      </c>
      <c r="V1516" t="str">
        <f t="shared" si="1692"/>
        <v>222</v>
      </c>
      <c r="W1516" s="188">
        <f t="shared" si="1658"/>
        <v>0</v>
      </c>
      <c r="X1516" s="188">
        <f t="shared" si="1659"/>
        <v>0</v>
      </c>
      <c r="Y1516" s="33">
        <f t="shared" si="1660"/>
        <v>43977</v>
      </c>
    </row>
    <row r="1517" spans="1:25" ht="15">
      <c r="A1517" s="39"/>
      <c r="B1517" s="240"/>
      <c r="C1517" s="14" t="str">
        <f>IF(B1508&lt;&gt;"",'Agents Postes'!E$12,"")</f>
        <v/>
      </c>
      <c r="D1517" s="15"/>
      <c r="E1517" s="16"/>
      <c r="F1517" s="16"/>
      <c r="G1517" s="17"/>
      <c r="H1517" s="17"/>
      <c r="I1517" s="18"/>
      <c r="J1517" s="18"/>
      <c r="K1517" s="19"/>
      <c r="L1517" s="1">
        <f t="shared" si="1689"/>
        <v>0</v>
      </c>
      <c r="M1517" s="4">
        <f t="shared" si="1690"/>
        <v>0</v>
      </c>
      <c r="R1517">
        <f t="shared" si="1654"/>
        <v>2</v>
      </c>
      <c r="S1517" s="33">
        <f t="shared" ref="S1517" si="1699">S1508</f>
        <v>43977</v>
      </c>
      <c r="T1517">
        <f t="shared" si="1656"/>
        <v>22</v>
      </c>
      <c r="U1517">
        <f t="shared" si="1657"/>
        <v>5</v>
      </c>
      <c r="V1517" t="str">
        <f t="shared" si="1692"/>
        <v>222</v>
      </c>
      <c r="W1517" s="188">
        <f t="shared" si="1658"/>
        <v>0</v>
      </c>
      <c r="X1517" s="188">
        <f t="shared" si="1659"/>
        <v>0</v>
      </c>
      <c r="Y1517" s="33">
        <f t="shared" si="1660"/>
        <v>43977</v>
      </c>
    </row>
    <row r="1518" spans="1:25" ht="15">
      <c r="A1518" s="39"/>
      <c r="B1518" s="240"/>
      <c r="C1518" s="14" t="str">
        <f>IF(B1508&lt;&gt;"",'Agents Postes'!E$13,"")</f>
        <v/>
      </c>
      <c r="D1518" s="15"/>
      <c r="E1518" s="16"/>
      <c r="F1518" s="16"/>
      <c r="G1518" s="17"/>
      <c r="H1518" s="17"/>
      <c r="I1518" s="18"/>
      <c r="J1518" s="18"/>
      <c r="K1518" s="19"/>
      <c r="L1518" s="1">
        <f t="shared" si="1689"/>
        <v>0</v>
      </c>
      <c r="M1518" s="4">
        <f t="shared" si="1690"/>
        <v>0</v>
      </c>
      <c r="R1518">
        <f t="shared" si="1654"/>
        <v>2</v>
      </c>
      <c r="S1518" s="33">
        <f t="shared" ref="S1518" si="1700">S1508</f>
        <v>43977</v>
      </c>
      <c r="T1518">
        <f t="shared" si="1656"/>
        <v>22</v>
      </c>
      <c r="U1518">
        <f t="shared" si="1657"/>
        <v>5</v>
      </c>
      <c r="V1518" t="str">
        <f t="shared" si="1692"/>
        <v>222</v>
      </c>
      <c r="W1518" s="188">
        <f t="shared" si="1658"/>
        <v>0</v>
      </c>
      <c r="X1518" s="188">
        <f t="shared" si="1659"/>
        <v>0</v>
      </c>
      <c r="Y1518" s="33">
        <f t="shared" si="1660"/>
        <v>43977</v>
      </c>
    </row>
    <row r="1519" spans="1:25" ht="15">
      <c r="A1519" s="39"/>
      <c r="B1519" s="240"/>
      <c r="C1519" s="14" t="str">
        <f>IF(B1508&lt;&gt;"",'Agents Postes'!E$14,"")</f>
        <v/>
      </c>
      <c r="D1519" s="15"/>
      <c r="E1519" s="16"/>
      <c r="F1519" s="16"/>
      <c r="G1519" s="17"/>
      <c r="H1519" s="17"/>
      <c r="I1519" s="18"/>
      <c r="J1519" s="18"/>
      <c r="K1519" s="19"/>
      <c r="L1519" s="1">
        <f t="shared" si="1689"/>
        <v>0</v>
      </c>
      <c r="M1519" s="4">
        <f t="shared" si="1690"/>
        <v>0</v>
      </c>
      <c r="R1519">
        <f t="shared" si="1654"/>
        <v>2</v>
      </c>
      <c r="S1519" s="33">
        <f t="shared" ref="S1519" si="1701">S1508</f>
        <v>43977</v>
      </c>
      <c r="T1519">
        <f t="shared" si="1656"/>
        <v>22</v>
      </c>
      <c r="U1519">
        <f t="shared" si="1657"/>
        <v>5</v>
      </c>
      <c r="V1519" t="str">
        <f t="shared" si="1692"/>
        <v>222</v>
      </c>
      <c r="W1519" s="188">
        <f t="shared" si="1658"/>
        <v>0</v>
      </c>
      <c r="X1519" s="188">
        <f t="shared" si="1659"/>
        <v>0</v>
      </c>
      <c r="Y1519" s="33">
        <f t="shared" si="1660"/>
        <v>43977</v>
      </c>
    </row>
    <row r="1520" spans="1:25" ht="15">
      <c r="A1520" s="39"/>
      <c r="B1520" s="240"/>
      <c r="C1520" s="14" t="str">
        <f>IF(B1509&lt;&gt;"",'Agents Postes'!E$14,"")</f>
        <v/>
      </c>
      <c r="D1520" s="15"/>
      <c r="E1520" s="16"/>
      <c r="F1520" s="16"/>
      <c r="G1520" s="17"/>
      <c r="H1520" s="17"/>
      <c r="I1520" s="18"/>
      <c r="J1520" s="18"/>
      <c r="K1520" s="19"/>
      <c r="L1520" s="1">
        <f t="shared" si="1689"/>
        <v>0</v>
      </c>
      <c r="M1520" s="4">
        <f t="shared" si="1690"/>
        <v>0</v>
      </c>
      <c r="R1520">
        <f t="shared" si="1654"/>
        <v>2</v>
      </c>
      <c r="S1520" s="33">
        <f t="shared" ref="S1520" si="1702">S1508</f>
        <v>43977</v>
      </c>
      <c r="T1520">
        <f t="shared" si="1656"/>
        <v>22</v>
      </c>
      <c r="U1520">
        <f t="shared" si="1657"/>
        <v>5</v>
      </c>
      <c r="V1520" t="str">
        <f t="shared" si="1692"/>
        <v>222</v>
      </c>
      <c r="W1520" s="188">
        <f t="shared" si="1658"/>
        <v>0</v>
      </c>
      <c r="X1520" s="188">
        <f t="shared" si="1659"/>
        <v>0</v>
      </c>
      <c r="Y1520" s="33">
        <f t="shared" si="1660"/>
        <v>43977</v>
      </c>
    </row>
    <row r="1521" spans="1:25" ht="15">
      <c r="A1521" s="39"/>
      <c r="B1521" s="240"/>
      <c r="C1521" s="14" t="str">
        <f>IF(B1510&lt;&gt;"",'Agents Postes'!E$14,"")</f>
        <v/>
      </c>
      <c r="D1521" s="15"/>
      <c r="E1521" s="16"/>
      <c r="F1521" s="16"/>
      <c r="G1521" s="17"/>
      <c r="H1521" s="17"/>
      <c r="I1521" s="18"/>
      <c r="J1521" s="18"/>
      <c r="K1521" s="19"/>
      <c r="L1521" s="1">
        <f t="shared" si="1689"/>
        <v>0</v>
      </c>
      <c r="M1521" s="4">
        <f t="shared" si="1690"/>
        <v>0</v>
      </c>
      <c r="R1521">
        <f t="shared" si="1654"/>
        <v>2</v>
      </c>
      <c r="S1521" s="33">
        <f t="shared" ref="S1521" si="1703">S1508</f>
        <v>43977</v>
      </c>
      <c r="T1521">
        <f t="shared" si="1656"/>
        <v>22</v>
      </c>
      <c r="U1521">
        <f t="shared" si="1657"/>
        <v>5</v>
      </c>
      <c r="V1521" t="str">
        <f t="shared" si="1692"/>
        <v>222</v>
      </c>
      <c r="W1521" s="188">
        <f t="shared" si="1658"/>
        <v>0</v>
      </c>
      <c r="X1521" s="188">
        <f t="shared" si="1659"/>
        <v>0</v>
      </c>
      <c r="Y1521" s="33">
        <f t="shared" si="1660"/>
        <v>43977</v>
      </c>
    </row>
    <row r="1522" spans="1:25" ht="15.75" thickBot="1">
      <c r="A1522" s="39"/>
      <c r="B1522" s="241"/>
      <c r="C1522" s="14" t="str">
        <f>IF(B1511&lt;&gt;"",'Agents Postes'!E$14,"")</f>
        <v/>
      </c>
      <c r="D1522" s="15"/>
      <c r="E1522" s="126"/>
      <c r="F1522" s="126"/>
      <c r="G1522" s="127"/>
      <c r="H1522" s="127"/>
      <c r="I1522" s="128"/>
      <c r="J1522" s="128"/>
      <c r="K1522" s="21"/>
      <c r="L1522" s="5">
        <f t="shared" si="1689"/>
        <v>0</v>
      </c>
      <c r="M1522" s="6">
        <f t="shared" si="1690"/>
        <v>0</v>
      </c>
      <c r="R1522">
        <f t="shared" si="1654"/>
        <v>2</v>
      </c>
      <c r="S1522" s="33">
        <f t="shared" ref="S1522" si="1704">S1508</f>
        <v>43977</v>
      </c>
      <c r="T1522">
        <f t="shared" si="1656"/>
        <v>22</v>
      </c>
      <c r="U1522">
        <f t="shared" si="1657"/>
        <v>5</v>
      </c>
      <c r="V1522" t="str">
        <f t="shared" si="1692"/>
        <v>222</v>
      </c>
      <c r="W1522" s="188">
        <f t="shared" si="1658"/>
        <v>0</v>
      </c>
      <c r="X1522" s="188">
        <f t="shared" si="1659"/>
        <v>0</v>
      </c>
      <c r="Y1522" s="33">
        <f t="shared" si="1660"/>
        <v>43977</v>
      </c>
    </row>
    <row r="1523" spans="1:25" ht="15">
      <c r="A1523" s="39">
        <v>101</v>
      </c>
      <c r="B1523" s="239">
        <f>IF(WORKDAY(D$4,A1523,Feries)&lt;=F$4,WORKDAY(D$4,A1523,Feries),"")</f>
        <v>43978</v>
      </c>
      <c r="C1523" s="11" t="str">
        <f>IF(B1523&lt;&gt;"",'Agents Postes'!E$3,"")</f>
        <v>Herbert Dupont</v>
      </c>
      <c r="D1523" s="12"/>
      <c r="E1523" s="123"/>
      <c r="F1523" s="123"/>
      <c r="G1523" s="124"/>
      <c r="H1523" s="124"/>
      <c r="I1523" s="125"/>
      <c r="J1523" s="125"/>
      <c r="K1523" s="13"/>
      <c r="L1523" s="2">
        <f t="shared" si="1689"/>
        <v>0</v>
      </c>
      <c r="M1523" s="3">
        <f t="shared" si="1690"/>
        <v>0</v>
      </c>
      <c r="R1523">
        <f t="shared" si="1654"/>
        <v>3</v>
      </c>
      <c r="S1523" s="33">
        <f t="shared" ref="S1523" si="1705">B1523</f>
        <v>43978</v>
      </c>
      <c r="T1523">
        <f t="shared" si="1656"/>
        <v>22</v>
      </c>
      <c r="U1523">
        <f t="shared" si="1657"/>
        <v>5</v>
      </c>
      <c r="V1523" t="str">
        <f t="shared" si="1692"/>
        <v>22Herbert Dupont3</v>
      </c>
      <c r="W1523" s="188">
        <f t="shared" si="1658"/>
        <v>0</v>
      </c>
      <c r="X1523" s="188">
        <f t="shared" si="1659"/>
        <v>0</v>
      </c>
      <c r="Y1523" s="33">
        <f t="shared" si="1660"/>
        <v>43978</v>
      </c>
    </row>
    <row r="1524" spans="1:25" ht="15">
      <c r="A1524" s="39"/>
      <c r="B1524" s="240"/>
      <c r="C1524" s="14" t="str">
        <f>IF(B1523&lt;&gt;"",'Agents Postes'!E$4,"")</f>
        <v>Lulu Durand</v>
      </c>
      <c r="D1524" s="15"/>
      <c r="E1524" s="16"/>
      <c r="F1524" s="16"/>
      <c r="G1524" s="17"/>
      <c r="H1524" s="17"/>
      <c r="I1524" s="18"/>
      <c r="J1524" s="18"/>
      <c r="K1524" s="19"/>
      <c r="L1524" s="1">
        <f t="shared" si="1689"/>
        <v>0</v>
      </c>
      <c r="M1524" s="4">
        <f t="shared" si="1690"/>
        <v>0</v>
      </c>
      <c r="R1524">
        <f t="shared" si="1654"/>
        <v>3</v>
      </c>
      <c r="S1524" s="33">
        <f t="shared" ref="S1524" si="1706">S1523</f>
        <v>43978</v>
      </c>
      <c r="T1524">
        <f t="shared" si="1656"/>
        <v>22</v>
      </c>
      <c r="U1524">
        <f t="shared" si="1657"/>
        <v>5</v>
      </c>
      <c r="V1524" t="str">
        <f t="shared" si="1692"/>
        <v>22Lulu Durand3</v>
      </c>
      <c r="W1524" s="188">
        <f t="shared" si="1658"/>
        <v>0</v>
      </c>
      <c r="X1524" s="188">
        <f t="shared" si="1659"/>
        <v>0</v>
      </c>
      <c r="Y1524" s="33">
        <f t="shared" si="1660"/>
        <v>43978</v>
      </c>
    </row>
    <row r="1525" spans="1:25" ht="15">
      <c r="A1525" s="39"/>
      <c r="B1525" s="240"/>
      <c r="C1525" s="14" t="str">
        <f>IF(B1523&lt;&gt;"",'Agents Postes'!E$5,"")</f>
        <v>Jules Wist</v>
      </c>
      <c r="D1525" s="15"/>
      <c r="E1525" s="16"/>
      <c r="F1525" s="16"/>
      <c r="G1525" s="17"/>
      <c r="H1525" s="17"/>
      <c r="I1525" s="18"/>
      <c r="J1525" s="18"/>
      <c r="K1525" s="19"/>
      <c r="L1525" s="1">
        <f t="shared" si="1689"/>
        <v>0</v>
      </c>
      <c r="M1525" s="4">
        <f t="shared" si="1690"/>
        <v>0</v>
      </c>
      <c r="R1525">
        <f t="shared" si="1654"/>
        <v>3</v>
      </c>
      <c r="S1525" s="33">
        <f t="shared" ref="S1525" si="1707">S1523</f>
        <v>43978</v>
      </c>
      <c r="T1525">
        <f t="shared" si="1656"/>
        <v>22</v>
      </c>
      <c r="U1525">
        <f t="shared" si="1657"/>
        <v>5</v>
      </c>
      <c r="V1525" t="str">
        <f t="shared" si="1692"/>
        <v>22Jules Wist3</v>
      </c>
      <c r="W1525" s="188">
        <f t="shared" si="1658"/>
        <v>0</v>
      </c>
      <c r="X1525" s="188">
        <f t="shared" si="1659"/>
        <v>0</v>
      </c>
      <c r="Y1525" s="33">
        <f t="shared" si="1660"/>
        <v>43978</v>
      </c>
    </row>
    <row r="1526" spans="1:25" ht="15">
      <c r="A1526" s="39"/>
      <c r="B1526" s="240"/>
      <c r="C1526" s="14" t="str">
        <f>IF(B1523&lt;&gt;"",'Agents Postes'!E$6,"")</f>
        <v>Honoré Tarot</v>
      </c>
      <c r="D1526" s="15"/>
      <c r="E1526" s="16"/>
      <c r="F1526" s="16"/>
      <c r="G1526" s="17"/>
      <c r="H1526" s="17"/>
      <c r="I1526" s="18"/>
      <c r="J1526" s="18"/>
      <c r="K1526" s="19"/>
      <c r="L1526" s="1">
        <f t="shared" si="1689"/>
        <v>0</v>
      </c>
      <c r="M1526" s="4">
        <f t="shared" si="1690"/>
        <v>0</v>
      </c>
      <c r="R1526">
        <f t="shared" si="1654"/>
        <v>3</v>
      </c>
      <c r="S1526" s="33">
        <f t="shared" ref="S1526" si="1708">S1523</f>
        <v>43978</v>
      </c>
      <c r="T1526">
        <f t="shared" si="1656"/>
        <v>22</v>
      </c>
      <c r="U1526">
        <f t="shared" si="1657"/>
        <v>5</v>
      </c>
      <c r="V1526" t="str">
        <f t="shared" si="1692"/>
        <v>22Honoré Tarot3</v>
      </c>
      <c r="W1526" s="188">
        <f t="shared" si="1658"/>
        <v>0</v>
      </c>
      <c r="X1526" s="188">
        <f t="shared" si="1659"/>
        <v>0</v>
      </c>
      <c r="Y1526" s="33">
        <f t="shared" si="1660"/>
        <v>43978</v>
      </c>
    </row>
    <row r="1527" spans="1:25" ht="15">
      <c r="A1527" s="39"/>
      <c r="B1527" s="240"/>
      <c r="C1527" s="14" t="str">
        <f>IF(B1523&lt;&gt;"",'Agents Postes'!E$7,"")</f>
        <v>Joseph Belote</v>
      </c>
      <c r="D1527" s="15"/>
      <c r="E1527" s="16"/>
      <c r="F1527" s="16"/>
      <c r="G1527" s="17"/>
      <c r="H1527" s="17"/>
      <c r="I1527" s="18"/>
      <c r="J1527" s="18"/>
      <c r="K1527" s="19"/>
      <c r="L1527" s="1">
        <f t="shared" si="1689"/>
        <v>0</v>
      </c>
      <c r="M1527" s="4">
        <f t="shared" si="1690"/>
        <v>0</v>
      </c>
      <c r="R1527">
        <f t="shared" si="1654"/>
        <v>3</v>
      </c>
      <c r="S1527" s="33">
        <f t="shared" ref="S1527" si="1709">S1523</f>
        <v>43978</v>
      </c>
      <c r="T1527">
        <f t="shared" si="1656"/>
        <v>22</v>
      </c>
      <c r="U1527">
        <f t="shared" si="1657"/>
        <v>5</v>
      </c>
      <c r="V1527" t="str">
        <f t="shared" si="1692"/>
        <v>22Joseph Belote3</v>
      </c>
      <c r="W1527" s="188">
        <f t="shared" si="1658"/>
        <v>0</v>
      </c>
      <c r="X1527" s="188">
        <f t="shared" si="1659"/>
        <v>0</v>
      </c>
      <c r="Y1527" s="33">
        <f t="shared" si="1660"/>
        <v>43978</v>
      </c>
    </row>
    <row r="1528" spans="1:25" ht="15">
      <c r="A1528" s="39"/>
      <c r="B1528" s="240"/>
      <c r="C1528" s="14" t="str">
        <f>IF(B1523&lt;&gt;"",'Agents Postes'!E$8,"")</f>
        <v/>
      </c>
      <c r="D1528" s="15"/>
      <c r="E1528" s="16"/>
      <c r="F1528" s="16"/>
      <c r="G1528" s="17"/>
      <c r="H1528" s="17"/>
      <c r="I1528" s="18"/>
      <c r="J1528" s="18"/>
      <c r="K1528" s="19"/>
      <c r="L1528" s="1">
        <f t="shared" si="1689"/>
        <v>0</v>
      </c>
      <c r="M1528" s="4">
        <f t="shared" si="1690"/>
        <v>0</v>
      </c>
      <c r="R1528">
        <f t="shared" si="1654"/>
        <v>3</v>
      </c>
      <c r="S1528" s="33">
        <f t="shared" ref="S1528" si="1710">S1523</f>
        <v>43978</v>
      </c>
      <c r="T1528">
        <f t="shared" si="1656"/>
        <v>22</v>
      </c>
      <c r="U1528">
        <f t="shared" si="1657"/>
        <v>5</v>
      </c>
      <c r="V1528" t="str">
        <f t="shared" si="1692"/>
        <v>223</v>
      </c>
      <c r="W1528" s="188">
        <f t="shared" si="1658"/>
        <v>0</v>
      </c>
      <c r="X1528" s="188">
        <f t="shared" si="1659"/>
        <v>0</v>
      </c>
      <c r="Y1528" s="33">
        <f t="shared" si="1660"/>
        <v>43978</v>
      </c>
    </row>
    <row r="1529" spans="1:25" ht="15">
      <c r="A1529" s="39"/>
      <c r="B1529" s="240"/>
      <c r="C1529" s="14" t="str">
        <f>IF(B1523&lt;&gt;"",'Agents Postes'!E$9,"")</f>
        <v/>
      </c>
      <c r="D1529" s="15"/>
      <c r="E1529" s="16"/>
      <c r="F1529" s="16"/>
      <c r="G1529" s="17"/>
      <c r="H1529" s="17"/>
      <c r="I1529" s="18"/>
      <c r="J1529" s="18"/>
      <c r="K1529" s="19"/>
      <c r="L1529" s="1">
        <f t="shared" si="1689"/>
        <v>0</v>
      </c>
      <c r="M1529" s="4">
        <f t="shared" si="1690"/>
        <v>0</v>
      </c>
      <c r="R1529">
        <f t="shared" si="1654"/>
        <v>3</v>
      </c>
      <c r="S1529" s="33">
        <f t="shared" ref="S1529" si="1711">S1523</f>
        <v>43978</v>
      </c>
      <c r="T1529">
        <f t="shared" si="1656"/>
        <v>22</v>
      </c>
      <c r="U1529">
        <f t="shared" si="1657"/>
        <v>5</v>
      </c>
      <c r="V1529" t="str">
        <f t="shared" si="1692"/>
        <v>223</v>
      </c>
      <c r="W1529" s="188">
        <f t="shared" si="1658"/>
        <v>0</v>
      </c>
      <c r="X1529" s="188">
        <f t="shared" si="1659"/>
        <v>0</v>
      </c>
      <c r="Y1529" s="33">
        <f t="shared" si="1660"/>
        <v>43978</v>
      </c>
    </row>
    <row r="1530" spans="1:25" ht="15">
      <c r="A1530" s="39"/>
      <c r="B1530" s="240"/>
      <c r="C1530" s="14" t="str">
        <f>IF(B1523&lt;&gt;"",'Agents Postes'!E$10,"")</f>
        <v/>
      </c>
      <c r="D1530" s="15"/>
      <c r="E1530" s="16"/>
      <c r="F1530" s="16"/>
      <c r="G1530" s="17"/>
      <c r="H1530" s="17"/>
      <c r="I1530" s="18"/>
      <c r="J1530" s="18"/>
      <c r="K1530" s="19"/>
      <c r="L1530" s="1">
        <f t="shared" si="1689"/>
        <v>0</v>
      </c>
      <c r="M1530" s="4">
        <f t="shared" si="1690"/>
        <v>0</v>
      </c>
      <c r="R1530">
        <f t="shared" si="1654"/>
        <v>3</v>
      </c>
      <c r="S1530" s="33">
        <f t="shared" ref="S1530" si="1712">S1523</f>
        <v>43978</v>
      </c>
      <c r="T1530">
        <f t="shared" si="1656"/>
        <v>22</v>
      </c>
      <c r="U1530">
        <f t="shared" si="1657"/>
        <v>5</v>
      </c>
      <c r="V1530" t="str">
        <f t="shared" si="1692"/>
        <v>223</v>
      </c>
      <c r="W1530" s="188">
        <f t="shared" si="1658"/>
        <v>0</v>
      </c>
      <c r="X1530" s="188">
        <f t="shared" si="1659"/>
        <v>0</v>
      </c>
      <c r="Y1530" s="33">
        <f t="shared" si="1660"/>
        <v>43978</v>
      </c>
    </row>
    <row r="1531" spans="1:25" ht="15">
      <c r="A1531" s="39"/>
      <c r="B1531" s="240"/>
      <c r="C1531" s="14" t="str">
        <f>IF(B1523&lt;&gt;"",'Agents Postes'!E$11,"")</f>
        <v/>
      </c>
      <c r="D1531" s="15"/>
      <c r="E1531" s="16"/>
      <c r="F1531" s="16"/>
      <c r="G1531" s="17"/>
      <c r="H1531" s="17"/>
      <c r="I1531" s="18"/>
      <c r="J1531" s="18"/>
      <c r="K1531" s="19"/>
      <c r="L1531" s="1">
        <f t="shared" si="1689"/>
        <v>0</v>
      </c>
      <c r="M1531" s="4">
        <f t="shared" si="1690"/>
        <v>0</v>
      </c>
      <c r="R1531">
        <f t="shared" si="1654"/>
        <v>3</v>
      </c>
      <c r="S1531" s="33">
        <f t="shared" ref="S1531" si="1713">S1523</f>
        <v>43978</v>
      </c>
      <c r="T1531">
        <f t="shared" si="1656"/>
        <v>22</v>
      </c>
      <c r="U1531">
        <f t="shared" si="1657"/>
        <v>5</v>
      </c>
      <c r="V1531" t="str">
        <f t="shared" si="1692"/>
        <v>223</v>
      </c>
      <c r="W1531" s="188">
        <f t="shared" si="1658"/>
        <v>0</v>
      </c>
      <c r="X1531" s="188">
        <f t="shared" si="1659"/>
        <v>0</v>
      </c>
      <c r="Y1531" s="33">
        <f t="shared" si="1660"/>
        <v>43978</v>
      </c>
    </row>
    <row r="1532" spans="1:25" ht="15">
      <c r="A1532" s="39"/>
      <c r="B1532" s="240"/>
      <c r="C1532" s="14" t="str">
        <f>IF(B1523&lt;&gt;"",'Agents Postes'!E$12,"")</f>
        <v/>
      </c>
      <c r="D1532" s="15"/>
      <c r="E1532" s="16"/>
      <c r="F1532" s="16"/>
      <c r="G1532" s="17"/>
      <c r="H1532" s="17"/>
      <c r="I1532" s="18"/>
      <c r="J1532" s="18"/>
      <c r="K1532" s="19"/>
      <c r="L1532" s="1">
        <f t="shared" si="1689"/>
        <v>0</v>
      </c>
      <c r="M1532" s="4">
        <f t="shared" si="1690"/>
        <v>0</v>
      </c>
      <c r="R1532">
        <f t="shared" si="1654"/>
        <v>3</v>
      </c>
      <c r="S1532" s="33">
        <f t="shared" ref="S1532" si="1714">S1523</f>
        <v>43978</v>
      </c>
      <c r="T1532">
        <f t="shared" si="1656"/>
        <v>22</v>
      </c>
      <c r="U1532">
        <f t="shared" si="1657"/>
        <v>5</v>
      </c>
      <c r="V1532" t="str">
        <f t="shared" si="1692"/>
        <v>223</v>
      </c>
      <c r="W1532" s="188">
        <f t="shared" si="1658"/>
        <v>0</v>
      </c>
      <c r="X1532" s="188">
        <f t="shared" si="1659"/>
        <v>0</v>
      </c>
      <c r="Y1532" s="33">
        <f t="shared" si="1660"/>
        <v>43978</v>
      </c>
    </row>
    <row r="1533" spans="1:25" ht="15">
      <c r="A1533" s="39"/>
      <c r="B1533" s="240"/>
      <c r="C1533" s="14" t="str">
        <f>IF(B1523&lt;&gt;"",'Agents Postes'!E$13,"")</f>
        <v/>
      </c>
      <c r="D1533" s="15"/>
      <c r="E1533" s="16"/>
      <c r="F1533" s="16"/>
      <c r="G1533" s="17"/>
      <c r="H1533" s="17"/>
      <c r="I1533" s="18"/>
      <c r="J1533" s="18"/>
      <c r="K1533" s="19"/>
      <c r="L1533" s="1">
        <f t="shared" si="1689"/>
        <v>0</v>
      </c>
      <c r="M1533" s="4">
        <f t="shared" si="1690"/>
        <v>0</v>
      </c>
      <c r="R1533">
        <f t="shared" si="1654"/>
        <v>3</v>
      </c>
      <c r="S1533" s="33">
        <f t="shared" ref="S1533" si="1715">S1523</f>
        <v>43978</v>
      </c>
      <c r="T1533">
        <f t="shared" si="1656"/>
        <v>22</v>
      </c>
      <c r="U1533">
        <f t="shared" si="1657"/>
        <v>5</v>
      </c>
      <c r="V1533" t="str">
        <f t="shared" si="1692"/>
        <v>223</v>
      </c>
      <c r="W1533" s="188">
        <f t="shared" si="1658"/>
        <v>0</v>
      </c>
      <c r="X1533" s="188">
        <f t="shared" si="1659"/>
        <v>0</v>
      </c>
      <c r="Y1533" s="33">
        <f t="shared" si="1660"/>
        <v>43978</v>
      </c>
    </row>
    <row r="1534" spans="1:25" ht="15">
      <c r="A1534" s="39"/>
      <c r="B1534" s="240"/>
      <c r="C1534" s="14" t="str">
        <f>IF(B1523&lt;&gt;"",'Agents Postes'!E$14,"")</f>
        <v/>
      </c>
      <c r="D1534" s="15"/>
      <c r="E1534" s="16"/>
      <c r="F1534" s="16"/>
      <c r="G1534" s="17"/>
      <c r="H1534" s="17"/>
      <c r="I1534" s="18"/>
      <c r="J1534" s="18"/>
      <c r="K1534" s="19"/>
      <c r="L1534" s="1">
        <f t="shared" si="1689"/>
        <v>0</v>
      </c>
      <c r="M1534" s="4">
        <f t="shared" si="1690"/>
        <v>0</v>
      </c>
      <c r="R1534">
        <f t="shared" si="1654"/>
        <v>3</v>
      </c>
      <c r="S1534" s="33">
        <f t="shared" ref="S1534" si="1716">S1523</f>
        <v>43978</v>
      </c>
      <c r="T1534">
        <f t="shared" si="1656"/>
        <v>22</v>
      </c>
      <c r="U1534">
        <f t="shared" si="1657"/>
        <v>5</v>
      </c>
      <c r="V1534" t="str">
        <f t="shared" si="1692"/>
        <v>223</v>
      </c>
      <c r="W1534" s="188">
        <f t="shared" si="1658"/>
        <v>0</v>
      </c>
      <c r="X1534" s="188">
        <f t="shared" si="1659"/>
        <v>0</v>
      </c>
      <c r="Y1534" s="33">
        <f t="shared" si="1660"/>
        <v>43978</v>
      </c>
    </row>
    <row r="1535" spans="1:25" ht="15">
      <c r="A1535" s="39"/>
      <c r="B1535" s="240"/>
      <c r="C1535" s="14" t="str">
        <f>IF(B1524&lt;&gt;"",'Agents Postes'!E$14,"")</f>
        <v/>
      </c>
      <c r="D1535" s="15"/>
      <c r="E1535" s="16"/>
      <c r="F1535" s="16"/>
      <c r="G1535" s="17"/>
      <c r="H1535" s="17"/>
      <c r="I1535" s="18"/>
      <c r="J1535" s="18"/>
      <c r="K1535" s="19"/>
      <c r="L1535" s="1">
        <f t="shared" si="1689"/>
        <v>0</v>
      </c>
      <c r="M1535" s="4">
        <f t="shared" si="1690"/>
        <v>0</v>
      </c>
      <c r="R1535">
        <f t="shared" si="1654"/>
        <v>3</v>
      </c>
      <c r="S1535" s="33">
        <f t="shared" ref="S1535" si="1717">S1523</f>
        <v>43978</v>
      </c>
      <c r="T1535">
        <f t="shared" si="1656"/>
        <v>22</v>
      </c>
      <c r="U1535">
        <f t="shared" si="1657"/>
        <v>5</v>
      </c>
      <c r="V1535" t="str">
        <f t="shared" si="1692"/>
        <v>223</v>
      </c>
      <c r="W1535" s="188">
        <f t="shared" si="1658"/>
        <v>0</v>
      </c>
      <c r="X1535" s="188">
        <f t="shared" si="1659"/>
        <v>0</v>
      </c>
      <c r="Y1535" s="33">
        <f t="shared" si="1660"/>
        <v>43978</v>
      </c>
    </row>
    <row r="1536" spans="1:25" ht="15">
      <c r="A1536" s="39"/>
      <c r="B1536" s="240"/>
      <c r="C1536" s="14" t="str">
        <f>IF(B1525&lt;&gt;"",'Agents Postes'!E$14,"")</f>
        <v/>
      </c>
      <c r="D1536" s="15"/>
      <c r="E1536" s="16"/>
      <c r="F1536" s="16"/>
      <c r="G1536" s="17"/>
      <c r="H1536" s="17"/>
      <c r="I1536" s="18"/>
      <c r="J1536" s="18"/>
      <c r="K1536" s="19"/>
      <c r="L1536" s="1">
        <f t="shared" si="1689"/>
        <v>0</v>
      </c>
      <c r="M1536" s="4">
        <f t="shared" si="1690"/>
        <v>0</v>
      </c>
      <c r="R1536">
        <f t="shared" si="1654"/>
        <v>3</v>
      </c>
      <c r="S1536" s="33">
        <f t="shared" ref="S1536" si="1718">S1523</f>
        <v>43978</v>
      </c>
      <c r="T1536">
        <f t="shared" si="1656"/>
        <v>22</v>
      </c>
      <c r="U1536">
        <f t="shared" si="1657"/>
        <v>5</v>
      </c>
      <c r="V1536" t="str">
        <f t="shared" si="1692"/>
        <v>223</v>
      </c>
      <c r="W1536" s="188">
        <f t="shared" si="1658"/>
        <v>0</v>
      </c>
      <c r="X1536" s="188">
        <f t="shared" si="1659"/>
        <v>0</v>
      </c>
      <c r="Y1536" s="33">
        <f t="shared" si="1660"/>
        <v>43978</v>
      </c>
    </row>
    <row r="1537" spans="1:25" ht="15.75" thickBot="1">
      <c r="A1537" s="39"/>
      <c r="B1537" s="241"/>
      <c r="C1537" s="14" t="str">
        <f>IF(B1526&lt;&gt;"",'Agents Postes'!E$14,"")</f>
        <v/>
      </c>
      <c r="D1537" s="15"/>
      <c r="E1537" s="126"/>
      <c r="F1537" s="126"/>
      <c r="G1537" s="127"/>
      <c r="H1537" s="127"/>
      <c r="I1537" s="128"/>
      <c r="J1537" s="128"/>
      <c r="K1537" s="21"/>
      <c r="L1537" s="5">
        <f t="shared" si="1689"/>
        <v>0</v>
      </c>
      <c r="M1537" s="6">
        <f t="shared" si="1690"/>
        <v>0</v>
      </c>
      <c r="R1537">
        <f t="shared" si="1654"/>
        <v>3</v>
      </c>
      <c r="S1537" s="33">
        <f t="shared" ref="S1537" si="1719">S1523</f>
        <v>43978</v>
      </c>
      <c r="T1537">
        <f t="shared" si="1656"/>
        <v>22</v>
      </c>
      <c r="U1537">
        <f t="shared" si="1657"/>
        <v>5</v>
      </c>
      <c r="V1537" t="str">
        <f t="shared" si="1692"/>
        <v>223</v>
      </c>
      <c r="W1537" s="188">
        <f t="shared" si="1658"/>
        <v>0</v>
      </c>
      <c r="X1537" s="188">
        <f t="shared" si="1659"/>
        <v>0</v>
      </c>
      <c r="Y1537" s="33">
        <f t="shared" si="1660"/>
        <v>43978</v>
      </c>
    </row>
    <row r="1538" spans="1:25" ht="15">
      <c r="A1538" s="39">
        <v>102</v>
      </c>
      <c r="B1538" s="239">
        <f>IF(WORKDAY(D$4,A1538,Feries)&lt;=F$4,WORKDAY(D$4,A1538,Feries),"")</f>
        <v>43979</v>
      </c>
      <c r="C1538" s="11" t="str">
        <f>IF(B1538&lt;&gt;"",'Agents Postes'!E$3,"")</f>
        <v>Herbert Dupont</v>
      </c>
      <c r="D1538" s="12"/>
      <c r="E1538" s="123"/>
      <c r="F1538" s="123"/>
      <c r="G1538" s="124"/>
      <c r="H1538" s="124"/>
      <c r="I1538" s="125"/>
      <c r="J1538" s="125"/>
      <c r="K1538" s="13"/>
      <c r="L1538" s="2">
        <f t="shared" si="1689"/>
        <v>0</v>
      </c>
      <c r="M1538" s="3">
        <f t="shared" si="1690"/>
        <v>0</v>
      </c>
      <c r="R1538">
        <f t="shared" si="1654"/>
        <v>4</v>
      </c>
      <c r="S1538" s="33">
        <f t="shared" ref="S1538" si="1720">B1538</f>
        <v>43979</v>
      </c>
      <c r="T1538">
        <f t="shared" si="1656"/>
        <v>22</v>
      </c>
      <c r="U1538">
        <f t="shared" si="1657"/>
        <v>5</v>
      </c>
      <c r="V1538" t="str">
        <f t="shared" si="1692"/>
        <v>22Herbert Dupont4</v>
      </c>
      <c r="W1538" s="188">
        <f t="shared" si="1658"/>
        <v>0</v>
      </c>
      <c r="X1538" s="188">
        <f t="shared" si="1659"/>
        <v>0</v>
      </c>
      <c r="Y1538" s="33">
        <f t="shared" si="1660"/>
        <v>43979</v>
      </c>
    </row>
    <row r="1539" spans="1:25" ht="15">
      <c r="A1539" s="39"/>
      <c r="B1539" s="240"/>
      <c r="C1539" s="14" t="str">
        <f>IF(B1538&lt;&gt;"",'Agents Postes'!E$4,"")</f>
        <v>Lulu Durand</v>
      </c>
      <c r="D1539" s="15"/>
      <c r="E1539" s="16"/>
      <c r="F1539" s="16"/>
      <c r="G1539" s="17"/>
      <c r="H1539" s="17"/>
      <c r="I1539" s="18"/>
      <c r="J1539" s="18"/>
      <c r="K1539" s="19"/>
      <c r="L1539" s="1">
        <f t="shared" si="1689"/>
        <v>0</v>
      </c>
      <c r="M1539" s="4">
        <f t="shared" si="1690"/>
        <v>0</v>
      </c>
      <c r="R1539">
        <f t="shared" si="1654"/>
        <v>4</v>
      </c>
      <c r="S1539" s="33">
        <f t="shared" ref="S1539" si="1721">S1538</f>
        <v>43979</v>
      </c>
      <c r="T1539">
        <f t="shared" si="1656"/>
        <v>22</v>
      </c>
      <c r="U1539">
        <f t="shared" si="1657"/>
        <v>5</v>
      </c>
      <c r="V1539" t="str">
        <f t="shared" si="1692"/>
        <v>22Lulu Durand4</v>
      </c>
      <c r="W1539" s="188">
        <f t="shared" si="1658"/>
        <v>0</v>
      </c>
      <c r="X1539" s="188">
        <f t="shared" si="1659"/>
        <v>0</v>
      </c>
      <c r="Y1539" s="33">
        <f t="shared" si="1660"/>
        <v>43979</v>
      </c>
    </row>
    <row r="1540" spans="1:25" ht="15">
      <c r="A1540" s="39"/>
      <c r="B1540" s="240"/>
      <c r="C1540" s="14" t="str">
        <f>IF(B1538&lt;&gt;"",'Agents Postes'!E$5,"")</f>
        <v>Jules Wist</v>
      </c>
      <c r="D1540" s="15"/>
      <c r="E1540" s="16"/>
      <c r="F1540" s="16"/>
      <c r="G1540" s="17"/>
      <c r="H1540" s="17"/>
      <c r="I1540" s="18"/>
      <c r="J1540" s="18"/>
      <c r="K1540" s="19"/>
      <c r="L1540" s="1">
        <f t="shared" si="1689"/>
        <v>0</v>
      </c>
      <c r="M1540" s="4">
        <f t="shared" si="1690"/>
        <v>0</v>
      </c>
      <c r="R1540">
        <f t="shared" si="1654"/>
        <v>4</v>
      </c>
      <c r="S1540" s="33">
        <f t="shared" ref="S1540" si="1722">S1538</f>
        <v>43979</v>
      </c>
      <c r="T1540">
        <f t="shared" si="1656"/>
        <v>22</v>
      </c>
      <c r="U1540">
        <f t="shared" si="1657"/>
        <v>5</v>
      </c>
      <c r="V1540" t="str">
        <f t="shared" si="1692"/>
        <v>22Jules Wist4</v>
      </c>
      <c r="W1540" s="188">
        <f t="shared" si="1658"/>
        <v>0</v>
      </c>
      <c r="X1540" s="188">
        <f t="shared" si="1659"/>
        <v>0</v>
      </c>
      <c r="Y1540" s="33">
        <f t="shared" si="1660"/>
        <v>43979</v>
      </c>
    </row>
    <row r="1541" spans="1:25" ht="15">
      <c r="A1541" s="39"/>
      <c r="B1541" s="240"/>
      <c r="C1541" s="14" t="str">
        <f>IF(B1538&lt;&gt;"",'Agents Postes'!E$6,"")</f>
        <v>Honoré Tarot</v>
      </c>
      <c r="D1541" s="15"/>
      <c r="E1541" s="16"/>
      <c r="F1541" s="16"/>
      <c r="G1541" s="17"/>
      <c r="H1541" s="17"/>
      <c r="I1541" s="18"/>
      <c r="J1541" s="18"/>
      <c r="K1541" s="19"/>
      <c r="L1541" s="1">
        <f t="shared" si="1689"/>
        <v>0</v>
      </c>
      <c r="M1541" s="4">
        <f t="shared" si="1690"/>
        <v>0</v>
      </c>
      <c r="R1541">
        <f t="shared" si="1654"/>
        <v>4</v>
      </c>
      <c r="S1541" s="33">
        <f t="shared" ref="S1541" si="1723">S1538</f>
        <v>43979</v>
      </c>
      <c r="T1541">
        <f t="shared" si="1656"/>
        <v>22</v>
      </c>
      <c r="U1541">
        <f t="shared" si="1657"/>
        <v>5</v>
      </c>
      <c r="V1541" t="str">
        <f t="shared" si="1692"/>
        <v>22Honoré Tarot4</v>
      </c>
      <c r="W1541" s="188">
        <f t="shared" si="1658"/>
        <v>0</v>
      </c>
      <c r="X1541" s="188">
        <f t="shared" si="1659"/>
        <v>0</v>
      </c>
      <c r="Y1541" s="33">
        <f t="shared" si="1660"/>
        <v>43979</v>
      </c>
    </row>
    <row r="1542" spans="1:25" ht="15">
      <c r="A1542" s="39"/>
      <c r="B1542" s="240"/>
      <c r="C1542" s="14" t="str">
        <f>IF(B1538&lt;&gt;"",'Agents Postes'!E$7,"")</f>
        <v>Joseph Belote</v>
      </c>
      <c r="D1542" s="15"/>
      <c r="E1542" s="16"/>
      <c r="F1542" s="16"/>
      <c r="G1542" s="17"/>
      <c r="H1542" s="17"/>
      <c r="I1542" s="18"/>
      <c r="J1542" s="18"/>
      <c r="K1542" s="19"/>
      <c r="L1542" s="1">
        <f t="shared" si="1689"/>
        <v>0</v>
      </c>
      <c r="M1542" s="4">
        <f t="shared" si="1690"/>
        <v>0</v>
      </c>
      <c r="R1542">
        <f t="shared" si="1654"/>
        <v>4</v>
      </c>
      <c r="S1542" s="33">
        <f t="shared" ref="S1542" si="1724">S1538</f>
        <v>43979</v>
      </c>
      <c r="T1542">
        <f t="shared" si="1656"/>
        <v>22</v>
      </c>
      <c r="U1542">
        <f t="shared" si="1657"/>
        <v>5</v>
      </c>
      <c r="V1542" t="str">
        <f t="shared" si="1692"/>
        <v>22Joseph Belote4</v>
      </c>
      <c r="W1542" s="188">
        <f t="shared" si="1658"/>
        <v>0</v>
      </c>
      <c r="X1542" s="188">
        <f t="shared" si="1659"/>
        <v>0</v>
      </c>
      <c r="Y1542" s="33">
        <f t="shared" si="1660"/>
        <v>43979</v>
      </c>
    </row>
    <row r="1543" spans="1:25" ht="15">
      <c r="A1543" s="39"/>
      <c r="B1543" s="240"/>
      <c r="C1543" s="14" t="str">
        <f>IF(B1538&lt;&gt;"",'Agents Postes'!E$8,"")</f>
        <v/>
      </c>
      <c r="D1543" s="15"/>
      <c r="E1543" s="16"/>
      <c r="F1543" s="16"/>
      <c r="G1543" s="17"/>
      <c r="H1543" s="17"/>
      <c r="I1543" s="18"/>
      <c r="J1543" s="18"/>
      <c r="K1543" s="19"/>
      <c r="L1543" s="1">
        <f t="shared" si="1689"/>
        <v>0</v>
      </c>
      <c r="M1543" s="4">
        <f t="shared" si="1690"/>
        <v>0</v>
      </c>
      <c r="R1543">
        <f t="shared" si="1654"/>
        <v>4</v>
      </c>
      <c r="S1543" s="33">
        <f t="shared" ref="S1543" si="1725">S1538</f>
        <v>43979</v>
      </c>
      <c r="T1543">
        <f t="shared" si="1656"/>
        <v>22</v>
      </c>
      <c r="U1543">
        <f t="shared" si="1657"/>
        <v>5</v>
      </c>
      <c r="V1543" t="str">
        <f t="shared" si="1692"/>
        <v>224</v>
      </c>
      <c r="W1543" s="188">
        <f t="shared" si="1658"/>
        <v>0</v>
      </c>
      <c r="X1543" s="188">
        <f t="shared" si="1659"/>
        <v>0</v>
      </c>
      <c r="Y1543" s="33">
        <f t="shared" si="1660"/>
        <v>43979</v>
      </c>
    </row>
    <row r="1544" spans="1:25" ht="15">
      <c r="A1544" s="39"/>
      <c r="B1544" s="240"/>
      <c r="C1544" s="14" t="str">
        <f>IF(B1538&lt;&gt;"",'Agents Postes'!E$9,"")</f>
        <v/>
      </c>
      <c r="D1544" s="15"/>
      <c r="E1544" s="16"/>
      <c r="F1544" s="16"/>
      <c r="G1544" s="17"/>
      <c r="H1544" s="17"/>
      <c r="I1544" s="18"/>
      <c r="J1544" s="18"/>
      <c r="K1544" s="19"/>
      <c r="L1544" s="1">
        <f t="shared" si="1689"/>
        <v>0</v>
      </c>
      <c r="M1544" s="4">
        <f t="shared" si="1690"/>
        <v>0</v>
      </c>
      <c r="R1544">
        <f t="shared" si="1654"/>
        <v>4</v>
      </c>
      <c r="S1544" s="33">
        <f t="shared" ref="S1544" si="1726">S1538</f>
        <v>43979</v>
      </c>
      <c r="T1544">
        <f t="shared" si="1656"/>
        <v>22</v>
      </c>
      <c r="U1544">
        <f t="shared" si="1657"/>
        <v>5</v>
      </c>
      <c r="V1544" t="str">
        <f t="shared" si="1692"/>
        <v>224</v>
      </c>
      <c r="W1544" s="188">
        <f t="shared" si="1658"/>
        <v>0</v>
      </c>
      <c r="X1544" s="188">
        <f t="shared" si="1659"/>
        <v>0</v>
      </c>
      <c r="Y1544" s="33">
        <f t="shared" si="1660"/>
        <v>43979</v>
      </c>
    </row>
    <row r="1545" spans="1:25" ht="15">
      <c r="A1545" s="39"/>
      <c r="B1545" s="240"/>
      <c r="C1545" s="14" t="str">
        <f>IF(B1538&lt;&gt;"",'Agents Postes'!E$10,"")</f>
        <v/>
      </c>
      <c r="D1545" s="15"/>
      <c r="E1545" s="16"/>
      <c r="F1545" s="16"/>
      <c r="G1545" s="17"/>
      <c r="H1545" s="17"/>
      <c r="I1545" s="18"/>
      <c r="J1545" s="18"/>
      <c r="K1545" s="19"/>
      <c r="L1545" s="1">
        <f t="shared" si="1689"/>
        <v>0</v>
      </c>
      <c r="M1545" s="4">
        <f t="shared" si="1690"/>
        <v>0</v>
      </c>
      <c r="R1545">
        <f t="shared" ref="R1545:R1608" si="1727">IF(S1545&lt;&gt;"",WEEKDAY(S1545,2),"")</f>
        <v>4</v>
      </c>
      <c r="S1545" s="33">
        <f t="shared" ref="S1545" si="1728">S1538</f>
        <v>43979</v>
      </c>
      <c r="T1545">
        <f t="shared" ref="T1545:T1608" si="1729">IF(S1545&lt;&gt;"",WEEKNUM(S1545,2),"")</f>
        <v>22</v>
      </c>
      <c r="U1545">
        <f t="shared" ref="U1545:U1608" si="1730">IF(S1545&lt;&gt;"",MONTH(S1545),"")</f>
        <v>5</v>
      </c>
      <c r="V1545" t="str">
        <f t="shared" si="1692"/>
        <v>224</v>
      </c>
      <c r="W1545" s="188">
        <f t="shared" ref="W1545:W1608" si="1731">D1545</f>
        <v>0</v>
      </c>
      <c r="X1545" s="188">
        <f t="shared" ref="X1545:X1608" si="1732">K1545</f>
        <v>0</v>
      </c>
      <c r="Y1545" s="33">
        <f t="shared" ref="Y1545:Y1608" si="1733">S1545</f>
        <v>43979</v>
      </c>
    </row>
    <row r="1546" spans="1:25" ht="15">
      <c r="A1546" s="39"/>
      <c r="B1546" s="240"/>
      <c r="C1546" s="14" t="str">
        <f>IF(B1538&lt;&gt;"",'Agents Postes'!E$11,"")</f>
        <v/>
      </c>
      <c r="D1546" s="15"/>
      <c r="E1546" s="16"/>
      <c r="F1546" s="16"/>
      <c r="G1546" s="17"/>
      <c r="H1546" s="17"/>
      <c r="I1546" s="18"/>
      <c r="J1546" s="18"/>
      <c r="K1546" s="19"/>
      <c r="L1546" s="1">
        <f t="shared" si="1689"/>
        <v>0</v>
      </c>
      <c r="M1546" s="4">
        <f t="shared" si="1690"/>
        <v>0</v>
      </c>
      <c r="R1546">
        <f t="shared" si="1727"/>
        <v>4</v>
      </c>
      <c r="S1546" s="33">
        <f t="shared" ref="S1546" si="1734">S1538</f>
        <v>43979</v>
      </c>
      <c r="T1546">
        <f t="shared" si="1729"/>
        <v>22</v>
      </c>
      <c r="U1546">
        <f t="shared" si="1730"/>
        <v>5</v>
      </c>
      <c r="V1546" t="str">
        <f t="shared" si="1692"/>
        <v>224</v>
      </c>
      <c r="W1546" s="188">
        <f t="shared" si="1731"/>
        <v>0</v>
      </c>
      <c r="X1546" s="188">
        <f t="shared" si="1732"/>
        <v>0</v>
      </c>
      <c r="Y1546" s="33">
        <f t="shared" si="1733"/>
        <v>43979</v>
      </c>
    </row>
    <row r="1547" spans="1:25" ht="15">
      <c r="A1547" s="39"/>
      <c r="B1547" s="240"/>
      <c r="C1547" s="14" t="str">
        <f>IF(B1538&lt;&gt;"",'Agents Postes'!E$12,"")</f>
        <v/>
      </c>
      <c r="D1547" s="15"/>
      <c r="E1547" s="16"/>
      <c r="F1547" s="16"/>
      <c r="G1547" s="17"/>
      <c r="H1547" s="17"/>
      <c r="I1547" s="18"/>
      <c r="J1547" s="18"/>
      <c r="K1547" s="19"/>
      <c r="L1547" s="1">
        <f t="shared" si="1689"/>
        <v>0</v>
      </c>
      <c r="M1547" s="4">
        <f t="shared" si="1690"/>
        <v>0</v>
      </c>
      <c r="R1547">
        <f t="shared" si="1727"/>
        <v>4</v>
      </c>
      <c r="S1547" s="33">
        <f t="shared" ref="S1547" si="1735">S1538</f>
        <v>43979</v>
      </c>
      <c r="T1547">
        <f t="shared" si="1729"/>
        <v>22</v>
      </c>
      <c r="U1547">
        <f t="shared" si="1730"/>
        <v>5</v>
      </c>
      <c r="V1547" t="str">
        <f t="shared" si="1692"/>
        <v>224</v>
      </c>
      <c r="W1547" s="188">
        <f t="shared" si="1731"/>
        <v>0</v>
      </c>
      <c r="X1547" s="188">
        <f t="shared" si="1732"/>
        <v>0</v>
      </c>
      <c r="Y1547" s="33">
        <f t="shared" si="1733"/>
        <v>43979</v>
      </c>
    </row>
    <row r="1548" spans="1:25" ht="15">
      <c r="A1548" s="39"/>
      <c r="B1548" s="240"/>
      <c r="C1548" s="14" t="str">
        <f>IF(B1538&lt;&gt;"",'Agents Postes'!E$13,"")</f>
        <v/>
      </c>
      <c r="D1548" s="15"/>
      <c r="E1548" s="16"/>
      <c r="F1548" s="16"/>
      <c r="G1548" s="17"/>
      <c r="H1548" s="17"/>
      <c r="I1548" s="18"/>
      <c r="J1548" s="18"/>
      <c r="K1548" s="19"/>
      <c r="L1548" s="1">
        <f t="shared" si="1689"/>
        <v>0</v>
      </c>
      <c r="M1548" s="4">
        <f t="shared" si="1690"/>
        <v>0</v>
      </c>
      <c r="R1548">
        <f t="shared" si="1727"/>
        <v>4</v>
      </c>
      <c r="S1548" s="33">
        <f t="shared" ref="S1548" si="1736">S1538</f>
        <v>43979</v>
      </c>
      <c r="T1548">
        <f t="shared" si="1729"/>
        <v>22</v>
      </c>
      <c r="U1548">
        <f t="shared" si="1730"/>
        <v>5</v>
      </c>
      <c r="V1548" t="str">
        <f t="shared" si="1692"/>
        <v>224</v>
      </c>
      <c r="W1548" s="188">
        <f t="shared" si="1731"/>
        <v>0</v>
      </c>
      <c r="X1548" s="188">
        <f t="shared" si="1732"/>
        <v>0</v>
      </c>
      <c r="Y1548" s="33">
        <f t="shared" si="1733"/>
        <v>43979</v>
      </c>
    </row>
    <row r="1549" spans="1:25" ht="15">
      <c r="A1549" s="39"/>
      <c r="B1549" s="240"/>
      <c r="C1549" s="14" t="str">
        <f>IF(B1538&lt;&gt;"",'Agents Postes'!E$14,"")</f>
        <v/>
      </c>
      <c r="D1549" s="15"/>
      <c r="E1549" s="16"/>
      <c r="F1549" s="16"/>
      <c r="G1549" s="17"/>
      <c r="H1549" s="17"/>
      <c r="I1549" s="18"/>
      <c r="J1549" s="18"/>
      <c r="K1549" s="19"/>
      <c r="L1549" s="1">
        <f t="shared" si="1689"/>
        <v>0</v>
      </c>
      <c r="M1549" s="4">
        <f t="shared" si="1690"/>
        <v>0</v>
      </c>
      <c r="R1549">
        <f t="shared" si="1727"/>
        <v>4</v>
      </c>
      <c r="S1549" s="33">
        <f t="shared" ref="S1549" si="1737">S1538</f>
        <v>43979</v>
      </c>
      <c r="T1549">
        <f t="shared" si="1729"/>
        <v>22</v>
      </c>
      <c r="U1549">
        <f t="shared" si="1730"/>
        <v>5</v>
      </c>
      <c r="V1549" t="str">
        <f t="shared" si="1692"/>
        <v>224</v>
      </c>
      <c r="W1549" s="188">
        <f t="shared" si="1731"/>
        <v>0</v>
      </c>
      <c r="X1549" s="188">
        <f t="shared" si="1732"/>
        <v>0</v>
      </c>
      <c r="Y1549" s="33">
        <f t="shared" si="1733"/>
        <v>43979</v>
      </c>
    </row>
    <row r="1550" spans="1:25" ht="15">
      <c r="A1550" s="39"/>
      <c r="B1550" s="240"/>
      <c r="C1550" s="14" t="str">
        <f>IF(B1539&lt;&gt;"",'Agents Postes'!E$14,"")</f>
        <v/>
      </c>
      <c r="D1550" s="15"/>
      <c r="E1550" s="16"/>
      <c r="F1550" s="16"/>
      <c r="G1550" s="17"/>
      <c r="H1550" s="17"/>
      <c r="I1550" s="18"/>
      <c r="J1550" s="18"/>
      <c r="K1550" s="19"/>
      <c r="L1550" s="1">
        <f t="shared" si="1689"/>
        <v>0</v>
      </c>
      <c r="M1550" s="4">
        <f t="shared" si="1690"/>
        <v>0</v>
      </c>
      <c r="R1550">
        <f t="shared" si="1727"/>
        <v>4</v>
      </c>
      <c r="S1550" s="33">
        <f t="shared" ref="S1550" si="1738">S1538</f>
        <v>43979</v>
      </c>
      <c r="T1550">
        <f t="shared" si="1729"/>
        <v>22</v>
      </c>
      <c r="U1550">
        <f t="shared" si="1730"/>
        <v>5</v>
      </c>
      <c r="V1550" t="str">
        <f t="shared" si="1692"/>
        <v>224</v>
      </c>
      <c r="W1550" s="188">
        <f t="shared" si="1731"/>
        <v>0</v>
      </c>
      <c r="X1550" s="188">
        <f t="shared" si="1732"/>
        <v>0</v>
      </c>
      <c r="Y1550" s="33">
        <f t="shared" si="1733"/>
        <v>43979</v>
      </c>
    </row>
    <row r="1551" spans="1:25" ht="15">
      <c r="A1551" s="39"/>
      <c r="B1551" s="240"/>
      <c r="C1551" s="14" t="str">
        <f>IF(B1540&lt;&gt;"",'Agents Postes'!E$14,"")</f>
        <v/>
      </c>
      <c r="D1551" s="15"/>
      <c r="E1551" s="16"/>
      <c r="F1551" s="16"/>
      <c r="G1551" s="17"/>
      <c r="H1551" s="17"/>
      <c r="I1551" s="18"/>
      <c r="J1551" s="18"/>
      <c r="K1551" s="19"/>
      <c r="L1551" s="1">
        <f t="shared" si="1689"/>
        <v>0</v>
      </c>
      <c r="M1551" s="4">
        <f t="shared" si="1690"/>
        <v>0</v>
      </c>
      <c r="R1551">
        <f t="shared" si="1727"/>
        <v>4</v>
      </c>
      <c r="S1551" s="33">
        <f t="shared" ref="S1551" si="1739">S1538</f>
        <v>43979</v>
      </c>
      <c r="T1551">
        <f t="shared" si="1729"/>
        <v>22</v>
      </c>
      <c r="U1551">
        <f t="shared" si="1730"/>
        <v>5</v>
      </c>
      <c r="V1551" t="str">
        <f t="shared" si="1692"/>
        <v>224</v>
      </c>
      <c r="W1551" s="188">
        <f t="shared" si="1731"/>
        <v>0</v>
      </c>
      <c r="X1551" s="188">
        <f t="shared" si="1732"/>
        <v>0</v>
      </c>
      <c r="Y1551" s="33">
        <f t="shared" si="1733"/>
        <v>43979</v>
      </c>
    </row>
    <row r="1552" spans="1:25" ht="15.75" thickBot="1">
      <c r="A1552" s="39"/>
      <c r="B1552" s="241"/>
      <c r="C1552" s="14" t="str">
        <f>IF(B1541&lt;&gt;"",'Agents Postes'!E$14,"")</f>
        <v/>
      </c>
      <c r="D1552" s="15"/>
      <c r="E1552" s="126"/>
      <c r="F1552" s="126"/>
      <c r="G1552" s="127"/>
      <c r="H1552" s="127"/>
      <c r="I1552" s="128"/>
      <c r="J1552" s="128"/>
      <c r="K1552" s="21"/>
      <c r="L1552" s="5">
        <f t="shared" si="1689"/>
        <v>0</v>
      </c>
      <c r="M1552" s="6">
        <f t="shared" si="1690"/>
        <v>0</v>
      </c>
      <c r="R1552">
        <f t="shared" si="1727"/>
        <v>4</v>
      </c>
      <c r="S1552" s="33">
        <f t="shared" ref="S1552" si="1740">S1538</f>
        <v>43979</v>
      </c>
      <c r="T1552">
        <f t="shared" si="1729"/>
        <v>22</v>
      </c>
      <c r="U1552">
        <f t="shared" si="1730"/>
        <v>5</v>
      </c>
      <c r="V1552" t="str">
        <f t="shared" si="1692"/>
        <v>224</v>
      </c>
      <c r="W1552" s="188">
        <f t="shared" si="1731"/>
        <v>0</v>
      </c>
      <c r="X1552" s="188">
        <f t="shared" si="1732"/>
        <v>0</v>
      </c>
      <c r="Y1552" s="33">
        <f t="shared" si="1733"/>
        <v>43979</v>
      </c>
    </row>
    <row r="1553" spans="1:25" ht="15">
      <c r="A1553" s="39">
        <v>103</v>
      </c>
      <c r="B1553" s="239">
        <f>IF(WORKDAY(D$4,A1553,Feries)&lt;=F$4,WORKDAY(D$4,A1553,Feries),"")</f>
        <v>43980</v>
      </c>
      <c r="C1553" s="11" t="str">
        <f>IF(B1553&lt;&gt;"",'Agents Postes'!E$3,"")</f>
        <v>Herbert Dupont</v>
      </c>
      <c r="D1553" s="12"/>
      <c r="E1553" s="123"/>
      <c r="F1553" s="123"/>
      <c r="G1553" s="124"/>
      <c r="H1553" s="124"/>
      <c r="I1553" s="125"/>
      <c r="J1553" s="125"/>
      <c r="K1553" s="13"/>
      <c r="L1553" s="2">
        <f t="shared" si="1689"/>
        <v>0</v>
      </c>
      <c r="M1553" s="3">
        <f t="shared" si="1690"/>
        <v>0</v>
      </c>
      <c r="R1553">
        <f t="shared" si="1727"/>
        <v>5</v>
      </c>
      <c r="S1553" s="33">
        <f t="shared" ref="S1553" si="1741">B1553</f>
        <v>43980</v>
      </c>
      <c r="T1553">
        <f t="shared" si="1729"/>
        <v>22</v>
      </c>
      <c r="U1553">
        <f t="shared" si="1730"/>
        <v>5</v>
      </c>
      <c r="V1553" t="str">
        <f t="shared" si="1692"/>
        <v>22Herbert Dupont5</v>
      </c>
      <c r="W1553" s="188">
        <f t="shared" si="1731"/>
        <v>0</v>
      </c>
      <c r="X1553" s="188">
        <f t="shared" si="1732"/>
        <v>0</v>
      </c>
      <c r="Y1553" s="33">
        <f t="shared" si="1733"/>
        <v>43980</v>
      </c>
    </row>
    <row r="1554" spans="1:25" ht="15">
      <c r="A1554" s="39"/>
      <c r="B1554" s="240"/>
      <c r="C1554" s="14" t="str">
        <f>IF(B1553&lt;&gt;"",'Agents Postes'!E$4,"")</f>
        <v>Lulu Durand</v>
      </c>
      <c r="D1554" s="15"/>
      <c r="E1554" s="16"/>
      <c r="F1554" s="16"/>
      <c r="G1554" s="17"/>
      <c r="H1554" s="17"/>
      <c r="I1554" s="18"/>
      <c r="J1554" s="18"/>
      <c r="K1554" s="19"/>
      <c r="L1554" s="1">
        <f t="shared" si="1689"/>
        <v>0</v>
      </c>
      <c r="M1554" s="4">
        <f t="shared" si="1690"/>
        <v>0</v>
      </c>
      <c r="R1554">
        <f t="shared" si="1727"/>
        <v>5</v>
      </c>
      <c r="S1554" s="33">
        <f t="shared" ref="S1554" si="1742">S1553</f>
        <v>43980</v>
      </c>
      <c r="T1554">
        <f t="shared" si="1729"/>
        <v>22</v>
      </c>
      <c r="U1554">
        <f t="shared" si="1730"/>
        <v>5</v>
      </c>
      <c r="V1554" t="str">
        <f t="shared" si="1692"/>
        <v>22Lulu Durand5</v>
      </c>
      <c r="W1554" s="188">
        <f t="shared" si="1731"/>
        <v>0</v>
      </c>
      <c r="X1554" s="188">
        <f t="shared" si="1732"/>
        <v>0</v>
      </c>
      <c r="Y1554" s="33">
        <f t="shared" si="1733"/>
        <v>43980</v>
      </c>
    </row>
    <row r="1555" spans="1:25" ht="15">
      <c r="A1555" s="39"/>
      <c r="B1555" s="240"/>
      <c r="C1555" s="14" t="str">
        <f>IF(B1553&lt;&gt;"",'Agents Postes'!E$5,"")</f>
        <v>Jules Wist</v>
      </c>
      <c r="D1555" s="15"/>
      <c r="E1555" s="16"/>
      <c r="F1555" s="16"/>
      <c r="G1555" s="17"/>
      <c r="H1555" s="17"/>
      <c r="I1555" s="18"/>
      <c r="J1555" s="18"/>
      <c r="K1555" s="19"/>
      <c r="L1555" s="1">
        <f t="shared" si="1689"/>
        <v>0</v>
      </c>
      <c r="M1555" s="4">
        <f t="shared" si="1690"/>
        <v>0</v>
      </c>
      <c r="R1555">
        <f t="shared" si="1727"/>
        <v>5</v>
      </c>
      <c r="S1555" s="33">
        <f t="shared" ref="S1555" si="1743">S1553</f>
        <v>43980</v>
      </c>
      <c r="T1555">
        <f t="shared" si="1729"/>
        <v>22</v>
      </c>
      <c r="U1555">
        <f t="shared" si="1730"/>
        <v>5</v>
      </c>
      <c r="V1555" t="str">
        <f t="shared" si="1692"/>
        <v>22Jules Wist5</v>
      </c>
      <c r="W1555" s="188">
        <f t="shared" si="1731"/>
        <v>0</v>
      </c>
      <c r="X1555" s="188">
        <f t="shared" si="1732"/>
        <v>0</v>
      </c>
      <c r="Y1555" s="33">
        <f t="shared" si="1733"/>
        <v>43980</v>
      </c>
    </row>
    <row r="1556" spans="1:25" ht="15">
      <c r="A1556" s="39"/>
      <c r="B1556" s="240"/>
      <c r="C1556" s="14" t="str">
        <f>IF(B1553&lt;&gt;"",'Agents Postes'!E$6,"")</f>
        <v>Honoré Tarot</v>
      </c>
      <c r="D1556" s="15"/>
      <c r="E1556" s="16"/>
      <c r="F1556" s="16"/>
      <c r="G1556" s="17"/>
      <c r="H1556" s="17"/>
      <c r="I1556" s="18"/>
      <c r="J1556" s="18"/>
      <c r="K1556" s="19"/>
      <c r="L1556" s="1">
        <f t="shared" si="1689"/>
        <v>0</v>
      </c>
      <c r="M1556" s="4">
        <f t="shared" si="1690"/>
        <v>0</v>
      </c>
      <c r="R1556">
        <f t="shared" si="1727"/>
        <v>5</v>
      </c>
      <c r="S1556" s="33">
        <f t="shared" ref="S1556" si="1744">S1553</f>
        <v>43980</v>
      </c>
      <c r="T1556">
        <f t="shared" si="1729"/>
        <v>22</v>
      </c>
      <c r="U1556">
        <f t="shared" si="1730"/>
        <v>5</v>
      </c>
      <c r="V1556" t="str">
        <f t="shared" si="1692"/>
        <v>22Honoré Tarot5</v>
      </c>
      <c r="W1556" s="188">
        <f t="shared" si="1731"/>
        <v>0</v>
      </c>
      <c r="X1556" s="188">
        <f t="shared" si="1732"/>
        <v>0</v>
      </c>
      <c r="Y1556" s="33">
        <f t="shared" si="1733"/>
        <v>43980</v>
      </c>
    </row>
    <row r="1557" spans="1:25" ht="15">
      <c r="A1557" s="39"/>
      <c r="B1557" s="240"/>
      <c r="C1557" s="14" t="str">
        <f>IF(B1553&lt;&gt;"",'Agents Postes'!E$7,"")</f>
        <v>Joseph Belote</v>
      </c>
      <c r="D1557" s="15"/>
      <c r="E1557" s="16"/>
      <c r="F1557" s="16"/>
      <c r="G1557" s="17"/>
      <c r="H1557" s="17"/>
      <c r="I1557" s="18"/>
      <c r="J1557" s="18"/>
      <c r="K1557" s="19"/>
      <c r="L1557" s="1">
        <f t="shared" si="1689"/>
        <v>0</v>
      </c>
      <c r="M1557" s="4">
        <f t="shared" si="1690"/>
        <v>0</v>
      </c>
      <c r="R1557">
        <f t="shared" si="1727"/>
        <v>5</v>
      </c>
      <c r="S1557" s="33">
        <f t="shared" ref="S1557" si="1745">S1553</f>
        <v>43980</v>
      </c>
      <c r="T1557">
        <f t="shared" si="1729"/>
        <v>22</v>
      </c>
      <c r="U1557">
        <f t="shared" si="1730"/>
        <v>5</v>
      </c>
      <c r="V1557" t="str">
        <f t="shared" si="1692"/>
        <v>22Joseph Belote5</v>
      </c>
      <c r="W1557" s="188">
        <f t="shared" si="1731"/>
        <v>0</v>
      </c>
      <c r="X1557" s="188">
        <f t="shared" si="1732"/>
        <v>0</v>
      </c>
      <c r="Y1557" s="33">
        <f t="shared" si="1733"/>
        <v>43980</v>
      </c>
    </row>
    <row r="1558" spans="1:25" ht="15">
      <c r="A1558" s="39"/>
      <c r="B1558" s="240"/>
      <c r="C1558" s="14" t="str">
        <f>IF(B1553&lt;&gt;"",'Agents Postes'!E$8,"")</f>
        <v/>
      </c>
      <c r="D1558" s="15"/>
      <c r="E1558" s="16"/>
      <c r="F1558" s="16"/>
      <c r="G1558" s="17"/>
      <c r="H1558" s="17"/>
      <c r="I1558" s="18"/>
      <c r="J1558" s="18"/>
      <c r="K1558" s="19"/>
      <c r="L1558" s="1">
        <f t="shared" si="1689"/>
        <v>0</v>
      </c>
      <c r="M1558" s="4">
        <f t="shared" si="1690"/>
        <v>0</v>
      </c>
      <c r="R1558">
        <f t="shared" si="1727"/>
        <v>5</v>
      </c>
      <c r="S1558" s="33">
        <f t="shared" ref="S1558" si="1746">S1553</f>
        <v>43980</v>
      </c>
      <c r="T1558">
        <f t="shared" si="1729"/>
        <v>22</v>
      </c>
      <c r="U1558">
        <f t="shared" si="1730"/>
        <v>5</v>
      </c>
      <c r="V1558" t="str">
        <f t="shared" si="1692"/>
        <v>225</v>
      </c>
      <c r="W1558" s="188">
        <f t="shared" si="1731"/>
        <v>0</v>
      </c>
      <c r="X1558" s="188">
        <f t="shared" si="1732"/>
        <v>0</v>
      </c>
      <c r="Y1558" s="33">
        <f t="shared" si="1733"/>
        <v>43980</v>
      </c>
    </row>
    <row r="1559" spans="1:25" ht="15">
      <c r="A1559" s="39"/>
      <c r="B1559" s="240"/>
      <c r="C1559" s="14" t="str">
        <f>IF(B1553&lt;&gt;"",'Agents Postes'!E$9,"")</f>
        <v/>
      </c>
      <c r="D1559" s="15"/>
      <c r="E1559" s="16"/>
      <c r="F1559" s="16"/>
      <c r="G1559" s="17"/>
      <c r="H1559" s="17"/>
      <c r="I1559" s="18"/>
      <c r="J1559" s="18"/>
      <c r="K1559" s="19"/>
      <c r="L1559" s="1">
        <f t="shared" si="1689"/>
        <v>0</v>
      </c>
      <c r="M1559" s="4">
        <f t="shared" si="1690"/>
        <v>0</v>
      </c>
      <c r="R1559">
        <f t="shared" si="1727"/>
        <v>5</v>
      </c>
      <c r="S1559" s="33">
        <f t="shared" ref="S1559" si="1747">S1553</f>
        <v>43980</v>
      </c>
      <c r="T1559">
        <f t="shared" si="1729"/>
        <v>22</v>
      </c>
      <c r="U1559">
        <f t="shared" si="1730"/>
        <v>5</v>
      </c>
      <c r="V1559" t="str">
        <f t="shared" si="1692"/>
        <v>225</v>
      </c>
      <c r="W1559" s="188">
        <f t="shared" si="1731"/>
        <v>0</v>
      </c>
      <c r="X1559" s="188">
        <f t="shared" si="1732"/>
        <v>0</v>
      </c>
      <c r="Y1559" s="33">
        <f t="shared" si="1733"/>
        <v>43980</v>
      </c>
    </row>
    <row r="1560" spans="1:25" ht="15">
      <c r="A1560" s="39"/>
      <c r="B1560" s="240"/>
      <c r="C1560" s="14" t="str">
        <f>IF(B1553&lt;&gt;"",'Agents Postes'!E$10,"")</f>
        <v/>
      </c>
      <c r="D1560" s="15"/>
      <c r="E1560" s="16"/>
      <c r="F1560" s="16"/>
      <c r="G1560" s="17"/>
      <c r="H1560" s="17"/>
      <c r="I1560" s="18"/>
      <c r="J1560" s="18"/>
      <c r="K1560" s="19"/>
      <c r="L1560" s="1">
        <f t="shared" si="1689"/>
        <v>0</v>
      </c>
      <c r="M1560" s="4">
        <f t="shared" si="1690"/>
        <v>0</v>
      </c>
      <c r="R1560">
        <f t="shared" si="1727"/>
        <v>5</v>
      </c>
      <c r="S1560" s="33">
        <f t="shared" ref="S1560" si="1748">S1553</f>
        <v>43980</v>
      </c>
      <c r="T1560">
        <f t="shared" si="1729"/>
        <v>22</v>
      </c>
      <c r="U1560">
        <f t="shared" si="1730"/>
        <v>5</v>
      </c>
      <c r="V1560" t="str">
        <f t="shared" si="1692"/>
        <v>225</v>
      </c>
      <c r="W1560" s="188">
        <f t="shared" si="1731"/>
        <v>0</v>
      </c>
      <c r="X1560" s="188">
        <f t="shared" si="1732"/>
        <v>0</v>
      </c>
      <c r="Y1560" s="33">
        <f t="shared" si="1733"/>
        <v>43980</v>
      </c>
    </row>
    <row r="1561" spans="1:25" ht="15">
      <c r="A1561" s="39"/>
      <c r="B1561" s="240"/>
      <c r="C1561" s="14" t="str">
        <f>IF(B1553&lt;&gt;"",'Agents Postes'!E$11,"")</f>
        <v/>
      </c>
      <c r="D1561" s="15"/>
      <c r="E1561" s="16"/>
      <c r="F1561" s="16"/>
      <c r="G1561" s="17"/>
      <c r="H1561" s="17"/>
      <c r="I1561" s="18"/>
      <c r="J1561" s="18"/>
      <c r="K1561" s="19"/>
      <c r="L1561" s="1">
        <f t="shared" si="1689"/>
        <v>0</v>
      </c>
      <c r="M1561" s="4">
        <f t="shared" si="1690"/>
        <v>0</v>
      </c>
      <c r="R1561">
        <f t="shared" si="1727"/>
        <v>5</v>
      </c>
      <c r="S1561" s="33">
        <f t="shared" ref="S1561" si="1749">S1553</f>
        <v>43980</v>
      </c>
      <c r="T1561">
        <f t="shared" si="1729"/>
        <v>22</v>
      </c>
      <c r="U1561">
        <f t="shared" si="1730"/>
        <v>5</v>
      </c>
      <c r="V1561" t="str">
        <f t="shared" si="1692"/>
        <v>225</v>
      </c>
      <c r="W1561" s="188">
        <f t="shared" si="1731"/>
        <v>0</v>
      </c>
      <c r="X1561" s="188">
        <f t="shared" si="1732"/>
        <v>0</v>
      </c>
      <c r="Y1561" s="33">
        <f t="shared" si="1733"/>
        <v>43980</v>
      </c>
    </row>
    <row r="1562" spans="1:25" ht="15">
      <c r="A1562" s="39"/>
      <c r="B1562" s="240"/>
      <c r="C1562" s="14" t="str">
        <f>IF(B1553&lt;&gt;"",'Agents Postes'!E$12,"")</f>
        <v/>
      </c>
      <c r="D1562" s="15"/>
      <c r="E1562" s="16"/>
      <c r="F1562" s="16"/>
      <c r="G1562" s="17"/>
      <c r="H1562" s="17"/>
      <c r="I1562" s="18"/>
      <c r="J1562" s="18"/>
      <c r="K1562" s="19"/>
      <c r="L1562" s="1">
        <f t="shared" si="1689"/>
        <v>0</v>
      </c>
      <c r="M1562" s="4">
        <f t="shared" si="1690"/>
        <v>0</v>
      </c>
      <c r="R1562">
        <f t="shared" si="1727"/>
        <v>5</v>
      </c>
      <c r="S1562" s="33">
        <f t="shared" ref="S1562" si="1750">S1553</f>
        <v>43980</v>
      </c>
      <c r="T1562">
        <f t="shared" si="1729"/>
        <v>22</v>
      </c>
      <c r="U1562">
        <f t="shared" si="1730"/>
        <v>5</v>
      </c>
      <c r="V1562" t="str">
        <f t="shared" si="1692"/>
        <v>225</v>
      </c>
      <c r="W1562" s="188">
        <f t="shared" si="1731"/>
        <v>0</v>
      </c>
      <c r="X1562" s="188">
        <f t="shared" si="1732"/>
        <v>0</v>
      </c>
      <c r="Y1562" s="33">
        <f t="shared" si="1733"/>
        <v>43980</v>
      </c>
    </row>
    <row r="1563" spans="1:25" ht="15">
      <c r="A1563" s="39"/>
      <c r="B1563" s="240"/>
      <c r="C1563" s="14" t="str">
        <f>IF(B1553&lt;&gt;"",'Agents Postes'!E$13,"")</f>
        <v/>
      </c>
      <c r="D1563" s="15"/>
      <c r="E1563" s="16"/>
      <c r="F1563" s="16"/>
      <c r="G1563" s="17"/>
      <c r="H1563" s="17"/>
      <c r="I1563" s="18"/>
      <c r="J1563" s="18"/>
      <c r="K1563" s="19"/>
      <c r="L1563" s="1">
        <f t="shared" si="1689"/>
        <v>0</v>
      </c>
      <c r="M1563" s="4">
        <f t="shared" si="1690"/>
        <v>0</v>
      </c>
      <c r="R1563">
        <f t="shared" si="1727"/>
        <v>5</v>
      </c>
      <c r="S1563" s="33">
        <f t="shared" ref="S1563" si="1751">S1553</f>
        <v>43980</v>
      </c>
      <c r="T1563">
        <f t="shared" si="1729"/>
        <v>22</v>
      </c>
      <c r="U1563">
        <f t="shared" si="1730"/>
        <v>5</v>
      </c>
      <c r="V1563" t="str">
        <f t="shared" si="1692"/>
        <v>225</v>
      </c>
      <c r="W1563" s="188">
        <f t="shared" si="1731"/>
        <v>0</v>
      </c>
      <c r="X1563" s="188">
        <f t="shared" si="1732"/>
        <v>0</v>
      </c>
      <c r="Y1563" s="33">
        <f t="shared" si="1733"/>
        <v>43980</v>
      </c>
    </row>
    <row r="1564" spans="1:25" ht="15">
      <c r="A1564" s="39"/>
      <c r="B1564" s="240"/>
      <c r="C1564" s="14" t="str">
        <f>IF(B1553&lt;&gt;"",'Agents Postes'!E$14,"")</f>
        <v/>
      </c>
      <c r="D1564" s="15"/>
      <c r="E1564" s="16"/>
      <c r="F1564" s="16"/>
      <c r="G1564" s="17"/>
      <c r="H1564" s="17"/>
      <c r="I1564" s="18"/>
      <c r="J1564" s="18"/>
      <c r="K1564" s="19"/>
      <c r="L1564" s="1">
        <f t="shared" si="1689"/>
        <v>0</v>
      </c>
      <c r="M1564" s="4">
        <f t="shared" si="1690"/>
        <v>0</v>
      </c>
      <c r="R1564">
        <f t="shared" si="1727"/>
        <v>5</v>
      </c>
      <c r="S1564" s="33">
        <f t="shared" ref="S1564" si="1752">S1553</f>
        <v>43980</v>
      </c>
      <c r="T1564">
        <f t="shared" si="1729"/>
        <v>22</v>
      </c>
      <c r="U1564">
        <f t="shared" si="1730"/>
        <v>5</v>
      </c>
      <c r="V1564" t="str">
        <f t="shared" si="1692"/>
        <v>225</v>
      </c>
      <c r="W1564" s="188">
        <f t="shared" si="1731"/>
        <v>0</v>
      </c>
      <c r="X1564" s="188">
        <f t="shared" si="1732"/>
        <v>0</v>
      </c>
      <c r="Y1564" s="33">
        <f t="shared" si="1733"/>
        <v>43980</v>
      </c>
    </row>
    <row r="1565" spans="1:25" ht="15">
      <c r="A1565" s="39"/>
      <c r="B1565" s="240"/>
      <c r="C1565" s="14" t="str">
        <f>IF(B1554&lt;&gt;"",'Agents Postes'!E$14,"")</f>
        <v/>
      </c>
      <c r="D1565" s="15"/>
      <c r="E1565" s="16"/>
      <c r="F1565" s="16"/>
      <c r="G1565" s="17"/>
      <c r="H1565" s="17"/>
      <c r="I1565" s="18"/>
      <c r="J1565" s="18"/>
      <c r="K1565" s="19"/>
      <c r="L1565" s="1">
        <f t="shared" si="1689"/>
        <v>0</v>
      </c>
      <c r="M1565" s="4">
        <f t="shared" si="1690"/>
        <v>0</v>
      </c>
      <c r="R1565">
        <f t="shared" si="1727"/>
        <v>5</v>
      </c>
      <c r="S1565" s="33">
        <f t="shared" ref="S1565" si="1753">S1553</f>
        <v>43980</v>
      </c>
      <c r="T1565">
        <f t="shared" si="1729"/>
        <v>22</v>
      </c>
      <c r="U1565">
        <f t="shared" si="1730"/>
        <v>5</v>
      </c>
      <c r="V1565" t="str">
        <f t="shared" si="1692"/>
        <v>225</v>
      </c>
      <c r="W1565" s="188">
        <f t="shared" si="1731"/>
        <v>0</v>
      </c>
      <c r="X1565" s="188">
        <f t="shared" si="1732"/>
        <v>0</v>
      </c>
      <c r="Y1565" s="33">
        <f t="shared" si="1733"/>
        <v>43980</v>
      </c>
    </row>
    <row r="1566" spans="1:25" ht="15">
      <c r="A1566" s="39"/>
      <c r="B1566" s="240"/>
      <c r="C1566" s="14" t="str">
        <f>IF(B1555&lt;&gt;"",'Agents Postes'!E$14,"")</f>
        <v/>
      </c>
      <c r="D1566" s="15"/>
      <c r="E1566" s="16"/>
      <c r="F1566" s="16"/>
      <c r="G1566" s="17"/>
      <c r="H1566" s="17"/>
      <c r="I1566" s="18"/>
      <c r="J1566" s="18"/>
      <c r="K1566" s="19"/>
      <c r="L1566" s="1">
        <f t="shared" si="1689"/>
        <v>0</v>
      </c>
      <c r="M1566" s="4">
        <f t="shared" si="1690"/>
        <v>0</v>
      </c>
      <c r="R1566">
        <f t="shared" si="1727"/>
        <v>5</v>
      </c>
      <c r="S1566" s="33">
        <f t="shared" ref="S1566" si="1754">S1553</f>
        <v>43980</v>
      </c>
      <c r="T1566">
        <f t="shared" si="1729"/>
        <v>22</v>
      </c>
      <c r="U1566">
        <f t="shared" si="1730"/>
        <v>5</v>
      </c>
      <c r="V1566" t="str">
        <f t="shared" si="1692"/>
        <v>225</v>
      </c>
      <c r="W1566" s="188">
        <f t="shared" si="1731"/>
        <v>0</v>
      </c>
      <c r="X1566" s="188">
        <f t="shared" si="1732"/>
        <v>0</v>
      </c>
      <c r="Y1566" s="33">
        <f t="shared" si="1733"/>
        <v>43980</v>
      </c>
    </row>
    <row r="1567" spans="1:25" ht="15.75" thickBot="1">
      <c r="A1567" s="39"/>
      <c r="B1567" s="241"/>
      <c r="C1567" s="14" t="str">
        <f>IF(B1556&lt;&gt;"",'Agents Postes'!E$14,"")</f>
        <v/>
      </c>
      <c r="D1567" s="15"/>
      <c r="E1567" s="126"/>
      <c r="F1567" s="126"/>
      <c r="G1567" s="127"/>
      <c r="H1567" s="127"/>
      <c r="I1567" s="128"/>
      <c r="J1567" s="128"/>
      <c r="K1567" s="21"/>
      <c r="L1567" s="5">
        <f t="shared" si="1689"/>
        <v>0</v>
      </c>
      <c r="M1567" s="6">
        <f t="shared" si="1690"/>
        <v>0</v>
      </c>
      <c r="R1567">
        <f t="shared" si="1727"/>
        <v>5</v>
      </c>
      <c r="S1567" s="33">
        <f t="shared" ref="S1567" si="1755">S1553</f>
        <v>43980</v>
      </c>
      <c r="T1567">
        <f t="shared" si="1729"/>
        <v>22</v>
      </c>
      <c r="U1567">
        <f t="shared" si="1730"/>
        <v>5</v>
      </c>
      <c r="V1567" t="str">
        <f t="shared" si="1692"/>
        <v>225</v>
      </c>
      <c r="W1567" s="188">
        <f t="shared" si="1731"/>
        <v>0</v>
      </c>
      <c r="X1567" s="188">
        <f t="shared" si="1732"/>
        <v>0</v>
      </c>
      <c r="Y1567" s="33">
        <f t="shared" si="1733"/>
        <v>43980</v>
      </c>
    </row>
    <row r="1568" spans="1:25" ht="15">
      <c r="A1568" s="39">
        <v>104</v>
      </c>
      <c r="B1568" s="239">
        <f>IF(WORKDAY(D$4,A1568,Feries)&lt;=F$4,WORKDAY(D$4,A1568,Feries),"")</f>
        <v>43984</v>
      </c>
      <c r="C1568" s="11" t="str">
        <f>IF(B1568&lt;&gt;"",'Agents Postes'!E$3,"")</f>
        <v>Herbert Dupont</v>
      </c>
      <c r="D1568" s="12"/>
      <c r="E1568" s="123"/>
      <c r="F1568" s="123"/>
      <c r="G1568" s="124"/>
      <c r="H1568" s="124"/>
      <c r="I1568" s="125"/>
      <c r="J1568" s="125"/>
      <c r="K1568" s="13"/>
      <c r="L1568" s="2">
        <f t="shared" si="1689"/>
        <v>0</v>
      </c>
      <c r="M1568" s="3">
        <f t="shared" si="1690"/>
        <v>0</v>
      </c>
      <c r="R1568">
        <f t="shared" si="1727"/>
        <v>2</v>
      </c>
      <c r="S1568" s="33">
        <f t="shared" ref="S1568" si="1756">B1568</f>
        <v>43984</v>
      </c>
      <c r="T1568">
        <f t="shared" si="1729"/>
        <v>23</v>
      </c>
      <c r="U1568">
        <f t="shared" si="1730"/>
        <v>6</v>
      </c>
      <c r="V1568" t="str">
        <f t="shared" si="1692"/>
        <v>23Herbert Dupont2</v>
      </c>
      <c r="W1568" s="188">
        <f t="shared" si="1731"/>
        <v>0</v>
      </c>
      <c r="X1568" s="188">
        <f t="shared" si="1732"/>
        <v>0</v>
      </c>
      <c r="Y1568" s="33">
        <f t="shared" si="1733"/>
        <v>43984</v>
      </c>
    </row>
    <row r="1569" spans="1:25" ht="15">
      <c r="A1569" s="39"/>
      <c r="B1569" s="240"/>
      <c r="C1569" s="14" t="str">
        <f>IF(B1568&lt;&gt;"",'Agents Postes'!E$4,"")</f>
        <v>Lulu Durand</v>
      </c>
      <c r="D1569" s="15"/>
      <c r="E1569" s="16"/>
      <c r="F1569" s="16"/>
      <c r="G1569" s="17"/>
      <c r="H1569" s="17"/>
      <c r="I1569" s="18"/>
      <c r="J1569" s="18"/>
      <c r="K1569" s="19"/>
      <c r="L1569" s="1">
        <f t="shared" si="1689"/>
        <v>0</v>
      </c>
      <c r="M1569" s="4">
        <f t="shared" si="1690"/>
        <v>0</v>
      </c>
      <c r="R1569">
        <f t="shared" si="1727"/>
        <v>2</v>
      </c>
      <c r="S1569" s="33">
        <f t="shared" ref="S1569" si="1757">S1568</f>
        <v>43984</v>
      </c>
      <c r="T1569">
        <f t="shared" si="1729"/>
        <v>23</v>
      </c>
      <c r="U1569">
        <f t="shared" si="1730"/>
        <v>6</v>
      </c>
      <c r="V1569" t="str">
        <f t="shared" si="1692"/>
        <v>23Lulu Durand2</v>
      </c>
      <c r="W1569" s="188">
        <f t="shared" si="1731"/>
        <v>0</v>
      </c>
      <c r="X1569" s="188">
        <f t="shared" si="1732"/>
        <v>0</v>
      </c>
      <c r="Y1569" s="33">
        <f t="shared" si="1733"/>
        <v>43984</v>
      </c>
    </row>
    <row r="1570" spans="1:25" ht="15">
      <c r="A1570" s="39"/>
      <c r="B1570" s="240"/>
      <c r="C1570" s="14" t="str">
        <f>IF(B1568&lt;&gt;"",'Agents Postes'!E$5,"")</f>
        <v>Jules Wist</v>
      </c>
      <c r="D1570" s="15"/>
      <c r="E1570" s="16"/>
      <c r="F1570" s="16"/>
      <c r="G1570" s="17"/>
      <c r="H1570" s="17"/>
      <c r="I1570" s="18"/>
      <c r="J1570" s="18"/>
      <c r="K1570" s="19"/>
      <c r="L1570" s="1">
        <f t="shared" si="1689"/>
        <v>0</v>
      </c>
      <c r="M1570" s="4">
        <f t="shared" si="1690"/>
        <v>0</v>
      </c>
      <c r="R1570">
        <f t="shared" si="1727"/>
        <v>2</v>
      </c>
      <c r="S1570" s="33">
        <f t="shared" ref="S1570" si="1758">S1568</f>
        <v>43984</v>
      </c>
      <c r="T1570">
        <f t="shared" si="1729"/>
        <v>23</v>
      </c>
      <c r="U1570">
        <f t="shared" si="1730"/>
        <v>6</v>
      </c>
      <c r="V1570" t="str">
        <f t="shared" si="1692"/>
        <v>23Jules Wist2</v>
      </c>
      <c r="W1570" s="188">
        <f t="shared" si="1731"/>
        <v>0</v>
      </c>
      <c r="X1570" s="188">
        <f t="shared" si="1732"/>
        <v>0</v>
      </c>
      <c r="Y1570" s="33">
        <f t="shared" si="1733"/>
        <v>43984</v>
      </c>
    </row>
    <row r="1571" spans="1:25" ht="15">
      <c r="A1571" s="39"/>
      <c r="B1571" s="240"/>
      <c r="C1571" s="14" t="str">
        <f>IF(B1568&lt;&gt;"",'Agents Postes'!E$6,"")</f>
        <v>Honoré Tarot</v>
      </c>
      <c r="D1571" s="15"/>
      <c r="E1571" s="16"/>
      <c r="F1571" s="16"/>
      <c r="G1571" s="17"/>
      <c r="H1571" s="17"/>
      <c r="I1571" s="18"/>
      <c r="J1571" s="18"/>
      <c r="K1571" s="19"/>
      <c r="L1571" s="1">
        <f t="shared" si="1689"/>
        <v>0</v>
      </c>
      <c r="M1571" s="4">
        <f t="shared" si="1690"/>
        <v>0</v>
      </c>
      <c r="R1571">
        <f t="shared" si="1727"/>
        <v>2</v>
      </c>
      <c r="S1571" s="33">
        <f t="shared" ref="S1571" si="1759">S1568</f>
        <v>43984</v>
      </c>
      <c r="T1571">
        <f t="shared" si="1729"/>
        <v>23</v>
      </c>
      <c r="U1571">
        <f t="shared" si="1730"/>
        <v>6</v>
      </c>
      <c r="V1571" t="str">
        <f t="shared" si="1692"/>
        <v>23Honoré Tarot2</v>
      </c>
      <c r="W1571" s="188">
        <f t="shared" si="1731"/>
        <v>0</v>
      </c>
      <c r="X1571" s="188">
        <f t="shared" si="1732"/>
        <v>0</v>
      </c>
      <c r="Y1571" s="33">
        <f t="shared" si="1733"/>
        <v>43984</v>
      </c>
    </row>
    <row r="1572" spans="1:25" ht="15">
      <c r="A1572" s="39"/>
      <c r="B1572" s="240"/>
      <c r="C1572" s="14" t="str">
        <f>IF(B1568&lt;&gt;"",'Agents Postes'!E$7,"")</f>
        <v>Joseph Belote</v>
      </c>
      <c r="D1572" s="15"/>
      <c r="E1572" s="16"/>
      <c r="F1572" s="16"/>
      <c r="G1572" s="17"/>
      <c r="H1572" s="17"/>
      <c r="I1572" s="18"/>
      <c r="J1572" s="18"/>
      <c r="K1572" s="19"/>
      <c r="L1572" s="1">
        <f t="shared" si="1689"/>
        <v>0</v>
      </c>
      <c r="M1572" s="4">
        <f t="shared" si="1690"/>
        <v>0</v>
      </c>
      <c r="R1572">
        <f t="shared" si="1727"/>
        <v>2</v>
      </c>
      <c r="S1572" s="33">
        <f t="shared" ref="S1572" si="1760">S1568</f>
        <v>43984</v>
      </c>
      <c r="T1572">
        <f t="shared" si="1729"/>
        <v>23</v>
      </c>
      <c r="U1572">
        <f t="shared" si="1730"/>
        <v>6</v>
      </c>
      <c r="V1572" t="str">
        <f t="shared" si="1692"/>
        <v>23Joseph Belote2</v>
      </c>
      <c r="W1572" s="188">
        <f t="shared" si="1731"/>
        <v>0</v>
      </c>
      <c r="X1572" s="188">
        <f t="shared" si="1732"/>
        <v>0</v>
      </c>
      <c r="Y1572" s="33">
        <f t="shared" si="1733"/>
        <v>43984</v>
      </c>
    </row>
    <row r="1573" spans="1:25" ht="15">
      <c r="A1573" s="39"/>
      <c r="B1573" s="240"/>
      <c r="C1573" s="14" t="str">
        <f>IF(B1568&lt;&gt;"",'Agents Postes'!E$8,"")</f>
        <v/>
      </c>
      <c r="D1573" s="15"/>
      <c r="E1573" s="16"/>
      <c r="F1573" s="16"/>
      <c r="G1573" s="17"/>
      <c r="H1573" s="17"/>
      <c r="I1573" s="18"/>
      <c r="J1573" s="18"/>
      <c r="K1573" s="19"/>
      <c r="L1573" s="1">
        <f t="shared" si="1689"/>
        <v>0</v>
      </c>
      <c r="M1573" s="4">
        <f t="shared" si="1690"/>
        <v>0</v>
      </c>
      <c r="R1573">
        <f t="shared" si="1727"/>
        <v>2</v>
      </c>
      <c r="S1573" s="33">
        <f t="shared" ref="S1573" si="1761">S1568</f>
        <v>43984</v>
      </c>
      <c r="T1573">
        <f t="shared" si="1729"/>
        <v>23</v>
      </c>
      <c r="U1573">
        <f t="shared" si="1730"/>
        <v>6</v>
      </c>
      <c r="V1573" t="str">
        <f t="shared" si="1692"/>
        <v>232</v>
      </c>
      <c r="W1573" s="188">
        <f t="shared" si="1731"/>
        <v>0</v>
      </c>
      <c r="X1573" s="188">
        <f t="shared" si="1732"/>
        <v>0</v>
      </c>
      <c r="Y1573" s="33">
        <f t="shared" si="1733"/>
        <v>43984</v>
      </c>
    </row>
    <row r="1574" spans="1:25" ht="15">
      <c r="A1574" s="39"/>
      <c r="B1574" s="240"/>
      <c r="C1574" s="14" t="str">
        <f>IF(B1568&lt;&gt;"",'Agents Postes'!E$9,"")</f>
        <v/>
      </c>
      <c r="D1574" s="15"/>
      <c r="E1574" s="16"/>
      <c r="F1574" s="16"/>
      <c r="G1574" s="17"/>
      <c r="H1574" s="17"/>
      <c r="I1574" s="18"/>
      <c r="J1574" s="18"/>
      <c r="K1574" s="19"/>
      <c r="L1574" s="1">
        <f t="shared" ref="L1574:L1637" si="1762">(F1574-E1574)+(H1574-G1574)+(J1574-I1574)</f>
        <v>0</v>
      </c>
      <c r="M1574" s="4">
        <f t="shared" ref="M1574:M1637" si="1763">L1574*24</f>
        <v>0</v>
      </c>
      <c r="R1574">
        <f t="shared" si="1727"/>
        <v>2</v>
      </c>
      <c r="S1574" s="33">
        <f t="shared" ref="S1574" si="1764">S1568</f>
        <v>43984</v>
      </c>
      <c r="T1574">
        <f t="shared" si="1729"/>
        <v>23</v>
      </c>
      <c r="U1574">
        <f t="shared" si="1730"/>
        <v>6</v>
      </c>
      <c r="V1574" t="str">
        <f t="shared" ref="V1574:V1637" si="1765">T1574&amp;C1574&amp;R1574</f>
        <v>232</v>
      </c>
      <c r="W1574" s="188">
        <f t="shared" si="1731"/>
        <v>0</v>
      </c>
      <c r="X1574" s="188">
        <f t="shared" si="1732"/>
        <v>0</v>
      </c>
      <c r="Y1574" s="33">
        <f t="shared" si="1733"/>
        <v>43984</v>
      </c>
    </row>
    <row r="1575" spans="1:25" ht="15">
      <c r="A1575" s="39"/>
      <c r="B1575" s="240"/>
      <c r="C1575" s="14" t="str">
        <f>IF(B1568&lt;&gt;"",'Agents Postes'!E$10,"")</f>
        <v/>
      </c>
      <c r="D1575" s="15"/>
      <c r="E1575" s="16"/>
      <c r="F1575" s="16"/>
      <c r="G1575" s="17"/>
      <c r="H1575" s="17"/>
      <c r="I1575" s="18"/>
      <c r="J1575" s="18"/>
      <c r="K1575" s="19"/>
      <c r="L1575" s="1">
        <f t="shared" si="1762"/>
        <v>0</v>
      </c>
      <c r="M1575" s="4">
        <f t="shared" si="1763"/>
        <v>0</v>
      </c>
      <c r="R1575">
        <f t="shared" si="1727"/>
        <v>2</v>
      </c>
      <c r="S1575" s="33">
        <f t="shared" ref="S1575" si="1766">S1568</f>
        <v>43984</v>
      </c>
      <c r="T1575">
        <f t="shared" si="1729"/>
        <v>23</v>
      </c>
      <c r="U1575">
        <f t="shared" si="1730"/>
        <v>6</v>
      </c>
      <c r="V1575" t="str">
        <f t="shared" si="1765"/>
        <v>232</v>
      </c>
      <c r="W1575" s="188">
        <f t="shared" si="1731"/>
        <v>0</v>
      </c>
      <c r="X1575" s="188">
        <f t="shared" si="1732"/>
        <v>0</v>
      </c>
      <c r="Y1575" s="33">
        <f t="shared" si="1733"/>
        <v>43984</v>
      </c>
    </row>
    <row r="1576" spans="1:25" ht="15">
      <c r="A1576" s="39"/>
      <c r="B1576" s="240"/>
      <c r="C1576" s="14" t="str">
        <f>IF(B1568&lt;&gt;"",'Agents Postes'!E$11,"")</f>
        <v/>
      </c>
      <c r="D1576" s="15"/>
      <c r="E1576" s="16"/>
      <c r="F1576" s="16"/>
      <c r="G1576" s="17"/>
      <c r="H1576" s="17"/>
      <c r="I1576" s="18"/>
      <c r="J1576" s="18"/>
      <c r="K1576" s="19"/>
      <c r="L1576" s="1">
        <f t="shared" si="1762"/>
        <v>0</v>
      </c>
      <c r="M1576" s="4">
        <f t="shared" si="1763"/>
        <v>0</v>
      </c>
      <c r="R1576">
        <f t="shared" si="1727"/>
        <v>2</v>
      </c>
      <c r="S1576" s="33">
        <f t="shared" ref="S1576" si="1767">S1568</f>
        <v>43984</v>
      </c>
      <c r="T1576">
        <f t="shared" si="1729"/>
        <v>23</v>
      </c>
      <c r="U1576">
        <f t="shared" si="1730"/>
        <v>6</v>
      </c>
      <c r="V1576" t="str">
        <f t="shared" si="1765"/>
        <v>232</v>
      </c>
      <c r="W1576" s="188">
        <f t="shared" si="1731"/>
        <v>0</v>
      </c>
      <c r="X1576" s="188">
        <f t="shared" si="1732"/>
        <v>0</v>
      </c>
      <c r="Y1576" s="33">
        <f t="shared" si="1733"/>
        <v>43984</v>
      </c>
    </row>
    <row r="1577" spans="1:25" ht="15">
      <c r="A1577" s="39"/>
      <c r="B1577" s="240"/>
      <c r="C1577" s="14" t="str">
        <f>IF(B1568&lt;&gt;"",'Agents Postes'!E$12,"")</f>
        <v/>
      </c>
      <c r="D1577" s="15"/>
      <c r="E1577" s="16"/>
      <c r="F1577" s="16"/>
      <c r="G1577" s="17"/>
      <c r="H1577" s="17"/>
      <c r="I1577" s="18"/>
      <c r="J1577" s="18"/>
      <c r="K1577" s="19"/>
      <c r="L1577" s="1">
        <f t="shared" si="1762"/>
        <v>0</v>
      </c>
      <c r="M1577" s="4">
        <f t="shared" si="1763"/>
        <v>0</v>
      </c>
      <c r="R1577">
        <f t="shared" si="1727"/>
        <v>2</v>
      </c>
      <c r="S1577" s="33">
        <f t="shared" ref="S1577" si="1768">S1568</f>
        <v>43984</v>
      </c>
      <c r="T1577">
        <f t="shared" si="1729"/>
        <v>23</v>
      </c>
      <c r="U1577">
        <f t="shared" si="1730"/>
        <v>6</v>
      </c>
      <c r="V1577" t="str">
        <f t="shared" si="1765"/>
        <v>232</v>
      </c>
      <c r="W1577" s="188">
        <f t="shared" si="1731"/>
        <v>0</v>
      </c>
      <c r="X1577" s="188">
        <f t="shared" si="1732"/>
        <v>0</v>
      </c>
      <c r="Y1577" s="33">
        <f t="shared" si="1733"/>
        <v>43984</v>
      </c>
    </row>
    <row r="1578" spans="1:25" ht="15">
      <c r="A1578" s="39"/>
      <c r="B1578" s="240"/>
      <c r="C1578" s="14" t="str">
        <f>IF(B1568&lt;&gt;"",'Agents Postes'!E$13,"")</f>
        <v/>
      </c>
      <c r="D1578" s="15"/>
      <c r="E1578" s="16"/>
      <c r="F1578" s="16"/>
      <c r="G1578" s="17"/>
      <c r="H1578" s="17"/>
      <c r="I1578" s="18"/>
      <c r="J1578" s="18"/>
      <c r="K1578" s="19"/>
      <c r="L1578" s="1">
        <f t="shared" si="1762"/>
        <v>0</v>
      </c>
      <c r="M1578" s="4">
        <f t="shared" si="1763"/>
        <v>0</v>
      </c>
      <c r="R1578">
        <f t="shared" si="1727"/>
        <v>2</v>
      </c>
      <c r="S1578" s="33">
        <f t="shared" ref="S1578" si="1769">S1568</f>
        <v>43984</v>
      </c>
      <c r="T1578">
        <f t="shared" si="1729"/>
        <v>23</v>
      </c>
      <c r="U1578">
        <f t="shared" si="1730"/>
        <v>6</v>
      </c>
      <c r="V1578" t="str">
        <f t="shared" si="1765"/>
        <v>232</v>
      </c>
      <c r="W1578" s="188">
        <f t="shared" si="1731"/>
        <v>0</v>
      </c>
      <c r="X1578" s="188">
        <f t="shared" si="1732"/>
        <v>0</v>
      </c>
      <c r="Y1578" s="33">
        <f t="shared" si="1733"/>
        <v>43984</v>
      </c>
    </row>
    <row r="1579" spans="1:25" ht="15">
      <c r="A1579" s="39"/>
      <c r="B1579" s="240"/>
      <c r="C1579" s="14" t="str">
        <f>IF(B1568&lt;&gt;"",'Agents Postes'!E$14,"")</f>
        <v/>
      </c>
      <c r="D1579" s="15"/>
      <c r="E1579" s="16"/>
      <c r="F1579" s="16"/>
      <c r="G1579" s="17"/>
      <c r="H1579" s="17"/>
      <c r="I1579" s="18"/>
      <c r="J1579" s="18"/>
      <c r="K1579" s="19"/>
      <c r="L1579" s="1">
        <f t="shared" si="1762"/>
        <v>0</v>
      </c>
      <c r="M1579" s="4">
        <f t="shared" si="1763"/>
        <v>0</v>
      </c>
      <c r="R1579">
        <f t="shared" si="1727"/>
        <v>2</v>
      </c>
      <c r="S1579" s="33">
        <f t="shared" ref="S1579" si="1770">S1568</f>
        <v>43984</v>
      </c>
      <c r="T1579">
        <f t="shared" si="1729"/>
        <v>23</v>
      </c>
      <c r="U1579">
        <f t="shared" si="1730"/>
        <v>6</v>
      </c>
      <c r="V1579" t="str">
        <f t="shared" si="1765"/>
        <v>232</v>
      </c>
      <c r="W1579" s="188">
        <f t="shared" si="1731"/>
        <v>0</v>
      </c>
      <c r="X1579" s="188">
        <f t="shared" si="1732"/>
        <v>0</v>
      </c>
      <c r="Y1579" s="33">
        <f t="shared" si="1733"/>
        <v>43984</v>
      </c>
    </row>
    <row r="1580" spans="1:25" ht="15">
      <c r="A1580" s="39"/>
      <c r="B1580" s="240"/>
      <c r="C1580" s="14" t="str">
        <f>IF(B1569&lt;&gt;"",'Agents Postes'!E$14,"")</f>
        <v/>
      </c>
      <c r="D1580" s="15"/>
      <c r="E1580" s="16"/>
      <c r="F1580" s="16"/>
      <c r="G1580" s="17"/>
      <c r="H1580" s="17"/>
      <c r="I1580" s="18"/>
      <c r="J1580" s="18"/>
      <c r="K1580" s="19"/>
      <c r="L1580" s="1">
        <f t="shared" si="1762"/>
        <v>0</v>
      </c>
      <c r="M1580" s="4">
        <f t="shared" si="1763"/>
        <v>0</v>
      </c>
      <c r="R1580">
        <f t="shared" si="1727"/>
        <v>2</v>
      </c>
      <c r="S1580" s="33">
        <f t="shared" ref="S1580" si="1771">S1568</f>
        <v>43984</v>
      </c>
      <c r="T1580">
        <f t="shared" si="1729"/>
        <v>23</v>
      </c>
      <c r="U1580">
        <f t="shared" si="1730"/>
        <v>6</v>
      </c>
      <c r="V1580" t="str">
        <f t="shared" si="1765"/>
        <v>232</v>
      </c>
      <c r="W1580" s="188">
        <f t="shared" si="1731"/>
        <v>0</v>
      </c>
      <c r="X1580" s="188">
        <f t="shared" si="1732"/>
        <v>0</v>
      </c>
      <c r="Y1580" s="33">
        <f t="shared" si="1733"/>
        <v>43984</v>
      </c>
    </row>
    <row r="1581" spans="1:25" ht="15">
      <c r="A1581" s="39"/>
      <c r="B1581" s="240"/>
      <c r="C1581" s="14" t="str">
        <f>IF(B1570&lt;&gt;"",'Agents Postes'!E$14,"")</f>
        <v/>
      </c>
      <c r="D1581" s="15"/>
      <c r="E1581" s="16"/>
      <c r="F1581" s="16"/>
      <c r="G1581" s="17"/>
      <c r="H1581" s="17"/>
      <c r="I1581" s="18"/>
      <c r="J1581" s="18"/>
      <c r="K1581" s="19"/>
      <c r="L1581" s="1">
        <f t="shared" si="1762"/>
        <v>0</v>
      </c>
      <c r="M1581" s="4">
        <f t="shared" si="1763"/>
        <v>0</v>
      </c>
      <c r="R1581">
        <f t="shared" si="1727"/>
        <v>2</v>
      </c>
      <c r="S1581" s="33">
        <f t="shared" ref="S1581" si="1772">S1568</f>
        <v>43984</v>
      </c>
      <c r="T1581">
        <f t="shared" si="1729"/>
        <v>23</v>
      </c>
      <c r="U1581">
        <f t="shared" si="1730"/>
        <v>6</v>
      </c>
      <c r="V1581" t="str">
        <f t="shared" si="1765"/>
        <v>232</v>
      </c>
      <c r="W1581" s="188">
        <f t="shared" si="1731"/>
        <v>0</v>
      </c>
      <c r="X1581" s="188">
        <f t="shared" si="1732"/>
        <v>0</v>
      </c>
      <c r="Y1581" s="33">
        <f t="shared" si="1733"/>
        <v>43984</v>
      </c>
    </row>
    <row r="1582" spans="1:25" ht="15.75" thickBot="1">
      <c r="A1582" s="39"/>
      <c r="B1582" s="241"/>
      <c r="C1582" s="14" t="str">
        <f>IF(B1571&lt;&gt;"",'Agents Postes'!E$14,"")</f>
        <v/>
      </c>
      <c r="D1582" s="15"/>
      <c r="E1582" s="126"/>
      <c r="F1582" s="126"/>
      <c r="G1582" s="127"/>
      <c r="H1582" s="127"/>
      <c r="I1582" s="128"/>
      <c r="J1582" s="128"/>
      <c r="K1582" s="21"/>
      <c r="L1582" s="5">
        <f t="shared" si="1762"/>
        <v>0</v>
      </c>
      <c r="M1582" s="6">
        <f t="shared" si="1763"/>
        <v>0</v>
      </c>
      <c r="R1582">
        <f t="shared" si="1727"/>
        <v>2</v>
      </c>
      <c r="S1582" s="33">
        <f t="shared" ref="S1582" si="1773">S1568</f>
        <v>43984</v>
      </c>
      <c r="T1582">
        <f t="shared" si="1729"/>
        <v>23</v>
      </c>
      <c r="U1582">
        <f t="shared" si="1730"/>
        <v>6</v>
      </c>
      <c r="V1582" t="str">
        <f t="shared" si="1765"/>
        <v>232</v>
      </c>
      <c r="W1582" s="188">
        <f t="shared" si="1731"/>
        <v>0</v>
      </c>
      <c r="X1582" s="188">
        <f t="shared" si="1732"/>
        <v>0</v>
      </c>
      <c r="Y1582" s="33">
        <f t="shared" si="1733"/>
        <v>43984</v>
      </c>
    </row>
    <row r="1583" spans="1:25" ht="15">
      <c r="A1583" s="39">
        <v>105</v>
      </c>
      <c r="B1583" s="239">
        <f>IF(WORKDAY(D$4,A1583,Feries)&lt;=F$4,WORKDAY(D$4,A1583,Feries),"")</f>
        <v>43985</v>
      </c>
      <c r="C1583" s="11" t="str">
        <f>IF(B1583&lt;&gt;"",'Agents Postes'!E$3,"")</f>
        <v>Herbert Dupont</v>
      </c>
      <c r="D1583" s="12"/>
      <c r="E1583" s="123"/>
      <c r="F1583" s="123"/>
      <c r="G1583" s="124"/>
      <c r="H1583" s="124"/>
      <c r="I1583" s="125"/>
      <c r="J1583" s="125"/>
      <c r="K1583" s="13"/>
      <c r="L1583" s="2">
        <f t="shared" si="1762"/>
        <v>0</v>
      </c>
      <c r="M1583" s="3">
        <f t="shared" si="1763"/>
        <v>0</v>
      </c>
      <c r="R1583">
        <f t="shared" si="1727"/>
        <v>3</v>
      </c>
      <c r="S1583" s="33">
        <f t="shared" ref="S1583" si="1774">B1583</f>
        <v>43985</v>
      </c>
      <c r="T1583">
        <f t="shared" si="1729"/>
        <v>23</v>
      </c>
      <c r="U1583">
        <f t="shared" si="1730"/>
        <v>6</v>
      </c>
      <c r="V1583" t="str">
        <f t="shared" si="1765"/>
        <v>23Herbert Dupont3</v>
      </c>
      <c r="W1583" s="188">
        <f t="shared" si="1731"/>
        <v>0</v>
      </c>
      <c r="X1583" s="188">
        <f t="shared" si="1732"/>
        <v>0</v>
      </c>
      <c r="Y1583" s="33">
        <f t="shared" si="1733"/>
        <v>43985</v>
      </c>
    </row>
    <row r="1584" spans="1:25" ht="15">
      <c r="A1584" s="39"/>
      <c r="B1584" s="240"/>
      <c r="C1584" s="14" t="str">
        <f>IF(B1583&lt;&gt;"",'Agents Postes'!E$4,"")</f>
        <v>Lulu Durand</v>
      </c>
      <c r="D1584" s="15"/>
      <c r="E1584" s="16"/>
      <c r="F1584" s="16"/>
      <c r="G1584" s="17"/>
      <c r="H1584" s="17"/>
      <c r="I1584" s="18"/>
      <c r="J1584" s="18"/>
      <c r="K1584" s="19"/>
      <c r="L1584" s="1">
        <f t="shared" si="1762"/>
        <v>0</v>
      </c>
      <c r="M1584" s="4">
        <f t="shared" si="1763"/>
        <v>0</v>
      </c>
      <c r="R1584">
        <f t="shared" si="1727"/>
        <v>3</v>
      </c>
      <c r="S1584" s="33">
        <f t="shared" ref="S1584" si="1775">S1583</f>
        <v>43985</v>
      </c>
      <c r="T1584">
        <f t="shared" si="1729"/>
        <v>23</v>
      </c>
      <c r="U1584">
        <f t="shared" si="1730"/>
        <v>6</v>
      </c>
      <c r="V1584" t="str">
        <f t="shared" si="1765"/>
        <v>23Lulu Durand3</v>
      </c>
      <c r="W1584" s="188">
        <f t="shared" si="1731"/>
        <v>0</v>
      </c>
      <c r="X1584" s="188">
        <f t="shared" si="1732"/>
        <v>0</v>
      </c>
      <c r="Y1584" s="33">
        <f t="shared" si="1733"/>
        <v>43985</v>
      </c>
    </row>
    <row r="1585" spans="1:25" ht="15">
      <c r="A1585" s="39"/>
      <c r="B1585" s="240"/>
      <c r="C1585" s="14" t="str">
        <f>IF(B1583&lt;&gt;"",'Agents Postes'!E$5,"")</f>
        <v>Jules Wist</v>
      </c>
      <c r="D1585" s="15"/>
      <c r="E1585" s="16"/>
      <c r="F1585" s="16"/>
      <c r="G1585" s="17"/>
      <c r="H1585" s="17"/>
      <c r="I1585" s="18"/>
      <c r="J1585" s="18"/>
      <c r="K1585" s="19"/>
      <c r="L1585" s="1">
        <f t="shared" si="1762"/>
        <v>0</v>
      </c>
      <c r="M1585" s="4">
        <f t="shared" si="1763"/>
        <v>0</v>
      </c>
      <c r="R1585">
        <f t="shared" si="1727"/>
        <v>3</v>
      </c>
      <c r="S1585" s="33">
        <f t="shared" ref="S1585" si="1776">S1583</f>
        <v>43985</v>
      </c>
      <c r="T1585">
        <f t="shared" si="1729"/>
        <v>23</v>
      </c>
      <c r="U1585">
        <f t="shared" si="1730"/>
        <v>6</v>
      </c>
      <c r="V1585" t="str">
        <f t="shared" si="1765"/>
        <v>23Jules Wist3</v>
      </c>
      <c r="W1585" s="188">
        <f t="shared" si="1731"/>
        <v>0</v>
      </c>
      <c r="X1585" s="188">
        <f t="shared" si="1732"/>
        <v>0</v>
      </c>
      <c r="Y1585" s="33">
        <f t="shared" si="1733"/>
        <v>43985</v>
      </c>
    </row>
    <row r="1586" spans="1:25" ht="15">
      <c r="A1586" s="39"/>
      <c r="B1586" s="240"/>
      <c r="C1586" s="14" t="str">
        <f>IF(B1583&lt;&gt;"",'Agents Postes'!E$6,"")</f>
        <v>Honoré Tarot</v>
      </c>
      <c r="D1586" s="15"/>
      <c r="E1586" s="16"/>
      <c r="F1586" s="16"/>
      <c r="G1586" s="17"/>
      <c r="H1586" s="17"/>
      <c r="I1586" s="18"/>
      <c r="J1586" s="18"/>
      <c r="K1586" s="19"/>
      <c r="L1586" s="1">
        <f t="shared" si="1762"/>
        <v>0</v>
      </c>
      <c r="M1586" s="4">
        <f t="shared" si="1763"/>
        <v>0</v>
      </c>
      <c r="R1586">
        <f t="shared" si="1727"/>
        <v>3</v>
      </c>
      <c r="S1586" s="33">
        <f t="shared" ref="S1586" si="1777">S1583</f>
        <v>43985</v>
      </c>
      <c r="T1586">
        <f t="shared" si="1729"/>
        <v>23</v>
      </c>
      <c r="U1586">
        <f t="shared" si="1730"/>
        <v>6</v>
      </c>
      <c r="V1586" t="str">
        <f t="shared" si="1765"/>
        <v>23Honoré Tarot3</v>
      </c>
      <c r="W1586" s="188">
        <f t="shared" si="1731"/>
        <v>0</v>
      </c>
      <c r="X1586" s="188">
        <f t="shared" si="1732"/>
        <v>0</v>
      </c>
      <c r="Y1586" s="33">
        <f t="shared" si="1733"/>
        <v>43985</v>
      </c>
    </row>
    <row r="1587" spans="1:25" ht="15">
      <c r="A1587" s="39"/>
      <c r="B1587" s="240"/>
      <c r="C1587" s="14" t="str">
        <f>IF(B1583&lt;&gt;"",'Agents Postes'!E$7,"")</f>
        <v>Joseph Belote</v>
      </c>
      <c r="D1587" s="15"/>
      <c r="E1587" s="16"/>
      <c r="F1587" s="16"/>
      <c r="G1587" s="17"/>
      <c r="H1587" s="17"/>
      <c r="I1587" s="18"/>
      <c r="J1587" s="18"/>
      <c r="K1587" s="19"/>
      <c r="L1587" s="1">
        <f t="shared" si="1762"/>
        <v>0</v>
      </c>
      <c r="M1587" s="4">
        <f t="shared" si="1763"/>
        <v>0</v>
      </c>
      <c r="R1587">
        <f t="shared" si="1727"/>
        <v>3</v>
      </c>
      <c r="S1587" s="33">
        <f t="shared" ref="S1587" si="1778">S1583</f>
        <v>43985</v>
      </c>
      <c r="T1587">
        <f t="shared" si="1729"/>
        <v>23</v>
      </c>
      <c r="U1587">
        <f t="shared" si="1730"/>
        <v>6</v>
      </c>
      <c r="V1587" t="str">
        <f t="shared" si="1765"/>
        <v>23Joseph Belote3</v>
      </c>
      <c r="W1587" s="188">
        <f t="shared" si="1731"/>
        <v>0</v>
      </c>
      <c r="X1587" s="188">
        <f t="shared" si="1732"/>
        <v>0</v>
      </c>
      <c r="Y1587" s="33">
        <f t="shared" si="1733"/>
        <v>43985</v>
      </c>
    </row>
    <row r="1588" spans="1:25" ht="15">
      <c r="A1588" s="39"/>
      <c r="B1588" s="240"/>
      <c r="C1588" s="14" t="str">
        <f>IF(B1583&lt;&gt;"",'Agents Postes'!E$8,"")</f>
        <v/>
      </c>
      <c r="D1588" s="15"/>
      <c r="E1588" s="16"/>
      <c r="F1588" s="16"/>
      <c r="G1588" s="17"/>
      <c r="H1588" s="17"/>
      <c r="I1588" s="18"/>
      <c r="J1588" s="18"/>
      <c r="K1588" s="19"/>
      <c r="L1588" s="1">
        <f t="shared" si="1762"/>
        <v>0</v>
      </c>
      <c r="M1588" s="4">
        <f t="shared" si="1763"/>
        <v>0</v>
      </c>
      <c r="R1588">
        <f t="shared" si="1727"/>
        <v>3</v>
      </c>
      <c r="S1588" s="33">
        <f t="shared" ref="S1588" si="1779">S1583</f>
        <v>43985</v>
      </c>
      <c r="T1588">
        <f t="shared" si="1729"/>
        <v>23</v>
      </c>
      <c r="U1588">
        <f t="shared" si="1730"/>
        <v>6</v>
      </c>
      <c r="V1588" t="str">
        <f t="shared" si="1765"/>
        <v>233</v>
      </c>
      <c r="W1588" s="188">
        <f t="shared" si="1731"/>
        <v>0</v>
      </c>
      <c r="X1588" s="188">
        <f t="shared" si="1732"/>
        <v>0</v>
      </c>
      <c r="Y1588" s="33">
        <f t="shared" si="1733"/>
        <v>43985</v>
      </c>
    </row>
    <row r="1589" spans="1:25" ht="15">
      <c r="A1589" s="39"/>
      <c r="B1589" s="240"/>
      <c r="C1589" s="14" t="str">
        <f>IF(B1583&lt;&gt;"",'Agents Postes'!E$9,"")</f>
        <v/>
      </c>
      <c r="D1589" s="15"/>
      <c r="E1589" s="16"/>
      <c r="F1589" s="16"/>
      <c r="G1589" s="17"/>
      <c r="H1589" s="17"/>
      <c r="I1589" s="18"/>
      <c r="J1589" s="18"/>
      <c r="K1589" s="19"/>
      <c r="L1589" s="1">
        <f t="shared" si="1762"/>
        <v>0</v>
      </c>
      <c r="M1589" s="4">
        <f t="shared" si="1763"/>
        <v>0</v>
      </c>
      <c r="R1589">
        <f t="shared" si="1727"/>
        <v>3</v>
      </c>
      <c r="S1589" s="33">
        <f t="shared" ref="S1589" si="1780">S1583</f>
        <v>43985</v>
      </c>
      <c r="T1589">
        <f t="shared" si="1729"/>
        <v>23</v>
      </c>
      <c r="U1589">
        <f t="shared" si="1730"/>
        <v>6</v>
      </c>
      <c r="V1589" t="str">
        <f t="shared" si="1765"/>
        <v>233</v>
      </c>
      <c r="W1589" s="188">
        <f t="shared" si="1731"/>
        <v>0</v>
      </c>
      <c r="X1589" s="188">
        <f t="shared" si="1732"/>
        <v>0</v>
      </c>
      <c r="Y1589" s="33">
        <f t="shared" si="1733"/>
        <v>43985</v>
      </c>
    </row>
    <row r="1590" spans="1:25" ht="15">
      <c r="A1590" s="39"/>
      <c r="B1590" s="240"/>
      <c r="C1590" s="14" t="str">
        <f>IF(B1583&lt;&gt;"",'Agents Postes'!E$10,"")</f>
        <v/>
      </c>
      <c r="D1590" s="15"/>
      <c r="E1590" s="16"/>
      <c r="F1590" s="16"/>
      <c r="G1590" s="17"/>
      <c r="H1590" s="17"/>
      <c r="I1590" s="18"/>
      <c r="J1590" s="18"/>
      <c r="K1590" s="19"/>
      <c r="L1590" s="1">
        <f t="shared" si="1762"/>
        <v>0</v>
      </c>
      <c r="M1590" s="4">
        <f t="shared" si="1763"/>
        <v>0</v>
      </c>
      <c r="R1590">
        <f t="shared" si="1727"/>
        <v>3</v>
      </c>
      <c r="S1590" s="33">
        <f t="shared" ref="S1590" si="1781">S1583</f>
        <v>43985</v>
      </c>
      <c r="T1590">
        <f t="shared" si="1729"/>
        <v>23</v>
      </c>
      <c r="U1590">
        <f t="shared" si="1730"/>
        <v>6</v>
      </c>
      <c r="V1590" t="str">
        <f t="shared" si="1765"/>
        <v>233</v>
      </c>
      <c r="W1590" s="188">
        <f t="shared" si="1731"/>
        <v>0</v>
      </c>
      <c r="X1590" s="188">
        <f t="shared" si="1732"/>
        <v>0</v>
      </c>
      <c r="Y1590" s="33">
        <f t="shared" si="1733"/>
        <v>43985</v>
      </c>
    </row>
    <row r="1591" spans="1:25" ht="15">
      <c r="A1591" s="39"/>
      <c r="B1591" s="240"/>
      <c r="C1591" s="14" t="str">
        <f>IF(B1583&lt;&gt;"",'Agents Postes'!E$11,"")</f>
        <v/>
      </c>
      <c r="D1591" s="15"/>
      <c r="E1591" s="16"/>
      <c r="F1591" s="16"/>
      <c r="G1591" s="17"/>
      <c r="H1591" s="17"/>
      <c r="I1591" s="18"/>
      <c r="J1591" s="18"/>
      <c r="K1591" s="19"/>
      <c r="L1591" s="1">
        <f t="shared" si="1762"/>
        <v>0</v>
      </c>
      <c r="M1591" s="4">
        <f t="shared" si="1763"/>
        <v>0</v>
      </c>
      <c r="R1591">
        <f t="shared" si="1727"/>
        <v>3</v>
      </c>
      <c r="S1591" s="33">
        <f t="shared" ref="S1591" si="1782">S1583</f>
        <v>43985</v>
      </c>
      <c r="T1591">
        <f t="shared" si="1729"/>
        <v>23</v>
      </c>
      <c r="U1591">
        <f t="shared" si="1730"/>
        <v>6</v>
      </c>
      <c r="V1591" t="str">
        <f t="shared" si="1765"/>
        <v>233</v>
      </c>
      <c r="W1591" s="188">
        <f t="shared" si="1731"/>
        <v>0</v>
      </c>
      <c r="X1591" s="188">
        <f t="shared" si="1732"/>
        <v>0</v>
      </c>
      <c r="Y1591" s="33">
        <f t="shared" si="1733"/>
        <v>43985</v>
      </c>
    </row>
    <row r="1592" spans="1:25" ht="15">
      <c r="A1592" s="39"/>
      <c r="B1592" s="240"/>
      <c r="C1592" s="14" t="str">
        <f>IF(B1583&lt;&gt;"",'Agents Postes'!E$12,"")</f>
        <v/>
      </c>
      <c r="D1592" s="15"/>
      <c r="E1592" s="16"/>
      <c r="F1592" s="16"/>
      <c r="G1592" s="17"/>
      <c r="H1592" s="17"/>
      <c r="I1592" s="18"/>
      <c r="J1592" s="18"/>
      <c r="K1592" s="19"/>
      <c r="L1592" s="1">
        <f t="shared" si="1762"/>
        <v>0</v>
      </c>
      <c r="M1592" s="4">
        <f t="shared" si="1763"/>
        <v>0</v>
      </c>
      <c r="R1592">
        <f t="shared" si="1727"/>
        <v>3</v>
      </c>
      <c r="S1592" s="33">
        <f t="shared" ref="S1592" si="1783">S1583</f>
        <v>43985</v>
      </c>
      <c r="T1592">
        <f t="shared" si="1729"/>
        <v>23</v>
      </c>
      <c r="U1592">
        <f t="shared" si="1730"/>
        <v>6</v>
      </c>
      <c r="V1592" t="str">
        <f t="shared" si="1765"/>
        <v>233</v>
      </c>
      <c r="W1592" s="188">
        <f t="shared" si="1731"/>
        <v>0</v>
      </c>
      <c r="X1592" s="188">
        <f t="shared" si="1732"/>
        <v>0</v>
      </c>
      <c r="Y1592" s="33">
        <f t="shared" si="1733"/>
        <v>43985</v>
      </c>
    </row>
    <row r="1593" spans="1:25" ht="15">
      <c r="A1593" s="39"/>
      <c r="B1593" s="240"/>
      <c r="C1593" s="14" t="str">
        <f>IF(B1583&lt;&gt;"",'Agents Postes'!E$13,"")</f>
        <v/>
      </c>
      <c r="D1593" s="15"/>
      <c r="E1593" s="16"/>
      <c r="F1593" s="16"/>
      <c r="G1593" s="17"/>
      <c r="H1593" s="17"/>
      <c r="I1593" s="18"/>
      <c r="J1593" s="18"/>
      <c r="K1593" s="19"/>
      <c r="L1593" s="1">
        <f t="shared" si="1762"/>
        <v>0</v>
      </c>
      <c r="M1593" s="4">
        <f t="shared" si="1763"/>
        <v>0</v>
      </c>
      <c r="R1593">
        <f t="shared" si="1727"/>
        <v>3</v>
      </c>
      <c r="S1593" s="33">
        <f t="shared" ref="S1593" si="1784">S1583</f>
        <v>43985</v>
      </c>
      <c r="T1593">
        <f t="shared" si="1729"/>
        <v>23</v>
      </c>
      <c r="U1593">
        <f t="shared" si="1730"/>
        <v>6</v>
      </c>
      <c r="V1593" t="str">
        <f t="shared" si="1765"/>
        <v>233</v>
      </c>
      <c r="W1593" s="188">
        <f t="shared" si="1731"/>
        <v>0</v>
      </c>
      <c r="X1593" s="188">
        <f t="shared" si="1732"/>
        <v>0</v>
      </c>
      <c r="Y1593" s="33">
        <f t="shared" si="1733"/>
        <v>43985</v>
      </c>
    </row>
    <row r="1594" spans="1:25" ht="15">
      <c r="A1594" s="39"/>
      <c r="B1594" s="240"/>
      <c r="C1594" s="14" t="str">
        <f>IF(B1583&lt;&gt;"",'Agents Postes'!E$14,"")</f>
        <v/>
      </c>
      <c r="D1594" s="15"/>
      <c r="E1594" s="16"/>
      <c r="F1594" s="16"/>
      <c r="G1594" s="17"/>
      <c r="H1594" s="17"/>
      <c r="I1594" s="18"/>
      <c r="J1594" s="18"/>
      <c r="K1594" s="19"/>
      <c r="L1594" s="1">
        <f t="shared" si="1762"/>
        <v>0</v>
      </c>
      <c r="M1594" s="4">
        <f t="shared" si="1763"/>
        <v>0</v>
      </c>
      <c r="R1594">
        <f t="shared" si="1727"/>
        <v>3</v>
      </c>
      <c r="S1594" s="33">
        <f t="shared" ref="S1594" si="1785">S1583</f>
        <v>43985</v>
      </c>
      <c r="T1594">
        <f t="shared" si="1729"/>
        <v>23</v>
      </c>
      <c r="U1594">
        <f t="shared" si="1730"/>
        <v>6</v>
      </c>
      <c r="V1594" t="str">
        <f t="shared" si="1765"/>
        <v>233</v>
      </c>
      <c r="W1594" s="188">
        <f t="shared" si="1731"/>
        <v>0</v>
      </c>
      <c r="X1594" s="188">
        <f t="shared" si="1732"/>
        <v>0</v>
      </c>
      <c r="Y1594" s="33">
        <f t="shared" si="1733"/>
        <v>43985</v>
      </c>
    </row>
    <row r="1595" spans="1:25" ht="15">
      <c r="A1595" s="39"/>
      <c r="B1595" s="240"/>
      <c r="C1595" s="14" t="str">
        <f>IF(B1584&lt;&gt;"",'Agents Postes'!E$14,"")</f>
        <v/>
      </c>
      <c r="D1595" s="15"/>
      <c r="E1595" s="16"/>
      <c r="F1595" s="16"/>
      <c r="G1595" s="17"/>
      <c r="H1595" s="17"/>
      <c r="I1595" s="18"/>
      <c r="J1595" s="18"/>
      <c r="K1595" s="19"/>
      <c r="L1595" s="1">
        <f t="shared" si="1762"/>
        <v>0</v>
      </c>
      <c r="M1595" s="4">
        <f t="shared" si="1763"/>
        <v>0</v>
      </c>
      <c r="R1595">
        <f t="shared" si="1727"/>
        <v>3</v>
      </c>
      <c r="S1595" s="33">
        <f t="shared" ref="S1595" si="1786">S1583</f>
        <v>43985</v>
      </c>
      <c r="T1595">
        <f t="shared" si="1729"/>
        <v>23</v>
      </c>
      <c r="U1595">
        <f t="shared" si="1730"/>
        <v>6</v>
      </c>
      <c r="V1595" t="str">
        <f t="shared" si="1765"/>
        <v>233</v>
      </c>
      <c r="W1595" s="188">
        <f t="shared" si="1731"/>
        <v>0</v>
      </c>
      <c r="X1595" s="188">
        <f t="shared" si="1732"/>
        <v>0</v>
      </c>
      <c r="Y1595" s="33">
        <f t="shared" si="1733"/>
        <v>43985</v>
      </c>
    </row>
    <row r="1596" spans="1:25" ht="15">
      <c r="A1596" s="39"/>
      <c r="B1596" s="240"/>
      <c r="C1596" s="14" t="str">
        <f>IF(B1585&lt;&gt;"",'Agents Postes'!E$14,"")</f>
        <v/>
      </c>
      <c r="D1596" s="15"/>
      <c r="E1596" s="16"/>
      <c r="F1596" s="16"/>
      <c r="G1596" s="17"/>
      <c r="H1596" s="17"/>
      <c r="I1596" s="18"/>
      <c r="J1596" s="18"/>
      <c r="K1596" s="19"/>
      <c r="L1596" s="1">
        <f t="shared" si="1762"/>
        <v>0</v>
      </c>
      <c r="M1596" s="4">
        <f t="shared" si="1763"/>
        <v>0</v>
      </c>
      <c r="R1596">
        <f t="shared" si="1727"/>
        <v>3</v>
      </c>
      <c r="S1596" s="33">
        <f t="shared" ref="S1596" si="1787">S1583</f>
        <v>43985</v>
      </c>
      <c r="T1596">
        <f t="shared" si="1729"/>
        <v>23</v>
      </c>
      <c r="U1596">
        <f t="shared" si="1730"/>
        <v>6</v>
      </c>
      <c r="V1596" t="str">
        <f t="shared" si="1765"/>
        <v>233</v>
      </c>
      <c r="W1596" s="188">
        <f t="shared" si="1731"/>
        <v>0</v>
      </c>
      <c r="X1596" s="188">
        <f t="shared" si="1732"/>
        <v>0</v>
      </c>
      <c r="Y1596" s="33">
        <f t="shared" si="1733"/>
        <v>43985</v>
      </c>
    </row>
    <row r="1597" spans="1:25" ht="15.75" thickBot="1">
      <c r="A1597" s="39"/>
      <c r="B1597" s="241"/>
      <c r="C1597" s="14" t="str">
        <f>IF(B1586&lt;&gt;"",'Agents Postes'!E$14,"")</f>
        <v/>
      </c>
      <c r="D1597" s="15"/>
      <c r="E1597" s="126"/>
      <c r="F1597" s="126"/>
      <c r="G1597" s="127"/>
      <c r="H1597" s="127"/>
      <c r="I1597" s="128"/>
      <c r="J1597" s="128"/>
      <c r="K1597" s="21"/>
      <c r="L1597" s="5">
        <f t="shared" si="1762"/>
        <v>0</v>
      </c>
      <c r="M1597" s="6">
        <f t="shared" si="1763"/>
        <v>0</v>
      </c>
      <c r="R1597">
        <f t="shared" si="1727"/>
        <v>3</v>
      </c>
      <c r="S1597" s="33">
        <f t="shared" ref="S1597" si="1788">S1583</f>
        <v>43985</v>
      </c>
      <c r="T1597">
        <f t="shared" si="1729"/>
        <v>23</v>
      </c>
      <c r="U1597">
        <f t="shared" si="1730"/>
        <v>6</v>
      </c>
      <c r="V1597" t="str">
        <f t="shared" si="1765"/>
        <v>233</v>
      </c>
      <c r="W1597" s="188">
        <f t="shared" si="1731"/>
        <v>0</v>
      </c>
      <c r="X1597" s="188">
        <f t="shared" si="1732"/>
        <v>0</v>
      </c>
      <c r="Y1597" s="33">
        <f t="shared" si="1733"/>
        <v>43985</v>
      </c>
    </row>
    <row r="1598" spans="1:25" ht="15">
      <c r="A1598" s="39">
        <v>106</v>
      </c>
      <c r="B1598" s="239">
        <f>IF(WORKDAY(D$4,A1598,Feries)&lt;=F$4,WORKDAY(D$4,A1598,Feries),"")</f>
        <v>43986</v>
      </c>
      <c r="C1598" s="11" t="str">
        <f>IF(B1598&lt;&gt;"",'Agents Postes'!E$3,"")</f>
        <v>Herbert Dupont</v>
      </c>
      <c r="D1598" s="12"/>
      <c r="E1598" s="123"/>
      <c r="F1598" s="123"/>
      <c r="G1598" s="124"/>
      <c r="H1598" s="124"/>
      <c r="I1598" s="125"/>
      <c r="J1598" s="125"/>
      <c r="K1598" s="13"/>
      <c r="L1598" s="2">
        <f t="shared" si="1762"/>
        <v>0</v>
      </c>
      <c r="M1598" s="3">
        <f t="shared" si="1763"/>
        <v>0</v>
      </c>
      <c r="R1598">
        <f t="shared" si="1727"/>
        <v>4</v>
      </c>
      <c r="S1598" s="33">
        <f t="shared" ref="S1598" si="1789">B1598</f>
        <v>43986</v>
      </c>
      <c r="T1598">
        <f t="shared" si="1729"/>
        <v>23</v>
      </c>
      <c r="U1598">
        <f t="shared" si="1730"/>
        <v>6</v>
      </c>
      <c r="V1598" t="str">
        <f t="shared" si="1765"/>
        <v>23Herbert Dupont4</v>
      </c>
      <c r="W1598" s="188">
        <f t="shared" si="1731"/>
        <v>0</v>
      </c>
      <c r="X1598" s="188">
        <f t="shared" si="1732"/>
        <v>0</v>
      </c>
      <c r="Y1598" s="33">
        <f t="shared" si="1733"/>
        <v>43986</v>
      </c>
    </row>
    <row r="1599" spans="1:25" ht="15">
      <c r="A1599" s="39"/>
      <c r="B1599" s="240"/>
      <c r="C1599" s="14" t="str">
        <f>IF(B1598&lt;&gt;"",'Agents Postes'!E$4,"")</f>
        <v>Lulu Durand</v>
      </c>
      <c r="D1599" s="15"/>
      <c r="E1599" s="16"/>
      <c r="F1599" s="16"/>
      <c r="G1599" s="17"/>
      <c r="H1599" s="17"/>
      <c r="I1599" s="18"/>
      <c r="J1599" s="18"/>
      <c r="K1599" s="19"/>
      <c r="L1599" s="1">
        <f t="shared" si="1762"/>
        <v>0</v>
      </c>
      <c r="M1599" s="4">
        <f t="shared" si="1763"/>
        <v>0</v>
      </c>
      <c r="R1599">
        <f t="shared" si="1727"/>
        <v>4</v>
      </c>
      <c r="S1599" s="33">
        <f t="shared" ref="S1599" si="1790">S1598</f>
        <v>43986</v>
      </c>
      <c r="T1599">
        <f t="shared" si="1729"/>
        <v>23</v>
      </c>
      <c r="U1599">
        <f t="shared" si="1730"/>
        <v>6</v>
      </c>
      <c r="V1599" t="str">
        <f t="shared" si="1765"/>
        <v>23Lulu Durand4</v>
      </c>
      <c r="W1599" s="188">
        <f t="shared" si="1731"/>
        <v>0</v>
      </c>
      <c r="X1599" s="188">
        <f t="shared" si="1732"/>
        <v>0</v>
      </c>
      <c r="Y1599" s="33">
        <f t="shared" si="1733"/>
        <v>43986</v>
      </c>
    </row>
    <row r="1600" spans="1:25" ht="15">
      <c r="A1600" s="39"/>
      <c r="B1600" s="240"/>
      <c r="C1600" s="14" t="str">
        <f>IF(B1598&lt;&gt;"",'Agents Postes'!E$5,"")</f>
        <v>Jules Wist</v>
      </c>
      <c r="D1600" s="15"/>
      <c r="E1600" s="16"/>
      <c r="F1600" s="16"/>
      <c r="G1600" s="17"/>
      <c r="H1600" s="17"/>
      <c r="I1600" s="18"/>
      <c r="J1600" s="18"/>
      <c r="K1600" s="19"/>
      <c r="L1600" s="1">
        <f t="shared" si="1762"/>
        <v>0</v>
      </c>
      <c r="M1600" s="4">
        <f t="shared" si="1763"/>
        <v>0</v>
      </c>
      <c r="R1600">
        <f t="shared" si="1727"/>
        <v>4</v>
      </c>
      <c r="S1600" s="33">
        <f t="shared" ref="S1600" si="1791">S1598</f>
        <v>43986</v>
      </c>
      <c r="T1600">
        <f t="shared" si="1729"/>
        <v>23</v>
      </c>
      <c r="U1600">
        <f t="shared" si="1730"/>
        <v>6</v>
      </c>
      <c r="V1600" t="str">
        <f t="shared" si="1765"/>
        <v>23Jules Wist4</v>
      </c>
      <c r="W1600" s="188">
        <f t="shared" si="1731"/>
        <v>0</v>
      </c>
      <c r="X1600" s="188">
        <f t="shared" si="1732"/>
        <v>0</v>
      </c>
      <c r="Y1600" s="33">
        <f t="shared" si="1733"/>
        <v>43986</v>
      </c>
    </row>
    <row r="1601" spans="1:25" ht="15">
      <c r="A1601" s="39"/>
      <c r="B1601" s="240"/>
      <c r="C1601" s="14" t="str">
        <f>IF(B1598&lt;&gt;"",'Agents Postes'!E$6,"")</f>
        <v>Honoré Tarot</v>
      </c>
      <c r="D1601" s="15"/>
      <c r="E1601" s="16"/>
      <c r="F1601" s="16"/>
      <c r="G1601" s="17"/>
      <c r="H1601" s="17"/>
      <c r="I1601" s="18"/>
      <c r="J1601" s="18"/>
      <c r="K1601" s="19"/>
      <c r="L1601" s="1">
        <f t="shared" si="1762"/>
        <v>0</v>
      </c>
      <c r="M1601" s="4">
        <f t="shared" si="1763"/>
        <v>0</v>
      </c>
      <c r="R1601">
        <f t="shared" si="1727"/>
        <v>4</v>
      </c>
      <c r="S1601" s="33">
        <f t="shared" ref="S1601" si="1792">S1598</f>
        <v>43986</v>
      </c>
      <c r="T1601">
        <f t="shared" si="1729"/>
        <v>23</v>
      </c>
      <c r="U1601">
        <f t="shared" si="1730"/>
        <v>6</v>
      </c>
      <c r="V1601" t="str">
        <f t="shared" si="1765"/>
        <v>23Honoré Tarot4</v>
      </c>
      <c r="W1601" s="188">
        <f t="shared" si="1731"/>
        <v>0</v>
      </c>
      <c r="X1601" s="188">
        <f t="shared" si="1732"/>
        <v>0</v>
      </c>
      <c r="Y1601" s="33">
        <f t="shared" si="1733"/>
        <v>43986</v>
      </c>
    </row>
    <row r="1602" spans="1:25" ht="15">
      <c r="A1602" s="39"/>
      <c r="B1602" s="240"/>
      <c r="C1602" s="14" t="str">
        <f>IF(B1598&lt;&gt;"",'Agents Postes'!E$7,"")</f>
        <v>Joseph Belote</v>
      </c>
      <c r="D1602" s="15"/>
      <c r="E1602" s="16"/>
      <c r="F1602" s="16"/>
      <c r="G1602" s="17"/>
      <c r="H1602" s="17"/>
      <c r="I1602" s="18"/>
      <c r="J1602" s="18"/>
      <c r="K1602" s="19"/>
      <c r="L1602" s="1">
        <f t="shared" si="1762"/>
        <v>0</v>
      </c>
      <c r="M1602" s="4">
        <f t="shared" si="1763"/>
        <v>0</v>
      </c>
      <c r="R1602">
        <f t="shared" si="1727"/>
        <v>4</v>
      </c>
      <c r="S1602" s="33">
        <f t="shared" ref="S1602" si="1793">S1598</f>
        <v>43986</v>
      </c>
      <c r="T1602">
        <f t="shared" si="1729"/>
        <v>23</v>
      </c>
      <c r="U1602">
        <f t="shared" si="1730"/>
        <v>6</v>
      </c>
      <c r="V1602" t="str">
        <f t="shared" si="1765"/>
        <v>23Joseph Belote4</v>
      </c>
      <c r="W1602" s="188">
        <f t="shared" si="1731"/>
        <v>0</v>
      </c>
      <c r="X1602" s="188">
        <f t="shared" si="1732"/>
        <v>0</v>
      </c>
      <c r="Y1602" s="33">
        <f t="shared" si="1733"/>
        <v>43986</v>
      </c>
    </row>
    <row r="1603" spans="1:25" ht="15">
      <c r="A1603" s="39"/>
      <c r="B1603" s="240"/>
      <c r="C1603" s="14" t="str">
        <f>IF(B1598&lt;&gt;"",'Agents Postes'!E$8,"")</f>
        <v/>
      </c>
      <c r="D1603" s="15"/>
      <c r="E1603" s="16"/>
      <c r="F1603" s="16"/>
      <c r="G1603" s="17"/>
      <c r="H1603" s="17"/>
      <c r="I1603" s="18"/>
      <c r="J1603" s="18"/>
      <c r="K1603" s="19"/>
      <c r="L1603" s="1">
        <f t="shared" si="1762"/>
        <v>0</v>
      </c>
      <c r="M1603" s="4">
        <f t="shared" si="1763"/>
        <v>0</v>
      </c>
      <c r="R1603">
        <f t="shared" si="1727"/>
        <v>4</v>
      </c>
      <c r="S1603" s="33">
        <f t="shared" ref="S1603" si="1794">S1598</f>
        <v>43986</v>
      </c>
      <c r="T1603">
        <f t="shared" si="1729"/>
        <v>23</v>
      </c>
      <c r="U1603">
        <f t="shared" si="1730"/>
        <v>6</v>
      </c>
      <c r="V1603" t="str">
        <f t="shared" si="1765"/>
        <v>234</v>
      </c>
      <c r="W1603" s="188">
        <f t="shared" si="1731"/>
        <v>0</v>
      </c>
      <c r="X1603" s="188">
        <f t="shared" si="1732"/>
        <v>0</v>
      </c>
      <c r="Y1603" s="33">
        <f t="shared" si="1733"/>
        <v>43986</v>
      </c>
    </row>
    <row r="1604" spans="1:25" ht="15">
      <c r="A1604" s="39"/>
      <c r="B1604" s="240"/>
      <c r="C1604" s="14" t="str">
        <f>IF(B1598&lt;&gt;"",'Agents Postes'!E$9,"")</f>
        <v/>
      </c>
      <c r="D1604" s="15"/>
      <c r="E1604" s="16"/>
      <c r="F1604" s="16"/>
      <c r="G1604" s="17"/>
      <c r="H1604" s="17"/>
      <c r="I1604" s="18"/>
      <c r="J1604" s="18"/>
      <c r="K1604" s="19"/>
      <c r="L1604" s="1">
        <f t="shared" si="1762"/>
        <v>0</v>
      </c>
      <c r="M1604" s="4">
        <f t="shared" si="1763"/>
        <v>0</v>
      </c>
      <c r="R1604">
        <f t="shared" si="1727"/>
        <v>4</v>
      </c>
      <c r="S1604" s="33">
        <f t="shared" ref="S1604" si="1795">S1598</f>
        <v>43986</v>
      </c>
      <c r="T1604">
        <f t="shared" si="1729"/>
        <v>23</v>
      </c>
      <c r="U1604">
        <f t="shared" si="1730"/>
        <v>6</v>
      </c>
      <c r="V1604" t="str">
        <f t="shared" si="1765"/>
        <v>234</v>
      </c>
      <c r="W1604" s="188">
        <f t="shared" si="1731"/>
        <v>0</v>
      </c>
      <c r="X1604" s="188">
        <f t="shared" si="1732"/>
        <v>0</v>
      </c>
      <c r="Y1604" s="33">
        <f t="shared" si="1733"/>
        <v>43986</v>
      </c>
    </row>
    <row r="1605" spans="1:25" ht="15">
      <c r="A1605" s="39"/>
      <c r="B1605" s="240"/>
      <c r="C1605" s="14" t="str">
        <f>IF(B1598&lt;&gt;"",'Agents Postes'!E$10,"")</f>
        <v/>
      </c>
      <c r="D1605" s="15"/>
      <c r="E1605" s="16"/>
      <c r="F1605" s="16"/>
      <c r="G1605" s="17"/>
      <c r="H1605" s="17"/>
      <c r="I1605" s="18"/>
      <c r="J1605" s="18"/>
      <c r="K1605" s="19"/>
      <c r="L1605" s="1">
        <f t="shared" si="1762"/>
        <v>0</v>
      </c>
      <c r="M1605" s="4">
        <f t="shared" si="1763"/>
        <v>0</v>
      </c>
      <c r="R1605">
        <f t="shared" si="1727"/>
        <v>4</v>
      </c>
      <c r="S1605" s="33">
        <f t="shared" ref="S1605" si="1796">S1598</f>
        <v>43986</v>
      </c>
      <c r="T1605">
        <f t="shared" si="1729"/>
        <v>23</v>
      </c>
      <c r="U1605">
        <f t="shared" si="1730"/>
        <v>6</v>
      </c>
      <c r="V1605" t="str">
        <f t="shared" si="1765"/>
        <v>234</v>
      </c>
      <c r="W1605" s="188">
        <f t="shared" si="1731"/>
        <v>0</v>
      </c>
      <c r="X1605" s="188">
        <f t="shared" si="1732"/>
        <v>0</v>
      </c>
      <c r="Y1605" s="33">
        <f t="shared" si="1733"/>
        <v>43986</v>
      </c>
    </row>
    <row r="1606" spans="1:25" ht="15">
      <c r="A1606" s="39"/>
      <c r="B1606" s="240"/>
      <c r="C1606" s="14" t="str">
        <f>IF(B1598&lt;&gt;"",'Agents Postes'!E$11,"")</f>
        <v/>
      </c>
      <c r="D1606" s="15"/>
      <c r="E1606" s="16"/>
      <c r="F1606" s="16"/>
      <c r="G1606" s="17"/>
      <c r="H1606" s="17"/>
      <c r="I1606" s="18"/>
      <c r="J1606" s="18"/>
      <c r="K1606" s="19"/>
      <c r="L1606" s="1">
        <f t="shared" si="1762"/>
        <v>0</v>
      </c>
      <c r="M1606" s="4">
        <f t="shared" si="1763"/>
        <v>0</v>
      </c>
      <c r="R1606">
        <f t="shared" si="1727"/>
        <v>4</v>
      </c>
      <c r="S1606" s="33">
        <f t="shared" ref="S1606" si="1797">S1598</f>
        <v>43986</v>
      </c>
      <c r="T1606">
        <f t="shared" si="1729"/>
        <v>23</v>
      </c>
      <c r="U1606">
        <f t="shared" si="1730"/>
        <v>6</v>
      </c>
      <c r="V1606" t="str">
        <f t="shared" si="1765"/>
        <v>234</v>
      </c>
      <c r="W1606" s="188">
        <f t="shared" si="1731"/>
        <v>0</v>
      </c>
      <c r="X1606" s="188">
        <f t="shared" si="1732"/>
        <v>0</v>
      </c>
      <c r="Y1606" s="33">
        <f t="shared" si="1733"/>
        <v>43986</v>
      </c>
    </row>
    <row r="1607" spans="1:25" ht="15">
      <c r="A1607" s="39"/>
      <c r="B1607" s="240"/>
      <c r="C1607" s="14" t="str">
        <f>IF(B1598&lt;&gt;"",'Agents Postes'!E$12,"")</f>
        <v/>
      </c>
      <c r="D1607" s="15"/>
      <c r="E1607" s="16"/>
      <c r="F1607" s="16"/>
      <c r="G1607" s="17"/>
      <c r="H1607" s="17"/>
      <c r="I1607" s="18"/>
      <c r="J1607" s="18"/>
      <c r="K1607" s="19"/>
      <c r="L1607" s="1">
        <f t="shared" si="1762"/>
        <v>0</v>
      </c>
      <c r="M1607" s="4">
        <f t="shared" si="1763"/>
        <v>0</v>
      </c>
      <c r="R1607">
        <f t="shared" si="1727"/>
        <v>4</v>
      </c>
      <c r="S1607" s="33">
        <f t="shared" ref="S1607" si="1798">S1598</f>
        <v>43986</v>
      </c>
      <c r="T1607">
        <f t="shared" si="1729"/>
        <v>23</v>
      </c>
      <c r="U1607">
        <f t="shared" si="1730"/>
        <v>6</v>
      </c>
      <c r="V1607" t="str">
        <f t="shared" si="1765"/>
        <v>234</v>
      </c>
      <c r="W1607" s="188">
        <f t="shared" si="1731"/>
        <v>0</v>
      </c>
      <c r="X1607" s="188">
        <f t="shared" si="1732"/>
        <v>0</v>
      </c>
      <c r="Y1607" s="33">
        <f t="shared" si="1733"/>
        <v>43986</v>
      </c>
    </row>
    <row r="1608" spans="1:25" ht="15">
      <c r="A1608" s="39"/>
      <c r="B1608" s="240"/>
      <c r="C1608" s="14" t="str">
        <f>IF(B1598&lt;&gt;"",'Agents Postes'!E$13,"")</f>
        <v/>
      </c>
      <c r="D1608" s="15"/>
      <c r="E1608" s="16"/>
      <c r="F1608" s="16"/>
      <c r="G1608" s="17"/>
      <c r="H1608" s="17"/>
      <c r="I1608" s="18"/>
      <c r="J1608" s="18"/>
      <c r="K1608" s="19"/>
      <c r="L1608" s="1">
        <f t="shared" si="1762"/>
        <v>0</v>
      </c>
      <c r="M1608" s="4">
        <f t="shared" si="1763"/>
        <v>0</v>
      </c>
      <c r="R1608">
        <f t="shared" si="1727"/>
        <v>4</v>
      </c>
      <c r="S1608" s="33">
        <f t="shared" ref="S1608" si="1799">S1598</f>
        <v>43986</v>
      </c>
      <c r="T1608">
        <f t="shared" si="1729"/>
        <v>23</v>
      </c>
      <c r="U1608">
        <f t="shared" si="1730"/>
        <v>6</v>
      </c>
      <c r="V1608" t="str">
        <f t="shared" si="1765"/>
        <v>234</v>
      </c>
      <c r="W1608" s="188">
        <f t="shared" si="1731"/>
        <v>0</v>
      </c>
      <c r="X1608" s="188">
        <f t="shared" si="1732"/>
        <v>0</v>
      </c>
      <c r="Y1608" s="33">
        <f t="shared" si="1733"/>
        <v>43986</v>
      </c>
    </row>
    <row r="1609" spans="1:25" ht="15">
      <c r="A1609" s="39"/>
      <c r="B1609" s="240"/>
      <c r="C1609" s="14" t="str">
        <f>IF(B1598&lt;&gt;"",'Agents Postes'!E$14,"")</f>
        <v/>
      </c>
      <c r="D1609" s="15"/>
      <c r="E1609" s="16"/>
      <c r="F1609" s="16"/>
      <c r="G1609" s="17"/>
      <c r="H1609" s="17"/>
      <c r="I1609" s="18"/>
      <c r="J1609" s="18"/>
      <c r="K1609" s="19"/>
      <c r="L1609" s="1">
        <f t="shared" si="1762"/>
        <v>0</v>
      </c>
      <c r="M1609" s="4">
        <f t="shared" si="1763"/>
        <v>0</v>
      </c>
      <c r="R1609">
        <f t="shared" ref="R1609:R1672" si="1800">IF(S1609&lt;&gt;"",WEEKDAY(S1609,2),"")</f>
        <v>4</v>
      </c>
      <c r="S1609" s="33">
        <f t="shared" ref="S1609" si="1801">S1598</f>
        <v>43986</v>
      </c>
      <c r="T1609">
        <f t="shared" ref="T1609:T1672" si="1802">IF(S1609&lt;&gt;"",WEEKNUM(S1609,2),"")</f>
        <v>23</v>
      </c>
      <c r="U1609">
        <f t="shared" ref="U1609:U1672" si="1803">IF(S1609&lt;&gt;"",MONTH(S1609),"")</f>
        <v>6</v>
      </c>
      <c r="V1609" t="str">
        <f t="shared" si="1765"/>
        <v>234</v>
      </c>
      <c r="W1609" s="188">
        <f t="shared" ref="W1609:W1672" si="1804">D1609</f>
        <v>0</v>
      </c>
      <c r="X1609" s="188">
        <f t="shared" ref="X1609:X1672" si="1805">K1609</f>
        <v>0</v>
      </c>
      <c r="Y1609" s="33">
        <f t="shared" ref="Y1609:Y1672" si="1806">S1609</f>
        <v>43986</v>
      </c>
    </row>
    <row r="1610" spans="1:25" ht="15">
      <c r="A1610" s="39"/>
      <c r="B1610" s="240"/>
      <c r="C1610" s="14" t="str">
        <f>IF(B1599&lt;&gt;"",'Agents Postes'!E$14,"")</f>
        <v/>
      </c>
      <c r="D1610" s="15"/>
      <c r="E1610" s="16"/>
      <c r="F1610" s="16"/>
      <c r="G1610" s="17"/>
      <c r="H1610" s="17"/>
      <c r="I1610" s="18"/>
      <c r="J1610" s="18"/>
      <c r="K1610" s="19"/>
      <c r="L1610" s="1">
        <f t="shared" si="1762"/>
        <v>0</v>
      </c>
      <c r="M1610" s="4">
        <f t="shared" si="1763"/>
        <v>0</v>
      </c>
      <c r="R1610">
        <f t="shared" si="1800"/>
        <v>4</v>
      </c>
      <c r="S1610" s="33">
        <f t="shared" ref="S1610" si="1807">S1598</f>
        <v>43986</v>
      </c>
      <c r="T1610">
        <f t="shared" si="1802"/>
        <v>23</v>
      </c>
      <c r="U1610">
        <f t="shared" si="1803"/>
        <v>6</v>
      </c>
      <c r="V1610" t="str">
        <f t="shared" si="1765"/>
        <v>234</v>
      </c>
      <c r="W1610" s="188">
        <f t="shared" si="1804"/>
        <v>0</v>
      </c>
      <c r="X1610" s="188">
        <f t="shared" si="1805"/>
        <v>0</v>
      </c>
      <c r="Y1610" s="33">
        <f t="shared" si="1806"/>
        <v>43986</v>
      </c>
    </row>
    <row r="1611" spans="1:25" ht="15">
      <c r="A1611" s="39"/>
      <c r="B1611" s="240"/>
      <c r="C1611" s="14" t="str">
        <f>IF(B1600&lt;&gt;"",'Agents Postes'!E$14,"")</f>
        <v/>
      </c>
      <c r="D1611" s="15"/>
      <c r="E1611" s="16"/>
      <c r="F1611" s="16"/>
      <c r="G1611" s="17"/>
      <c r="H1611" s="17"/>
      <c r="I1611" s="18"/>
      <c r="J1611" s="18"/>
      <c r="K1611" s="19"/>
      <c r="L1611" s="1">
        <f t="shared" si="1762"/>
        <v>0</v>
      </c>
      <c r="M1611" s="4">
        <f t="shared" si="1763"/>
        <v>0</v>
      </c>
      <c r="R1611">
        <f t="shared" si="1800"/>
        <v>4</v>
      </c>
      <c r="S1611" s="33">
        <f t="shared" ref="S1611" si="1808">S1598</f>
        <v>43986</v>
      </c>
      <c r="T1611">
        <f t="shared" si="1802"/>
        <v>23</v>
      </c>
      <c r="U1611">
        <f t="shared" si="1803"/>
        <v>6</v>
      </c>
      <c r="V1611" t="str">
        <f t="shared" si="1765"/>
        <v>234</v>
      </c>
      <c r="W1611" s="188">
        <f t="shared" si="1804"/>
        <v>0</v>
      </c>
      <c r="X1611" s="188">
        <f t="shared" si="1805"/>
        <v>0</v>
      </c>
      <c r="Y1611" s="33">
        <f t="shared" si="1806"/>
        <v>43986</v>
      </c>
    </row>
    <row r="1612" spans="1:25" ht="15.75" thickBot="1">
      <c r="A1612" s="39"/>
      <c r="B1612" s="241"/>
      <c r="C1612" s="14" t="str">
        <f>IF(B1601&lt;&gt;"",'Agents Postes'!E$14,"")</f>
        <v/>
      </c>
      <c r="D1612" s="15"/>
      <c r="E1612" s="126"/>
      <c r="F1612" s="126"/>
      <c r="G1612" s="127"/>
      <c r="H1612" s="127"/>
      <c r="I1612" s="128"/>
      <c r="J1612" s="128"/>
      <c r="K1612" s="21"/>
      <c r="L1612" s="5">
        <f t="shared" si="1762"/>
        <v>0</v>
      </c>
      <c r="M1612" s="6">
        <f t="shared" si="1763"/>
        <v>0</v>
      </c>
      <c r="R1612">
        <f t="shared" si="1800"/>
        <v>4</v>
      </c>
      <c r="S1612" s="33">
        <f t="shared" ref="S1612" si="1809">S1598</f>
        <v>43986</v>
      </c>
      <c r="T1612">
        <f t="shared" si="1802"/>
        <v>23</v>
      </c>
      <c r="U1612">
        <f t="shared" si="1803"/>
        <v>6</v>
      </c>
      <c r="V1612" t="str">
        <f t="shared" si="1765"/>
        <v>234</v>
      </c>
      <c r="W1612" s="188">
        <f t="shared" si="1804"/>
        <v>0</v>
      </c>
      <c r="X1612" s="188">
        <f t="shared" si="1805"/>
        <v>0</v>
      </c>
      <c r="Y1612" s="33">
        <f t="shared" si="1806"/>
        <v>43986</v>
      </c>
    </row>
    <row r="1613" spans="1:25" ht="15">
      <c r="A1613" s="39">
        <v>107</v>
      </c>
      <c r="B1613" s="239">
        <f>IF(WORKDAY(D$4,A1613,Feries)&lt;=F$4,WORKDAY(D$4,A1613,Feries),"")</f>
        <v>43987</v>
      </c>
      <c r="C1613" s="11" t="str">
        <f>IF(B1613&lt;&gt;"",'Agents Postes'!E$3,"")</f>
        <v>Herbert Dupont</v>
      </c>
      <c r="D1613" s="12"/>
      <c r="E1613" s="123"/>
      <c r="F1613" s="123"/>
      <c r="G1613" s="124"/>
      <c r="H1613" s="124"/>
      <c r="I1613" s="125"/>
      <c r="J1613" s="125"/>
      <c r="K1613" s="13"/>
      <c r="L1613" s="2">
        <f t="shared" si="1762"/>
        <v>0</v>
      </c>
      <c r="M1613" s="3">
        <f t="shared" si="1763"/>
        <v>0</v>
      </c>
      <c r="R1613">
        <f t="shared" si="1800"/>
        <v>5</v>
      </c>
      <c r="S1613" s="33">
        <f t="shared" ref="S1613" si="1810">B1613</f>
        <v>43987</v>
      </c>
      <c r="T1613">
        <f t="shared" si="1802"/>
        <v>23</v>
      </c>
      <c r="U1613">
        <f t="shared" si="1803"/>
        <v>6</v>
      </c>
      <c r="V1613" t="str">
        <f t="shared" si="1765"/>
        <v>23Herbert Dupont5</v>
      </c>
      <c r="W1613" s="188">
        <f t="shared" si="1804"/>
        <v>0</v>
      </c>
      <c r="X1613" s="188">
        <f t="shared" si="1805"/>
        <v>0</v>
      </c>
      <c r="Y1613" s="33">
        <f t="shared" si="1806"/>
        <v>43987</v>
      </c>
    </row>
    <row r="1614" spans="1:25" ht="15">
      <c r="A1614" s="39"/>
      <c r="B1614" s="240"/>
      <c r="C1614" s="14" t="str">
        <f>IF(B1613&lt;&gt;"",'Agents Postes'!E$4,"")</f>
        <v>Lulu Durand</v>
      </c>
      <c r="D1614" s="15"/>
      <c r="E1614" s="16"/>
      <c r="F1614" s="16"/>
      <c r="G1614" s="17"/>
      <c r="H1614" s="17"/>
      <c r="I1614" s="18"/>
      <c r="J1614" s="18"/>
      <c r="K1614" s="19"/>
      <c r="L1614" s="1">
        <f t="shared" si="1762"/>
        <v>0</v>
      </c>
      <c r="M1614" s="4">
        <f t="shared" si="1763"/>
        <v>0</v>
      </c>
      <c r="R1614">
        <f t="shared" si="1800"/>
        <v>5</v>
      </c>
      <c r="S1614" s="33">
        <f t="shared" ref="S1614" si="1811">S1613</f>
        <v>43987</v>
      </c>
      <c r="T1614">
        <f t="shared" si="1802"/>
        <v>23</v>
      </c>
      <c r="U1614">
        <f t="shared" si="1803"/>
        <v>6</v>
      </c>
      <c r="V1614" t="str">
        <f t="shared" si="1765"/>
        <v>23Lulu Durand5</v>
      </c>
      <c r="W1614" s="188">
        <f t="shared" si="1804"/>
        <v>0</v>
      </c>
      <c r="X1614" s="188">
        <f t="shared" si="1805"/>
        <v>0</v>
      </c>
      <c r="Y1614" s="33">
        <f t="shared" si="1806"/>
        <v>43987</v>
      </c>
    </row>
    <row r="1615" spans="1:25" ht="15">
      <c r="A1615" s="39"/>
      <c r="B1615" s="240"/>
      <c r="C1615" s="14" t="str">
        <f>IF(B1613&lt;&gt;"",'Agents Postes'!E$5,"")</f>
        <v>Jules Wist</v>
      </c>
      <c r="D1615" s="15"/>
      <c r="E1615" s="16"/>
      <c r="F1615" s="16"/>
      <c r="G1615" s="17"/>
      <c r="H1615" s="17"/>
      <c r="I1615" s="18"/>
      <c r="J1615" s="18"/>
      <c r="K1615" s="19"/>
      <c r="L1615" s="1">
        <f t="shared" si="1762"/>
        <v>0</v>
      </c>
      <c r="M1615" s="4">
        <f t="shared" si="1763"/>
        <v>0</v>
      </c>
      <c r="R1615">
        <f t="shared" si="1800"/>
        <v>5</v>
      </c>
      <c r="S1615" s="33">
        <f t="shared" ref="S1615" si="1812">S1613</f>
        <v>43987</v>
      </c>
      <c r="T1615">
        <f t="shared" si="1802"/>
        <v>23</v>
      </c>
      <c r="U1615">
        <f t="shared" si="1803"/>
        <v>6</v>
      </c>
      <c r="V1615" t="str">
        <f t="shared" si="1765"/>
        <v>23Jules Wist5</v>
      </c>
      <c r="W1615" s="188">
        <f t="shared" si="1804"/>
        <v>0</v>
      </c>
      <c r="X1615" s="188">
        <f t="shared" si="1805"/>
        <v>0</v>
      </c>
      <c r="Y1615" s="33">
        <f t="shared" si="1806"/>
        <v>43987</v>
      </c>
    </row>
    <row r="1616" spans="1:25" ht="15">
      <c r="A1616" s="39"/>
      <c r="B1616" s="240"/>
      <c r="C1616" s="14" t="str">
        <f>IF(B1613&lt;&gt;"",'Agents Postes'!E$6,"")</f>
        <v>Honoré Tarot</v>
      </c>
      <c r="D1616" s="15"/>
      <c r="E1616" s="16"/>
      <c r="F1616" s="16"/>
      <c r="G1616" s="17"/>
      <c r="H1616" s="17"/>
      <c r="I1616" s="18"/>
      <c r="J1616" s="18"/>
      <c r="K1616" s="19"/>
      <c r="L1616" s="1">
        <f t="shared" si="1762"/>
        <v>0</v>
      </c>
      <c r="M1616" s="4">
        <f t="shared" si="1763"/>
        <v>0</v>
      </c>
      <c r="R1616">
        <f t="shared" si="1800"/>
        <v>5</v>
      </c>
      <c r="S1616" s="33">
        <f t="shared" ref="S1616" si="1813">S1613</f>
        <v>43987</v>
      </c>
      <c r="T1616">
        <f t="shared" si="1802"/>
        <v>23</v>
      </c>
      <c r="U1616">
        <f t="shared" si="1803"/>
        <v>6</v>
      </c>
      <c r="V1616" t="str">
        <f t="shared" si="1765"/>
        <v>23Honoré Tarot5</v>
      </c>
      <c r="W1616" s="188">
        <f t="shared" si="1804"/>
        <v>0</v>
      </c>
      <c r="X1616" s="188">
        <f t="shared" si="1805"/>
        <v>0</v>
      </c>
      <c r="Y1616" s="33">
        <f t="shared" si="1806"/>
        <v>43987</v>
      </c>
    </row>
    <row r="1617" spans="1:25" ht="15">
      <c r="A1617" s="39"/>
      <c r="B1617" s="240"/>
      <c r="C1617" s="14" t="str">
        <f>IF(B1613&lt;&gt;"",'Agents Postes'!E$7,"")</f>
        <v>Joseph Belote</v>
      </c>
      <c r="D1617" s="15"/>
      <c r="E1617" s="16"/>
      <c r="F1617" s="16"/>
      <c r="G1617" s="17"/>
      <c r="H1617" s="17"/>
      <c r="I1617" s="18"/>
      <c r="J1617" s="18"/>
      <c r="K1617" s="19"/>
      <c r="L1617" s="1">
        <f t="shared" si="1762"/>
        <v>0</v>
      </c>
      <c r="M1617" s="4">
        <f t="shared" si="1763"/>
        <v>0</v>
      </c>
      <c r="R1617">
        <f t="shared" si="1800"/>
        <v>5</v>
      </c>
      <c r="S1617" s="33">
        <f t="shared" ref="S1617" si="1814">S1613</f>
        <v>43987</v>
      </c>
      <c r="T1617">
        <f t="shared" si="1802"/>
        <v>23</v>
      </c>
      <c r="U1617">
        <f t="shared" si="1803"/>
        <v>6</v>
      </c>
      <c r="V1617" t="str">
        <f t="shared" si="1765"/>
        <v>23Joseph Belote5</v>
      </c>
      <c r="W1617" s="188">
        <f t="shared" si="1804"/>
        <v>0</v>
      </c>
      <c r="X1617" s="188">
        <f t="shared" si="1805"/>
        <v>0</v>
      </c>
      <c r="Y1617" s="33">
        <f t="shared" si="1806"/>
        <v>43987</v>
      </c>
    </row>
    <row r="1618" spans="1:25" ht="15">
      <c r="A1618" s="39"/>
      <c r="B1618" s="240"/>
      <c r="C1618" s="14" t="str">
        <f>IF(B1613&lt;&gt;"",'Agents Postes'!E$8,"")</f>
        <v/>
      </c>
      <c r="D1618" s="15"/>
      <c r="E1618" s="16"/>
      <c r="F1618" s="16"/>
      <c r="G1618" s="17"/>
      <c r="H1618" s="17"/>
      <c r="I1618" s="18"/>
      <c r="J1618" s="18"/>
      <c r="K1618" s="19"/>
      <c r="L1618" s="1">
        <f t="shared" si="1762"/>
        <v>0</v>
      </c>
      <c r="M1618" s="4">
        <f t="shared" si="1763"/>
        <v>0</v>
      </c>
      <c r="R1618">
        <f t="shared" si="1800"/>
        <v>5</v>
      </c>
      <c r="S1618" s="33">
        <f t="shared" ref="S1618" si="1815">S1613</f>
        <v>43987</v>
      </c>
      <c r="T1618">
        <f t="shared" si="1802"/>
        <v>23</v>
      </c>
      <c r="U1618">
        <f t="shared" si="1803"/>
        <v>6</v>
      </c>
      <c r="V1618" t="str">
        <f t="shared" si="1765"/>
        <v>235</v>
      </c>
      <c r="W1618" s="188">
        <f t="shared" si="1804"/>
        <v>0</v>
      </c>
      <c r="X1618" s="188">
        <f t="shared" si="1805"/>
        <v>0</v>
      </c>
      <c r="Y1618" s="33">
        <f t="shared" si="1806"/>
        <v>43987</v>
      </c>
    </row>
    <row r="1619" spans="1:25" ht="15">
      <c r="A1619" s="39"/>
      <c r="B1619" s="240"/>
      <c r="C1619" s="14" t="str">
        <f>IF(B1613&lt;&gt;"",'Agents Postes'!E$9,"")</f>
        <v/>
      </c>
      <c r="D1619" s="15"/>
      <c r="E1619" s="16"/>
      <c r="F1619" s="16"/>
      <c r="G1619" s="17"/>
      <c r="H1619" s="17"/>
      <c r="I1619" s="18"/>
      <c r="J1619" s="18"/>
      <c r="K1619" s="19"/>
      <c r="L1619" s="1">
        <f t="shared" si="1762"/>
        <v>0</v>
      </c>
      <c r="M1619" s="4">
        <f t="shared" si="1763"/>
        <v>0</v>
      </c>
      <c r="R1619">
        <f t="shared" si="1800"/>
        <v>5</v>
      </c>
      <c r="S1619" s="33">
        <f t="shared" ref="S1619" si="1816">S1613</f>
        <v>43987</v>
      </c>
      <c r="T1619">
        <f t="shared" si="1802"/>
        <v>23</v>
      </c>
      <c r="U1619">
        <f t="shared" si="1803"/>
        <v>6</v>
      </c>
      <c r="V1619" t="str">
        <f t="shared" si="1765"/>
        <v>235</v>
      </c>
      <c r="W1619" s="188">
        <f t="shared" si="1804"/>
        <v>0</v>
      </c>
      <c r="X1619" s="188">
        <f t="shared" si="1805"/>
        <v>0</v>
      </c>
      <c r="Y1619" s="33">
        <f t="shared" si="1806"/>
        <v>43987</v>
      </c>
    </row>
    <row r="1620" spans="1:25" ht="15">
      <c r="A1620" s="39"/>
      <c r="B1620" s="240"/>
      <c r="C1620" s="14" t="str">
        <f>IF(B1613&lt;&gt;"",'Agents Postes'!E$10,"")</f>
        <v/>
      </c>
      <c r="D1620" s="15"/>
      <c r="E1620" s="16"/>
      <c r="F1620" s="16"/>
      <c r="G1620" s="17"/>
      <c r="H1620" s="17"/>
      <c r="I1620" s="18"/>
      <c r="J1620" s="18"/>
      <c r="K1620" s="19"/>
      <c r="L1620" s="1">
        <f t="shared" si="1762"/>
        <v>0</v>
      </c>
      <c r="M1620" s="4">
        <f t="shared" si="1763"/>
        <v>0</v>
      </c>
      <c r="R1620">
        <f t="shared" si="1800"/>
        <v>5</v>
      </c>
      <c r="S1620" s="33">
        <f t="shared" ref="S1620" si="1817">S1613</f>
        <v>43987</v>
      </c>
      <c r="T1620">
        <f t="shared" si="1802"/>
        <v>23</v>
      </c>
      <c r="U1620">
        <f t="shared" si="1803"/>
        <v>6</v>
      </c>
      <c r="V1620" t="str">
        <f t="shared" si="1765"/>
        <v>235</v>
      </c>
      <c r="W1620" s="188">
        <f t="shared" si="1804"/>
        <v>0</v>
      </c>
      <c r="X1620" s="188">
        <f t="shared" si="1805"/>
        <v>0</v>
      </c>
      <c r="Y1620" s="33">
        <f t="shared" si="1806"/>
        <v>43987</v>
      </c>
    </row>
    <row r="1621" spans="1:25" ht="15">
      <c r="A1621" s="39"/>
      <c r="B1621" s="240"/>
      <c r="C1621" s="14" t="str">
        <f>IF(B1613&lt;&gt;"",'Agents Postes'!E$11,"")</f>
        <v/>
      </c>
      <c r="D1621" s="15"/>
      <c r="E1621" s="16"/>
      <c r="F1621" s="16"/>
      <c r="G1621" s="17"/>
      <c r="H1621" s="17"/>
      <c r="I1621" s="18"/>
      <c r="J1621" s="18"/>
      <c r="K1621" s="19"/>
      <c r="L1621" s="1">
        <f t="shared" si="1762"/>
        <v>0</v>
      </c>
      <c r="M1621" s="4">
        <f t="shared" si="1763"/>
        <v>0</v>
      </c>
      <c r="R1621">
        <f t="shared" si="1800"/>
        <v>5</v>
      </c>
      <c r="S1621" s="33">
        <f t="shared" ref="S1621" si="1818">S1613</f>
        <v>43987</v>
      </c>
      <c r="T1621">
        <f t="shared" si="1802"/>
        <v>23</v>
      </c>
      <c r="U1621">
        <f t="shared" si="1803"/>
        <v>6</v>
      </c>
      <c r="V1621" t="str">
        <f t="shared" si="1765"/>
        <v>235</v>
      </c>
      <c r="W1621" s="188">
        <f t="shared" si="1804"/>
        <v>0</v>
      </c>
      <c r="X1621" s="188">
        <f t="shared" si="1805"/>
        <v>0</v>
      </c>
      <c r="Y1621" s="33">
        <f t="shared" si="1806"/>
        <v>43987</v>
      </c>
    </row>
    <row r="1622" spans="1:25" ht="15">
      <c r="A1622" s="39"/>
      <c r="B1622" s="240"/>
      <c r="C1622" s="14" t="str">
        <f>IF(B1613&lt;&gt;"",'Agents Postes'!E$12,"")</f>
        <v/>
      </c>
      <c r="D1622" s="15"/>
      <c r="E1622" s="16"/>
      <c r="F1622" s="16"/>
      <c r="G1622" s="17"/>
      <c r="H1622" s="17"/>
      <c r="I1622" s="18"/>
      <c r="J1622" s="18"/>
      <c r="K1622" s="19"/>
      <c r="L1622" s="1">
        <f t="shared" si="1762"/>
        <v>0</v>
      </c>
      <c r="M1622" s="4">
        <f t="shared" si="1763"/>
        <v>0</v>
      </c>
      <c r="R1622">
        <f t="shared" si="1800"/>
        <v>5</v>
      </c>
      <c r="S1622" s="33">
        <f t="shared" ref="S1622" si="1819">S1613</f>
        <v>43987</v>
      </c>
      <c r="T1622">
        <f t="shared" si="1802"/>
        <v>23</v>
      </c>
      <c r="U1622">
        <f t="shared" si="1803"/>
        <v>6</v>
      </c>
      <c r="V1622" t="str">
        <f t="shared" si="1765"/>
        <v>235</v>
      </c>
      <c r="W1622" s="188">
        <f t="shared" si="1804"/>
        <v>0</v>
      </c>
      <c r="X1622" s="188">
        <f t="shared" si="1805"/>
        <v>0</v>
      </c>
      <c r="Y1622" s="33">
        <f t="shared" si="1806"/>
        <v>43987</v>
      </c>
    </row>
    <row r="1623" spans="1:25" ht="15">
      <c r="A1623" s="39"/>
      <c r="B1623" s="240"/>
      <c r="C1623" s="14" t="str">
        <f>IF(B1613&lt;&gt;"",'Agents Postes'!E$13,"")</f>
        <v/>
      </c>
      <c r="D1623" s="15"/>
      <c r="E1623" s="16"/>
      <c r="F1623" s="16"/>
      <c r="G1623" s="17"/>
      <c r="H1623" s="17"/>
      <c r="I1623" s="18"/>
      <c r="J1623" s="18"/>
      <c r="K1623" s="19"/>
      <c r="L1623" s="1">
        <f t="shared" si="1762"/>
        <v>0</v>
      </c>
      <c r="M1623" s="4">
        <f t="shared" si="1763"/>
        <v>0</v>
      </c>
      <c r="R1623">
        <f t="shared" si="1800"/>
        <v>5</v>
      </c>
      <c r="S1623" s="33">
        <f t="shared" ref="S1623" si="1820">S1613</f>
        <v>43987</v>
      </c>
      <c r="T1623">
        <f t="shared" si="1802"/>
        <v>23</v>
      </c>
      <c r="U1623">
        <f t="shared" si="1803"/>
        <v>6</v>
      </c>
      <c r="V1623" t="str">
        <f t="shared" si="1765"/>
        <v>235</v>
      </c>
      <c r="W1623" s="188">
        <f t="shared" si="1804"/>
        <v>0</v>
      </c>
      <c r="X1623" s="188">
        <f t="shared" si="1805"/>
        <v>0</v>
      </c>
      <c r="Y1623" s="33">
        <f t="shared" si="1806"/>
        <v>43987</v>
      </c>
    </row>
    <row r="1624" spans="1:25" ht="15">
      <c r="A1624" s="39"/>
      <c r="B1624" s="240"/>
      <c r="C1624" s="14" t="str">
        <f>IF(B1613&lt;&gt;"",'Agents Postes'!E$14,"")</f>
        <v/>
      </c>
      <c r="D1624" s="15"/>
      <c r="E1624" s="16"/>
      <c r="F1624" s="16"/>
      <c r="G1624" s="17"/>
      <c r="H1624" s="17"/>
      <c r="I1624" s="18"/>
      <c r="J1624" s="18"/>
      <c r="K1624" s="19"/>
      <c r="L1624" s="1">
        <f t="shared" si="1762"/>
        <v>0</v>
      </c>
      <c r="M1624" s="4">
        <f t="shared" si="1763"/>
        <v>0</v>
      </c>
      <c r="R1624">
        <f t="shared" si="1800"/>
        <v>5</v>
      </c>
      <c r="S1624" s="33">
        <f t="shared" ref="S1624" si="1821">S1613</f>
        <v>43987</v>
      </c>
      <c r="T1624">
        <f t="shared" si="1802"/>
        <v>23</v>
      </c>
      <c r="U1624">
        <f t="shared" si="1803"/>
        <v>6</v>
      </c>
      <c r="V1624" t="str">
        <f t="shared" si="1765"/>
        <v>235</v>
      </c>
      <c r="W1624" s="188">
        <f t="shared" si="1804"/>
        <v>0</v>
      </c>
      <c r="X1624" s="188">
        <f t="shared" si="1805"/>
        <v>0</v>
      </c>
      <c r="Y1624" s="33">
        <f t="shared" si="1806"/>
        <v>43987</v>
      </c>
    </row>
    <row r="1625" spans="1:25" ht="15">
      <c r="A1625" s="39"/>
      <c r="B1625" s="240"/>
      <c r="C1625" s="14" t="str">
        <f>IF(B1614&lt;&gt;"",'Agents Postes'!E$14,"")</f>
        <v/>
      </c>
      <c r="D1625" s="15"/>
      <c r="E1625" s="16"/>
      <c r="F1625" s="16"/>
      <c r="G1625" s="17"/>
      <c r="H1625" s="17"/>
      <c r="I1625" s="18"/>
      <c r="J1625" s="18"/>
      <c r="K1625" s="19"/>
      <c r="L1625" s="1">
        <f t="shared" si="1762"/>
        <v>0</v>
      </c>
      <c r="M1625" s="4">
        <f t="shared" si="1763"/>
        <v>0</v>
      </c>
      <c r="R1625">
        <f t="shared" si="1800"/>
        <v>5</v>
      </c>
      <c r="S1625" s="33">
        <f t="shared" ref="S1625" si="1822">S1613</f>
        <v>43987</v>
      </c>
      <c r="T1625">
        <f t="shared" si="1802"/>
        <v>23</v>
      </c>
      <c r="U1625">
        <f t="shared" si="1803"/>
        <v>6</v>
      </c>
      <c r="V1625" t="str">
        <f t="shared" si="1765"/>
        <v>235</v>
      </c>
      <c r="W1625" s="188">
        <f t="shared" si="1804"/>
        <v>0</v>
      </c>
      <c r="X1625" s="188">
        <f t="shared" si="1805"/>
        <v>0</v>
      </c>
      <c r="Y1625" s="33">
        <f t="shared" si="1806"/>
        <v>43987</v>
      </c>
    </row>
    <row r="1626" spans="1:25" ht="15">
      <c r="A1626" s="39"/>
      <c r="B1626" s="240"/>
      <c r="C1626" s="14" t="str">
        <f>IF(B1615&lt;&gt;"",'Agents Postes'!E$14,"")</f>
        <v/>
      </c>
      <c r="D1626" s="15"/>
      <c r="E1626" s="16"/>
      <c r="F1626" s="16"/>
      <c r="G1626" s="17"/>
      <c r="H1626" s="17"/>
      <c r="I1626" s="18"/>
      <c r="J1626" s="18"/>
      <c r="K1626" s="19"/>
      <c r="L1626" s="1">
        <f t="shared" si="1762"/>
        <v>0</v>
      </c>
      <c r="M1626" s="4">
        <f t="shared" si="1763"/>
        <v>0</v>
      </c>
      <c r="R1626">
        <f t="shared" si="1800"/>
        <v>5</v>
      </c>
      <c r="S1626" s="33">
        <f t="shared" ref="S1626" si="1823">S1613</f>
        <v>43987</v>
      </c>
      <c r="T1626">
        <f t="shared" si="1802"/>
        <v>23</v>
      </c>
      <c r="U1626">
        <f t="shared" si="1803"/>
        <v>6</v>
      </c>
      <c r="V1626" t="str">
        <f t="shared" si="1765"/>
        <v>235</v>
      </c>
      <c r="W1626" s="188">
        <f t="shared" si="1804"/>
        <v>0</v>
      </c>
      <c r="X1626" s="188">
        <f t="shared" si="1805"/>
        <v>0</v>
      </c>
      <c r="Y1626" s="33">
        <f t="shared" si="1806"/>
        <v>43987</v>
      </c>
    </row>
    <row r="1627" spans="1:25" ht="15.75" thickBot="1">
      <c r="A1627" s="39"/>
      <c r="B1627" s="241"/>
      <c r="C1627" s="14" t="str">
        <f>IF(B1616&lt;&gt;"",'Agents Postes'!E$14,"")</f>
        <v/>
      </c>
      <c r="D1627" s="15"/>
      <c r="E1627" s="126"/>
      <c r="F1627" s="126"/>
      <c r="G1627" s="127"/>
      <c r="H1627" s="127"/>
      <c r="I1627" s="128"/>
      <c r="J1627" s="128"/>
      <c r="K1627" s="21"/>
      <c r="L1627" s="5">
        <f t="shared" si="1762"/>
        <v>0</v>
      </c>
      <c r="M1627" s="6">
        <f t="shared" si="1763"/>
        <v>0</v>
      </c>
      <c r="R1627">
        <f t="shared" si="1800"/>
        <v>5</v>
      </c>
      <c r="S1627" s="33">
        <f t="shared" ref="S1627" si="1824">S1613</f>
        <v>43987</v>
      </c>
      <c r="T1627">
        <f t="shared" si="1802"/>
        <v>23</v>
      </c>
      <c r="U1627">
        <f t="shared" si="1803"/>
        <v>6</v>
      </c>
      <c r="V1627" t="str">
        <f t="shared" si="1765"/>
        <v>235</v>
      </c>
      <c r="W1627" s="188">
        <f t="shared" si="1804"/>
        <v>0</v>
      </c>
      <c r="X1627" s="188">
        <f t="shared" si="1805"/>
        <v>0</v>
      </c>
      <c r="Y1627" s="33">
        <f t="shared" si="1806"/>
        <v>43987</v>
      </c>
    </row>
    <row r="1628" spans="1:25" ht="15">
      <c r="A1628" s="39">
        <v>108</v>
      </c>
      <c r="B1628" s="239">
        <f>IF(WORKDAY(D$4,A1628,Feries)&lt;=F$4,WORKDAY(D$4,A1628,Feries),"")</f>
        <v>43990</v>
      </c>
      <c r="C1628" s="11" t="str">
        <f>IF(B1628&lt;&gt;"",'Agents Postes'!E$3,"")</f>
        <v>Herbert Dupont</v>
      </c>
      <c r="D1628" s="12"/>
      <c r="E1628" s="123"/>
      <c r="F1628" s="123"/>
      <c r="G1628" s="124"/>
      <c r="H1628" s="124"/>
      <c r="I1628" s="125"/>
      <c r="J1628" s="125"/>
      <c r="K1628" s="13"/>
      <c r="L1628" s="2">
        <f t="shared" si="1762"/>
        <v>0</v>
      </c>
      <c r="M1628" s="3">
        <f t="shared" si="1763"/>
        <v>0</v>
      </c>
      <c r="R1628">
        <f t="shared" si="1800"/>
        <v>1</v>
      </c>
      <c r="S1628" s="33">
        <f t="shared" ref="S1628" si="1825">B1628</f>
        <v>43990</v>
      </c>
      <c r="T1628">
        <f t="shared" si="1802"/>
        <v>24</v>
      </c>
      <c r="U1628">
        <f t="shared" si="1803"/>
        <v>6</v>
      </c>
      <c r="V1628" t="str">
        <f t="shared" si="1765"/>
        <v>24Herbert Dupont1</v>
      </c>
      <c r="W1628" s="188">
        <f t="shared" si="1804"/>
        <v>0</v>
      </c>
      <c r="X1628" s="188">
        <f t="shared" si="1805"/>
        <v>0</v>
      </c>
      <c r="Y1628" s="33">
        <f t="shared" si="1806"/>
        <v>43990</v>
      </c>
    </row>
    <row r="1629" spans="1:25" ht="15">
      <c r="A1629" s="39"/>
      <c r="B1629" s="240"/>
      <c r="C1629" s="14" t="str">
        <f>IF(B1628&lt;&gt;"",'Agents Postes'!E$4,"")</f>
        <v>Lulu Durand</v>
      </c>
      <c r="D1629" s="15"/>
      <c r="E1629" s="16"/>
      <c r="F1629" s="16"/>
      <c r="G1629" s="17"/>
      <c r="H1629" s="17"/>
      <c r="I1629" s="18"/>
      <c r="J1629" s="18"/>
      <c r="K1629" s="19"/>
      <c r="L1629" s="1">
        <f t="shared" si="1762"/>
        <v>0</v>
      </c>
      <c r="M1629" s="4">
        <f t="shared" si="1763"/>
        <v>0</v>
      </c>
      <c r="R1629">
        <f t="shared" si="1800"/>
        <v>1</v>
      </c>
      <c r="S1629" s="33">
        <f t="shared" ref="S1629" si="1826">S1628</f>
        <v>43990</v>
      </c>
      <c r="T1629">
        <f t="shared" si="1802"/>
        <v>24</v>
      </c>
      <c r="U1629">
        <f t="shared" si="1803"/>
        <v>6</v>
      </c>
      <c r="V1629" t="str">
        <f t="shared" si="1765"/>
        <v>24Lulu Durand1</v>
      </c>
      <c r="W1629" s="188">
        <f t="shared" si="1804"/>
        <v>0</v>
      </c>
      <c r="X1629" s="188">
        <f t="shared" si="1805"/>
        <v>0</v>
      </c>
      <c r="Y1629" s="33">
        <f t="shared" si="1806"/>
        <v>43990</v>
      </c>
    </row>
    <row r="1630" spans="1:25" ht="15">
      <c r="A1630" s="39"/>
      <c r="B1630" s="240"/>
      <c r="C1630" s="14" t="str">
        <f>IF(B1628&lt;&gt;"",'Agents Postes'!E$5,"")</f>
        <v>Jules Wist</v>
      </c>
      <c r="D1630" s="15"/>
      <c r="E1630" s="16"/>
      <c r="F1630" s="16"/>
      <c r="G1630" s="17"/>
      <c r="H1630" s="17"/>
      <c r="I1630" s="18"/>
      <c r="J1630" s="18"/>
      <c r="K1630" s="19"/>
      <c r="L1630" s="1">
        <f t="shared" si="1762"/>
        <v>0</v>
      </c>
      <c r="M1630" s="4">
        <f t="shared" si="1763"/>
        <v>0</v>
      </c>
      <c r="R1630">
        <f t="shared" si="1800"/>
        <v>1</v>
      </c>
      <c r="S1630" s="33">
        <f t="shared" ref="S1630" si="1827">S1628</f>
        <v>43990</v>
      </c>
      <c r="T1630">
        <f t="shared" si="1802"/>
        <v>24</v>
      </c>
      <c r="U1630">
        <f t="shared" si="1803"/>
        <v>6</v>
      </c>
      <c r="V1630" t="str">
        <f t="shared" si="1765"/>
        <v>24Jules Wist1</v>
      </c>
      <c r="W1630" s="188">
        <f t="shared" si="1804"/>
        <v>0</v>
      </c>
      <c r="X1630" s="188">
        <f t="shared" si="1805"/>
        <v>0</v>
      </c>
      <c r="Y1630" s="33">
        <f t="shared" si="1806"/>
        <v>43990</v>
      </c>
    </row>
    <row r="1631" spans="1:25" ht="15">
      <c r="A1631" s="39"/>
      <c r="B1631" s="240"/>
      <c r="C1631" s="14" t="str">
        <f>IF(B1628&lt;&gt;"",'Agents Postes'!E$6,"")</f>
        <v>Honoré Tarot</v>
      </c>
      <c r="D1631" s="15"/>
      <c r="E1631" s="16"/>
      <c r="F1631" s="16"/>
      <c r="G1631" s="17"/>
      <c r="H1631" s="17"/>
      <c r="I1631" s="18"/>
      <c r="J1631" s="18"/>
      <c r="K1631" s="19"/>
      <c r="L1631" s="1">
        <f t="shared" si="1762"/>
        <v>0</v>
      </c>
      <c r="M1631" s="4">
        <f t="shared" si="1763"/>
        <v>0</v>
      </c>
      <c r="R1631">
        <f t="shared" si="1800"/>
        <v>1</v>
      </c>
      <c r="S1631" s="33">
        <f t="shared" ref="S1631" si="1828">S1628</f>
        <v>43990</v>
      </c>
      <c r="T1631">
        <f t="shared" si="1802"/>
        <v>24</v>
      </c>
      <c r="U1631">
        <f t="shared" si="1803"/>
        <v>6</v>
      </c>
      <c r="V1631" t="str">
        <f t="shared" si="1765"/>
        <v>24Honoré Tarot1</v>
      </c>
      <c r="W1631" s="188">
        <f t="shared" si="1804"/>
        <v>0</v>
      </c>
      <c r="X1631" s="188">
        <f t="shared" si="1805"/>
        <v>0</v>
      </c>
      <c r="Y1631" s="33">
        <f t="shared" si="1806"/>
        <v>43990</v>
      </c>
    </row>
    <row r="1632" spans="1:25" ht="15">
      <c r="A1632" s="39"/>
      <c r="B1632" s="240"/>
      <c r="C1632" s="14" t="str">
        <f>IF(B1628&lt;&gt;"",'Agents Postes'!E$7,"")</f>
        <v>Joseph Belote</v>
      </c>
      <c r="D1632" s="15"/>
      <c r="E1632" s="16"/>
      <c r="F1632" s="16"/>
      <c r="G1632" s="17"/>
      <c r="H1632" s="17"/>
      <c r="I1632" s="18"/>
      <c r="J1632" s="18"/>
      <c r="K1632" s="19"/>
      <c r="L1632" s="1">
        <f t="shared" si="1762"/>
        <v>0</v>
      </c>
      <c r="M1632" s="4">
        <f t="shared" si="1763"/>
        <v>0</v>
      </c>
      <c r="R1632">
        <f t="shared" si="1800"/>
        <v>1</v>
      </c>
      <c r="S1632" s="33">
        <f t="shared" ref="S1632" si="1829">S1628</f>
        <v>43990</v>
      </c>
      <c r="T1632">
        <f t="shared" si="1802"/>
        <v>24</v>
      </c>
      <c r="U1632">
        <f t="shared" si="1803"/>
        <v>6</v>
      </c>
      <c r="V1632" t="str">
        <f t="shared" si="1765"/>
        <v>24Joseph Belote1</v>
      </c>
      <c r="W1632" s="188">
        <f t="shared" si="1804"/>
        <v>0</v>
      </c>
      <c r="X1632" s="188">
        <f t="shared" si="1805"/>
        <v>0</v>
      </c>
      <c r="Y1632" s="33">
        <f t="shared" si="1806"/>
        <v>43990</v>
      </c>
    </row>
    <row r="1633" spans="1:25" ht="15">
      <c r="A1633" s="39"/>
      <c r="B1633" s="240"/>
      <c r="C1633" s="14" t="str">
        <f>IF(B1628&lt;&gt;"",'Agents Postes'!E$8,"")</f>
        <v/>
      </c>
      <c r="D1633" s="15"/>
      <c r="E1633" s="16"/>
      <c r="F1633" s="16"/>
      <c r="G1633" s="17"/>
      <c r="H1633" s="17"/>
      <c r="I1633" s="18"/>
      <c r="J1633" s="18"/>
      <c r="K1633" s="19"/>
      <c r="L1633" s="1">
        <f t="shared" si="1762"/>
        <v>0</v>
      </c>
      <c r="M1633" s="4">
        <f t="shared" si="1763"/>
        <v>0</v>
      </c>
      <c r="R1633">
        <f t="shared" si="1800"/>
        <v>1</v>
      </c>
      <c r="S1633" s="33">
        <f t="shared" ref="S1633" si="1830">S1628</f>
        <v>43990</v>
      </c>
      <c r="T1633">
        <f t="shared" si="1802"/>
        <v>24</v>
      </c>
      <c r="U1633">
        <f t="shared" si="1803"/>
        <v>6</v>
      </c>
      <c r="V1633" t="str">
        <f t="shared" si="1765"/>
        <v>241</v>
      </c>
      <c r="W1633" s="188">
        <f t="shared" si="1804"/>
        <v>0</v>
      </c>
      <c r="X1633" s="188">
        <f t="shared" si="1805"/>
        <v>0</v>
      </c>
      <c r="Y1633" s="33">
        <f t="shared" si="1806"/>
        <v>43990</v>
      </c>
    </row>
    <row r="1634" spans="1:25" ht="15">
      <c r="A1634" s="39"/>
      <c r="B1634" s="240"/>
      <c r="C1634" s="14" t="str">
        <f>IF(B1628&lt;&gt;"",'Agents Postes'!E$9,"")</f>
        <v/>
      </c>
      <c r="D1634" s="15"/>
      <c r="E1634" s="16"/>
      <c r="F1634" s="16"/>
      <c r="G1634" s="17"/>
      <c r="H1634" s="17"/>
      <c r="I1634" s="18"/>
      <c r="J1634" s="18"/>
      <c r="K1634" s="19"/>
      <c r="L1634" s="1">
        <f t="shared" si="1762"/>
        <v>0</v>
      </c>
      <c r="M1634" s="4">
        <f t="shared" si="1763"/>
        <v>0</v>
      </c>
      <c r="R1634">
        <f t="shared" si="1800"/>
        <v>1</v>
      </c>
      <c r="S1634" s="33">
        <f t="shared" ref="S1634" si="1831">S1628</f>
        <v>43990</v>
      </c>
      <c r="T1634">
        <f t="shared" si="1802"/>
        <v>24</v>
      </c>
      <c r="U1634">
        <f t="shared" si="1803"/>
        <v>6</v>
      </c>
      <c r="V1634" t="str">
        <f t="shared" si="1765"/>
        <v>241</v>
      </c>
      <c r="W1634" s="188">
        <f t="shared" si="1804"/>
        <v>0</v>
      </c>
      <c r="X1634" s="188">
        <f t="shared" si="1805"/>
        <v>0</v>
      </c>
      <c r="Y1634" s="33">
        <f t="shared" si="1806"/>
        <v>43990</v>
      </c>
    </row>
    <row r="1635" spans="1:25" ht="15">
      <c r="A1635" s="39"/>
      <c r="B1635" s="240"/>
      <c r="C1635" s="14" t="str">
        <f>IF(B1628&lt;&gt;"",'Agents Postes'!E$10,"")</f>
        <v/>
      </c>
      <c r="D1635" s="15"/>
      <c r="E1635" s="16"/>
      <c r="F1635" s="16"/>
      <c r="G1635" s="17"/>
      <c r="H1635" s="17"/>
      <c r="I1635" s="18"/>
      <c r="J1635" s="18"/>
      <c r="K1635" s="19"/>
      <c r="L1635" s="1">
        <f t="shared" si="1762"/>
        <v>0</v>
      </c>
      <c r="M1635" s="4">
        <f t="shared" si="1763"/>
        <v>0</v>
      </c>
      <c r="R1635">
        <f t="shared" si="1800"/>
        <v>1</v>
      </c>
      <c r="S1635" s="33">
        <f t="shared" ref="S1635" si="1832">S1628</f>
        <v>43990</v>
      </c>
      <c r="T1635">
        <f t="shared" si="1802"/>
        <v>24</v>
      </c>
      <c r="U1635">
        <f t="shared" si="1803"/>
        <v>6</v>
      </c>
      <c r="V1635" t="str">
        <f t="shared" si="1765"/>
        <v>241</v>
      </c>
      <c r="W1635" s="188">
        <f t="shared" si="1804"/>
        <v>0</v>
      </c>
      <c r="X1635" s="188">
        <f t="shared" si="1805"/>
        <v>0</v>
      </c>
      <c r="Y1635" s="33">
        <f t="shared" si="1806"/>
        <v>43990</v>
      </c>
    </row>
    <row r="1636" spans="1:25" ht="15">
      <c r="A1636" s="39"/>
      <c r="B1636" s="240"/>
      <c r="C1636" s="14" t="str">
        <f>IF(B1628&lt;&gt;"",'Agents Postes'!E$11,"")</f>
        <v/>
      </c>
      <c r="D1636" s="15"/>
      <c r="E1636" s="16"/>
      <c r="F1636" s="16"/>
      <c r="G1636" s="17"/>
      <c r="H1636" s="17"/>
      <c r="I1636" s="18"/>
      <c r="J1636" s="18"/>
      <c r="K1636" s="19"/>
      <c r="L1636" s="1">
        <f t="shared" si="1762"/>
        <v>0</v>
      </c>
      <c r="M1636" s="4">
        <f t="shared" si="1763"/>
        <v>0</v>
      </c>
      <c r="R1636">
        <f t="shared" si="1800"/>
        <v>1</v>
      </c>
      <c r="S1636" s="33">
        <f t="shared" ref="S1636" si="1833">S1628</f>
        <v>43990</v>
      </c>
      <c r="T1636">
        <f t="shared" si="1802"/>
        <v>24</v>
      </c>
      <c r="U1636">
        <f t="shared" si="1803"/>
        <v>6</v>
      </c>
      <c r="V1636" t="str">
        <f t="shared" si="1765"/>
        <v>241</v>
      </c>
      <c r="W1636" s="188">
        <f t="shared" si="1804"/>
        <v>0</v>
      </c>
      <c r="X1636" s="188">
        <f t="shared" si="1805"/>
        <v>0</v>
      </c>
      <c r="Y1636" s="33">
        <f t="shared" si="1806"/>
        <v>43990</v>
      </c>
    </row>
    <row r="1637" spans="1:25" ht="15">
      <c r="A1637" s="39"/>
      <c r="B1637" s="240"/>
      <c r="C1637" s="14" t="str">
        <f>IF(B1628&lt;&gt;"",'Agents Postes'!E$12,"")</f>
        <v/>
      </c>
      <c r="D1637" s="15"/>
      <c r="E1637" s="16"/>
      <c r="F1637" s="16"/>
      <c r="G1637" s="17"/>
      <c r="H1637" s="17"/>
      <c r="I1637" s="18"/>
      <c r="J1637" s="18"/>
      <c r="K1637" s="19"/>
      <c r="L1637" s="1">
        <f t="shared" si="1762"/>
        <v>0</v>
      </c>
      <c r="M1637" s="4">
        <f t="shared" si="1763"/>
        <v>0</v>
      </c>
      <c r="R1637">
        <f t="shared" si="1800"/>
        <v>1</v>
      </c>
      <c r="S1637" s="33">
        <f t="shared" ref="S1637" si="1834">S1628</f>
        <v>43990</v>
      </c>
      <c r="T1637">
        <f t="shared" si="1802"/>
        <v>24</v>
      </c>
      <c r="U1637">
        <f t="shared" si="1803"/>
        <v>6</v>
      </c>
      <c r="V1637" t="str">
        <f t="shared" si="1765"/>
        <v>241</v>
      </c>
      <c r="W1637" s="188">
        <f t="shared" si="1804"/>
        <v>0</v>
      </c>
      <c r="X1637" s="188">
        <f t="shared" si="1805"/>
        <v>0</v>
      </c>
      <c r="Y1637" s="33">
        <f t="shared" si="1806"/>
        <v>43990</v>
      </c>
    </row>
    <row r="1638" spans="1:25" ht="15">
      <c r="A1638" s="39"/>
      <c r="B1638" s="240"/>
      <c r="C1638" s="14" t="str">
        <f>IF(B1628&lt;&gt;"",'Agents Postes'!E$13,"")</f>
        <v/>
      </c>
      <c r="D1638" s="15"/>
      <c r="E1638" s="16"/>
      <c r="F1638" s="16"/>
      <c r="G1638" s="17"/>
      <c r="H1638" s="17"/>
      <c r="I1638" s="18"/>
      <c r="J1638" s="18"/>
      <c r="K1638" s="19"/>
      <c r="L1638" s="1">
        <f t="shared" ref="L1638:L1701" si="1835">(F1638-E1638)+(H1638-G1638)+(J1638-I1638)</f>
        <v>0</v>
      </c>
      <c r="M1638" s="4">
        <f t="shared" ref="M1638:M1701" si="1836">L1638*24</f>
        <v>0</v>
      </c>
      <c r="R1638">
        <f t="shared" si="1800"/>
        <v>1</v>
      </c>
      <c r="S1638" s="33">
        <f t="shared" ref="S1638" si="1837">S1628</f>
        <v>43990</v>
      </c>
      <c r="T1638">
        <f t="shared" si="1802"/>
        <v>24</v>
      </c>
      <c r="U1638">
        <f t="shared" si="1803"/>
        <v>6</v>
      </c>
      <c r="V1638" t="str">
        <f t="shared" ref="V1638:V1701" si="1838">T1638&amp;C1638&amp;R1638</f>
        <v>241</v>
      </c>
      <c r="W1638" s="188">
        <f t="shared" si="1804"/>
        <v>0</v>
      </c>
      <c r="X1638" s="188">
        <f t="shared" si="1805"/>
        <v>0</v>
      </c>
      <c r="Y1638" s="33">
        <f t="shared" si="1806"/>
        <v>43990</v>
      </c>
    </row>
    <row r="1639" spans="1:25" ht="15">
      <c r="A1639" s="39"/>
      <c r="B1639" s="240"/>
      <c r="C1639" s="14" t="str">
        <f>IF(B1628&lt;&gt;"",'Agents Postes'!E$14,"")</f>
        <v/>
      </c>
      <c r="D1639" s="15"/>
      <c r="E1639" s="16"/>
      <c r="F1639" s="16"/>
      <c r="G1639" s="17"/>
      <c r="H1639" s="17"/>
      <c r="I1639" s="18"/>
      <c r="J1639" s="18"/>
      <c r="K1639" s="19"/>
      <c r="L1639" s="1">
        <f t="shared" si="1835"/>
        <v>0</v>
      </c>
      <c r="M1639" s="4">
        <f t="shared" si="1836"/>
        <v>0</v>
      </c>
      <c r="R1639">
        <f t="shared" si="1800"/>
        <v>1</v>
      </c>
      <c r="S1639" s="33">
        <f t="shared" ref="S1639" si="1839">S1628</f>
        <v>43990</v>
      </c>
      <c r="T1639">
        <f t="shared" si="1802"/>
        <v>24</v>
      </c>
      <c r="U1639">
        <f t="shared" si="1803"/>
        <v>6</v>
      </c>
      <c r="V1639" t="str">
        <f t="shared" si="1838"/>
        <v>241</v>
      </c>
      <c r="W1639" s="188">
        <f t="shared" si="1804"/>
        <v>0</v>
      </c>
      <c r="X1639" s="188">
        <f t="shared" si="1805"/>
        <v>0</v>
      </c>
      <c r="Y1639" s="33">
        <f t="shared" si="1806"/>
        <v>43990</v>
      </c>
    </row>
    <row r="1640" spans="1:25" ht="15">
      <c r="A1640" s="39"/>
      <c r="B1640" s="240"/>
      <c r="C1640" s="14" t="str">
        <f>IF(B1629&lt;&gt;"",'Agents Postes'!E$14,"")</f>
        <v/>
      </c>
      <c r="D1640" s="15"/>
      <c r="E1640" s="16"/>
      <c r="F1640" s="16"/>
      <c r="G1640" s="17"/>
      <c r="H1640" s="17"/>
      <c r="I1640" s="18"/>
      <c r="J1640" s="18"/>
      <c r="K1640" s="19"/>
      <c r="L1640" s="1">
        <f t="shared" si="1835"/>
        <v>0</v>
      </c>
      <c r="M1640" s="4">
        <f t="shared" si="1836"/>
        <v>0</v>
      </c>
      <c r="R1640">
        <f t="shared" si="1800"/>
        <v>1</v>
      </c>
      <c r="S1640" s="33">
        <f t="shared" ref="S1640" si="1840">S1628</f>
        <v>43990</v>
      </c>
      <c r="T1640">
        <f t="shared" si="1802"/>
        <v>24</v>
      </c>
      <c r="U1640">
        <f t="shared" si="1803"/>
        <v>6</v>
      </c>
      <c r="V1640" t="str">
        <f t="shared" si="1838"/>
        <v>241</v>
      </c>
      <c r="W1640" s="188">
        <f t="shared" si="1804"/>
        <v>0</v>
      </c>
      <c r="X1640" s="188">
        <f t="shared" si="1805"/>
        <v>0</v>
      </c>
      <c r="Y1640" s="33">
        <f t="shared" si="1806"/>
        <v>43990</v>
      </c>
    </row>
    <row r="1641" spans="1:25" ht="15">
      <c r="A1641" s="39"/>
      <c r="B1641" s="240"/>
      <c r="C1641" s="14" t="str">
        <f>IF(B1630&lt;&gt;"",'Agents Postes'!E$14,"")</f>
        <v/>
      </c>
      <c r="D1641" s="15"/>
      <c r="E1641" s="16"/>
      <c r="F1641" s="16"/>
      <c r="G1641" s="17"/>
      <c r="H1641" s="17"/>
      <c r="I1641" s="18"/>
      <c r="J1641" s="18"/>
      <c r="K1641" s="19"/>
      <c r="L1641" s="1">
        <f t="shared" si="1835"/>
        <v>0</v>
      </c>
      <c r="M1641" s="4">
        <f t="shared" si="1836"/>
        <v>0</v>
      </c>
      <c r="R1641">
        <f t="shared" si="1800"/>
        <v>1</v>
      </c>
      <c r="S1641" s="33">
        <f t="shared" ref="S1641" si="1841">S1628</f>
        <v>43990</v>
      </c>
      <c r="T1641">
        <f t="shared" si="1802"/>
        <v>24</v>
      </c>
      <c r="U1641">
        <f t="shared" si="1803"/>
        <v>6</v>
      </c>
      <c r="V1641" t="str">
        <f t="shared" si="1838"/>
        <v>241</v>
      </c>
      <c r="W1641" s="188">
        <f t="shared" si="1804"/>
        <v>0</v>
      </c>
      <c r="X1641" s="188">
        <f t="shared" si="1805"/>
        <v>0</v>
      </c>
      <c r="Y1641" s="33">
        <f t="shared" si="1806"/>
        <v>43990</v>
      </c>
    </row>
    <row r="1642" spans="1:25" ht="15.75" thickBot="1">
      <c r="A1642" s="39"/>
      <c r="B1642" s="241"/>
      <c r="C1642" s="14" t="str">
        <f>IF(B1631&lt;&gt;"",'Agents Postes'!E$14,"")</f>
        <v/>
      </c>
      <c r="D1642" s="15"/>
      <c r="E1642" s="126"/>
      <c r="F1642" s="126"/>
      <c r="G1642" s="127"/>
      <c r="H1642" s="127"/>
      <c r="I1642" s="128"/>
      <c r="J1642" s="128"/>
      <c r="K1642" s="21"/>
      <c r="L1642" s="5">
        <f t="shared" si="1835"/>
        <v>0</v>
      </c>
      <c r="M1642" s="6">
        <f t="shared" si="1836"/>
        <v>0</v>
      </c>
      <c r="R1642">
        <f t="shared" si="1800"/>
        <v>1</v>
      </c>
      <c r="S1642" s="33">
        <f t="shared" ref="S1642" si="1842">S1628</f>
        <v>43990</v>
      </c>
      <c r="T1642">
        <f t="shared" si="1802"/>
        <v>24</v>
      </c>
      <c r="U1642">
        <f t="shared" si="1803"/>
        <v>6</v>
      </c>
      <c r="V1642" t="str">
        <f t="shared" si="1838"/>
        <v>241</v>
      </c>
      <c r="W1642" s="188">
        <f t="shared" si="1804"/>
        <v>0</v>
      </c>
      <c r="X1642" s="188">
        <f t="shared" si="1805"/>
        <v>0</v>
      </c>
      <c r="Y1642" s="33">
        <f t="shared" si="1806"/>
        <v>43990</v>
      </c>
    </row>
    <row r="1643" spans="1:25" ht="15">
      <c r="A1643" s="39">
        <v>109</v>
      </c>
      <c r="B1643" s="239">
        <f>IF(WORKDAY(D$4,A1643,Feries)&lt;=F$4,WORKDAY(D$4,A1643,Feries),"")</f>
        <v>43991</v>
      </c>
      <c r="C1643" s="11" t="str">
        <f>IF(B1643&lt;&gt;"",'Agents Postes'!E$3,"")</f>
        <v>Herbert Dupont</v>
      </c>
      <c r="D1643" s="12"/>
      <c r="E1643" s="123"/>
      <c r="F1643" s="123"/>
      <c r="G1643" s="124"/>
      <c r="H1643" s="124"/>
      <c r="I1643" s="125"/>
      <c r="J1643" s="125"/>
      <c r="K1643" s="13"/>
      <c r="L1643" s="2">
        <f t="shared" si="1835"/>
        <v>0</v>
      </c>
      <c r="M1643" s="3">
        <f t="shared" si="1836"/>
        <v>0</v>
      </c>
      <c r="R1643">
        <f t="shared" si="1800"/>
        <v>2</v>
      </c>
      <c r="S1643" s="33">
        <f t="shared" ref="S1643" si="1843">B1643</f>
        <v>43991</v>
      </c>
      <c r="T1643">
        <f t="shared" si="1802"/>
        <v>24</v>
      </c>
      <c r="U1643">
        <f t="shared" si="1803"/>
        <v>6</v>
      </c>
      <c r="V1643" t="str">
        <f t="shared" si="1838"/>
        <v>24Herbert Dupont2</v>
      </c>
      <c r="W1643" s="188">
        <f t="shared" si="1804"/>
        <v>0</v>
      </c>
      <c r="X1643" s="188">
        <f t="shared" si="1805"/>
        <v>0</v>
      </c>
      <c r="Y1643" s="33">
        <f t="shared" si="1806"/>
        <v>43991</v>
      </c>
    </row>
    <row r="1644" spans="1:25" ht="15">
      <c r="A1644" s="39"/>
      <c r="B1644" s="240"/>
      <c r="C1644" s="14" t="str">
        <f>IF(B1643&lt;&gt;"",'Agents Postes'!E$4,"")</f>
        <v>Lulu Durand</v>
      </c>
      <c r="D1644" s="15"/>
      <c r="E1644" s="16"/>
      <c r="F1644" s="16"/>
      <c r="G1644" s="17"/>
      <c r="H1644" s="17"/>
      <c r="I1644" s="18"/>
      <c r="J1644" s="18"/>
      <c r="K1644" s="19"/>
      <c r="L1644" s="1">
        <f t="shared" si="1835"/>
        <v>0</v>
      </c>
      <c r="M1644" s="4">
        <f t="shared" si="1836"/>
        <v>0</v>
      </c>
      <c r="R1644">
        <f t="shared" si="1800"/>
        <v>2</v>
      </c>
      <c r="S1644" s="33">
        <f t="shared" ref="S1644" si="1844">S1643</f>
        <v>43991</v>
      </c>
      <c r="T1644">
        <f t="shared" si="1802"/>
        <v>24</v>
      </c>
      <c r="U1644">
        <f t="shared" si="1803"/>
        <v>6</v>
      </c>
      <c r="V1644" t="str">
        <f t="shared" si="1838"/>
        <v>24Lulu Durand2</v>
      </c>
      <c r="W1644" s="188">
        <f t="shared" si="1804"/>
        <v>0</v>
      </c>
      <c r="X1644" s="188">
        <f t="shared" si="1805"/>
        <v>0</v>
      </c>
      <c r="Y1644" s="33">
        <f t="shared" si="1806"/>
        <v>43991</v>
      </c>
    </row>
    <row r="1645" spans="1:25" ht="15">
      <c r="A1645" s="39"/>
      <c r="B1645" s="240"/>
      <c r="C1645" s="14" t="str">
        <f>IF(B1643&lt;&gt;"",'Agents Postes'!E$5,"")</f>
        <v>Jules Wist</v>
      </c>
      <c r="D1645" s="15"/>
      <c r="E1645" s="16"/>
      <c r="F1645" s="16"/>
      <c r="G1645" s="17"/>
      <c r="H1645" s="17"/>
      <c r="I1645" s="18"/>
      <c r="J1645" s="18"/>
      <c r="K1645" s="19"/>
      <c r="L1645" s="1">
        <f t="shared" si="1835"/>
        <v>0</v>
      </c>
      <c r="M1645" s="4">
        <f t="shared" si="1836"/>
        <v>0</v>
      </c>
      <c r="R1645">
        <f t="shared" si="1800"/>
        <v>2</v>
      </c>
      <c r="S1645" s="33">
        <f t="shared" ref="S1645" si="1845">S1643</f>
        <v>43991</v>
      </c>
      <c r="T1645">
        <f t="shared" si="1802"/>
        <v>24</v>
      </c>
      <c r="U1645">
        <f t="shared" si="1803"/>
        <v>6</v>
      </c>
      <c r="V1645" t="str">
        <f t="shared" si="1838"/>
        <v>24Jules Wist2</v>
      </c>
      <c r="W1645" s="188">
        <f t="shared" si="1804"/>
        <v>0</v>
      </c>
      <c r="X1645" s="188">
        <f t="shared" si="1805"/>
        <v>0</v>
      </c>
      <c r="Y1645" s="33">
        <f t="shared" si="1806"/>
        <v>43991</v>
      </c>
    </row>
    <row r="1646" spans="1:25" ht="15">
      <c r="A1646" s="39"/>
      <c r="B1646" s="240"/>
      <c r="C1646" s="14" t="str">
        <f>IF(B1643&lt;&gt;"",'Agents Postes'!E$6,"")</f>
        <v>Honoré Tarot</v>
      </c>
      <c r="D1646" s="15"/>
      <c r="E1646" s="16"/>
      <c r="F1646" s="16"/>
      <c r="G1646" s="17"/>
      <c r="H1646" s="17"/>
      <c r="I1646" s="18"/>
      <c r="J1646" s="18"/>
      <c r="K1646" s="19"/>
      <c r="L1646" s="1">
        <f t="shared" si="1835"/>
        <v>0</v>
      </c>
      <c r="M1646" s="4">
        <f t="shared" si="1836"/>
        <v>0</v>
      </c>
      <c r="R1646">
        <f t="shared" si="1800"/>
        <v>2</v>
      </c>
      <c r="S1646" s="33">
        <f t="shared" ref="S1646" si="1846">S1643</f>
        <v>43991</v>
      </c>
      <c r="T1646">
        <f t="shared" si="1802"/>
        <v>24</v>
      </c>
      <c r="U1646">
        <f t="shared" si="1803"/>
        <v>6</v>
      </c>
      <c r="V1646" t="str">
        <f t="shared" si="1838"/>
        <v>24Honoré Tarot2</v>
      </c>
      <c r="W1646" s="188">
        <f t="shared" si="1804"/>
        <v>0</v>
      </c>
      <c r="X1646" s="188">
        <f t="shared" si="1805"/>
        <v>0</v>
      </c>
      <c r="Y1646" s="33">
        <f t="shared" si="1806"/>
        <v>43991</v>
      </c>
    </row>
    <row r="1647" spans="1:25" ht="15">
      <c r="A1647" s="39"/>
      <c r="B1647" s="240"/>
      <c r="C1647" s="14" t="str">
        <f>IF(B1643&lt;&gt;"",'Agents Postes'!E$7,"")</f>
        <v>Joseph Belote</v>
      </c>
      <c r="D1647" s="15"/>
      <c r="E1647" s="16"/>
      <c r="F1647" s="16"/>
      <c r="G1647" s="17"/>
      <c r="H1647" s="17"/>
      <c r="I1647" s="18"/>
      <c r="J1647" s="18"/>
      <c r="K1647" s="19"/>
      <c r="L1647" s="1">
        <f t="shared" si="1835"/>
        <v>0</v>
      </c>
      <c r="M1647" s="4">
        <f t="shared" si="1836"/>
        <v>0</v>
      </c>
      <c r="R1647">
        <f t="shared" si="1800"/>
        <v>2</v>
      </c>
      <c r="S1647" s="33">
        <f t="shared" ref="S1647" si="1847">S1643</f>
        <v>43991</v>
      </c>
      <c r="T1647">
        <f t="shared" si="1802"/>
        <v>24</v>
      </c>
      <c r="U1647">
        <f t="shared" si="1803"/>
        <v>6</v>
      </c>
      <c r="V1647" t="str">
        <f t="shared" si="1838"/>
        <v>24Joseph Belote2</v>
      </c>
      <c r="W1647" s="188">
        <f t="shared" si="1804"/>
        <v>0</v>
      </c>
      <c r="X1647" s="188">
        <f t="shared" si="1805"/>
        <v>0</v>
      </c>
      <c r="Y1647" s="33">
        <f t="shared" si="1806"/>
        <v>43991</v>
      </c>
    </row>
    <row r="1648" spans="1:25" ht="15">
      <c r="A1648" s="39"/>
      <c r="B1648" s="240"/>
      <c r="C1648" s="14" t="str">
        <f>IF(B1643&lt;&gt;"",'Agents Postes'!E$8,"")</f>
        <v/>
      </c>
      <c r="D1648" s="15"/>
      <c r="E1648" s="16"/>
      <c r="F1648" s="16"/>
      <c r="G1648" s="17"/>
      <c r="H1648" s="17"/>
      <c r="I1648" s="18"/>
      <c r="J1648" s="18"/>
      <c r="K1648" s="19"/>
      <c r="L1648" s="1">
        <f t="shared" si="1835"/>
        <v>0</v>
      </c>
      <c r="M1648" s="4">
        <f t="shared" si="1836"/>
        <v>0</v>
      </c>
      <c r="R1648">
        <f t="shared" si="1800"/>
        <v>2</v>
      </c>
      <c r="S1648" s="33">
        <f t="shared" ref="S1648" si="1848">S1643</f>
        <v>43991</v>
      </c>
      <c r="T1648">
        <f t="shared" si="1802"/>
        <v>24</v>
      </c>
      <c r="U1648">
        <f t="shared" si="1803"/>
        <v>6</v>
      </c>
      <c r="V1648" t="str">
        <f t="shared" si="1838"/>
        <v>242</v>
      </c>
      <c r="W1648" s="188">
        <f t="shared" si="1804"/>
        <v>0</v>
      </c>
      <c r="X1648" s="188">
        <f t="shared" si="1805"/>
        <v>0</v>
      </c>
      <c r="Y1648" s="33">
        <f t="shared" si="1806"/>
        <v>43991</v>
      </c>
    </row>
    <row r="1649" spans="1:25" ht="15">
      <c r="A1649" s="39"/>
      <c r="B1649" s="240"/>
      <c r="C1649" s="14" t="str">
        <f>IF(B1643&lt;&gt;"",'Agents Postes'!E$9,"")</f>
        <v/>
      </c>
      <c r="D1649" s="15"/>
      <c r="E1649" s="16"/>
      <c r="F1649" s="16"/>
      <c r="G1649" s="17"/>
      <c r="H1649" s="17"/>
      <c r="I1649" s="18"/>
      <c r="J1649" s="18"/>
      <c r="K1649" s="19"/>
      <c r="L1649" s="1">
        <f t="shared" si="1835"/>
        <v>0</v>
      </c>
      <c r="M1649" s="4">
        <f t="shared" si="1836"/>
        <v>0</v>
      </c>
      <c r="R1649">
        <f t="shared" si="1800"/>
        <v>2</v>
      </c>
      <c r="S1649" s="33">
        <f t="shared" ref="S1649" si="1849">S1643</f>
        <v>43991</v>
      </c>
      <c r="T1649">
        <f t="shared" si="1802"/>
        <v>24</v>
      </c>
      <c r="U1649">
        <f t="shared" si="1803"/>
        <v>6</v>
      </c>
      <c r="V1649" t="str">
        <f t="shared" si="1838"/>
        <v>242</v>
      </c>
      <c r="W1649" s="188">
        <f t="shared" si="1804"/>
        <v>0</v>
      </c>
      <c r="X1649" s="188">
        <f t="shared" si="1805"/>
        <v>0</v>
      </c>
      <c r="Y1649" s="33">
        <f t="shared" si="1806"/>
        <v>43991</v>
      </c>
    </row>
    <row r="1650" spans="1:25" ht="15">
      <c r="A1650" s="39"/>
      <c r="B1650" s="240"/>
      <c r="C1650" s="14" t="str">
        <f>IF(B1643&lt;&gt;"",'Agents Postes'!E$10,"")</f>
        <v/>
      </c>
      <c r="D1650" s="15"/>
      <c r="E1650" s="16"/>
      <c r="F1650" s="16"/>
      <c r="G1650" s="17"/>
      <c r="H1650" s="17"/>
      <c r="I1650" s="18"/>
      <c r="J1650" s="18"/>
      <c r="K1650" s="19"/>
      <c r="L1650" s="1">
        <f t="shared" si="1835"/>
        <v>0</v>
      </c>
      <c r="M1650" s="4">
        <f t="shared" si="1836"/>
        <v>0</v>
      </c>
      <c r="R1650">
        <f t="shared" si="1800"/>
        <v>2</v>
      </c>
      <c r="S1650" s="33">
        <f t="shared" ref="S1650" si="1850">S1643</f>
        <v>43991</v>
      </c>
      <c r="T1650">
        <f t="shared" si="1802"/>
        <v>24</v>
      </c>
      <c r="U1650">
        <f t="shared" si="1803"/>
        <v>6</v>
      </c>
      <c r="V1650" t="str">
        <f t="shared" si="1838"/>
        <v>242</v>
      </c>
      <c r="W1650" s="188">
        <f t="shared" si="1804"/>
        <v>0</v>
      </c>
      <c r="X1650" s="188">
        <f t="shared" si="1805"/>
        <v>0</v>
      </c>
      <c r="Y1650" s="33">
        <f t="shared" si="1806"/>
        <v>43991</v>
      </c>
    </row>
    <row r="1651" spans="1:25" ht="15">
      <c r="A1651" s="39"/>
      <c r="B1651" s="240"/>
      <c r="C1651" s="14" t="str">
        <f>IF(B1643&lt;&gt;"",'Agents Postes'!E$11,"")</f>
        <v/>
      </c>
      <c r="D1651" s="15"/>
      <c r="E1651" s="16"/>
      <c r="F1651" s="16"/>
      <c r="G1651" s="17"/>
      <c r="H1651" s="17"/>
      <c r="I1651" s="18"/>
      <c r="J1651" s="18"/>
      <c r="K1651" s="19"/>
      <c r="L1651" s="1">
        <f t="shared" si="1835"/>
        <v>0</v>
      </c>
      <c r="M1651" s="4">
        <f t="shared" si="1836"/>
        <v>0</v>
      </c>
      <c r="R1651">
        <f t="shared" si="1800"/>
        <v>2</v>
      </c>
      <c r="S1651" s="33">
        <f t="shared" ref="S1651" si="1851">S1643</f>
        <v>43991</v>
      </c>
      <c r="T1651">
        <f t="shared" si="1802"/>
        <v>24</v>
      </c>
      <c r="U1651">
        <f t="shared" si="1803"/>
        <v>6</v>
      </c>
      <c r="V1651" t="str">
        <f t="shared" si="1838"/>
        <v>242</v>
      </c>
      <c r="W1651" s="188">
        <f t="shared" si="1804"/>
        <v>0</v>
      </c>
      <c r="X1651" s="188">
        <f t="shared" si="1805"/>
        <v>0</v>
      </c>
      <c r="Y1651" s="33">
        <f t="shared" si="1806"/>
        <v>43991</v>
      </c>
    </row>
    <row r="1652" spans="1:25" ht="15">
      <c r="A1652" s="39"/>
      <c r="B1652" s="240"/>
      <c r="C1652" s="14" t="str">
        <f>IF(B1643&lt;&gt;"",'Agents Postes'!E$12,"")</f>
        <v/>
      </c>
      <c r="D1652" s="15"/>
      <c r="E1652" s="16"/>
      <c r="F1652" s="16"/>
      <c r="G1652" s="17"/>
      <c r="H1652" s="17"/>
      <c r="I1652" s="18"/>
      <c r="J1652" s="18"/>
      <c r="K1652" s="19"/>
      <c r="L1652" s="1">
        <f t="shared" si="1835"/>
        <v>0</v>
      </c>
      <c r="M1652" s="4">
        <f t="shared" si="1836"/>
        <v>0</v>
      </c>
      <c r="R1652">
        <f t="shared" si="1800"/>
        <v>2</v>
      </c>
      <c r="S1652" s="33">
        <f t="shared" ref="S1652" si="1852">S1643</f>
        <v>43991</v>
      </c>
      <c r="T1652">
        <f t="shared" si="1802"/>
        <v>24</v>
      </c>
      <c r="U1652">
        <f t="shared" si="1803"/>
        <v>6</v>
      </c>
      <c r="V1652" t="str">
        <f t="shared" si="1838"/>
        <v>242</v>
      </c>
      <c r="W1652" s="188">
        <f t="shared" si="1804"/>
        <v>0</v>
      </c>
      <c r="X1652" s="188">
        <f t="shared" si="1805"/>
        <v>0</v>
      </c>
      <c r="Y1652" s="33">
        <f t="shared" si="1806"/>
        <v>43991</v>
      </c>
    </row>
    <row r="1653" spans="1:25" ht="15">
      <c r="A1653" s="39"/>
      <c r="B1653" s="240"/>
      <c r="C1653" s="14" t="str">
        <f>IF(B1643&lt;&gt;"",'Agents Postes'!E$13,"")</f>
        <v/>
      </c>
      <c r="D1653" s="15"/>
      <c r="E1653" s="16"/>
      <c r="F1653" s="16"/>
      <c r="G1653" s="17"/>
      <c r="H1653" s="17"/>
      <c r="I1653" s="18"/>
      <c r="J1653" s="18"/>
      <c r="K1653" s="19"/>
      <c r="L1653" s="1">
        <f t="shared" si="1835"/>
        <v>0</v>
      </c>
      <c r="M1653" s="4">
        <f t="shared" si="1836"/>
        <v>0</v>
      </c>
      <c r="R1653">
        <f t="shared" si="1800"/>
        <v>2</v>
      </c>
      <c r="S1653" s="33">
        <f t="shared" ref="S1653" si="1853">S1643</f>
        <v>43991</v>
      </c>
      <c r="T1653">
        <f t="shared" si="1802"/>
        <v>24</v>
      </c>
      <c r="U1653">
        <f t="shared" si="1803"/>
        <v>6</v>
      </c>
      <c r="V1653" t="str">
        <f t="shared" si="1838"/>
        <v>242</v>
      </c>
      <c r="W1653" s="188">
        <f t="shared" si="1804"/>
        <v>0</v>
      </c>
      <c r="X1653" s="188">
        <f t="shared" si="1805"/>
        <v>0</v>
      </c>
      <c r="Y1653" s="33">
        <f t="shared" si="1806"/>
        <v>43991</v>
      </c>
    </row>
    <row r="1654" spans="1:25" ht="15">
      <c r="A1654" s="39"/>
      <c r="B1654" s="240"/>
      <c r="C1654" s="14" t="str">
        <f>IF(B1643&lt;&gt;"",'Agents Postes'!E$14,"")</f>
        <v/>
      </c>
      <c r="D1654" s="15"/>
      <c r="E1654" s="16"/>
      <c r="F1654" s="16"/>
      <c r="G1654" s="17"/>
      <c r="H1654" s="17"/>
      <c r="I1654" s="18"/>
      <c r="J1654" s="18"/>
      <c r="K1654" s="19"/>
      <c r="L1654" s="1">
        <f t="shared" si="1835"/>
        <v>0</v>
      </c>
      <c r="M1654" s="4">
        <f t="shared" si="1836"/>
        <v>0</v>
      </c>
      <c r="R1654">
        <f t="shared" si="1800"/>
        <v>2</v>
      </c>
      <c r="S1654" s="33">
        <f t="shared" ref="S1654" si="1854">S1643</f>
        <v>43991</v>
      </c>
      <c r="T1654">
        <f t="shared" si="1802"/>
        <v>24</v>
      </c>
      <c r="U1654">
        <f t="shared" si="1803"/>
        <v>6</v>
      </c>
      <c r="V1654" t="str">
        <f t="shared" si="1838"/>
        <v>242</v>
      </c>
      <c r="W1654" s="188">
        <f t="shared" si="1804"/>
        <v>0</v>
      </c>
      <c r="X1654" s="188">
        <f t="shared" si="1805"/>
        <v>0</v>
      </c>
      <c r="Y1654" s="33">
        <f t="shared" si="1806"/>
        <v>43991</v>
      </c>
    </row>
    <row r="1655" spans="1:25" ht="15">
      <c r="A1655" s="39"/>
      <c r="B1655" s="240"/>
      <c r="C1655" s="14" t="str">
        <f>IF(B1644&lt;&gt;"",'Agents Postes'!E$14,"")</f>
        <v/>
      </c>
      <c r="D1655" s="15"/>
      <c r="E1655" s="16"/>
      <c r="F1655" s="16"/>
      <c r="G1655" s="17"/>
      <c r="H1655" s="17"/>
      <c r="I1655" s="18"/>
      <c r="J1655" s="18"/>
      <c r="K1655" s="19"/>
      <c r="L1655" s="1">
        <f t="shared" si="1835"/>
        <v>0</v>
      </c>
      <c r="M1655" s="4">
        <f t="shared" si="1836"/>
        <v>0</v>
      </c>
      <c r="R1655">
        <f t="shared" si="1800"/>
        <v>2</v>
      </c>
      <c r="S1655" s="33">
        <f t="shared" ref="S1655" si="1855">S1643</f>
        <v>43991</v>
      </c>
      <c r="T1655">
        <f t="shared" si="1802"/>
        <v>24</v>
      </c>
      <c r="U1655">
        <f t="shared" si="1803"/>
        <v>6</v>
      </c>
      <c r="V1655" t="str">
        <f t="shared" si="1838"/>
        <v>242</v>
      </c>
      <c r="W1655" s="188">
        <f t="shared" si="1804"/>
        <v>0</v>
      </c>
      <c r="X1655" s="188">
        <f t="shared" si="1805"/>
        <v>0</v>
      </c>
      <c r="Y1655" s="33">
        <f t="shared" si="1806"/>
        <v>43991</v>
      </c>
    </row>
    <row r="1656" spans="1:25" ht="15">
      <c r="A1656" s="39"/>
      <c r="B1656" s="240"/>
      <c r="C1656" s="14" t="str">
        <f>IF(B1645&lt;&gt;"",'Agents Postes'!E$14,"")</f>
        <v/>
      </c>
      <c r="D1656" s="15"/>
      <c r="E1656" s="16"/>
      <c r="F1656" s="16"/>
      <c r="G1656" s="17"/>
      <c r="H1656" s="17"/>
      <c r="I1656" s="18"/>
      <c r="J1656" s="18"/>
      <c r="K1656" s="19"/>
      <c r="L1656" s="1">
        <f t="shared" si="1835"/>
        <v>0</v>
      </c>
      <c r="M1656" s="4">
        <f t="shared" si="1836"/>
        <v>0</v>
      </c>
      <c r="R1656">
        <f t="shared" si="1800"/>
        <v>2</v>
      </c>
      <c r="S1656" s="33">
        <f t="shared" ref="S1656" si="1856">S1643</f>
        <v>43991</v>
      </c>
      <c r="T1656">
        <f t="shared" si="1802"/>
        <v>24</v>
      </c>
      <c r="U1656">
        <f t="shared" si="1803"/>
        <v>6</v>
      </c>
      <c r="V1656" t="str">
        <f t="shared" si="1838"/>
        <v>242</v>
      </c>
      <c r="W1656" s="188">
        <f t="shared" si="1804"/>
        <v>0</v>
      </c>
      <c r="X1656" s="188">
        <f t="shared" si="1805"/>
        <v>0</v>
      </c>
      <c r="Y1656" s="33">
        <f t="shared" si="1806"/>
        <v>43991</v>
      </c>
    </row>
    <row r="1657" spans="1:25" ht="15.75" thickBot="1">
      <c r="A1657" s="39"/>
      <c r="B1657" s="241"/>
      <c r="C1657" s="14" t="str">
        <f>IF(B1646&lt;&gt;"",'Agents Postes'!E$14,"")</f>
        <v/>
      </c>
      <c r="D1657" s="15"/>
      <c r="E1657" s="126"/>
      <c r="F1657" s="126"/>
      <c r="G1657" s="127"/>
      <c r="H1657" s="127"/>
      <c r="I1657" s="128"/>
      <c r="J1657" s="128"/>
      <c r="K1657" s="21"/>
      <c r="L1657" s="5">
        <f t="shared" si="1835"/>
        <v>0</v>
      </c>
      <c r="M1657" s="6">
        <f t="shared" si="1836"/>
        <v>0</v>
      </c>
      <c r="R1657">
        <f t="shared" si="1800"/>
        <v>2</v>
      </c>
      <c r="S1657" s="33">
        <f t="shared" ref="S1657" si="1857">S1643</f>
        <v>43991</v>
      </c>
      <c r="T1657">
        <f t="shared" si="1802"/>
        <v>24</v>
      </c>
      <c r="U1657">
        <f t="shared" si="1803"/>
        <v>6</v>
      </c>
      <c r="V1657" t="str">
        <f t="shared" si="1838"/>
        <v>242</v>
      </c>
      <c r="W1657" s="188">
        <f t="shared" si="1804"/>
        <v>0</v>
      </c>
      <c r="X1657" s="188">
        <f t="shared" si="1805"/>
        <v>0</v>
      </c>
      <c r="Y1657" s="33">
        <f t="shared" si="1806"/>
        <v>43991</v>
      </c>
    </row>
    <row r="1658" spans="1:25" ht="15">
      <c r="A1658" s="39">
        <v>110</v>
      </c>
      <c r="B1658" s="239">
        <f>IF(WORKDAY(D$4,A1658,Feries)&lt;=F$4,WORKDAY(D$4,A1658,Feries),"")</f>
        <v>43992</v>
      </c>
      <c r="C1658" s="11" t="str">
        <f>IF(B1658&lt;&gt;"",'Agents Postes'!E$3,"")</f>
        <v>Herbert Dupont</v>
      </c>
      <c r="D1658" s="12"/>
      <c r="E1658" s="123"/>
      <c r="F1658" s="123"/>
      <c r="G1658" s="124"/>
      <c r="H1658" s="124"/>
      <c r="I1658" s="125"/>
      <c r="J1658" s="125"/>
      <c r="K1658" s="13"/>
      <c r="L1658" s="2">
        <f t="shared" si="1835"/>
        <v>0</v>
      </c>
      <c r="M1658" s="3">
        <f t="shared" si="1836"/>
        <v>0</v>
      </c>
      <c r="R1658">
        <f t="shared" si="1800"/>
        <v>3</v>
      </c>
      <c r="S1658" s="33">
        <f t="shared" ref="S1658" si="1858">B1658</f>
        <v>43992</v>
      </c>
      <c r="T1658">
        <f t="shared" si="1802"/>
        <v>24</v>
      </c>
      <c r="U1658">
        <f t="shared" si="1803"/>
        <v>6</v>
      </c>
      <c r="V1658" t="str">
        <f t="shared" si="1838"/>
        <v>24Herbert Dupont3</v>
      </c>
      <c r="W1658" s="188">
        <f t="shared" si="1804"/>
        <v>0</v>
      </c>
      <c r="X1658" s="188">
        <f t="shared" si="1805"/>
        <v>0</v>
      </c>
      <c r="Y1658" s="33">
        <f t="shared" si="1806"/>
        <v>43992</v>
      </c>
    </row>
    <row r="1659" spans="1:25" ht="15">
      <c r="A1659" s="39"/>
      <c r="B1659" s="240"/>
      <c r="C1659" s="14" t="str">
        <f>IF(B1658&lt;&gt;"",'Agents Postes'!E$4,"")</f>
        <v>Lulu Durand</v>
      </c>
      <c r="D1659" s="15"/>
      <c r="E1659" s="16"/>
      <c r="F1659" s="16"/>
      <c r="G1659" s="17"/>
      <c r="H1659" s="17"/>
      <c r="I1659" s="18"/>
      <c r="J1659" s="18"/>
      <c r="K1659" s="19"/>
      <c r="L1659" s="1">
        <f t="shared" si="1835"/>
        <v>0</v>
      </c>
      <c r="M1659" s="4">
        <f t="shared" si="1836"/>
        <v>0</v>
      </c>
      <c r="R1659">
        <f t="shared" si="1800"/>
        <v>3</v>
      </c>
      <c r="S1659" s="33">
        <f t="shared" ref="S1659" si="1859">S1658</f>
        <v>43992</v>
      </c>
      <c r="T1659">
        <f t="shared" si="1802"/>
        <v>24</v>
      </c>
      <c r="U1659">
        <f t="shared" si="1803"/>
        <v>6</v>
      </c>
      <c r="V1659" t="str">
        <f t="shared" si="1838"/>
        <v>24Lulu Durand3</v>
      </c>
      <c r="W1659" s="188">
        <f t="shared" si="1804"/>
        <v>0</v>
      </c>
      <c r="X1659" s="188">
        <f t="shared" si="1805"/>
        <v>0</v>
      </c>
      <c r="Y1659" s="33">
        <f t="shared" si="1806"/>
        <v>43992</v>
      </c>
    </row>
    <row r="1660" spans="1:25" ht="15">
      <c r="A1660" s="39"/>
      <c r="B1660" s="240"/>
      <c r="C1660" s="14" t="str">
        <f>IF(B1658&lt;&gt;"",'Agents Postes'!E$5,"")</f>
        <v>Jules Wist</v>
      </c>
      <c r="D1660" s="15"/>
      <c r="E1660" s="16"/>
      <c r="F1660" s="16"/>
      <c r="G1660" s="17"/>
      <c r="H1660" s="17"/>
      <c r="I1660" s="18"/>
      <c r="J1660" s="18"/>
      <c r="K1660" s="19"/>
      <c r="L1660" s="1">
        <f t="shared" si="1835"/>
        <v>0</v>
      </c>
      <c r="M1660" s="4">
        <f t="shared" si="1836"/>
        <v>0</v>
      </c>
      <c r="R1660">
        <f t="shared" si="1800"/>
        <v>3</v>
      </c>
      <c r="S1660" s="33">
        <f t="shared" ref="S1660" si="1860">S1658</f>
        <v>43992</v>
      </c>
      <c r="T1660">
        <f t="shared" si="1802"/>
        <v>24</v>
      </c>
      <c r="U1660">
        <f t="shared" si="1803"/>
        <v>6</v>
      </c>
      <c r="V1660" t="str">
        <f t="shared" si="1838"/>
        <v>24Jules Wist3</v>
      </c>
      <c r="W1660" s="188">
        <f t="shared" si="1804"/>
        <v>0</v>
      </c>
      <c r="X1660" s="188">
        <f t="shared" si="1805"/>
        <v>0</v>
      </c>
      <c r="Y1660" s="33">
        <f t="shared" si="1806"/>
        <v>43992</v>
      </c>
    </row>
    <row r="1661" spans="1:25" ht="15">
      <c r="A1661" s="39"/>
      <c r="B1661" s="240"/>
      <c r="C1661" s="14" t="str">
        <f>IF(B1658&lt;&gt;"",'Agents Postes'!E$6,"")</f>
        <v>Honoré Tarot</v>
      </c>
      <c r="D1661" s="15"/>
      <c r="E1661" s="16"/>
      <c r="F1661" s="16"/>
      <c r="G1661" s="17"/>
      <c r="H1661" s="17"/>
      <c r="I1661" s="18"/>
      <c r="J1661" s="18"/>
      <c r="K1661" s="19"/>
      <c r="L1661" s="1">
        <f t="shared" si="1835"/>
        <v>0</v>
      </c>
      <c r="M1661" s="4">
        <f t="shared" si="1836"/>
        <v>0</v>
      </c>
      <c r="R1661">
        <f t="shared" si="1800"/>
        <v>3</v>
      </c>
      <c r="S1661" s="33">
        <f t="shared" ref="S1661" si="1861">S1658</f>
        <v>43992</v>
      </c>
      <c r="T1661">
        <f t="shared" si="1802"/>
        <v>24</v>
      </c>
      <c r="U1661">
        <f t="shared" si="1803"/>
        <v>6</v>
      </c>
      <c r="V1661" t="str">
        <f t="shared" si="1838"/>
        <v>24Honoré Tarot3</v>
      </c>
      <c r="W1661" s="188">
        <f t="shared" si="1804"/>
        <v>0</v>
      </c>
      <c r="X1661" s="188">
        <f t="shared" si="1805"/>
        <v>0</v>
      </c>
      <c r="Y1661" s="33">
        <f t="shared" si="1806"/>
        <v>43992</v>
      </c>
    </row>
    <row r="1662" spans="1:25" ht="15">
      <c r="A1662" s="39"/>
      <c r="B1662" s="240"/>
      <c r="C1662" s="14" t="str">
        <f>IF(B1658&lt;&gt;"",'Agents Postes'!E$7,"")</f>
        <v>Joseph Belote</v>
      </c>
      <c r="D1662" s="15"/>
      <c r="E1662" s="16"/>
      <c r="F1662" s="16"/>
      <c r="G1662" s="17"/>
      <c r="H1662" s="17"/>
      <c r="I1662" s="18"/>
      <c r="J1662" s="18"/>
      <c r="K1662" s="19"/>
      <c r="L1662" s="1">
        <f t="shared" si="1835"/>
        <v>0</v>
      </c>
      <c r="M1662" s="4">
        <f t="shared" si="1836"/>
        <v>0</v>
      </c>
      <c r="R1662">
        <f t="shared" si="1800"/>
        <v>3</v>
      </c>
      <c r="S1662" s="33">
        <f t="shared" ref="S1662" si="1862">S1658</f>
        <v>43992</v>
      </c>
      <c r="T1662">
        <f t="shared" si="1802"/>
        <v>24</v>
      </c>
      <c r="U1662">
        <f t="shared" si="1803"/>
        <v>6</v>
      </c>
      <c r="V1662" t="str">
        <f t="shared" si="1838"/>
        <v>24Joseph Belote3</v>
      </c>
      <c r="W1662" s="188">
        <f t="shared" si="1804"/>
        <v>0</v>
      </c>
      <c r="X1662" s="188">
        <f t="shared" si="1805"/>
        <v>0</v>
      </c>
      <c r="Y1662" s="33">
        <f t="shared" si="1806"/>
        <v>43992</v>
      </c>
    </row>
    <row r="1663" spans="1:25" ht="15">
      <c r="A1663" s="39"/>
      <c r="B1663" s="240"/>
      <c r="C1663" s="14" t="str">
        <f>IF(B1658&lt;&gt;"",'Agents Postes'!E$8,"")</f>
        <v/>
      </c>
      <c r="D1663" s="15"/>
      <c r="E1663" s="16"/>
      <c r="F1663" s="16"/>
      <c r="G1663" s="17"/>
      <c r="H1663" s="17"/>
      <c r="I1663" s="18"/>
      <c r="J1663" s="18"/>
      <c r="K1663" s="19"/>
      <c r="L1663" s="1">
        <f t="shared" si="1835"/>
        <v>0</v>
      </c>
      <c r="M1663" s="4">
        <f t="shared" si="1836"/>
        <v>0</v>
      </c>
      <c r="R1663">
        <f t="shared" si="1800"/>
        <v>3</v>
      </c>
      <c r="S1663" s="33">
        <f t="shared" ref="S1663" si="1863">S1658</f>
        <v>43992</v>
      </c>
      <c r="T1663">
        <f t="shared" si="1802"/>
        <v>24</v>
      </c>
      <c r="U1663">
        <f t="shared" si="1803"/>
        <v>6</v>
      </c>
      <c r="V1663" t="str">
        <f t="shared" si="1838"/>
        <v>243</v>
      </c>
      <c r="W1663" s="188">
        <f t="shared" si="1804"/>
        <v>0</v>
      </c>
      <c r="X1663" s="188">
        <f t="shared" si="1805"/>
        <v>0</v>
      </c>
      <c r="Y1663" s="33">
        <f t="shared" si="1806"/>
        <v>43992</v>
      </c>
    </row>
    <row r="1664" spans="1:25" ht="15">
      <c r="A1664" s="39"/>
      <c r="B1664" s="240"/>
      <c r="C1664" s="14" t="str">
        <f>IF(B1658&lt;&gt;"",'Agents Postes'!E$9,"")</f>
        <v/>
      </c>
      <c r="D1664" s="15"/>
      <c r="E1664" s="16"/>
      <c r="F1664" s="16"/>
      <c r="G1664" s="17"/>
      <c r="H1664" s="17"/>
      <c r="I1664" s="18"/>
      <c r="J1664" s="18"/>
      <c r="K1664" s="19"/>
      <c r="L1664" s="1">
        <f t="shared" si="1835"/>
        <v>0</v>
      </c>
      <c r="M1664" s="4">
        <f t="shared" si="1836"/>
        <v>0</v>
      </c>
      <c r="R1664">
        <f t="shared" si="1800"/>
        <v>3</v>
      </c>
      <c r="S1664" s="33">
        <f t="shared" ref="S1664" si="1864">S1658</f>
        <v>43992</v>
      </c>
      <c r="T1664">
        <f t="shared" si="1802"/>
        <v>24</v>
      </c>
      <c r="U1664">
        <f t="shared" si="1803"/>
        <v>6</v>
      </c>
      <c r="V1664" t="str">
        <f t="shared" si="1838"/>
        <v>243</v>
      </c>
      <c r="W1664" s="188">
        <f t="shared" si="1804"/>
        <v>0</v>
      </c>
      <c r="X1664" s="188">
        <f t="shared" si="1805"/>
        <v>0</v>
      </c>
      <c r="Y1664" s="33">
        <f t="shared" si="1806"/>
        <v>43992</v>
      </c>
    </row>
    <row r="1665" spans="1:25" ht="15">
      <c r="A1665" s="39"/>
      <c r="B1665" s="240"/>
      <c r="C1665" s="14" t="str">
        <f>IF(B1658&lt;&gt;"",'Agents Postes'!E$10,"")</f>
        <v/>
      </c>
      <c r="D1665" s="15"/>
      <c r="E1665" s="16"/>
      <c r="F1665" s="16"/>
      <c r="G1665" s="17"/>
      <c r="H1665" s="17"/>
      <c r="I1665" s="18"/>
      <c r="J1665" s="18"/>
      <c r="K1665" s="19"/>
      <c r="L1665" s="1">
        <f t="shared" si="1835"/>
        <v>0</v>
      </c>
      <c r="M1665" s="4">
        <f t="shared" si="1836"/>
        <v>0</v>
      </c>
      <c r="R1665">
        <f t="shared" si="1800"/>
        <v>3</v>
      </c>
      <c r="S1665" s="33">
        <f t="shared" ref="S1665" si="1865">S1658</f>
        <v>43992</v>
      </c>
      <c r="T1665">
        <f t="shared" si="1802"/>
        <v>24</v>
      </c>
      <c r="U1665">
        <f t="shared" si="1803"/>
        <v>6</v>
      </c>
      <c r="V1665" t="str">
        <f t="shared" si="1838"/>
        <v>243</v>
      </c>
      <c r="W1665" s="188">
        <f t="shared" si="1804"/>
        <v>0</v>
      </c>
      <c r="X1665" s="188">
        <f t="shared" si="1805"/>
        <v>0</v>
      </c>
      <c r="Y1665" s="33">
        <f t="shared" si="1806"/>
        <v>43992</v>
      </c>
    </row>
    <row r="1666" spans="1:25" ht="15">
      <c r="A1666" s="39"/>
      <c r="B1666" s="240"/>
      <c r="C1666" s="14" t="str">
        <f>IF(B1658&lt;&gt;"",'Agents Postes'!E$11,"")</f>
        <v/>
      </c>
      <c r="D1666" s="15"/>
      <c r="E1666" s="16"/>
      <c r="F1666" s="16"/>
      <c r="G1666" s="17"/>
      <c r="H1666" s="17"/>
      <c r="I1666" s="18"/>
      <c r="J1666" s="18"/>
      <c r="K1666" s="19"/>
      <c r="L1666" s="1">
        <f t="shared" si="1835"/>
        <v>0</v>
      </c>
      <c r="M1666" s="4">
        <f t="shared" si="1836"/>
        <v>0</v>
      </c>
      <c r="R1666">
        <f t="shared" si="1800"/>
        <v>3</v>
      </c>
      <c r="S1666" s="33">
        <f t="shared" ref="S1666" si="1866">S1658</f>
        <v>43992</v>
      </c>
      <c r="T1666">
        <f t="shared" si="1802"/>
        <v>24</v>
      </c>
      <c r="U1666">
        <f t="shared" si="1803"/>
        <v>6</v>
      </c>
      <c r="V1666" t="str">
        <f t="shared" si="1838"/>
        <v>243</v>
      </c>
      <c r="W1666" s="188">
        <f t="shared" si="1804"/>
        <v>0</v>
      </c>
      <c r="X1666" s="188">
        <f t="shared" si="1805"/>
        <v>0</v>
      </c>
      <c r="Y1666" s="33">
        <f t="shared" si="1806"/>
        <v>43992</v>
      </c>
    </row>
    <row r="1667" spans="1:25" ht="15">
      <c r="A1667" s="39"/>
      <c r="B1667" s="240"/>
      <c r="C1667" s="14" t="str">
        <f>IF(B1658&lt;&gt;"",'Agents Postes'!E$12,"")</f>
        <v/>
      </c>
      <c r="D1667" s="15"/>
      <c r="E1667" s="16"/>
      <c r="F1667" s="16"/>
      <c r="G1667" s="17"/>
      <c r="H1667" s="17"/>
      <c r="I1667" s="18"/>
      <c r="J1667" s="18"/>
      <c r="K1667" s="19"/>
      <c r="L1667" s="1">
        <f t="shared" si="1835"/>
        <v>0</v>
      </c>
      <c r="M1667" s="4">
        <f t="shared" si="1836"/>
        <v>0</v>
      </c>
      <c r="R1667">
        <f t="shared" si="1800"/>
        <v>3</v>
      </c>
      <c r="S1667" s="33">
        <f t="shared" ref="S1667" si="1867">S1658</f>
        <v>43992</v>
      </c>
      <c r="T1667">
        <f t="shared" si="1802"/>
        <v>24</v>
      </c>
      <c r="U1667">
        <f t="shared" si="1803"/>
        <v>6</v>
      </c>
      <c r="V1667" t="str">
        <f t="shared" si="1838"/>
        <v>243</v>
      </c>
      <c r="W1667" s="188">
        <f t="shared" si="1804"/>
        <v>0</v>
      </c>
      <c r="X1667" s="188">
        <f t="shared" si="1805"/>
        <v>0</v>
      </c>
      <c r="Y1667" s="33">
        <f t="shared" si="1806"/>
        <v>43992</v>
      </c>
    </row>
    <row r="1668" spans="1:25" ht="15">
      <c r="A1668" s="39"/>
      <c r="B1668" s="240"/>
      <c r="C1668" s="14" t="str">
        <f>IF(B1658&lt;&gt;"",'Agents Postes'!E$13,"")</f>
        <v/>
      </c>
      <c r="D1668" s="15"/>
      <c r="E1668" s="16"/>
      <c r="F1668" s="16"/>
      <c r="G1668" s="17"/>
      <c r="H1668" s="17"/>
      <c r="I1668" s="18"/>
      <c r="J1668" s="18"/>
      <c r="K1668" s="19"/>
      <c r="L1668" s="1">
        <f t="shared" si="1835"/>
        <v>0</v>
      </c>
      <c r="M1668" s="4">
        <f t="shared" si="1836"/>
        <v>0</v>
      </c>
      <c r="R1668">
        <f t="shared" si="1800"/>
        <v>3</v>
      </c>
      <c r="S1668" s="33">
        <f t="shared" ref="S1668" si="1868">S1658</f>
        <v>43992</v>
      </c>
      <c r="T1668">
        <f t="shared" si="1802"/>
        <v>24</v>
      </c>
      <c r="U1668">
        <f t="shared" si="1803"/>
        <v>6</v>
      </c>
      <c r="V1668" t="str">
        <f t="shared" si="1838"/>
        <v>243</v>
      </c>
      <c r="W1668" s="188">
        <f t="shared" si="1804"/>
        <v>0</v>
      </c>
      <c r="X1668" s="188">
        <f t="shared" si="1805"/>
        <v>0</v>
      </c>
      <c r="Y1668" s="33">
        <f t="shared" si="1806"/>
        <v>43992</v>
      </c>
    </row>
    <row r="1669" spans="1:25" ht="15">
      <c r="A1669" s="39"/>
      <c r="B1669" s="240"/>
      <c r="C1669" s="14" t="str">
        <f>IF(B1658&lt;&gt;"",'Agents Postes'!E$14,"")</f>
        <v/>
      </c>
      <c r="D1669" s="15"/>
      <c r="E1669" s="16"/>
      <c r="F1669" s="16"/>
      <c r="G1669" s="17"/>
      <c r="H1669" s="17"/>
      <c r="I1669" s="18"/>
      <c r="J1669" s="18"/>
      <c r="K1669" s="19"/>
      <c r="L1669" s="1">
        <f t="shared" si="1835"/>
        <v>0</v>
      </c>
      <c r="M1669" s="4">
        <f t="shared" si="1836"/>
        <v>0</v>
      </c>
      <c r="R1669">
        <f t="shared" si="1800"/>
        <v>3</v>
      </c>
      <c r="S1669" s="33">
        <f t="shared" ref="S1669" si="1869">S1658</f>
        <v>43992</v>
      </c>
      <c r="T1669">
        <f t="shared" si="1802"/>
        <v>24</v>
      </c>
      <c r="U1669">
        <f t="shared" si="1803"/>
        <v>6</v>
      </c>
      <c r="V1669" t="str">
        <f t="shared" si="1838"/>
        <v>243</v>
      </c>
      <c r="W1669" s="188">
        <f t="shared" si="1804"/>
        <v>0</v>
      </c>
      <c r="X1669" s="188">
        <f t="shared" si="1805"/>
        <v>0</v>
      </c>
      <c r="Y1669" s="33">
        <f t="shared" si="1806"/>
        <v>43992</v>
      </c>
    </row>
    <row r="1670" spans="1:25" ht="15">
      <c r="A1670" s="39"/>
      <c r="B1670" s="240"/>
      <c r="C1670" s="14" t="str">
        <f>IF(B1659&lt;&gt;"",'Agents Postes'!E$14,"")</f>
        <v/>
      </c>
      <c r="D1670" s="15"/>
      <c r="E1670" s="16"/>
      <c r="F1670" s="16"/>
      <c r="G1670" s="17"/>
      <c r="H1670" s="17"/>
      <c r="I1670" s="18"/>
      <c r="J1670" s="18"/>
      <c r="K1670" s="19"/>
      <c r="L1670" s="1">
        <f t="shared" si="1835"/>
        <v>0</v>
      </c>
      <c r="M1670" s="4">
        <f t="shared" si="1836"/>
        <v>0</v>
      </c>
      <c r="R1670">
        <f t="shared" si="1800"/>
        <v>3</v>
      </c>
      <c r="S1670" s="33">
        <f t="shared" ref="S1670" si="1870">S1658</f>
        <v>43992</v>
      </c>
      <c r="T1670">
        <f t="shared" si="1802"/>
        <v>24</v>
      </c>
      <c r="U1670">
        <f t="shared" si="1803"/>
        <v>6</v>
      </c>
      <c r="V1670" t="str">
        <f t="shared" si="1838"/>
        <v>243</v>
      </c>
      <c r="W1670" s="188">
        <f t="shared" si="1804"/>
        <v>0</v>
      </c>
      <c r="X1670" s="188">
        <f t="shared" si="1805"/>
        <v>0</v>
      </c>
      <c r="Y1670" s="33">
        <f t="shared" si="1806"/>
        <v>43992</v>
      </c>
    </row>
    <row r="1671" spans="1:25" ht="15">
      <c r="A1671" s="39"/>
      <c r="B1671" s="240"/>
      <c r="C1671" s="14" t="str">
        <f>IF(B1660&lt;&gt;"",'Agents Postes'!E$14,"")</f>
        <v/>
      </c>
      <c r="D1671" s="15"/>
      <c r="E1671" s="16"/>
      <c r="F1671" s="16"/>
      <c r="G1671" s="17"/>
      <c r="H1671" s="17"/>
      <c r="I1671" s="18"/>
      <c r="J1671" s="18"/>
      <c r="K1671" s="19"/>
      <c r="L1671" s="1">
        <f t="shared" si="1835"/>
        <v>0</v>
      </c>
      <c r="M1671" s="4">
        <f t="shared" si="1836"/>
        <v>0</v>
      </c>
      <c r="R1671">
        <f t="shared" si="1800"/>
        <v>3</v>
      </c>
      <c r="S1671" s="33">
        <f t="shared" ref="S1671" si="1871">S1658</f>
        <v>43992</v>
      </c>
      <c r="T1671">
        <f t="shared" si="1802"/>
        <v>24</v>
      </c>
      <c r="U1671">
        <f t="shared" si="1803"/>
        <v>6</v>
      </c>
      <c r="V1671" t="str">
        <f t="shared" si="1838"/>
        <v>243</v>
      </c>
      <c r="W1671" s="188">
        <f t="shared" si="1804"/>
        <v>0</v>
      </c>
      <c r="X1671" s="188">
        <f t="shared" si="1805"/>
        <v>0</v>
      </c>
      <c r="Y1671" s="33">
        <f t="shared" si="1806"/>
        <v>43992</v>
      </c>
    </row>
    <row r="1672" spans="1:25" ht="15.75" thickBot="1">
      <c r="A1672" s="39"/>
      <c r="B1672" s="241"/>
      <c r="C1672" s="14" t="str">
        <f>IF(B1661&lt;&gt;"",'Agents Postes'!E$14,"")</f>
        <v/>
      </c>
      <c r="D1672" s="15"/>
      <c r="E1672" s="126"/>
      <c r="F1672" s="126"/>
      <c r="G1672" s="127"/>
      <c r="H1672" s="127"/>
      <c r="I1672" s="128"/>
      <c r="J1672" s="128"/>
      <c r="K1672" s="21"/>
      <c r="L1672" s="5">
        <f t="shared" si="1835"/>
        <v>0</v>
      </c>
      <c r="M1672" s="6">
        <f t="shared" si="1836"/>
        <v>0</v>
      </c>
      <c r="R1672">
        <f t="shared" si="1800"/>
        <v>3</v>
      </c>
      <c r="S1672" s="33">
        <f t="shared" ref="S1672" si="1872">S1658</f>
        <v>43992</v>
      </c>
      <c r="T1672">
        <f t="shared" si="1802"/>
        <v>24</v>
      </c>
      <c r="U1672">
        <f t="shared" si="1803"/>
        <v>6</v>
      </c>
      <c r="V1672" t="str">
        <f t="shared" si="1838"/>
        <v>243</v>
      </c>
      <c r="W1672" s="188">
        <f t="shared" si="1804"/>
        <v>0</v>
      </c>
      <c r="X1672" s="188">
        <f t="shared" si="1805"/>
        <v>0</v>
      </c>
      <c r="Y1672" s="33">
        <f t="shared" si="1806"/>
        <v>43992</v>
      </c>
    </row>
    <row r="1673" spans="1:25" ht="15">
      <c r="A1673" s="39">
        <v>111</v>
      </c>
      <c r="B1673" s="239">
        <f>IF(WORKDAY(D$4,A1673,Feries)&lt;=F$4,WORKDAY(D$4,A1673,Feries),"")</f>
        <v>43993</v>
      </c>
      <c r="C1673" s="11" t="str">
        <f>IF(B1673&lt;&gt;"",'Agents Postes'!E$3,"")</f>
        <v>Herbert Dupont</v>
      </c>
      <c r="D1673" s="12"/>
      <c r="E1673" s="123"/>
      <c r="F1673" s="123"/>
      <c r="G1673" s="124"/>
      <c r="H1673" s="124"/>
      <c r="I1673" s="125"/>
      <c r="J1673" s="125"/>
      <c r="K1673" s="13"/>
      <c r="L1673" s="2">
        <f t="shared" si="1835"/>
        <v>0</v>
      </c>
      <c r="M1673" s="3">
        <f t="shared" si="1836"/>
        <v>0</v>
      </c>
      <c r="R1673">
        <f t="shared" ref="R1673:R1736" si="1873">IF(S1673&lt;&gt;"",WEEKDAY(S1673,2),"")</f>
        <v>4</v>
      </c>
      <c r="S1673" s="33">
        <f t="shared" ref="S1673" si="1874">B1673</f>
        <v>43993</v>
      </c>
      <c r="T1673">
        <f t="shared" ref="T1673:T1736" si="1875">IF(S1673&lt;&gt;"",WEEKNUM(S1673,2),"")</f>
        <v>24</v>
      </c>
      <c r="U1673">
        <f t="shared" ref="U1673:U1736" si="1876">IF(S1673&lt;&gt;"",MONTH(S1673),"")</f>
        <v>6</v>
      </c>
      <c r="V1673" t="str">
        <f t="shared" si="1838"/>
        <v>24Herbert Dupont4</v>
      </c>
      <c r="W1673" s="188">
        <f t="shared" ref="W1673:W1736" si="1877">D1673</f>
        <v>0</v>
      </c>
      <c r="X1673" s="188">
        <f t="shared" ref="X1673:X1736" si="1878">K1673</f>
        <v>0</v>
      </c>
      <c r="Y1673" s="33">
        <f t="shared" ref="Y1673:Y1736" si="1879">S1673</f>
        <v>43993</v>
      </c>
    </row>
    <row r="1674" spans="1:25" ht="15">
      <c r="A1674" s="39"/>
      <c r="B1674" s="240"/>
      <c r="C1674" s="14" t="str">
        <f>IF(B1673&lt;&gt;"",'Agents Postes'!E$4,"")</f>
        <v>Lulu Durand</v>
      </c>
      <c r="D1674" s="15"/>
      <c r="E1674" s="16"/>
      <c r="F1674" s="16"/>
      <c r="G1674" s="17"/>
      <c r="H1674" s="17"/>
      <c r="I1674" s="18"/>
      <c r="J1674" s="18"/>
      <c r="K1674" s="19"/>
      <c r="L1674" s="1">
        <f t="shared" si="1835"/>
        <v>0</v>
      </c>
      <c r="M1674" s="4">
        <f t="shared" si="1836"/>
        <v>0</v>
      </c>
      <c r="R1674">
        <f t="shared" si="1873"/>
        <v>4</v>
      </c>
      <c r="S1674" s="33">
        <f t="shared" ref="S1674" si="1880">S1673</f>
        <v>43993</v>
      </c>
      <c r="T1674">
        <f t="shared" si="1875"/>
        <v>24</v>
      </c>
      <c r="U1674">
        <f t="shared" si="1876"/>
        <v>6</v>
      </c>
      <c r="V1674" t="str">
        <f t="shared" si="1838"/>
        <v>24Lulu Durand4</v>
      </c>
      <c r="W1674" s="188">
        <f t="shared" si="1877"/>
        <v>0</v>
      </c>
      <c r="X1674" s="188">
        <f t="shared" si="1878"/>
        <v>0</v>
      </c>
      <c r="Y1674" s="33">
        <f t="shared" si="1879"/>
        <v>43993</v>
      </c>
    </row>
    <row r="1675" spans="1:25" ht="15">
      <c r="A1675" s="39"/>
      <c r="B1675" s="240"/>
      <c r="C1675" s="14" t="str">
        <f>IF(B1673&lt;&gt;"",'Agents Postes'!E$5,"")</f>
        <v>Jules Wist</v>
      </c>
      <c r="D1675" s="15"/>
      <c r="E1675" s="16"/>
      <c r="F1675" s="16"/>
      <c r="G1675" s="17"/>
      <c r="H1675" s="17"/>
      <c r="I1675" s="18"/>
      <c r="J1675" s="18"/>
      <c r="K1675" s="19"/>
      <c r="L1675" s="1">
        <f t="shared" si="1835"/>
        <v>0</v>
      </c>
      <c r="M1675" s="4">
        <f t="shared" si="1836"/>
        <v>0</v>
      </c>
      <c r="R1675">
        <f t="shared" si="1873"/>
        <v>4</v>
      </c>
      <c r="S1675" s="33">
        <f t="shared" ref="S1675" si="1881">S1673</f>
        <v>43993</v>
      </c>
      <c r="T1675">
        <f t="shared" si="1875"/>
        <v>24</v>
      </c>
      <c r="U1675">
        <f t="shared" si="1876"/>
        <v>6</v>
      </c>
      <c r="V1675" t="str">
        <f t="shared" si="1838"/>
        <v>24Jules Wist4</v>
      </c>
      <c r="W1675" s="188">
        <f t="shared" si="1877"/>
        <v>0</v>
      </c>
      <c r="X1675" s="188">
        <f t="shared" si="1878"/>
        <v>0</v>
      </c>
      <c r="Y1675" s="33">
        <f t="shared" si="1879"/>
        <v>43993</v>
      </c>
    </row>
    <row r="1676" spans="1:25" ht="15">
      <c r="A1676" s="39"/>
      <c r="B1676" s="240"/>
      <c r="C1676" s="14" t="str">
        <f>IF(B1673&lt;&gt;"",'Agents Postes'!E$6,"")</f>
        <v>Honoré Tarot</v>
      </c>
      <c r="D1676" s="15"/>
      <c r="E1676" s="16"/>
      <c r="F1676" s="16"/>
      <c r="G1676" s="17"/>
      <c r="H1676" s="17"/>
      <c r="I1676" s="18"/>
      <c r="J1676" s="18"/>
      <c r="K1676" s="19"/>
      <c r="L1676" s="1">
        <f t="shared" si="1835"/>
        <v>0</v>
      </c>
      <c r="M1676" s="4">
        <f t="shared" si="1836"/>
        <v>0</v>
      </c>
      <c r="R1676">
        <f t="shared" si="1873"/>
        <v>4</v>
      </c>
      <c r="S1676" s="33">
        <f t="shared" ref="S1676" si="1882">S1673</f>
        <v>43993</v>
      </c>
      <c r="T1676">
        <f t="shared" si="1875"/>
        <v>24</v>
      </c>
      <c r="U1676">
        <f t="shared" si="1876"/>
        <v>6</v>
      </c>
      <c r="V1676" t="str">
        <f t="shared" si="1838"/>
        <v>24Honoré Tarot4</v>
      </c>
      <c r="W1676" s="188">
        <f t="shared" si="1877"/>
        <v>0</v>
      </c>
      <c r="X1676" s="188">
        <f t="shared" si="1878"/>
        <v>0</v>
      </c>
      <c r="Y1676" s="33">
        <f t="shared" si="1879"/>
        <v>43993</v>
      </c>
    </row>
    <row r="1677" spans="1:25" ht="15">
      <c r="A1677" s="39"/>
      <c r="B1677" s="240"/>
      <c r="C1677" s="14" t="str">
        <f>IF(B1673&lt;&gt;"",'Agents Postes'!E$7,"")</f>
        <v>Joseph Belote</v>
      </c>
      <c r="D1677" s="15"/>
      <c r="E1677" s="16"/>
      <c r="F1677" s="16"/>
      <c r="G1677" s="17"/>
      <c r="H1677" s="17"/>
      <c r="I1677" s="18"/>
      <c r="J1677" s="18"/>
      <c r="K1677" s="19"/>
      <c r="L1677" s="1">
        <f t="shared" si="1835"/>
        <v>0</v>
      </c>
      <c r="M1677" s="4">
        <f t="shared" si="1836"/>
        <v>0</v>
      </c>
      <c r="R1677">
        <f t="shared" si="1873"/>
        <v>4</v>
      </c>
      <c r="S1677" s="33">
        <f t="shared" ref="S1677" si="1883">S1673</f>
        <v>43993</v>
      </c>
      <c r="T1677">
        <f t="shared" si="1875"/>
        <v>24</v>
      </c>
      <c r="U1677">
        <f t="shared" si="1876"/>
        <v>6</v>
      </c>
      <c r="V1677" t="str">
        <f t="shared" si="1838"/>
        <v>24Joseph Belote4</v>
      </c>
      <c r="W1677" s="188">
        <f t="shared" si="1877"/>
        <v>0</v>
      </c>
      <c r="X1677" s="188">
        <f t="shared" si="1878"/>
        <v>0</v>
      </c>
      <c r="Y1677" s="33">
        <f t="shared" si="1879"/>
        <v>43993</v>
      </c>
    </row>
    <row r="1678" spans="1:25" ht="15">
      <c r="A1678" s="39"/>
      <c r="B1678" s="240"/>
      <c r="C1678" s="14" t="str">
        <f>IF(B1673&lt;&gt;"",'Agents Postes'!E$8,"")</f>
        <v/>
      </c>
      <c r="D1678" s="15"/>
      <c r="E1678" s="16"/>
      <c r="F1678" s="16"/>
      <c r="G1678" s="17"/>
      <c r="H1678" s="17"/>
      <c r="I1678" s="18"/>
      <c r="J1678" s="18"/>
      <c r="K1678" s="19"/>
      <c r="L1678" s="1">
        <f t="shared" si="1835"/>
        <v>0</v>
      </c>
      <c r="M1678" s="4">
        <f t="shared" si="1836"/>
        <v>0</v>
      </c>
      <c r="R1678">
        <f t="shared" si="1873"/>
        <v>4</v>
      </c>
      <c r="S1678" s="33">
        <f t="shared" ref="S1678" si="1884">S1673</f>
        <v>43993</v>
      </c>
      <c r="T1678">
        <f t="shared" si="1875"/>
        <v>24</v>
      </c>
      <c r="U1678">
        <f t="shared" si="1876"/>
        <v>6</v>
      </c>
      <c r="V1678" t="str">
        <f t="shared" si="1838"/>
        <v>244</v>
      </c>
      <c r="W1678" s="188">
        <f t="shared" si="1877"/>
        <v>0</v>
      </c>
      <c r="X1678" s="188">
        <f t="shared" si="1878"/>
        <v>0</v>
      </c>
      <c r="Y1678" s="33">
        <f t="shared" si="1879"/>
        <v>43993</v>
      </c>
    </row>
    <row r="1679" spans="1:25" ht="15">
      <c r="A1679" s="39"/>
      <c r="B1679" s="240"/>
      <c r="C1679" s="14" t="str">
        <f>IF(B1673&lt;&gt;"",'Agents Postes'!E$9,"")</f>
        <v/>
      </c>
      <c r="D1679" s="15"/>
      <c r="E1679" s="16"/>
      <c r="F1679" s="16"/>
      <c r="G1679" s="17"/>
      <c r="H1679" s="17"/>
      <c r="I1679" s="18"/>
      <c r="J1679" s="18"/>
      <c r="K1679" s="19"/>
      <c r="L1679" s="1">
        <f t="shared" si="1835"/>
        <v>0</v>
      </c>
      <c r="M1679" s="4">
        <f t="shared" si="1836"/>
        <v>0</v>
      </c>
      <c r="R1679">
        <f t="shared" si="1873"/>
        <v>4</v>
      </c>
      <c r="S1679" s="33">
        <f t="shared" ref="S1679" si="1885">S1673</f>
        <v>43993</v>
      </c>
      <c r="T1679">
        <f t="shared" si="1875"/>
        <v>24</v>
      </c>
      <c r="U1679">
        <f t="shared" si="1876"/>
        <v>6</v>
      </c>
      <c r="V1679" t="str">
        <f t="shared" si="1838"/>
        <v>244</v>
      </c>
      <c r="W1679" s="188">
        <f t="shared" si="1877"/>
        <v>0</v>
      </c>
      <c r="X1679" s="188">
        <f t="shared" si="1878"/>
        <v>0</v>
      </c>
      <c r="Y1679" s="33">
        <f t="shared" si="1879"/>
        <v>43993</v>
      </c>
    </row>
    <row r="1680" spans="1:25" ht="15">
      <c r="A1680" s="39"/>
      <c r="B1680" s="240"/>
      <c r="C1680" s="14" t="str">
        <f>IF(B1673&lt;&gt;"",'Agents Postes'!E$10,"")</f>
        <v/>
      </c>
      <c r="D1680" s="15"/>
      <c r="E1680" s="16"/>
      <c r="F1680" s="16"/>
      <c r="G1680" s="17"/>
      <c r="H1680" s="17"/>
      <c r="I1680" s="18"/>
      <c r="J1680" s="18"/>
      <c r="K1680" s="19"/>
      <c r="L1680" s="1">
        <f t="shared" si="1835"/>
        <v>0</v>
      </c>
      <c r="M1680" s="4">
        <f t="shared" si="1836"/>
        <v>0</v>
      </c>
      <c r="R1680">
        <f t="shared" si="1873"/>
        <v>4</v>
      </c>
      <c r="S1680" s="33">
        <f t="shared" ref="S1680" si="1886">S1673</f>
        <v>43993</v>
      </c>
      <c r="T1680">
        <f t="shared" si="1875"/>
        <v>24</v>
      </c>
      <c r="U1680">
        <f t="shared" si="1876"/>
        <v>6</v>
      </c>
      <c r="V1680" t="str">
        <f t="shared" si="1838"/>
        <v>244</v>
      </c>
      <c r="W1680" s="188">
        <f t="shared" si="1877"/>
        <v>0</v>
      </c>
      <c r="X1680" s="188">
        <f t="shared" si="1878"/>
        <v>0</v>
      </c>
      <c r="Y1680" s="33">
        <f t="shared" si="1879"/>
        <v>43993</v>
      </c>
    </row>
    <row r="1681" spans="1:25" ht="15">
      <c r="A1681" s="39"/>
      <c r="B1681" s="240"/>
      <c r="C1681" s="14" t="str">
        <f>IF(B1673&lt;&gt;"",'Agents Postes'!E$11,"")</f>
        <v/>
      </c>
      <c r="D1681" s="15"/>
      <c r="E1681" s="16"/>
      <c r="F1681" s="16"/>
      <c r="G1681" s="17"/>
      <c r="H1681" s="17"/>
      <c r="I1681" s="18"/>
      <c r="J1681" s="18"/>
      <c r="K1681" s="19"/>
      <c r="L1681" s="1">
        <f t="shared" si="1835"/>
        <v>0</v>
      </c>
      <c r="M1681" s="4">
        <f t="shared" si="1836"/>
        <v>0</v>
      </c>
      <c r="R1681">
        <f t="shared" si="1873"/>
        <v>4</v>
      </c>
      <c r="S1681" s="33">
        <f t="shared" ref="S1681" si="1887">S1673</f>
        <v>43993</v>
      </c>
      <c r="T1681">
        <f t="shared" si="1875"/>
        <v>24</v>
      </c>
      <c r="U1681">
        <f t="shared" si="1876"/>
        <v>6</v>
      </c>
      <c r="V1681" t="str">
        <f t="shared" si="1838"/>
        <v>244</v>
      </c>
      <c r="W1681" s="188">
        <f t="shared" si="1877"/>
        <v>0</v>
      </c>
      <c r="X1681" s="188">
        <f t="shared" si="1878"/>
        <v>0</v>
      </c>
      <c r="Y1681" s="33">
        <f t="shared" si="1879"/>
        <v>43993</v>
      </c>
    </row>
    <row r="1682" spans="1:25" ht="15">
      <c r="A1682" s="39"/>
      <c r="B1682" s="240"/>
      <c r="C1682" s="14" t="str">
        <f>IF(B1673&lt;&gt;"",'Agents Postes'!E$12,"")</f>
        <v/>
      </c>
      <c r="D1682" s="15"/>
      <c r="E1682" s="16"/>
      <c r="F1682" s="16"/>
      <c r="G1682" s="17"/>
      <c r="H1682" s="17"/>
      <c r="I1682" s="18"/>
      <c r="J1682" s="18"/>
      <c r="K1682" s="19"/>
      <c r="L1682" s="1">
        <f t="shared" si="1835"/>
        <v>0</v>
      </c>
      <c r="M1682" s="4">
        <f t="shared" si="1836"/>
        <v>0</v>
      </c>
      <c r="R1682">
        <f t="shared" si="1873"/>
        <v>4</v>
      </c>
      <c r="S1682" s="33">
        <f t="shared" ref="S1682" si="1888">S1673</f>
        <v>43993</v>
      </c>
      <c r="T1682">
        <f t="shared" si="1875"/>
        <v>24</v>
      </c>
      <c r="U1682">
        <f t="shared" si="1876"/>
        <v>6</v>
      </c>
      <c r="V1682" t="str">
        <f t="shared" si="1838"/>
        <v>244</v>
      </c>
      <c r="W1682" s="188">
        <f t="shared" si="1877"/>
        <v>0</v>
      </c>
      <c r="X1682" s="188">
        <f t="shared" si="1878"/>
        <v>0</v>
      </c>
      <c r="Y1682" s="33">
        <f t="shared" si="1879"/>
        <v>43993</v>
      </c>
    </row>
    <row r="1683" spans="1:25" ht="15">
      <c r="A1683" s="39"/>
      <c r="B1683" s="240"/>
      <c r="C1683" s="14" t="str">
        <f>IF(B1673&lt;&gt;"",'Agents Postes'!E$13,"")</f>
        <v/>
      </c>
      <c r="D1683" s="15"/>
      <c r="E1683" s="16"/>
      <c r="F1683" s="16"/>
      <c r="G1683" s="17"/>
      <c r="H1683" s="17"/>
      <c r="I1683" s="18"/>
      <c r="J1683" s="18"/>
      <c r="K1683" s="19"/>
      <c r="L1683" s="1">
        <f t="shared" si="1835"/>
        <v>0</v>
      </c>
      <c r="M1683" s="4">
        <f t="shared" si="1836"/>
        <v>0</v>
      </c>
      <c r="R1683">
        <f t="shared" si="1873"/>
        <v>4</v>
      </c>
      <c r="S1683" s="33">
        <f t="shared" ref="S1683" si="1889">S1673</f>
        <v>43993</v>
      </c>
      <c r="T1683">
        <f t="shared" si="1875"/>
        <v>24</v>
      </c>
      <c r="U1683">
        <f t="shared" si="1876"/>
        <v>6</v>
      </c>
      <c r="V1683" t="str">
        <f t="shared" si="1838"/>
        <v>244</v>
      </c>
      <c r="W1683" s="188">
        <f t="shared" si="1877"/>
        <v>0</v>
      </c>
      <c r="X1683" s="188">
        <f t="shared" si="1878"/>
        <v>0</v>
      </c>
      <c r="Y1683" s="33">
        <f t="shared" si="1879"/>
        <v>43993</v>
      </c>
    </row>
    <row r="1684" spans="1:25" ht="15">
      <c r="A1684" s="39"/>
      <c r="B1684" s="240"/>
      <c r="C1684" s="14" t="str">
        <f>IF(B1673&lt;&gt;"",'Agents Postes'!E$14,"")</f>
        <v/>
      </c>
      <c r="D1684" s="15"/>
      <c r="E1684" s="16"/>
      <c r="F1684" s="16"/>
      <c r="G1684" s="17"/>
      <c r="H1684" s="17"/>
      <c r="I1684" s="18"/>
      <c r="J1684" s="18"/>
      <c r="K1684" s="19"/>
      <c r="L1684" s="1">
        <f t="shared" si="1835"/>
        <v>0</v>
      </c>
      <c r="M1684" s="4">
        <f t="shared" si="1836"/>
        <v>0</v>
      </c>
      <c r="R1684">
        <f t="shared" si="1873"/>
        <v>4</v>
      </c>
      <c r="S1684" s="33">
        <f t="shared" ref="S1684" si="1890">S1673</f>
        <v>43993</v>
      </c>
      <c r="T1684">
        <f t="shared" si="1875"/>
        <v>24</v>
      </c>
      <c r="U1684">
        <f t="shared" si="1876"/>
        <v>6</v>
      </c>
      <c r="V1684" t="str">
        <f t="shared" si="1838"/>
        <v>244</v>
      </c>
      <c r="W1684" s="188">
        <f t="shared" si="1877"/>
        <v>0</v>
      </c>
      <c r="X1684" s="188">
        <f t="shared" si="1878"/>
        <v>0</v>
      </c>
      <c r="Y1684" s="33">
        <f t="shared" si="1879"/>
        <v>43993</v>
      </c>
    </row>
    <row r="1685" spans="1:25" ht="15">
      <c r="A1685" s="39"/>
      <c r="B1685" s="240"/>
      <c r="C1685" s="14" t="str">
        <f>IF(B1674&lt;&gt;"",'Agents Postes'!E$14,"")</f>
        <v/>
      </c>
      <c r="D1685" s="15"/>
      <c r="E1685" s="16"/>
      <c r="F1685" s="16"/>
      <c r="G1685" s="17"/>
      <c r="H1685" s="17"/>
      <c r="I1685" s="18"/>
      <c r="J1685" s="18"/>
      <c r="K1685" s="19"/>
      <c r="L1685" s="1">
        <f t="shared" si="1835"/>
        <v>0</v>
      </c>
      <c r="M1685" s="4">
        <f t="shared" si="1836"/>
        <v>0</v>
      </c>
      <c r="R1685">
        <f t="shared" si="1873"/>
        <v>4</v>
      </c>
      <c r="S1685" s="33">
        <f t="shared" ref="S1685" si="1891">S1673</f>
        <v>43993</v>
      </c>
      <c r="T1685">
        <f t="shared" si="1875"/>
        <v>24</v>
      </c>
      <c r="U1685">
        <f t="shared" si="1876"/>
        <v>6</v>
      </c>
      <c r="V1685" t="str">
        <f t="shared" si="1838"/>
        <v>244</v>
      </c>
      <c r="W1685" s="188">
        <f t="shared" si="1877"/>
        <v>0</v>
      </c>
      <c r="X1685" s="188">
        <f t="shared" si="1878"/>
        <v>0</v>
      </c>
      <c r="Y1685" s="33">
        <f t="shared" si="1879"/>
        <v>43993</v>
      </c>
    </row>
    <row r="1686" spans="1:25" ht="15">
      <c r="A1686" s="39"/>
      <c r="B1686" s="240"/>
      <c r="C1686" s="14" t="str">
        <f>IF(B1675&lt;&gt;"",'Agents Postes'!E$14,"")</f>
        <v/>
      </c>
      <c r="D1686" s="15"/>
      <c r="E1686" s="16"/>
      <c r="F1686" s="16"/>
      <c r="G1686" s="17"/>
      <c r="H1686" s="17"/>
      <c r="I1686" s="18"/>
      <c r="J1686" s="18"/>
      <c r="K1686" s="19"/>
      <c r="L1686" s="1">
        <f t="shared" si="1835"/>
        <v>0</v>
      </c>
      <c r="M1686" s="4">
        <f t="shared" si="1836"/>
        <v>0</v>
      </c>
      <c r="R1686">
        <f t="shared" si="1873"/>
        <v>4</v>
      </c>
      <c r="S1686" s="33">
        <f t="shared" ref="S1686" si="1892">S1673</f>
        <v>43993</v>
      </c>
      <c r="T1686">
        <f t="shared" si="1875"/>
        <v>24</v>
      </c>
      <c r="U1686">
        <f t="shared" si="1876"/>
        <v>6</v>
      </c>
      <c r="V1686" t="str">
        <f t="shared" si="1838"/>
        <v>244</v>
      </c>
      <c r="W1686" s="188">
        <f t="shared" si="1877"/>
        <v>0</v>
      </c>
      <c r="X1686" s="188">
        <f t="shared" si="1878"/>
        <v>0</v>
      </c>
      <c r="Y1686" s="33">
        <f t="shared" si="1879"/>
        <v>43993</v>
      </c>
    </row>
    <row r="1687" spans="1:25" ht="15.75" thickBot="1">
      <c r="A1687" s="39"/>
      <c r="B1687" s="241"/>
      <c r="C1687" s="14" t="str">
        <f>IF(B1676&lt;&gt;"",'Agents Postes'!E$14,"")</f>
        <v/>
      </c>
      <c r="D1687" s="15"/>
      <c r="E1687" s="126"/>
      <c r="F1687" s="126"/>
      <c r="G1687" s="127"/>
      <c r="H1687" s="127"/>
      <c r="I1687" s="128"/>
      <c r="J1687" s="128"/>
      <c r="K1687" s="21"/>
      <c r="L1687" s="5">
        <f t="shared" si="1835"/>
        <v>0</v>
      </c>
      <c r="M1687" s="6">
        <f t="shared" si="1836"/>
        <v>0</v>
      </c>
      <c r="R1687">
        <f t="shared" si="1873"/>
        <v>4</v>
      </c>
      <c r="S1687" s="33">
        <f t="shared" ref="S1687" si="1893">S1673</f>
        <v>43993</v>
      </c>
      <c r="T1687">
        <f t="shared" si="1875"/>
        <v>24</v>
      </c>
      <c r="U1687">
        <f t="shared" si="1876"/>
        <v>6</v>
      </c>
      <c r="V1687" t="str">
        <f t="shared" si="1838"/>
        <v>244</v>
      </c>
      <c r="W1687" s="188">
        <f t="shared" si="1877"/>
        <v>0</v>
      </c>
      <c r="X1687" s="188">
        <f t="shared" si="1878"/>
        <v>0</v>
      </c>
      <c r="Y1687" s="33">
        <f t="shared" si="1879"/>
        <v>43993</v>
      </c>
    </row>
    <row r="1688" spans="1:25" ht="15">
      <c r="A1688" s="39">
        <v>112</v>
      </c>
      <c r="B1688" s="239">
        <f>IF(WORKDAY(D$4,A1688,Feries)&lt;=F$4,WORKDAY(D$4,A1688,Feries),"")</f>
        <v>43994</v>
      </c>
      <c r="C1688" s="11" t="str">
        <f>IF(B1688&lt;&gt;"",'Agents Postes'!E$3,"")</f>
        <v>Herbert Dupont</v>
      </c>
      <c r="D1688" s="12"/>
      <c r="E1688" s="123"/>
      <c r="F1688" s="123"/>
      <c r="G1688" s="124"/>
      <c r="H1688" s="124"/>
      <c r="I1688" s="125"/>
      <c r="J1688" s="125"/>
      <c r="K1688" s="13"/>
      <c r="L1688" s="2">
        <f t="shared" si="1835"/>
        <v>0</v>
      </c>
      <c r="M1688" s="3">
        <f t="shared" si="1836"/>
        <v>0</v>
      </c>
      <c r="R1688">
        <f t="shared" si="1873"/>
        <v>5</v>
      </c>
      <c r="S1688" s="33">
        <f t="shared" ref="S1688" si="1894">B1688</f>
        <v>43994</v>
      </c>
      <c r="T1688">
        <f t="shared" si="1875"/>
        <v>24</v>
      </c>
      <c r="U1688">
        <f t="shared" si="1876"/>
        <v>6</v>
      </c>
      <c r="V1688" t="str">
        <f t="shared" si="1838"/>
        <v>24Herbert Dupont5</v>
      </c>
      <c r="W1688" s="188">
        <f t="shared" si="1877"/>
        <v>0</v>
      </c>
      <c r="X1688" s="188">
        <f t="shared" si="1878"/>
        <v>0</v>
      </c>
      <c r="Y1688" s="33">
        <f t="shared" si="1879"/>
        <v>43994</v>
      </c>
    </row>
    <row r="1689" spans="1:25" ht="15">
      <c r="A1689" s="39"/>
      <c r="B1689" s="240"/>
      <c r="C1689" s="14" t="str">
        <f>IF(B1688&lt;&gt;"",'Agents Postes'!E$4,"")</f>
        <v>Lulu Durand</v>
      </c>
      <c r="D1689" s="15"/>
      <c r="E1689" s="16"/>
      <c r="F1689" s="16"/>
      <c r="G1689" s="17"/>
      <c r="H1689" s="17"/>
      <c r="I1689" s="18"/>
      <c r="J1689" s="18"/>
      <c r="K1689" s="19"/>
      <c r="L1689" s="1">
        <f t="shared" si="1835"/>
        <v>0</v>
      </c>
      <c r="M1689" s="4">
        <f t="shared" si="1836"/>
        <v>0</v>
      </c>
      <c r="R1689">
        <f t="shared" si="1873"/>
        <v>5</v>
      </c>
      <c r="S1689" s="33">
        <f t="shared" ref="S1689" si="1895">S1688</f>
        <v>43994</v>
      </c>
      <c r="T1689">
        <f t="shared" si="1875"/>
        <v>24</v>
      </c>
      <c r="U1689">
        <f t="shared" si="1876"/>
        <v>6</v>
      </c>
      <c r="V1689" t="str">
        <f t="shared" si="1838"/>
        <v>24Lulu Durand5</v>
      </c>
      <c r="W1689" s="188">
        <f t="shared" si="1877"/>
        <v>0</v>
      </c>
      <c r="X1689" s="188">
        <f t="shared" si="1878"/>
        <v>0</v>
      </c>
      <c r="Y1689" s="33">
        <f t="shared" si="1879"/>
        <v>43994</v>
      </c>
    </row>
    <row r="1690" spans="1:25" ht="15">
      <c r="A1690" s="39"/>
      <c r="B1690" s="240"/>
      <c r="C1690" s="14" t="str">
        <f>IF(B1688&lt;&gt;"",'Agents Postes'!E$5,"")</f>
        <v>Jules Wist</v>
      </c>
      <c r="D1690" s="15"/>
      <c r="E1690" s="16"/>
      <c r="F1690" s="16"/>
      <c r="G1690" s="17"/>
      <c r="H1690" s="17"/>
      <c r="I1690" s="18"/>
      <c r="J1690" s="18"/>
      <c r="K1690" s="19"/>
      <c r="L1690" s="1">
        <f t="shared" si="1835"/>
        <v>0</v>
      </c>
      <c r="M1690" s="4">
        <f t="shared" si="1836"/>
        <v>0</v>
      </c>
      <c r="R1690">
        <f t="shared" si="1873"/>
        <v>5</v>
      </c>
      <c r="S1690" s="33">
        <f t="shared" ref="S1690" si="1896">S1688</f>
        <v>43994</v>
      </c>
      <c r="T1690">
        <f t="shared" si="1875"/>
        <v>24</v>
      </c>
      <c r="U1690">
        <f t="shared" si="1876"/>
        <v>6</v>
      </c>
      <c r="V1690" t="str">
        <f t="shared" si="1838"/>
        <v>24Jules Wist5</v>
      </c>
      <c r="W1690" s="188">
        <f t="shared" si="1877"/>
        <v>0</v>
      </c>
      <c r="X1690" s="188">
        <f t="shared" si="1878"/>
        <v>0</v>
      </c>
      <c r="Y1690" s="33">
        <f t="shared" si="1879"/>
        <v>43994</v>
      </c>
    </row>
    <row r="1691" spans="1:25" ht="15">
      <c r="A1691" s="39"/>
      <c r="B1691" s="240"/>
      <c r="C1691" s="14" t="str">
        <f>IF(B1688&lt;&gt;"",'Agents Postes'!E$6,"")</f>
        <v>Honoré Tarot</v>
      </c>
      <c r="D1691" s="15"/>
      <c r="E1691" s="16"/>
      <c r="F1691" s="16"/>
      <c r="G1691" s="17"/>
      <c r="H1691" s="17"/>
      <c r="I1691" s="18"/>
      <c r="J1691" s="18"/>
      <c r="K1691" s="19"/>
      <c r="L1691" s="1">
        <f t="shared" si="1835"/>
        <v>0</v>
      </c>
      <c r="M1691" s="4">
        <f t="shared" si="1836"/>
        <v>0</v>
      </c>
      <c r="R1691">
        <f t="shared" si="1873"/>
        <v>5</v>
      </c>
      <c r="S1691" s="33">
        <f t="shared" ref="S1691" si="1897">S1688</f>
        <v>43994</v>
      </c>
      <c r="T1691">
        <f t="shared" si="1875"/>
        <v>24</v>
      </c>
      <c r="U1691">
        <f t="shared" si="1876"/>
        <v>6</v>
      </c>
      <c r="V1691" t="str">
        <f t="shared" si="1838"/>
        <v>24Honoré Tarot5</v>
      </c>
      <c r="W1691" s="188">
        <f t="shared" si="1877"/>
        <v>0</v>
      </c>
      <c r="X1691" s="188">
        <f t="shared" si="1878"/>
        <v>0</v>
      </c>
      <c r="Y1691" s="33">
        <f t="shared" si="1879"/>
        <v>43994</v>
      </c>
    </row>
    <row r="1692" spans="1:25" ht="15">
      <c r="A1692" s="39"/>
      <c r="B1692" s="240"/>
      <c r="C1692" s="14" t="str">
        <f>IF(B1688&lt;&gt;"",'Agents Postes'!E$7,"")</f>
        <v>Joseph Belote</v>
      </c>
      <c r="D1692" s="15"/>
      <c r="E1692" s="16"/>
      <c r="F1692" s="16"/>
      <c r="G1692" s="17"/>
      <c r="H1692" s="17"/>
      <c r="I1692" s="18"/>
      <c r="J1692" s="18"/>
      <c r="K1692" s="19"/>
      <c r="L1692" s="1">
        <f t="shared" si="1835"/>
        <v>0</v>
      </c>
      <c r="M1692" s="4">
        <f t="shared" si="1836"/>
        <v>0</v>
      </c>
      <c r="R1692">
        <f t="shared" si="1873"/>
        <v>5</v>
      </c>
      <c r="S1692" s="33">
        <f t="shared" ref="S1692" si="1898">S1688</f>
        <v>43994</v>
      </c>
      <c r="T1692">
        <f t="shared" si="1875"/>
        <v>24</v>
      </c>
      <c r="U1692">
        <f t="shared" si="1876"/>
        <v>6</v>
      </c>
      <c r="V1692" t="str">
        <f t="shared" si="1838"/>
        <v>24Joseph Belote5</v>
      </c>
      <c r="W1692" s="188">
        <f t="shared" si="1877"/>
        <v>0</v>
      </c>
      <c r="X1692" s="188">
        <f t="shared" si="1878"/>
        <v>0</v>
      </c>
      <c r="Y1692" s="33">
        <f t="shared" si="1879"/>
        <v>43994</v>
      </c>
    </row>
    <row r="1693" spans="1:25" ht="15">
      <c r="A1693" s="39"/>
      <c r="B1693" s="240"/>
      <c r="C1693" s="14" t="str">
        <f>IF(B1688&lt;&gt;"",'Agents Postes'!E$8,"")</f>
        <v/>
      </c>
      <c r="D1693" s="15"/>
      <c r="E1693" s="16"/>
      <c r="F1693" s="16"/>
      <c r="G1693" s="17"/>
      <c r="H1693" s="17"/>
      <c r="I1693" s="18"/>
      <c r="J1693" s="18"/>
      <c r="K1693" s="19"/>
      <c r="L1693" s="1">
        <f t="shared" si="1835"/>
        <v>0</v>
      </c>
      <c r="M1693" s="4">
        <f t="shared" si="1836"/>
        <v>0</v>
      </c>
      <c r="R1693">
        <f t="shared" si="1873"/>
        <v>5</v>
      </c>
      <c r="S1693" s="33">
        <f t="shared" ref="S1693" si="1899">S1688</f>
        <v>43994</v>
      </c>
      <c r="T1693">
        <f t="shared" si="1875"/>
        <v>24</v>
      </c>
      <c r="U1693">
        <f t="shared" si="1876"/>
        <v>6</v>
      </c>
      <c r="V1693" t="str">
        <f t="shared" si="1838"/>
        <v>245</v>
      </c>
      <c r="W1693" s="188">
        <f t="shared" si="1877"/>
        <v>0</v>
      </c>
      <c r="X1693" s="188">
        <f t="shared" si="1878"/>
        <v>0</v>
      </c>
      <c r="Y1693" s="33">
        <f t="shared" si="1879"/>
        <v>43994</v>
      </c>
    </row>
    <row r="1694" spans="1:25" ht="15">
      <c r="A1694" s="39"/>
      <c r="B1694" s="240"/>
      <c r="C1694" s="14" t="str">
        <f>IF(B1688&lt;&gt;"",'Agents Postes'!E$9,"")</f>
        <v/>
      </c>
      <c r="D1694" s="15"/>
      <c r="E1694" s="16"/>
      <c r="F1694" s="16"/>
      <c r="G1694" s="17"/>
      <c r="H1694" s="17"/>
      <c r="I1694" s="18"/>
      <c r="J1694" s="18"/>
      <c r="K1694" s="19"/>
      <c r="L1694" s="1">
        <f t="shared" si="1835"/>
        <v>0</v>
      </c>
      <c r="M1694" s="4">
        <f t="shared" si="1836"/>
        <v>0</v>
      </c>
      <c r="R1694">
        <f t="shared" si="1873"/>
        <v>5</v>
      </c>
      <c r="S1694" s="33">
        <f t="shared" ref="S1694" si="1900">S1688</f>
        <v>43994</v>
      </c>
      <c r="T1694">
        <f t="shared" si="1875"/>
        <v>24</v>
      </c>
      <c r="U1694">
        <f t="shared" si="1876"/>
        <v>6</v>
      </c>
      <c r="V1694" t="str">
        <f t="shared" si="1838"/>
        <v>245</v>
      </c>
      <c r="W1694" s="188">
        <f t="shared" si="1877"/>
        <v>0</v>
      </c>
      <c r="X1694" s="188">
        <f t="shared" si="1878"/>
        <v>0</v>
      </c>
      <c r="Y1694" s="33">
        <f t="shared" si="1879"/>
        <v>43994</v>
      </c>
    </row>
    <row r="1695" spans="1:25" ht="15">
      <c r="A1695" s="39"/>
      <c r="B1695" s="240"/>
      <c r="C1695" s="14" t="str">
        <f>IF(B1688&lt;&gt;"",'Agents Postes'!E$10,"")</f>
        <v/>
      </c>
      <c r="D1695" s="15"/>
      <c r="E1695" s="16"/>
      <c r="F1695" s="16"/>
      <c r="G1695" s="17"/>
      <c r="H1695" s="17"/>
      <c r="I1695" s="18"/>
      <c r="J1695" s="18"/>
      <c r="K1695" s="19"/>
      <c r="L1695" s="1">
        <f t="shared" si="1835"/>
        <v>0</v>
      </c>
      <c r="M1695" s="4">
        <f t="shared" si="1836"/>
        <v>0</v>
      </c>
      <c r="R1695">
        <f t="shared" si="1873"/>
        <v>5</v>
      </c>
      <c r="S1695" s="33">
        <f t="shared" ref="S1695" si="1901">S1688</f>
        <v>43994</v>
      </c>
      <c r="T1695">
        <f t="shared" si="1875"/>
        <v>24</v>
      </c>
      <c r="U1695">
        <f t="shared" si="1876"/>
        <v>6</v>
      </c>
      <c r="V1695" t="str">
        <f t="shared" si="1838"/>
        <v>245</v>
      </c>
      <c r="W1695" s="188">
        <f t="shared" si="1877"/>
        <v>0</v>
      </c>
      <c r="X1695" s="188">
        <f t="shared" si="1878"/>
        <v>0</v>
      </c>
      <c r="Y1695" s="33">
        <f t="shared" si="1879"/>
        <v>43994</v>
      </c>
    </row>
    <row r="1696" spans="1:25" ht="15">
      <c r="A1696" s="39"/>
      <c r="B1696" s="240"/>
      <c r="C1696" s="14" t="str">
        <f>IF(B1688&lt;&gt;"",'Agents Postes'!E$11,"")</f>
        <v/>
      </c>
      <c r="D1696" s="15"/>
      <c r="E1696" s="16"/>
      <c r="F1696" s="16"/>
      <c r="G1696" s="17"/>
      <c r="H1696" s="17"/>
      <c r="I1696" s="18"/>
      <c r="J1696" s="18"/>
      <c r="K1696" s="19"/>
      <c r="L1696" s="1">
        <f t="shared" si="1835"/>
        <v>0</v>
      </c>
      <c r="M1696" s="4">
        <f t="shared" si="1836"/>
        <v>0</v>
      </c>
      <c r="R1696">
        <f t="shared" si="1873"/>
        <v>5</v>
      </c>
      <c r="S1696" s="33">
        <f t="shared" ref="S1696" si="1902">S1688</f>
        <v>43994</v>
      </c>
      <c r="T1696">
        <f t="shared" si="1875"/>
        <v>24</v>
      </c>
      <c r="U1696">
        <f t="shared" si="1876"/>
        <v>6</v>
      </c>
      <c r="V1696" t="str">
        <f t="shared" si="1838"/>
        <v>245</v>
      </c>
      <c r="W1696" s="188">
        <f t="shared" si="1877"/>
        <v>0</v>
      </c>
      <c r="X1696" s="188">
        <f t="shared" si="1878"/>
        <v>0</v>
      </c>
      <c r="Y1696" s="33">
        <f t="shared" si="1879"/>
        <v>43994</v>
      </c>
    </row>
    <row r="1697" spans="1:25" ht="15">
      <c r="A1697" s="39"/>
      <c r="B1697" s="240"/>
      <c r="C1697" s="14" t="str">
        <f>IF(B1688&lt;&gt;"",'Agents Postes'!E$12,"")</f>
        <v/>
      </c>
      <c r="D1697" s="15"/>
      <c r="E1697" s="16"/>
      <c r="F1697" s="16"/>
      <c r="G1697" s="17"/>
      <c r="H1697" s="17"/>
      <c r="I1697" s="18"/>
      <c r="J1697" s="18"/>
      <c r="K1697" s="19"/>
      <c r="L1697" s="1">
        <f t="shared" si="1835"/>
        <v>0</v>
      </c>
      <c r="M1697" s="4">
        <f t="shared" si="1836"/>
        <v>0</v>
      </c>
      <c r="R1697">
        <f t="shared" si="1873"/>
        <v>5</v>
      </c>
      <c r="S1697" s="33">
        <f t="shared" ref="S1697" si="1903">S1688</f>
        <v>43994</v>
      </c>
      <c r="T1697">
        <f t="shared" si="1875"/>
        <v>24</v>
      </c>
      <c r="U1697">
        <f t="shared" si="1876"/>
        <v>6</v>
      </c>
      <c r="V1697" t="str">
        <f t="shared" si="1838"/>
        <v>245</v>
      </c>
      <c r="W1697" s="188">
        <f t="shared" si="1877"/>
        <v>0</v>
      </c>
      <c r="X1697" s="188">
        <f t="shared" si="1878"/>
        <v>0</v>
      </c>
      <c r="Y1697" s="33">
        <f t="shared" si="1879"/>
        <v>43994</v>
      </c>
    </row>
    <row r="1698" spans="1:25" ht="15">
      <c r="A1698" s="39"/>
      <c r="B1698" s="240"/>
      <c r="C1698" s="14" t="str">
        <f>IF(B1688&lt;&gt;"",'Agents Postes'!E$13,"")</f>
        <v/>
      </c>
      <c r="D1698" s="15"/>
      <c r="E1698" s="16"/>
      <c r="F1698" s="16"/>
      <c r="G1698" s="17"/>
      <c r="H1698" s="17"/>
      <c r="I1698" s="18"/>
      <c r="J1698" s="18"/>
      <c r="K1698" s="19"/>
      <c r="L1698" s="1">
        <f t="shared" si="1835"/>
        <v>0</v>
      </c>
      <c r="M1698" s="4">
        <f t="shared" si="1836"/>
        <v>0</v>
      </c>
      <c r="R1698">
        <f t="shared" si="1873"/>
        <v>5</v>
      </c>
      <c r="S1698" s="33">
        <f t="shared" ref="S1698" si="1904">S1688</f>
        <v>43994</v>
      </c>
      <c r="T1698">
        <f t="shared" si="1875"/>
        <v>24</v>
      </c>
      <c r="U1698">
        <f t="shared" si="1876"/>
        <v>6</v>
      </c>
      <c r="V1698" t="str">
        <f t="shared" si="1838"/>
        <v>245</v>
      </c>
      <c r="W1698" s="188">
        <f t="shared" si="1877"/>
        <v>0</v>
      </c>
      <c r="X1698" s="188">
        <f t="shared" si="1878"/>
        <v>0</v>
      </c>
      <c r="Y1698" s="33">
        <f t="shared" si="1879"/>
        <v>43994</v>
      </c>
    </row>
    <row r="1699" spans="1:25" ht="15">
      <c r="A1699" s="39"/>
      <c r="B1699" s="240"/>
      <c r="C1699" s="14" t="str">
        <f>IF(B1688&lt;&gt;"",'Agents Postes'!E$14,"")</f>
        <v/>
      </c>
      <c r="D1699" s="15"/>
      <c r="E1699" s="16"/>
      <c r="F1699" s="16"/>
      <c r="G1699" s="17"/>
      <c r="H1699" s="17"/>
      <c r="I1699" s="18"/>
      <c r="J1699" s="18"/>
      <c r="K1699" s="19"/>
      <c r="L1699" s="1">
        <f t="shared" si="1835"/>
        <v>0</v>
      </c>
      <c r="M1699" s="4">
        <f t="shared" si="1836"/>
        <v>0</v>
      </c>
      <c r="R1699">
        <f t="shared" si="1873"/>
        <v>5</v>
      </c>
      <c r="S1699" s="33">
        <f t="shared" ref="S1699" si="1905">S1688</f>
        <v>43994</v>
      </c>
      <c r="T1699">
        <f t="shared" si="1875"/>
        <v>24</v>
      </c>
      <c r="U1699">
        <f t="shared" si="1876"/>
        <v>6</v>
      </c>
      <c r="V1699" t="str">
        <f t="shared" si="1838"/>
        <v>245</v>
      </c>
      <c r="W1699" s="188">
        <f t="shared" si="1877"/>
        <v>0</v>
      </c>
      <c r="X1699" s="188">
        <f t="shared" si="1878"/>
        <v>0</v>
      </c>
      <c r="Y1699" s="33">
        <f t="shared" si="1879"/>
        <v>43994</v>
      </c>
    </row>
    <row r="1700" spans="1:25" ht="15">
      <c r="A1700" s="39"/>
      <c r="B1700" s="240"/>
      <c r="C1700" s="14" t="str">
        <f>IF(B1689&lt;&gt;"",'Agents Postes'!E$14,"")</f>
        <v/>
      </c>
      <c r="D1700" s="15"/>
      <c r="E1700" s="16"/>
      <c r="F1700" s="16"/>
      <c r="G1700" s="17"/>
      <c r="H1700" s="17"/>
      <c r="I1700" s="18"/>
      <c r="J1700" s="18"/>
      <c r="K1700" s="19"/>
      <c r="L1700" s="1">
        <f t="shared" si="1835"/>
        <v>0</v>
      </c>
      <c r="M1700" s="4">
        <f t="shared" si="1836"/>
        <v>0</v>
      </c>
      <c r="R1700">
        <f t="shared" si="1873"/>
        <v>5</v>
      </c>
      <c r="S1700" s="33">
        <f t="shared" ref="S1700" si="1906">S1688</f>
        <v>43994</v>
      </c>
      <c r="T1700">
        <f t="shared" si="1875"/>
        <v>24</v>
      </c>
      <c r="U1700">
        <f t="shared" si="1876"/>
        <v>6</v>
      </c>
      <c r="V1700" t="str">
        <f t="shared" si="1838"/>
        <v>245</v>
      </c>
      <c r="W1700" s="188">
        <f t="shared" si="1877"/>
        <v>0</v>
      </c>
      <c r="X1700" s="188">
        <f t="shared" si="1878"/>
        <v>0</v>
      </c>
      <c r="Y1700" s="33">
        <f t="shared" si="1879"/>
        <v>43994</v>
      </c>
    </row>
    <row r="1701" spans="1:25" ht="15">
      <c r="A1701" s="39"/>
      <c r="B1701" s="240"/>
      <c r="C1701" s="14" t="str">
        <f>IF(B1690&lt;&gt;"",'Agents Postes'!E$14,"")</f>
        <v/>
      </c>
      <c r="D1701" s="15"/>
      <c r="E1701" s="16"/>
      <c r="F1701" s="16"/>
      <c r="G1701" s="17"/>
      <c r="H1701" s="17"/>
      <c r="I1701" s="18"/>
      <c r="J1701" s="18"/>
      <c r="K1701" s="19"/>
      <c r="L1701" s="1">
        <f t="shared" si="1835"/>
        <v>0</v>
      </c>
      <c r="M1701" s="4">
        <f t="shared" si="1836"/>
        <v>0</v>
      </c>
      <c r="R1701">
        <f t="shared" si="1873"/>
        <v>5</v>
      </c>
      <c r="S1701" s="33">
        <f t="shared" ref="S1701" si="1907">S1688</f>
        <v>43994</v>
      </c>
      <c r="T1701">
        <f t="shared" si="1875"/>
        <v>24</v>
      </c>
      <c r="U1701">
        <f t="shared" si="1876"/>
        <v>6</v>
      </c>
      <c r="V1701" t="str">
        <f t="shared" si="1838"/>
        <v>245</v>
      </c>
      <c r="W1701" s="188">
        <f t="shared" si="1877"/>
        <v>0</v>
      </c>
      <c r="X1701" s="188">
        <f t="shared" si="1878"/>
        <v>0</v>
      </c>
      <c r="Y1701" s="33">
        <f t="shared" si="1879"/>
        <v>43994</v>
      </c>
    </row>
    <row r="1702" spans="1:25" ht="15.75" thickBot="1">
      <c r="A1702" s="39"/>
      <c r="B1702" s="241"/>
      <c r="C1702" s="14" t="str">
        <f>IF(B1691&lt;&gt;"",'Agents Postes'!E$14,"")</f>
        <v/>
      </c>
      <c r="D1702" s="15"/>
      <c r="E1702" s="126"/>
      <c r="F1702" s="126"/>
      <c r="G1702" s="127"/>
      <c r="H1702" s="127"/>
      <c r="I1702" s="128"/>
      <c r="J1702" s="128"/>
      <c r="K1702" s="21"/>
      <c r="L1702" s="5">
        <f t="shared" ref="L1702:L1765" si="1908">(F1702-E1702)+(H1702-G1702)+(J1702-I1702)</f>
        <v>0</v>
      </c>
      <c r="M1702" s="6">
        <f t="shared" ref="M1702:M1765" si="1909">L1702*24</f>
        <v>0</v>
      </c>
      <c r="R1702">
        <f t="shared" si="1873"/>
        <v>5</v>
      </c>
      <c r="S1702" s="33">
        <f t="shared" ref="S1702" si="1910">S1688</f>
        <v>43994</v>
      </c>
      <c r="T1702">
        <f t="shared" si="1875"/>
        <v>24</v>
      </c>
      <c r="U1702">
        <f t="shared" si="1876"/>
        <v>6</v>
      </c>
      <c r="V1702" t="str">
        <f t="shared" ref="V1702:V1765" si="1911">T1702&amp;C1702&amp;R1702</f>
        <v>245</v>
      </c>
      <c r="W1702" s="188">
        <f t="shared" si="1877"/>
        <v>0</v>
      </c>
      <c r="X1702" s="188">
        <f t="shared" si="1878"/>
        <v>0</v>
      </c>
      <c r="Y1702" s="33">
        <f t="shared" si="1879"/>
        <v>43994</v>
      </c>
    </row>
    <row r="1703" spans="1:25" ht="15">
      <c r="A1703" s="39">
        <v>113</v>
      </c>
      <c r="B1703" s="239">
        <f>IF(WORKDAY(D$4,A1703,Feries)&lt;=F$4,WORKDAY(D$4,A1703,Feries),"")</f>
        <v>43997</v>
      </c>
      <c r="C1703" s="11" t="str">
        <f>IF(B1703&lt;&gt;"",'Agents Postes'!E$3,"")</f>
        <v>Herbert Dupont</v>
      </c>
      <c r="D1703" s="12"/>
      <c r="E1703" s="123"/>
      <c r="F1703" s="123"/>
      <c r="G1703" s="124"/>
      <c r="H1703" s="124"/>
      <c r="I1703" s="125"/>
      <c r="J1703" s="125"/>
      <c r="K1703" s="13"/>
      <c r="L1703" s="2">
        <f t="shared" si="1908"/>
        <v>0</v>
      </c>
      <c r="M1703" s="3">
        <f t="shared" si="1909"/>
        <v>0</v>
      </c>
      <c r="R1703">
        <f t="shared" si="1873"/>
        <v>1</v>
      </c>
      <c r="S1703" s="33">
        <f t="shared" ref="S1703" si="1912">B1703</f>
        <v>43997</v>
      </c>
      <c r="T1703">
        <f t="shared" si="1875"/>
        <v>25</v>
      </c>
      <c r="U1703">
        <f t="shared" si="1876"/>
        <v>6</v>
      </c>
      <c r="V1703" t="str">
        <f t="shared" si="1911"/>
        <v>25Herbert Dupont1</v>
      </c>
      <c r="W1703" s="188">
        <f t="shared" si="1877"/>
        <v>0</v>
      </c>
      <c r="X1703" s="188">
        <f t="shared" si="1878"/>
        <v>0</v>
      </c>
      <c r="Y1703" s="33">
        <f t="shared" si="1879"/>
        <v>43997</v>
      </c>
    </row>
    <row r="1704" spans="1:25" ht="15">
      <c r="A1704" s="39"/>
      <c r="B1704" s="240"/>
      <c r="C1704" s="14" t="str">
        <f>IF(B1703&lt;&gt;"",'Agents Postes'!E$4,"")</f>
        <v>Lulu Durand</v>
      </c>
      <c r="D1704" s="15"/>
      <c r="E1704" s="16"/>
      <c r="F1704" s="16"/>
      <c r="G1704" s="17"/>
      <c r="H1704" s="17"/>
      <c r="I1704" s="18"/>
      <c r="J1704" s="18"/>
      <c r="K1704" s="19"/>
      <c r="L1704" s="1">
        <f t="shared" si="1908"/>
        <v>0</v>
      </c>
      <c r="M1704" s="4">
        <f t="shared" si="1909"/>
        <v>0</v>
      </c>
      <c r="R1704">
        <f t="shared" si="1873"/>
        <v>1</v>
      </c>
      <c r="S1704" s="33">
        <f t="shared" ref="S1704" si="1913">S1703</f>
        <v>43997</v>
      </c>
      <c r="T1704">
        <f t="shared" si="1875"/>
        <v>25</v>
      </c>
      <c r="U1704">
        <f t="shared" si="1876"/>
        <v>6</v>
      </c>
      <c r="V1704" t="str">
        <f t="shared" si="1911"/>
        <v>25Lulu Durand1</v>
      </c>
      <c r="W1704" s="188">
        <f t="shared" si="1877"/>
        <v>0</v>
      </c>
      <c r="X1704" s="188">
        <f t="shared" si="1878"/>
        <v>0</v>
      </c>
      <c r="Y1704" s="33">
        <f t="shared" si="1879"/>
        <v>43997</v>
      </c>
    </row>
    <row r="1705" spans="1:25" ht="15">
      <c r="A1705" s="39"/>
      <c r="B1705" s="240"/>
      <c r="C1705" s="14" t="str">
        <f>IF(B1703&lt;&gt;"",'Agents Postes'!E$5,"")</f>
        <v>Jules Wist</v>
      </c>
      <c r="D1705" s="15"/>
      <c r="E1705" s="16"/>
      <c r="F1705" s="16"/>
      <c r="G1705" s="17"/>
      <c r="H1705" s="17"/>
      <c r="I1705" s="18"/>
      <c r="J1705" s="18"/>
      <c r="K1705" s="19"/>
      <c r="L1705" s="1">
        <f t="shared" si="1908"/>
        <v>0</v>
      </c>
      <c r="M1705" s="4">
        <f t="shared" si="1909"/>
        <v>0</v>
      </c>
      <c r="R1705">
        <f t="shared" si="1873"/>
        <v>1</v>
      </c>
      <c r="S1705" s="33">
        <f t="shared" ref="S1705" si="1914">S1703</f>
        <v>43997</v>
      </c>
      <c r="T1705">
        <f t="shared" si="1875"/>
        <v>25</v>
      </c>
      <c r="U1705">
        <f t="shared" si="1876"/>
        <v>6</v>
      </c>
      <c r="V1705" t="str">
        <f t="shared" si="1911"/>
        <v>25Jules Wist1</v>
      </c>
      <c r="W1705" s="188">
        <f t="shared" si="1877"/>
        <v>0</v>
      </c>
      <c r="X1705" s="188">
        <f t="shared" si="1878"/>
        <v>0</v>
      </c>
      <c r="Y1705" s="33">
        <f t="shared" si="1879"/>
        <v>43997</v>
      </c>
    </row>
    <row r="1706" spans="1:25" ht="15">
      <c r="A1706" s="39"/>
      <c r="B1706" s="240"/>
      <c r="C1706" s="14" t="str">
        <f>IF(B1703&lt;&gt;"",'Agents Postes'!E$6,"")</f>
        <v>Honoré Tarot</v>
      </c>
      <c r="D1706" s="15"/>
      <c r="E1706" s="16"/>
      <c r="F1706" s="16"/>
      <c r="G1706" s="17"/>
      <c r="H1706" s="17"/>
      <c r="I1706" s="18"/>
      <c r="J1706" s="18"/>
      <c r="K1706" s="19"/>
      <c r="L1706" s="1">
        <f t="shared" si="1908"/>
        <v>0</v>
      </c>
      <c r="M1706" s="4">
        <f t="shared" si="1909"/>
        <v>0</v>
      </c>
      <c r="R1706">
        <f t="shared" si="1873"/>
        <v>1</v>
      </c>
      <c r="S1706" s="33">
        <f t="shared" ref="S1706" si="1915">S1703</f>
        <v>43997</v>
      </c>
      <c r="T1706">
        <f t="shared" si="1875"/>
        <v>25</v>
      </c>
      <c r="U1706">
        <f t="shared" si="1876"/>
        <v>6</v>
      </c>
      <c r="V1706" t="str">
        <f t="shared" si="1911"/>
        <v>25Honoré Tarot1</v>
      </c>
      <c r="W1706" s="188">
        <f t="shared" si="1877"/>
        <v>0</v>
      </c>
      <c r="X1706" s="188">
        <f t="shared" si="1878"/>
        <v>0</v>
      </c>
      <c r="Y1706" s="33">
        <f t="shared" si="1879"/>
        <v>43997</v>
      </c>
    </row>
    <row r="1707" spans="1:25" ht="15">
      <c r="A1707" s="39"/>
      <c r="B1707" s="240"/>
      <c r="C1707" s="14" t="str">
        <f>IF(B1703&lt;&gt;"",'Agents Postes'!E$7,"")</f>
        <v>Joseph Belote</v>
      </c>
      <c r="D1707" s="15"/>
      <c r="E1707" s="16"/>
      <c r="F1707" s="16"/>
      <c r="G1707" s="17"/>
      <c r="H1707" s="17"/>
      <c r="I1707" s="18"/>
      <c r="J1707" s="18"/>
      <c r="K1707" s="19"/>
      <c r="L1707" s="1">
        <f t="shared" si="1908"/>
        <v>0</v>
      </c>
      <c r="M1707" s="4">
        <f t="shared" si="1909"/>
        <v>0</v>
      </c>
      <c r="R1707">
        <f t="shared" si="1873"/>
        <v>1</v>
      </c>
      <c r="S1707" s="33">
        <f t="shared" ref="S1707" si="1916">S1703</f>
        <v>43997</v>
      </c>
      <c r="T1707">
        <f t="shared" si="1875"/>
        <v>25</v>
      </c>
      <c r="U1707">
        <f t="shared" si="1876"/>
        <v>6</v>
      </c>
      <c r="V1707" t="str">
        <f t="shared" si="1911"/>
        <v>25Joseph Belote1</v>
      </c>
      <c r="W1707" s="188">
        <f t="shared" si="1877"/>
        <v>0</v>
      </c>
      <c r="X1707" s="188">
        <f t="shared" si="1878"/>
        <v>0</v>
      </c>
      <c r="Y1707" s="33">
        <f t="shared" si="1879"/>
        <v>43997</v>
      </c>
    </row>
    <row r="1708" spans="1:25" ht="15">
      <c r="A1708" s="39"/>
      <c r="B1708" s="240"/>
      <c r="C1708" s="14" t="str">
        <f>IF(B1703&lt;&gt;"",'Agents Postes'!E$8,"")</f>
        <v/>
      </c>
      <c r="D1708" s="15"/>
      <c r="E1708" s="16"/>
      <c r="F1708" s="16"/>
      <c r="G1708" s="17"/>
      <c r="H1708" s="17"/>
      <c r="I1708" s="18"/>
      <c r="J1708" s="18"/>
      <c r="K1708" s="19"/>
      <c r="L1708" s="1">
        <f t="shared" si="1908"/>
        <v>0</v>
      </c>
      <c r="M1708" s="4">
        <f t="shared" si="1909"/>
        <v>0</v>
      </c>
      <c r="R1708">
        <f t="shared" si="1873"/>
        <v>1</v>
      </c>
      <c r="S1708" s="33">
        <f t="shared" ref="S1708" si="1917">S1703</f>
        <v>43997</v>
      </c>
      <c r="T1708">
        <f t="shared" si="1875"/>
        <v>25</v>
      </c>
      <c r="U1708">
        <f t="shared" si="1876"/>
        <v>6</v>
      </c>
      <c r="V1708" t="str">
        <f t="shared" si="1911"/>
        <v>251</v>
      </c>
      <c r="W1708" s="188">
        <f t="shared" si="1877"/>
        <v>0</v>
      </c>
      <c r="X1708" s="188">
        <f t="shared" si="1878"/>
        <v>0</v>
      </c>
      <c r="Y1708" s="33">
        <f t="shared" si="1879"/>
        <v>43997</v>
      </c>
    </row>
    <row r="1709" spans="1:25" ht="15">
      <c r="A1709" s="39"/>
      <c r="B1709" s="240"/>
      <c r="C1709" s="14" t="str">
        <f>IF(B1703&lt;&gt;"",'Agents Postes'!E$9,"")</f>
        <v/>
      </c>
      <c r="D1709" s="15"/>
      <c r="E1709" s="16"/>
      <c r="F1709" s="16"/>
      <c r="G1709" s="17"/>
      <c r="H1709" s="17"/>
      <c r="I1709" s="18"/>
      <c r="J1709" s="18"/>
      <c r="K1709" s="19"/>
      <c r="L1709" s="1">
        <f t="shared" si="1908"/>
        <v>0</v>
      </c>
      <c r="M1709" s="4">
        <f t="shared" si="1909"/>
        <v>0</v>
      </c>
      <c r="R1709">
        <f t="shared" si="1873"/>
        <v>1</v>
      </c>
      <c r="S1709" s="33">
        <f t="shared" ref="S1709" si="1918">S1703</f>
        <v>43997</v>
      </c>
      <c r="T1709">
        <f t="shared" si="1875"/>
        <v>25</v>
      </c>
      <c r="U1709">
        <f t="shared" si="1876"/>
        <v>6</v>
      </c>
      <c r="V1709" t="str">
        <f t="shared" si="1911"/>
        <v>251</v>
      </c>
      <c r="W1709" s="188">
        <f t="shared" si="1877"/>
        <v>0</v>
      </c>
      <c r="X1709" s="188">
        <f t="shared" si="1878"/>
        <v>0</v>
      </c>
      <c r="Y1709" s="33">
        <f t="shared" si="1879"/>
        <v>43997</v>
      </c>
    </row>
    <row r="1710" spans="1:25" ht="15">
      <c r="A1710" s="39"/>
      <c r="B1710" s="240"/>
      <c r="C1710" s="14" t="str">
        <f>IF(B1703&lt;&gt;"",'Agents Postes'!E$10,"")</f>
        <v/>
      </c>
      <c r="D1710" s="15"/>
      <c r="E1710" s="16"/>
      <c r="F1710" s="16"/>
      <c r="G1710" s="17"/>
      <c r="H1710" s="17"/>
      <c r="I1710" s="18"/>
      <c r="J1710" s="18"/>
      <c r="K1710" s="19"/>
      <c r="L1710" s="1">
        <f t="shared" si="1908"/>
        <v>0</v>
      </c>
      <c r="M1710" s="4">
        <f t="shared" si="1909"/>
        <v>0</v>
      </c>
      <c r="R1710">
        <f t="shared" si="1873"/>
        <v>1</v>
      </c>
      <c r="S1710" s="33">
        <f t="shared" ref="S1710" si="1919">S1703</f>
        <v>43997</v>
      </c>
      <c r="T1710">
        <f t="shared" si="1875"/>
        <v>25</v>
      </c>
      <c r="U1710">
        <f t="shared" si="1876"/>
        <v>6</v>
      </c>
      <c r="V1710" t="str">
        <f t="shared" si="1911"/>
        <v>251</v>
      </c>
      <c r="W1710" s="188">
        <f t="shared" si="1877"/>
        <v>0</v>
      </c>
      <c r="X1710" s="188">
        <f t="shared" si="1878"/>
        <v>0</v>
      </c>
      <c r="Y1710" s="33">
        <f t="shared" si="1879"/>
        <v>43997</v>
      </c>
    </row>
    <row r="1711" spans="1:25" ht="15">
      <c r="A1711" s="39"/>
      <c r="B1711" s="240"/>
      <c r="C1711" s="14" t="str">
        <f>IF(B1703&lt;&gt;"",'Agents Postes'!E$11,"")</f>
        <v/>
      </c>
      <c r="D1711" s="15"/>
      <c r="E1711" s="16"/>
      <c r="F1711" s="16"/>
      <c r="G1711" s="17"/>
      <c r="H1711" s="17"/>
      <c r="I1711" s="18"/>
      <c r="J1711" s="18"/>
      <c r="K1711" s="19"/>
      <c r="L1711" s="1">
        <f t="shared" si="1908"/>
        <v>0</v>
      </c>
      <c r="M1711" s="4">
        <f t="shared" si="1909"/>
        <v>0</v>
      </c>
      <c r="R1711">
        <f t="shared" si="1873"/>
        <v>1</v>
      </c>
      <c r="S1711" s="33">
        <f t="shared" ref="S1711" si="1920">S1703</f>
        <v>43997</v>
      </c>
      <c r="T1711">
        <f t="shared" si="1875"/>
        <v>25</v>
      </c>
      <c r="U1711">
        <f t="shared" si="1876"/>
        <v>6</v>
      </c>
      <c r="V1711" t="str">
        <f t="shared" si="1911"/>
        <v>251</v>
      </c>
      <c r="W1711" s="188">
        <f t="shared" si="1877"/>
        <v>0</v>
      </c>
      <c r="X1711" s="188">
        <f t="shared" si="1878"/>
        <v>0</v>
      </c>
      <c r="Y1711" s="33">
        <f t="shared" si="1879"/>
        <v>43997</v>
      </c>
    </row>
    <row r="1712" spans="1:25" ht="15">
      <c r="A1712" s="39"/>
      <c r="B1712" s="240"/>
      <c r="C1712" s="14" t="str">
        <f>IF(B1703&lt;&gt;"",'Agents Postes'!E$12,"")</f>
        <v/>
      </c>
      <c r="D1712" s="15"/>
      <c r="E1712" s="16"/>
      <c r="F1712" s="16"/>
      <c r="G1712" s="17"/>
      <c r="H1712" s="17"/>
      <c r="I1712" s="18"/>
      <c r="J1712" s="18"/>
      <c r="K1712" s="19"/>
      <c r="L1712" s="1">
        <f t="shared" si="1908"/>
        <v>0</v>
      </c>
      <c r="M1712" s="4">
        <f t="shared" si="1909"/>
        <v>0</v>
      </c>
      <c r="R1712">
        <f t="shared" si="1873"/>
        <v>1</v>
      </c>
      <c r="S1712" s="33">
        <f t="shared" ref="S1712" si="1921">S1703</f>
        <v>43997</v>
      </c>
      <c r="T1712">
        <f t="shared" si="1875"/>
        <v>25</v>
      </c>
      <c r="U1712">
        <f t="shared" si="1876"/>
        <v>6</v>
      </c>
      <c r="V1712" t="str">
        <f t="shared" si="1911"/>
        <v>251</v>
      </c>
      <c r="W1712" s="188">
        <f t="shared" si="1877"/>
        <v>0</v>
      </c>
      <c r="X1712" s="188">
        <f t="shared" si="1878"/>
        <v>0</v>
      </c>
      <c r="Y1712" s="33">
        <f t="shared" si="1879"/>
        <v>43997</v>
      </c>
    </row>
    <row r="1713" spans="1:25" ht="15">
      <c r="A1713" s="39"/>
      <c r="B1713" s="240"/>
      <c r="C1713" s="14" t="str">
        <f>IF(B1703&lt;&gt;"",'Agents Postes'!E$13,"")</f>
        <v/>
      </c>
      <c r="D1713" s="15"/>
      <c r="E1713" s="16"/>
      <c r="F1713" s="16"/>
      <c r="G1713" s="17"/>
      <c r="H1713" s="17"/>
      <c r="I1713" s="18"/>
      <c r="J1713" s="18"/>
      <c r="K1713" s="19"/>
      <c r="L1713" s="1">
        <f t="shared" si="1908"/>
        <v>0</v>
      </c>
      <c r="M1713" s="4">
        <f t="shared" si="1909"/>
        <v>0</v>
      </c>
      <c r="R1713">
        <f t="shared" si="1873"/>
        <v>1</v>
      </c>
      <c r="S1713" s="33">
        <f t="shared" ref="S1713" si="1922">S1703</f>
        <v>43997</v>
      </c>
      <c r="T1713">
        <f t="shared" si="1875"/>
        <v>25</v>
      </c>
      <c r="U1713">
        <f t="shared" si="1876"/>
        <v>6</v>
      </c>
      <c r="V1713" t="str">
        <f t="shared" si="1911"/>
        <v>251</v>
      </c>
      <c r="W1713" s="188">
        <f t="shared" si="1877"/>
        <v>0</v>
      </c>
      <c r="X1713" s="188">
        <f t="shared" si="1878"/>
        <v>0</v>
      </c>
      <c r="Y1713" s="33">
        <f t="shared" si="1879"/>
        <v>43997</v>
      </c>
    </row>
    <row r="1714" spans="1:25" ht="15">
      <c r="A1714" s="39"/>
      <c r="B1714" s="240"/>
      <c r="C1714" s="14" t="str">
        <f>IF(B1703&lt;&gt;"",'Agents Postes'!E$14,"")</f>
        <v/>
      </c>
      <c r="D1714" s="15"/>
      <c r="E1714" s="16"/>
      <c r="F1714" s="16"/>
      <c r="G1714" s="17"/>
      <c r="H1714" s="17"/>
      <c r="I1714" s="18"/>
      <c r="J1714" s="18"/>
      <c r="K1714" s="19"/>
      <c r="L1714" s="1">
        <f t="shared" si="1908"/>
        <v>0</v>
      </c>
      <c r="M1714" s="4">
        <f t="shared" si="1909"/>
        <v>0</v>
      </c>
      <c r="R1714">
        <f t="shared" si="1873"/>
        <v>1</v>
      </c>
      <c r="S1714" s="33">
        <f t="shared" ref="S1714" si="1923">S1703</f>
        <v>43997</v>
      </c>
      <c r="T1714">
        <f t="shared" si="1875"/>
        <v>25</v>
      </c>
      <c r="U1714">
        <f t="shared" si="1876"/>
        <v>6</v>
      </c>
      <c r="V1714" t="str">
        <f t="shared" si="1911"/>
        <v>251</v>
      </c>
      <c r="W1714" s="188">
        <f t="shared" si="1877"/>
        <v>0</v>
      </c>
      <c r="X1714" s="188">
        <f t="shared" si="1878"/>
        <v>0</v>
      </c>
      <c r="Y1714" s="33">
        <f t="shared" si="1879"/>
        <v>43997</v>
      </c>
    </row>
    <row r="1715" spans="1:25" ht="15">
      <c r="A1715" s="39"/>
      <c r="B1715" s="240"/>
      <c r="C1715" s="14" t="str">
        <f>IF(B1704&lt;&gt;"",'Agents Postes'!E$14,"")</f>
        <v/>
      </c>
      <c r="D1715" s="15"/>
      <c r="E1715" s="16"/>
      <c r="F1715" s="16"/>
      <c r="G1715" s="17"/>
      <c r="H1715" s="17"/>
      <c r="I1715" s="18"/>
      <c r="J1715" s="18"/>
      <c r="K1715" s="19"/>
      <c r="L1715" s="1">
        <f t="shared" si="1908"/>
        <v>0</v>
      </c>
      <c r="M1715" s="4">
        <f t="shared" si="1909"/>
        <v>0</v>
      </c>
      <c r="R1715">
        <f t="shared" si="1873"/>
        <v>1</v>
      </c>
      <c r="S1715" s="33">
        <f t="shared" ref="S1715" si="1924">S1703</f>
        <v>43997</v>
      </c>
      <c r="T1715">
        <f t="shared" si="1875"/>
        <v>25</v>
      </c>
      <c r="U1715">
        <f t="shared" si="1876"/>
        <v>6</v>
      </c>
      <c r="V1715" t="str">
        <f t="shared" si="1911"/>
        <v>251</v>
      </c>
      <c r="W1715" s="188">
        <f t="shared" si="1877"/>
        <v>0</v>
      </c>
      <c r="X1715" s="188">
        <f t="shared" si="1878"/>
        <v>0</v>
      </c>
      <c r="Y1715" s="33">
        <f t="shared" si="1879"/>
        <v>43997</v>
      </c>
    </row>
    <row r="1716" spans="1:25" ht="15">
      <c r="A1716" s="39"/>
      <c r="B1716" s="240"/>
      <c r="C1716" s="14" t="str">
        <f>IF(B1705&lt;&gt;"",'Agents Postes'!E$14,"")</f>
        <v/>
      </c>
      <c r="D1716" s="15"/>
      <c r="E1716" s="16"/>
      <c r="F1716" s="16"/>
      <c r="G1716" s="17"/>
      <c r="H1716" s="17"/>
      <c r="I1716" s="18"/>
      <c r="J1716" s="18"/>
      <c r="K1716" s="19"/>
      <c r="L1716" s="1">
        <f t="shared" si="1908"/>
        <v>0</v>
      </c>
      <c r="M1716" s="4">
        <f t="shared" si="1909"/>
        <v>0</v>
      </c>
      <c r="R1716">
        <f t="shared" si="1873"/>
        <v>1</v>
      </c>
      <c r="S1716" s="33">
        <f t="shared" ref="S1716" si="1925">S1703</f>
        <v>43997</v>
      </c>
      <c r="T1716">
        <f t="shared" si="1875"/>
        <v>25</v>
      </c>
      <c r="U1716">
        <f t="shared" si="1876"/>
        <v>6</v>
      </c>
      <c r="V1716" t="str">
        <f t="shared" si="1911"/>
        <v>251</v>
      </c>
      <c r="W1716" s="188">
        <f t="shared" si="1877"/>
        <v>0</v>
      </c>
      <c r="X1716" s="188">
        <f t="shared" si="1878"/>
        <v>0</v>
      </c>
      <c r="Y1716" s="33">
        <f t="shared" si="1879"/>
        <v>43997</v>
      </c>
    </row>
    <row r="1717" spans="1:25" ht="15.75" thickBot="1">
      <c r="A1717" s="39"/>
      <c r="B1717" s="241"/>
      <c r="C1717" s="14" t="str">
        <f>IF(B1706&lt;&gt;"",'Agents Postes'!E$14,"")</f>
        <v/>
      </c>
      <c r="D1717" s="15"/>
      <c r="E1717" s="126"/>
      <c r="F1717" s="126"/>
      <c r="G1717" s="127"/>
      <c r="H1717" s="127"/>
      <c r="I1717" s="128"/>
      <c r="J1717" s="128"/>
      <c r="K1717" s="21"/>
      <c r="L1717" s="5">
        <f t="shared" si="1908"/>
        <v>0</v>
      </c>
      <c r="M1717" s="6">
        <f t="shared" si="1909"/>
        <v>0</v>
      </c>
      <c r="R1717">
        <f t="shared" si="1873"/>
        <v>1</v>
      </c>
      <c r="S1717" s="33">
        <f t="shared" ref="S1717" si="1926">S1703</f>
        <v>43997</v>
      </c>
      <c r="T1717">
        <f t="shared" si="1875"/>
        <v>25</v>
      </c>
      <c r="U1717">
        <f t="shared" si="1876"/>
        <v>6</v>
      </c>
      <c r="V1717" t="str">
        <f t="shared" si="1911"/>
        <v>251</v>
      </c>
      <c r="W1717" s="188">
        <f t="shared" si="1877"/>
        <v>0</v>
      </c>
      <c r="X1717" s="188">
        <f t="shared" si="1878"/>
        <v>0</v>
      </c>
      <c r="Y1717" s="33">
        <f t="shared" si="1879"/>
        <v>43997</v>
      </c>
    </row>
    <row r="1718" spans="1:25" ht="15">
      <c r="A1718" s="39">
        <v>114</v>
      </c>
      <c r="B1718" s="239">
        <f>IF(WORKDAY(D$4,A1718,Feries)&lt;=F$4,WORKDAY(D$4,A1718,Feries),"")</f>
        <v>43998</v>
      </c>
      <c r="C1718" s="11" t="str">
        <f>IF(B1718&lt;&gt;"",'Agents Postes'!E$3,"")</f>
        <v>Herbert Dupont</v>
      </c>
      <c r="D1718" s="12"/>
      <c r="E1718" s="123"/>
      <c r="F1718" s="123"/>
      <c r="G1718" s="124"/>
      <c r="H1718" s="124"/>
      <c r="I1718" s="125"/>
      <c r="J1718" s="125"/>
      <c r="K1718" s="13"/>
      <c r="L1718" s="2">
        <f t="shared" si="1908"/>
        <v>0</v>
      </c>
      <c r="M1718" s="3">
        <f t="shared" si="1909"/>
        <v>0</v>
      </c>
      <c r="R1718">
        <f t="shared" si="1873"/>
        <v>2</v>
      </c>
      <c r="S1718" s="33">
        <f t="shared" ref="S1718" si="1927">B1718</f>
        <v>43998</v>
      </c>
      <c r="T1718">
        <f t="shared" si="1875"/>
        <v>25</v>
      </c>
      <c r="U1718">
        <f t="shared" si="1876"/>
        <v>6</v>
      </c>
      <c r="V1718" t="str">
        <f t="shared" si="1911"/>
        <v>25Herbert Dupont2</v>
      </c>
      <c r="W1718" s="188">
        <f t="shared" si="1877"/>
        <v>0</v>
      </c>
      <c r="X1718" s="188">
        <f t="shared" si="1878"/>
        <v>0</v>
      </c>
      <c r="Y1718" s="33">
        <f t="shared" si="1879"/>
        <v>43998</v>
      </c>
    </row>
    <row r="1719" spans="1:25" ht="15">
      <c r="A1719" s="39"/>
      <c r="B1719" s="240"/>
      <c r="C1719" s="14" t="str">
        <f>IF(B1718&lt;&gt;"",'Agents Postes'!E$4,"")</f>
        <v>Lulu Durand</v>
      </c>
      <c r="D1719" s="15"/>
      <c r="E1719" s="16"/>
      <c r="F1719" s="16"/>
      <c r="G1719" s="17"/>
      <c r="H1719" s="17"/>
      <c r="I1719" s="18"/>
      <c r="J1719" s="18"/>
      <c r="K1719" s="19"/>
      <c r="L1719" s="1">
        <f t="shared" si="1908"/>
        <v>0</v>
      </c>
      <c r="M1719" s="4">
        <f t="shared" si="1909"/>
        <v>0</v>
      </c>
      <c r="R1719">
        <f t="shared" si="1873"/>
        <v>2</v>
      </c>
      <c r="S1719" s="33">
        <f t="shared" ref="S1719" si="1928">S1718</f>
        <v>43998</v>
      </c>
      <c r="T1719">
        <f t="shared" si="1875"/>
        <v>25</v>
      </c>
      <c r="U1719">
        <f t="shared" si="1876"/>
        <v>6</v>
      </c>
      <c r="V1719" t="str">
        <f t="shared" si="1911"/>
        <v>25Lulu Durand2</v>
      </c>
      <c r="W1719" s="188">
        <f t="shared" si="1877"/>
        <v>0</v>
      </c>
      <c r="X1719" s="188">
        <f t="shared" si="1878"/>
        <v>0</v>
      </c>
      <c r="Y1719" s="33">
        <f t="shared" si="1879"/>
        <v>43998</v>
      </c>
    </row>
    <row r="1720" spans="1:25" ht="15">
      <c r="A1720" s="39"/>
      <c r="B1720" s="240"/>
      <c r="C1720" s="14" t="str">
        <f>IF(B1718&lt;&gt;"",'Agents Postes'!E$5,"")</f>
        <v>Jules Wist</v>
      </c>
      <c r="D1720" s="15"/>
      <c r="E1720" s="16"/>
      <c r="F1720" s="16"/>
      <c r="G1720" s="17"/>
      <c r="H1720" s="17"/>
      <c r="I1720" s="18"/>
      <c r="J1720" s="18"/>
      <c r="K1720" s="19"/>
      <c r="L1720" s="1">
        <f t="shared" si="1908"/>
        <v>0</v>
      </c>
      <c r="M1720" s="4">
        <f t="shared" si="1909"/>
        <v>0</v>
      </c>
      <c r="R1720">
        <f t="shared" si="1873"/>
        <v>2</v>
      </c>
      <c r="S1720" s="33">
        <f t="shared" ref="S1720" si="1929">S1718</f>
        <v>43998</v>
      </c>
      <c r="T1720">
        <f t="shared" si="1875"/>
        <v>25</v>
      </c>
      <c r="U1720">
        <f t="shared" si="1876"/>
        <v>6</v>
      </c>
      <c r="V1720" t="str">
        <f t="shared" si="1911"/>
        <v>25Jules Wist2</v>
      </c>
      <c r="W1720" s="188">
        <f t="shared" si="1877"/>
        <v>0</v>
      </c>
      <c r="X1720" s="188">
        <f t="shared" si="1878"/>
        <v>0</v>
      </c>
      <c r="Y1720" s="33">
        <f t="shared" si="1879"/>
        <v>43998</v>
      </c>
    </row>
    <row r="1721" spans="1:25" ht="15">
      <c r="A1721" s="39"/>
      <c r="B1721" s="240"/>
      <c r="C1721" s="14" t="str">
        <f>IF(B1718&lt;&gt;"",'Agents Postes'!E$6,"")</f>
        <v>Honoré Tarot</v>
      </c>
      <c r="D1721" s="15"/>
      <c r="E1721" s="16"/>
      <c r="F1721" s="16"/>
      <c r="G1721" s="17"/>
      <c r="H1721" s="17"/>
      <c r="I1721" s="18"/>
      <c r="J1721" s="18"/>
      <c r="K1721" s="19"/>
      <c r="L1721" s="1">
        <f t="shared" si="1908"/>
        <v>0</v>
      </c>
      <c r="M1721" s="4">
        <f t="shared" si="1909"/>
        <v>0</v>
      </c>
      <c r="R1721">
        <f t="shared" si="1873"/>
        <v>2</v>
      </c>
      <c r="S1721" s="33">
        <f t="shared" ref="S1721" si="1930">S1718</f>
        <v>43998</v>
      </c>
      <c r="T1721">
        <f t="shared" si="1875"/>
        <v>25</v>
      </c>
      <c r="U1721">
        <f t="shared" si="1876"/>
        <v>6</v>
      </c>
      <c r="V1721" t="str">
        <f t="shared" si="1911"/>
        <v>25Honoré Tarot2</v>
      </c>
      <c r="W1721" s="188">
        <f t="shared" si="1877"/>
        <v>0</v>
      </c>
      <c r="X1721" s="188">
        <f t="shared" si="1878"/>
        <v>0</v>
      </c>
      <c r="Y1721" s="33">
        <f t="shared" si="1879"/>
        <v>43998</v>
      </c>
    </row>
    <row r="1722" spans="1:25" ht="15">
      <c r="A1722" s="39"/>
      <c r="B1722" s="240"/>
      <c r="C1722" s="14" t="str">
        <f>IF(B1718&lt;&gt;"",'Agents Postes'!E$7,"")</f>
        <v>Joseph Belote</v>
      </c>
      <c r="D1722" s="15"/>
      <c r="E1722" s="16"/>
      <c r="F1722" s="16"/>
      <c r="G1722" s="17"/>
      <c r="H1722" s="17"/>
      <c r="I1722" s="18"/>
      <c r="J1722" s="18"/>
      <c r="K1722" s="19"/>
      <c r="L1722" s="1">
        <f t="shared" si="1908"/>
        <v>0</v>
      </c>
      <c r="M1722" s="4">
        <f t="shared" si="1909"/>
        <v>0</v>
      </c>
      <c r="R1722">
        <f t="shared" si="1873"/>
        <v>2</v>
      </c>
      <c r="S1722" s="33">
        <f t="shared" ref="S1722" si="1931">S1718</f>
        <v>43998</v>
      </c>
      <c r="T1722">
        <f t="shared" si="1875"/>
        <v>25</v>
      </c>
      <c r="U1722">
        <f t="shared" si="1876"/>
        <v>6</v>
      </c>
      <c r="V1722" t="str">
        <f t="shared" si="1911"/>
        <v>25Joseph Belote2</v>
      </c>
      <c r="W1722" s="188">
        <f t="shared" si="1877"/>
        <v>0</v>
      </c>
      <c r="X1722" s="188">
        <f t="shared" si="1878"/>
        <v>0</v>
      </c>
      <c r="Y1722" s="33">
        <f t="shared" si="1879"/>
        <v>43998</v>
      </c>
    </row>
    <row r="1723" spans="1:25" ht="15">
      <c r="A1723" s="39"/>
      <c r="B1723" s="240"/>
      <c r="C1723" s="14" t="str">
        <f>IF(B1718&lt;&gt;"",'Agents Postes'!E$8,"")</f>
        <v/>
      </c>
      <c r="D1723" s="15"/>
      <c r="E1723" s="16"/>
      <c r="F1723" s="16"/>
      <c r="G1723" s="17"/>
      <c r="H1723" s="17"/>
      <c r="I1723" s="18"/>
      <c r="J1723" s="18"/>
      <c r="K1723" s="19"/>
      <c r="L1723" s="1">
        <f t="shared" si="1908"/>
        <v>0</v>
      </c>
      <c r="M1723" s="4">
        <f t="shared" si="1909"/>
        <v>0</v>
      </c>
      <c r="R1723">
        <f t="shared" si="1873"/>
        <v>2</v>
      </c>
      <c r="S1723" s="33">
        <f t="shared" ref="S1723" si="1932">S1718</f>
        <v>43998</v>
      </c>
      <c r="T1723">
        <f t="shared" si="1875"/>
        <v>25</v>
      </c>
      <c r="U1723">
        <f t="shared" si="1876"/>
        <v>6</v>
      </c>
      <c r="V1723" t="str">
        <f t="shared" si="1911"/>
        <v>252</v>
      </c>
      <c r="W1723" s="188">
        <f t="shared" si="1877"/>
        <v>0</v>
      </c>
      <c r="X1723" s="188">
        <f t="shared" si="1878"/>
        <v>0</v>
      </c>
      <c r="Y1723" s="33">
        <f t="shared" si="1879"/>
        <v>43998</v>
      </c>
    </row>
    <row r="1724" spans="1:25" ht="15">
      <c r="A1724" s="39"/>
      <c r="B1724" s="240"/>
      <c r="C1724" s="14" t="str">
        <f>IF(B1718&lt;&gt;"",'Agents Postes'!E$9,"")</f>
        <v/>
      </c>
      <c r="D1724" s="15"/>
      <c r="E1724" s="16"/>
      <c r="F1724" s="16"/>
      <c r="G1724" s="17"/>
      <c r="H1724" s="17"/>
      <c r="I1724" s="18"/>
      <c r="J1724" s="18"/>
      <c r="K1724" s="19"/>
      <c r="L1724" s="1">
        <f t="shared" si="1908"/>
        <v>0</v>
      </c>
      <c r="M1724" s="4">
        <f t="shared" si="1909"/>
        <v>0</v>
      </c>
      <c r="R1724">
        <f t="shared" si="1873"/>
        <v>2</v>
      </c>
      <c r="S1724" s="33">
        <f t="shared" ref="S1724" si="1933">S1718</f>
        <v>43998</v>
      </c>
      <c r="T1724">
        <f t="shared" si="1875"/>
        <v>25</v>
      </c>
      <c r="U1724">
        <f t="shared" si="1876"/>
        <v>6</v>
      </c>
      <c r="V1724" t="str">
        <f t="shared" si="1911"/>
        <v>252</v>
      </c>
      <c r="W1724" s="188">
        <f t="shared" si="1877"/>
        <v>0</v>
      </c>
      <c r="X1724" s="188">
        <f t="shared" si="1878"/>
        <v>0</v>
      </c>
      <c r="Y1724" s="33">
        <f t="shared" si="1879"/>
        <v>43998</v>
      </c>
    </row>
    <row r="1725" spans="1:25" ht="15">
      <c r="A1725" s="39"/>
      <c r="B1725" s="240"/>
      <c r="C1725" s="14" t="str">
        <f>IF(B1718&lt;&gt;"",'Agents Postes'!E$10,"")</f>
        <v/>
      </c>
      <c r="D1725" s="15"/>
      <c r="E1725" s="16"/>
      <c r="F1725" s="16"/>
      <c r="G1725" s="17"/>
      <c r="H1725" s="17"/>
      <c r="I1725" s="18"/>
      <c r="J1725" s="18"/>
      <c r="K1725" s="19"/>
      <c r="L1725" s="1">
        <f t="shared" si="1908"/>
        <v>0</v>
      </c>
      <c r="M1725" s="4">
        <f t="shared" si="1909"/>
        <v>0</v>
      </c>
      <c r="R1725">
        <f t="shared" si="1873"/>
        <v>2</v>
      </c>
      <c r="S1725" s="33">
        <f t="shared" ref="S1725" si="1934">S1718</f>
        <v>43998</v>
      </c>
      <c r="T1725">
        <f t="shared" si="1875"/>
        <v>25</v>
      </c>
      <c r="U1725">
        <f t="shared" si="1876"/>
        <v>6</v>
      </c>
      <c r="V1725" t="str">
        <f t="shared" si="1911"/>
        <v>252</v>
      </c>
      <c r="W1725" s="188">
        <f t="shared" si="1877"/>
        <v>0</v>
      </c>
      <c r="X1725" s="188">
        <f t="shared" si="1878"/>
        <v>0</v>
      </c>
      <c r="Y1725" s="33">
        <f t="shared" si="1879"/>
        <v>43998</v>
      </c>
    </row>
    <row r="1726" spans="1:25" ht="15">
      <c r="A1726" s="39"/>
      <c r="B1726" s="240"/>
      <c r="C1726" s="14" t="str">
        <f>IF(B1718&lt;&gt;"",'Agents Postes'!E$11,"")</f>
        <v/>
      </c>
      <c r="D1726" s="15"/>
      <c r="E1726" s="16"/>
      <c r="F1726" s="16"/>
      <c r="G1726" s="17"/>
      <c r="H1726" s="17"/>
      <c r="I1726" s="18"/>
      <c r="J1726" s="18"/>
      <c r="K1726" s="19"/>
      <c r="L1726" s="1">
        <f t="shared" si="1908"/>
        <v>0</v>
      </c>
      <c r="M1726" s="4">
        <f t="shared" si="1909"/>
        <v>0</v>
      </c>
      <c r="R1726">
        <f t="shared" si="1873"/>
        <v>2</v>
      </c>
      <c r="S1726" s="33">
        <f t="shared" ref="S1726" si="1935">S1718</f>
        <v>43998</v>
      </c>
      <c r="T1726">
        <f t="shared" si="1875"/>
        <v>25</v>
      </c>
      <c r="U1726">
        <f t="shared" si="1876"/>
        <v>6</v>
      </c>
      <c r="V1726" t="str">
        <f t="shared" si="1911"/>
        <v>252</v>
      </c>
      <c r="W1726" s="188">
        <f t="shared" si="1877"/>
        <v>0</v>
      </c>
      <c r="X1726" s="188">
        <f t="shared" si="1878"/>
        <v>0</v>
      </c>
      <c r="Y1726" s="33">
        <f t="shared" si="1879"/>
        <v>43998</v>
      </c>
    </row>
    <row r="1727" spans="1:25" ht="15">
      <c r="A1727" s="39"/>
      <c r="B1727" s="240"/>
      <c r="C1727" s="14" t="str">
        <f>IF(B1718&lt;&gt;"",'Agents Postes'!E$12,"")</f>
        <v/>
      </c>
      <c r="D1727" s="15"/>
      <c r="E1727" s="16"/>
      <c r="F1727" s="16"/>
      <c r="G1727" s="17"/>
      <c r="H1727" s="17"/>
      <c r="I1727" s="18"/>
      <c r="J1727" s="18"/>
      <c r="K1727" s="19"/>
      <c r="L1727" s="1">
        <f t="shared" si="1908"/>
        <v>0</v>
      </c>
      <c r="M1727" s="4">
        <f t="shared" si="1909"/>
        <v>0</v>
      </c>
      <c r="R1727">
        <f t="shared" si="1873"/>
        <v>2</v>
      </c>
      <c r="S1727" s="33">
        <f t="shared" ref="S1727" si="1936">S1718</f>
        <v>43998</v>
      </c>
      <c r="T1727">
        <f t="shared" si="1875"/>
        <v>25</v>
      </c>
      <c r="U1727">
        <f t="shared" si="1876"/>
        <v>6</v>
      </c>
      <c r="V1727" t="str">
        <f t="shared" si="1911"/>
        <v>252</v>
      </c>
      <c r="W1727" s="188">
        <f t="shared" si="1877"/>
        <v>0</v>
      </c>
      <c r="X1727" s="188">
        <f t="shared" si="1878"/>
        <v>0</v>
      </c>
      <c r="Y1727" s="33">
        <f t="shared" si="1879"/>
        <v>43998</v>
      </c>
    </row>
    <row r="1728" spans="1:25" ht="15">
      <c r="A1728" s="39"/>
      <c r="B1728" s="240"/>
      <c r="C1728" s="14" t="str">
        <f>IF(B1718&lt;&gt;"",'Agents Postes'!E$13,"")</f>
        <v/>
      </c>
      <c r="D1728" s="15"/>
      <c r="E1728" s="16"/>
      <c r="F1728" s="16"/>
      <c r="G1728" s="17"/>
      <c r="H1728" s="17"/>
      <c r="I1728" s="18"/>
      <c r="J1728" s="18"/>
      <c r="K1728" s="19"/>
      <c r="L1728" s="1">
        <f t="shared" si="1908"/>
        <v>0</v>
      </c>
      <c r="M1728" s="4">
        <f t="shared" si="1909"/>
        <v>0</v>
      </c>
      <c r="R1728">
        <f t="shared" si="1873"/>
        <v>2</v>
      </c>
      <c r="S1728" s="33">
        <f t="shared" ref="S1728" si="1937">S1718</f>
        <v>43998</v>
      </c>
      <c r="T1728">
        <f t="shared" si="1875"/>
        <v>25</v>
      </c>
      <c r="U1728">
        <f t="shared" si="1876"/>
        <v>6</v>
      </c>
      <c r="V1728" t="str">
        <f t="shared" si="1911"/>
        <v>252</v>
      </c>
      <c r="W1728" s="188">
        <f t="shared" si="1877"/>
        <v>0</v>
      </c>
      <c r="X1728" s="188">
        <f t="shared" si="1878"/>
        <v>0</v>
      </c>
      <c r="Y1728" s="33">
        <f t="shared" si="1879"/>
        <v>43998</v>
      </c>
    </row>
    <row r="1729" spans="1:25" ht="15">
      <c r="A1729" s="39"/>
      <c r="B1729" s="240"/>
      <c r="C1729" s="14" t="str">
        <f>IF(B1718&lt;&gt;"",'Agents Postes'!E$14,"")</f>
        <v/>
      </c>
      <c r="D1729" s="15"/>
      <c r="E1729" s="16"/>
      <c r="F1729" s="16"/>
      <c r="G1729" s="17"/>
      <c r="H1729" s="17"/>
      <c r="I1729" s="18"/>
      <c r="J1729" s="18"/>
      <c r="K1729" s="19"/>
      <c r="L1729" s="1">
        <f t="shared" si="1908"/>
        <v>0</v>
      </c>
      <c r="M1729" s="4">
        <f t="shared" si="1909"/>
        <v>0</v>
      </c>
      <c r="R1729">
        <f t="shared" si="1873"/>
        <v>2</v>
      </c>
      <c r="S1729" s="33">
        <f t="shared" ref="S1729" si="1938">S1718</f>
        <v>43998</v>
      </c>
      <c r="T1729">
        <f t="shared" si="1875"/>
        <v>25</v>
      </c>
      <c r="U1729">
        <f t="shared" si="1876"/>
        <v>6</v>
      </c>
      <c r="V1729" t="str">
        <f t="shared" si="1911"/>
        <v>252</v>
      </c>
      <c r="W1729" s="188">
        <f t="shared" si="1877"/>
        <v>0</v>
      </c>
      <c r="X1729" s="188">
        <f t="shared" si="1878"/>
        <v>0</v>
      </c>
      <c r="Y1729" s="33">
        <f t="shared" si="1879"/>
        <v>43998</v>
      </c>
    </row>
    <row r="1730" spans="1:25" ht="15">
      <c r="A1730" s="39"/>
      <c r="B1730" s="240"/>
      <c r="C1730" s="14" t="str">
        <f>IF(B1719&lt;&gt;"",'Agents Postes'!E$14,"")</f>
        <v/>
      </c>
      <c r="D1730" s="15"/>
      <c r="E1730" s="16"/>
      <c r="F1730" s="16"/>
      <c r="G1730" s="17"/>
      <c r="H1730" s="17"/>
      <c r="I1730" s="18"/>
      <c r="J1730" s="18"/>
      <c r="K1730" s="19"/>
      <c r="L1730" s="1">
        <f t="shared" si="1908"/>
        <v>0</v>
      </c>
      <c r="M1730" s="4">
        <f t="shared" si="1909"/>
        <v>0</v>
      </c>
      <c r="R1730">
        <f t="shared" si="1873"/>
        <v>2</v>
      </c>
      <c r="S1730" s="33">
        <f t="shared" ref="S1730" si="1939">S1718</f>
        <v>43998</v>
      </c>
      <c r="T1730">
        <f t="shared" si="1875"/>
        <v>25</v>
      </c>
      <c r="U1730">
        <f t="shared" si="1876"/>
        <v>6</v>
      </c>
      <c r="V1730" t="str">
        <f t="shared" si="1911"/>
        <v>252</v>
      </c>
      <c r="W1730" s="188">
        <f t="shared" si="1877"/>
        <v>0</v>
      </c>
      <c r="X1730" s="188">
        <f t="shared" si="1878"/>
        <v>0</v>
      </c>
      <c r="Y1730" s="33">
        <f t="shared" si="1879"/>
        <v>43998</v>
      </c>
    </row>
    <row r="1731" spans="1:25" ht="15">
      <c r="A1731" s="39"/>
      <c r="B1731" s="240"/>
      <c r="C1731" s="14" t="str">
        <f>IF(B1720&lt;&gt;"",'Agents Postes'!E$14,"")</f>
        <v/>
      </c>
      <c r="D1731" s="15"/>
      <c r="E1731" s="16"/>
      <c r="F1731" s="16"/>
      <c r="G1731" s="17"/>
      <c r="H1731" s="17"/>
      <c r="I1731" s="18"/>
      <c r="J1731" s="18"/>
      <c r="K1731" s="19"/>
      <c r="L1731" s="1">
        <f t="shared" si="1908"/>
        <v>0</v>
      </c>
      <c r="M1731" s="4">
        <f t="shared" si="1909"/>
        <v>0</v>
      </c>
      <c r="R1731">
        <f t="shared" si="1873"/>
        <v>2</v>
      </c>
      <c r="S1731" s="33">
        <f t="shared" ref="S1731" si="1940">S1718</f>
        <v>43998</v>
      </c>
      <c r="T1731">
        <f t="shared" si="1875"/>
        <v>25</v>
      </c>
      <c r="U1731">
        <f t="shared" si="1876"/>
        <v>6</v>
      </c>
      <c r="V1731" t="str">
        <f t="shared" si="1911"/>
        <v>252</v>
      </c>
      <c r="W1731" s="188">
        <f t="shared" si="1877"/>
        <v>0</v>
      </c>
      <c r="X1731" s="188">
        <f t="shared" si="1878"/>
        <v>0</v>
      </c>
      <c r="Y1731" s="33">
        <f t="shared" si="1879"/>
        <v>43998</v>
      </c>
    </row>
    <row r="1732" spans="1:25" ht="15.75" thickBot="1">
      <c r="A1732" s="39"/>
      <c r="B1732" s="241"/>
      <c r="C1732" s="14" t="str">
        <f>IF(B1721&lt;&gt;"",'Agents Postes'!E$14,"")</f>
        <v/>
      </c>
      <c r="D1732" s="15"/>
      <c r="E1732" s="126"/>
      <c r="F1732" s="126"/>
      <c r="G1732" s="127"/>
      <c r="H1732" s="127"/>
      <c r="I1732" s="128"/>
      <c r="J1732" s="128"/>
      <c r="K1732" s="21"/>
      <c r="L1732" s="5">
        <f t="shared" si="1908"/>
        <v>0</v>
      </c>
      <c r="M1732" s="6">
        <f t="shared" si="1909"/>
        <v>0</v>
      </c>
      <c r="R1732">
        <f t="shared" si="1873"/>
        <v>2</v>
      </c>
      <c r="S1732" s="33">
        <f t="shared" ref="S1732" si="1941">S1718</f>
        <v>43998</v>
      </c>
      <c r="T1732">
        <f t="shared" si="1875"/>
        <v>25</v>
      </c>
      <c r="U1732">
        <f t="shared" si="1876"/>
        <v>6</v>
      </c>
      <c r="V1732" t="str">
        <f t="shared" si="1911"/>
        <v>252</v>
      </c>
      <c r="W1732" s="188">
        <f t="shared" si="1877"/>
        <v>0</v>
      </c>
      <c r="X1732" s="188">
        <f t="shared" si="1878"/>
        <v>0</v>
      </c>
      <c r="Y1732" s="33">
        <f t="shared" si="1879"/>
        <v>43998</v>
      </c>
    </row>
    <row r="1733" spans="1:25" ht="15">
      <c r="A1733" s="39">
        <v>115</v>
      </c>
      <c r="B1733" s="239">
        <f>IF(WORKDAY(D$4,A1733,Feries)&lt;=F$4,WORKDAY(D$4,A1733,Feries),"")</f>
        <v>43999</v>
      </c>
      <c r="C1733" s="11" t="str">
        <f>IF(B1733&lt;&gt;"",'Agents Postes'!E$3,"")</f>
        <v>Herbert Dupont</v>
      </c>
      <c r="D1733" s="12"/>
      <c r="E1733" s="123"/>
      <c r="F1733" s="123"/>
      <c r="G1733" s="124"/>
      <c r="H1733" s="124"/>
      <c r="I1733" s="125"/>
      <c r="J1733" s="125"/>
      <c r="K1733" s="13"/>
      <c r="L1733" s="2">
        <f t="shared" si="1908"/>
        <v>0</v>
      </c>
      <c r="M1733" s="3">
        <f t="shared" si="1909"/>
        <v>0</v>
      </c>
      <c r="R1733">
        <f t="shared" si="1873"/>
        <v>3</v>
      </c>
      <c r="S1733" s="33">
        <f t="shared" ref="S1733" si="1942">B1733</f>
        <v>43999</v>
      </c>
      <c r="T1733">
        <f t="shared" si="1875"/>
        <v>25</v>
      </c>
      <c r="U1733">
        <f t="shared" si="1876"/>
        <v>6</v>
      </c>
      <c r="V1733" t="str">
        <f t="shared" si="1911"/>
        <v>25Herbert Dupont3</v>
      </c>
      <c r="W1733" s="188">
        <f t="shared" si="1877"/>
        <v>0</v>
      </c>
      <c r="X1733" s="188">
        <f t="shared" si="1878"/>
        <v>0</v>
      </c>
      <c r="Y1733" s="33">
        <f t="shared" si="1879"/>
        <v>43999</v>
      </c>
    </row>
    <row r="1734" spans="1:25" ht="15">
      <c r="A1734" s="39"/>
      <c r="B1734" s="240"/>
      <c r="C1734" s="14" t="str">
        <f>IF(B1733&lt;&gt;"",'Agents Postes'!E$4,"")</f>
        <v>Lulu Durand</v>
      </c>
      <c r="D1734" s="15"/>
      <c r="E1734" s="16"/>
      <c r="F1734" s="16"/>
      <c r="G1734" s="17"/>
      <c r="H1734" s="17"/>
      <c r="I1734" s="18"/>
      <c r="J1734" s="18"/>
      <c r="K1734" s="19"/>
      <c r="L1734" s="1">
        <f t="shared" si="1908"/>
        <v>0</v>
      </c>
      <c r="M1734" s="4">
        <f t="shared" si="1909"/>
        <v>0</v>
      </c>
      <c r="R1734">
        <f t="shared" si="1873"/>
        <v>3</v>
      </c>
      <c r="S1734" s="33">
        <f t="shared" ref="S1734" si="1943">S1733</f>
        <v>43999</v>
      </c>
      <c r="T1734">
        <f t="shared" si="1875"/>
        <v>25</v>
      </c>
      <c r="U1734">
        <f t="shared" si="1876"/>
        <v>6</v>
      </c>
      <c r="V1734" t="str">
        <f t="shared" si="1911"/>
        <v>25Lulu Durand3</v>
      </c>
      <c r="W1734" s="188">
        <f t="shared" si="1877"/>
        <v>0</v>
      </c>
      <c r="X1734" s="188">
        <f t="shared" si="1878"/>
        <v>0</v>
      </c>
      <c r="Y1734" s="33">
        <f t="shared" si="1879"/>
        <v>43999</v>
      </c>
    </row>
    <row r="1735" spans="1:25" ht="15">
      <c r="A1735" s="39"/>
      <c r="B1735" s="240"/>
      <c r="C1735" s="14" t="str">
        <f>IF(B1733&lt;&gt;"",'Agents Postes'!E$5,"")</f>
        <v>Jules Wist</v>
      </c>
      <c r="D1735" s="15"/>
      <c r="E1735" s="16"/>
      <c r="F1735" s="16"/>
      <c r="G1735" s="17"/>
      <c r="H1735" s="17"/>
      <c r="I1735" s="18"/>
      <c r="J1735" s="18"/>
      <c r="K1735" s="19"/>
      <c r="L1735" s="1">
        <f t="shared" si="1908"/>
        <v>0</v>
      </c>
      <c r="M1735" s="4">
        <f t="shared" si="1909"/>
        <v>0</v>
      </c>
      <c r="R1735">
        <f t="shared" si="1873"/>
        <v>3</v>
      </c>
      <c r="S1735" s="33">
        <f t="shared" ref="S1735" si="1944">S1733</f>
        <v>43999</v>
      </c>
      <c r="T1735">
        <f t="shared" si="1875"/>
        <v>25</v>
      </c>
      <c r="U1735">
        <f t="shared" si="1876"/>
        <v>6</v>
      </c>
      <c r="V1735" t="str">
        <f t="shared" si="1911"/>
        <v>25Jules Wist3</v>
      </c>
      <c r="W1735" s="188">
        <f t="shared" si="1877"/>
        <v>0</v>
      </c>
      <c r="X1735" s="188">
        <f t="shared" si="1878"/>
        <v>0</v>
      </c>
      <c r="Y1735" s="33">
        <f t="shared" si="1879"/>
        <v>43999</v>
      </c>
    </row>
    <row r="1736" spans="1:25" ht="15">
      <c r="A1736" s="39"/>
      <c r="B1736" s="240"/>
      <c r="C1736" s="14" t="str">
        <f>IF(B1733&lt;&gt;"",'Agents Postes'!E$6,"")</f>
        <v>Honoré Tarot</v>
      </c>
      <c r="D1736" s="15"/>
      <c r="E1736" s="16"/>
      <c r="F1736" s="16"/>
      <c r="G1736" s="17"/>
      <c r="H1736" s="17"/>
      <c r="I1736" s="18"/>
      <c r="J1736" s="18"/>
      <c r="K1736" s="19"/>
      <c r="L1736" s="1">
        <f t="shared" si="1908"/>
        <v>0</v>
      </c>
      <c r="M1736" s="4">
        <f t="shared" si="1909"/>
        <v>0</v>
      </c>
      <c r="R1736">
        <f t="shared" si="1873"/>
        <v>3</v>
      </c>
      <c r="S1736" s="33">
        <f t="shared" ref="S1736" si="1945">S1733</f>
        <v>43999</v>
      </c>
      <c r="T1736">
        <f t="shared" si="1875"/>
        <v>25</v>
      </c>
      <c r="U1736">
        <f t="shared" si="1876"/>
        <v>6</v>
      </c>
      <c r="V1736" t="str">
        <f t="shared" si="1911"/>
        <v>25Honoré Tarot3</v>
      </c>
      <c r="W1736" s="188">
        <f t="shared" si="1877"/>
        <v>0</v>
      </c>
      <c r="X1736" s="188">
        <f t="shared" si="1878"/>
        <v>0</v>
      </c>
      <c r="Y1736" s="33">
        <f t="shared" si="1879"/>
        <v>43999</v>
      </c>
    </row>
    <row r="1737" spans="1:25" ht="15">
      <c r="A1737" s="39"/>
      <c r="B1737" s="240"/>
      <c r="C1737" s="14" t="str">
        <f>IF(B1733&lt;&gt;"",'Agents Postes'!E$7,"")</f>
        <v>Joseph Belote</v>
      </c>
      <c r="D1737" s="15"/>
      <c r="E1737" s="16"/>
      <c r="F1737" s="16"/>
      <c r="G1737" s="17"/>
      <c r="H1737" s="17"/>
      <c r="I1737" s="18"/>
      <c r="J1737" s="18"/>
      <c r="K1737" s="19"/>
      <c r="L1737" s="1">
        <f t="shared" si="1908"/>
        <v>0</v>
      </c>
      <c r="M1737" s="4">
        <f t="shared" si="1909"/>
        <v>0</v>
      </c>
      <c r="R1737">
        <f t="shared" ref="R1737:R1800" si="1946">IF(S1737&lt;&gt;"",WEEKDAY(S1737,2),"")</f>
        <v>3</v>
      </c>
      <c r="S1737" s="33">
        <f t="shared" ref="S1737" si="1947">S1733</f>
        <v>43999</v>
      </c>
      <c r="T1737">
        <f t="shared" ref="T1737:T1800" si="1948">IF(S1737&lt;&gt;"",WEEKNUM(S1737,2),"")</f>
        <v>25</v>
      </c>
      <c r="U1737">
        <f t="shared" ref="U1737:U1800" si="1949">IF(S1737&lt;&gt;"",MONTH(S1737),"")</f>
        <v>6</v>
      </c>
      <c r="V1737" t="str">
        <f t="shared" si="1911"/>
        <v>25Joseph Belote3</v>
      </c>
      <c r="W1737" s="188">
        <f t="shared" ref="W1737:W1800" si="1950">D1737</f>
        <v>0</v>
      </c>
      <c r="X1737" s="188">
        <f t="shared" ref="X1737:X1800" si="1951">K1737</f>
        <v>0</v>
      </c>
      <c r="Y1737" s="33">
        <f t="shared" ref="Y1737:Y1800" si="1952">S1737</f>
        <v>43999</v>
      </c>
    </row>
    <row r="1738" spans="1:25" ht="15">
      <c r="A1738" s="39"/>
      <c r="B1738" s="240"/>
      <c r="C1738" s="14" t="str">
        <f>IF(B1733&lt;&gt;"",'Agents Postes'!E$8,"")</f>
        <v/>
      </c>
      <c r="D1738" s="15"/>
      <c r="E1738" s="16"/>
      <c r="F1738" s="16"/>
      <c r="G1738" s="17"/>
      <c r="H1738" s="17"/>
      <c r="I1738" s="18"/>
      <c r="J1738" s="18"/>
      <c r="K1738" s="19"/>
      <c r="L1738" s="1">
        <f t="shared" si="1908"/>
        <v>0</v>
      </c>
      <c r="M1738" s="4">
        <f t="shared" si="1909"/>
        <v>0</v>
      </c>
      <c r="R1738">
        <f t="shared" si="1946"/>
        <v>3</v>
      </c>
      <c r="S1738" s="33">
        <f t="shared" ref="S1738" si="1953">S1733</f>
        <v>43999</v>
      </c>
      <c r="T1738">
        <f t="shared" si="1948"/>
        <v>25</v>
      </c>
      <c r="U1738">
        <f t="shared" si="1949"/>
        <v>6</v>
      </c>
      <c r="V1738" t="str">
        <f t="shared" si="1911"/>
        <v>253</v>
      </c>
      <c r="W1738" s="188">
        <f t="shared" si="1950"/>
        <v>0</v>
      </c>
      <c r="X1738" s="188">
        <f t="shared" si="1951"/>
        <v>0</v>
      </c>
      <c r="Y1738" s="33">
        <f t="shared" si="1952"/>
        <v>43999</v>
      </c>
    </row>
    <row r="1739" spans="1:25" ht="15">
      <c r="A1739" s="39"/>
      <c r="B1739" s="240"/>
      <c r="C1739" s="14" t="str">
        <f>IF(B1733&lt;&gt;"",'Agents Postes'!E$9,"")</f>
        <v/>
      </c>
      <c r="D1739" s="15"/>
      <c r="E1739" s="16"/>
      <c r="F1739" s="16"/>
      <c r="G1739" s="17"/>
      <c r="H1739" s="17"/>
      <c r="I1739" s="18"/>
      <c r="J1739" s="18"/>
      <c r="K1739" s="19"/>
      <c r="L1739" s="1">
        <f t="shared" si="1908"/>
        <v>0</v>
      </c>
      <c r="M1739" s="4">
        <f t="shared" si="1909"/>
        <v>0</v>
      </c>
      <c r="R1739">
        <f t="shared" si="1946"/>
        <v>3</v>
      </c>
      <c r="S1739" s="33">
        <f t="shared" ref="S1739" si="1954">S1733</f>
        <v>43999</v>
      </c>
      <c r="T1739">
        <f t="shared" si="1948"/>
        <v>25</v>
      </c>
      <c r="U1739">
        <f t="shared" si="1949"/>
        <v>6</v>
      </c>
      <c r="V1739" t="str">
        <f t="shared" si="1911"/>
        <v>253</v>
      </c>
      <c r="W1739" s="188">
        <f t="shared" si="1950"/>
        <v>0</v>
      </c>
      <c r="X1739" s="188">
        <f t="shared" si="1951"/>
        <v>0</v>
      </c>
      <c r="Y1739" s="33">
        <f t="shared" si="1952"/>
        <v>43999</v>
      </c>
    </row>
    <row r="1740" spans="1:25" ht="15">
      <c r="A1740" s="39"/>
      <c r="B1740" s="240"/>
      <c r="C1740" s="14" t="str">
        <f>IF(B1733&lt;&gt;"",'Agents Postes'!E$10,"")</f>
        <v/>
      </c>
      <c r="D1740" s="15"/>
      <c r="E1740" s="16"/>
      <c r="F1740" s="16"/>
      <c r="G1740" s="17"/>
      <c r="H1740" s="17"/>
      <c r="I1740" s="18"/>
      <c r="J1740" s="18"/>
      <c r="K1740" s="19"/>
      <c r="L1740" s="1">
        <f t="shared" si="1908"/>
        <v>0</v>
      </c>
      <c r="M1740" s="4">
        <f t="shared" si="1909"/>
        <v>0</v>
      </c>
      <c r="R1740">
        <f t="shared" si="1946"/>
        <v>3</v>
      </c>
      <c r="S1740" s="33">
        <f t="shared" ref="S1740" si="1955">S1733</f>
        <v>43999</v>
      </c>
      <c r="T1740">
        <f t="shared" si="1948"/>
        <v>25</v>
      </c>
      <c r="U1740">
        <f t="shared" si="1949"/>
        <v>6</v>
      </c>
      <c r="V1740" t="str">
        <f t="shared" si="1911"/>
        <v>253</v>
      </c>
      <c r="W1740" s="188">
        <f t="shared" si="1950"/>
        <v>0</v>
      </c>
      <c r="X1740" s="188">
        <f t="shared" si="1951"/>
        <v>0</v>
      </c>
      <c r="Y1740" s="33">
        <f t="shared" si="1952"/>
        <v>43999</v>
      </c>
    </row>
    <row r="1741" spans="1:25" ht="15">
      <c r="A1741" s="39"/>
      <c r="B1741" s="240"/>
      <c r="C1741" s="14" t="str">
        <f>IF(B1733&lt;&gt;"",'Agents Postes'!E$11,"")</f>
        <v/>
      </c>
      <c r="D1741" s="15"/>
      <c r="E1741" s="16"/>
      <c r="F1741" s="16"/>
      <c r="G1741" s="17"/>
      <c r="H1741" s="17"/>
      <c r="I1741" s="18"/>
      <c r="J1741" s="18"/>
      <c r="K1741" s="19"/>
      <c r="L1741" s="1">
        <f t="shared" si="1908"/>
        <v>0</v>
      </c>
      <c r="M1741" s="4">
        <f t="shared" si="1909"/>
        <v>0</v>
      </c>
      <c r="R1741">
        <f t="shared" si="1946"/>
        <v>3</v>
      </c>
      <c r="S1741" s="33">
        <f t="shared" ref="S1741" si="1956">S1733</f>
        <v>43999</v>
      </c>
      <c r="T1741">
        <f t="shared" si="1948"/>
        <v>25</v>
      </c>
      <c r="U1741">
        <f t="shared" si="1949"/>
        <v>6</v>
      </c>
      <c r="V1741" t="str">
        <f t="shared" si="1911"/>
        <v>253</v>
      </c>
      <c r="W1741" s="188">
        <f t="shared" si="1950"/>
        <v>0</v>
      </c>
      <c r="X1741" s="188">
        <f t="shared" si="1951"/>
        <v>0</v>
      </c>
      <c r="Y1741" s="33">
        <f t="shared" si="1952"/>
        <v>43999</v>
      </c>
    </row>
    <row r="1742" spans="1:25" ht="15">
      <c r="A1742" s="39"/>
      <c r="B1742" s="240"/>
      <c r="C1742" s="14" t="str">
        <f>IF(B1733&lt;&gt;"",'Agents Postes'!E$12,"")</f>
        <v/>
      </c>
      <c r="D1742" s="15"/>
      <c r="E1742" s="16"/>
      <c r="F1742" s="16"/>
      <c r="G1742" s="17"/>
      <c r="H1742" s="17"/>
      <c r="I1742" s="18"/>
      <c r="J1742" s="18"/>
      <c r="K1742" s="19"/>
      <c r="L1742" s="1">
        <f t="shared" si="1908"/>
        <v>0</v>
      </c>
      <c r="M1742" s="4">
        <f t="shared" si="1909"/>
        <v>0</v>
      </c>
      <c r="R1742">
        <f t="shared" si="1946"/>
        <v>3</v>
      </c>
      <c r="S1742" s="33">
        <f t="shared" ref="S1742" si="1957">S1733</f>
        <v>43999</v>
      </c>
      <c r="T1742">
        <f t="shared" si="1948"/>
        <v>25</v>
      </c>
      <c r="U1742">
        <f t="shared" si="1949"/>
        <v>6</v>
      </c>
      <c r="V1742" t="str">
        <f t="shared" si="1911"/>
        <v>253</v>
      </c>
      <c r="W1742" s="188">
        <f t="shared" si="1950"/>
        <v>0</v>
      </c>
      <c r="X1742" s="188">
        <f t="shared" si="1951"/>
        <v>0</v>
      </c>
      <c r="Y1742" s="33">
        <f t="shared" si="1952"/>
        <v>43999</v>
      </c>
    </row>
    <row r="1743" spans="1:25" ht="15">
      <c r="A1743" s="39"/>
      <c r="B1743" s="240"/>
      <c r="C1743" s="14" t="str">
        <f>IF(B1733&lt;&gt;"",'Agents Postes'!E$13,"")</f>
        <v/>
      </c>
      <c r="D1743" s="15"/>
      <c r="E1743" s="16"/>
      <c r="F1743" s="16"/>
      <c r="G1743" s="17"/>
      <c r="H1743" s="17"/>
      <c r="I1743" s="18"/>
      <c r="J1743" s="18"/>
      <c r="K1743" s="19"/>
      <c r="L1743" s="1">
        <f t="shared" si="1908"/>
        <v>0</v>
      </c>
      <c r="M1743" s="4">
        <f t="shared" si="1909"/>
        <v>0</v>
      </c>
      <c r="R1743">
        <f t="shared" si="1946"/>
        <v>3</v>
      </c>
      <c r="S1743" s="33">
        <f t="shared" ref="S1743" si="1958">S1733</f>
        <v>43999</v>
      </c>
      <c r="T1743">
        <f t="shared" si="1948"/>
        <v>25</v>
      </c>
      <c r="U1743">
        <f t="shared" si="1949"/>
        <v>6</v>
      </c>
      <c r="V1743" t="str">
        <f t="shared" si="1911"/>
        <v>253</v>
      </c>
      <c r="W1743" s="188">
        <f t="shared" si="1950"/>
        <v>0</v>
      </c>
      <c r="X1743" s="188">
        <f t="shared" si="1951"/>
        <v>0</v>
      </c>
      <c r="Y1743" s="33">
        <f t="shared" si="1952"/>
        <v>43999</v>
      </c>
    </row>
    <row r="1744" spans="1:25" ht="15">
      <c r="A1744" s="39"/>
      <c r="B1744" s="240"/>
      <c r="C1744" s="14" t="str">
        <f>IF(B1733&lt;&gt;"",'Agents Postes'!E$14,"")</f>
        <v/>
      </c>
      <c r="D1744" s="15"/>
      <c r="E1744" s="16"/>
      <c r="F1744" s="16"/>
      <c r="G1744" s="17"/>
      <c r="H1744" s="17"/>
      <c r="I1744" s="18"/>
      <c r="J1744" s="18"/>
      <c r="K1744" s="19"/>
      <c r="L1744" s="1">
        <f t="shared" si="1908"/>
        <v>0</v>
      </c>
      <c r="M1744" s="4">
        <f t="shared" si="1909"/>
        <v>0</v>
      </c>
      <c r="R1744">
        <f t="shared" si="1946"/>
        <v>3</v>
      </c>
      <c r="S1744" s="33">
        <f t="shared" ref="S1744" si="1959">S1733</f>
        <v>43999</v>
      </c>
      <c r="T1744">
        <f t="shared" si="1948"/>
        <v>25</v>
      </c>
      <c r="U1744">
        <f t="shared" si="1949"/>
        <v>6</v>
      </c>
      <c r="V1744" t="str">
        <f t="shared" si="1911"/>
        <v>253</v>
      </c>
      <c r="W1744" s="188">
        <f t="shared" si="1950"/>
        <v>0</v>
      </c>
      <c r="X1744" s="188">
        <f t="shared" si="1951"/>
        <v>0</v>
      </c>
      <c r="Y1744" s="33">
        <f t="shared" si="1952"/>
        <v>43999</v>
      </c>
    </row>
    <row r="1745" spans="1:25" ht="15">
      <c r="A1745" s="39"/>
      <c r="B1745" s="240"/>
      <c r="C1745" s="14" t="str">
        <f>IF(B1734&lt;&gt;"",'Agents Postes'!E$14,"")</f>
        <v/>
      </c>
      <c r="D1745" s="15"/>
      <c r="E1745" s="16"/>
      <c r="F1745" s="16"/>
      <c r="G1745" s="17"/>
      <c r="H1745" s="17"/>
      <c r="I1745" s="18"/>
      <c r="J1745" s="18"/>
      <c r="K1745" s="19"/>
      <c r="L1745" s="1">
        <f t="shared" si="1908"/>
        <v>0</v>
      </c>
      <c r="M1745" s="4">
        <f t="shared" si="1909"/>
        <v>0</v>
      </c>
      <c r="R1745">
        <f t="shared" si="1946"/>
        <v>3</v>
      </c>
      <c r="S1745" s="33">
        <f t="shared" ref="S1745" si="1960">S1733</f>
        <v>43999</v>
      </c>
      <c r="T1745">
        <f t="shared" si="1948"/>
        <v>25</v>
      </c>
      <c r="U1745">
        <f t="shared" si="1949"/>
        <v>6</v>
      </c>
      <c r="V1745" t="str">
        <f t="shared" si="1911"/>
        <v>253</v>
      </c>
      <c r="W1745" s="188">
        <f t="shared" si="1950"/>
        <v>0</v>
      </c>
      <c r="X1745" s="188">
        <f t="shared" si="1951"/>
        <v>0</v>
      </c>
      <c r="Y1745" s="33">
        <f t="shared" si="1952"/>
        <v>43999</v>
      </c>
    </row>
    <row r="1746" spans="1:25" ht="15">
      <c r="A1746" s="39"/>
      <c r="B1746" s="240"/>
      <c r="C1746" s="14" t="str">
        <f>IF(B1735&lt;&gt;"",'Agents Postes'!E$14,"")</f>
        <v/>
      </c>
      <c r="D1746" s="15"/>
      <c r="E1746" s="16"/>
      <c r="F1746" s="16"/>
      <c r="G1746" s="17"/>
      <c r="H1746" s="17"/>
      <c r="I1746" s="18"/>
      <c r="J1746" s="18"/>
      <c r="K1746" s="19"/>
      <c r="L1746" s="1">
        <f t="shared" si="1908"/>
        <v>0</v>
      </c>
      <c r="M1746" s="4">
        <f t="shared" si="1909"/>
        <v>0</v>
      </c>
      <c r="R1746">
        <f t="shared" si="1946"/>
        <v>3</v>
      </c>
      <c r="S1746" s="33">
        <f t="shared" ref="S1746" si="1961">S1733</f>
        <v>43999</v>
      </c>
      <c r="T1746">
        <f t="shared" si="1948"/>
        <v>25</v>
      </c>
      <c r="U1746">
        <f t="shared" si="1949"/>
        <v>6</v>
      </c>
      <c r="V1746" t="str">
        <f t="shared" si="1911"/>
        <v>253</v>
      </c>
      <c r="W1746" s="188">
        <f t="shared" si="1950"/>
        <v>0</v>
      </c>
      <c r="X1746" s="188">
        <f t="shared" si="1951"/>
        <v>0</v>
      </c>
      <c r="Y1746" s="33">
        <f t="shared" si="1952"/>
        <v>43999</v>
      </c>
    </row>
    <row r="1747" spans="1:25" ht="15.75" thickBot="1">
      <c r="A1747" s="39"/>
      <c r="B1747" s="241"/>
      <c r="C1747" s="14" t="str">
        <f>IF(B1736&lt;&gt;"",'Agents Postes'!E$14,"")</f>
        <v/>
      </c>
      <c r="D1747" s="15"/>
      <c r="E1747" s="126"/>
      <c r="F1747" s="126"/>
      <c r="G1747" s="127"/>
      <c r="H1747" s="127"/>
      <c r="I1747" s="128"/>
      <c r="J1747" s="128"/>
      <c r="K1747" s="21"/>
      <c r="L1747" s="5">
        <f t="shared" si="1908"/>
        <v>0</v>
      </c>
      <c r="M1747" s="6">
        <f t="shared" si="1909"/>
        <v>0</v>
      </c>
      <c r="R1747">
        <f t="shared" si="1946"/>
        <v>3</v>
      </c>
      <c r="S1747" s="33">
        <f t="shared" ref="S1747" si="1962">S1733</f>
        <v>43999</v>
      </c>
      <c r="T1747">
        <f t="shared" si="1948"/>
        <v>25</v>
      </c>
      <c r="U1747">
        <f t="shared" si="1949"/>
        <v>6</v>
      </c>
      <c r="V1747" t="str">
        <f t="shared" si="1911"/>
        <v>253</v>
      </c>
      <c r="W1747" s="188">
        <f t="shared" si="1950"/>
        <v>0</v>
      </c>
      <c r="X1747" s="188">
        <f t="shared" si="1951"/>
        <v>0</v>
      </c>
      <c r="Y1747" s="33">
        <f t="shared" si="1952"/>
        <v>43999</v>
      </c>
    </row>
    <row r="1748" spans="1:25" ht="15">
      <c r="A1748" s="39">
        <v>116</v>
      </c>
      <c r="B1748" s="239">
        <f>IF(WORKDAY(D$4,A1748,Feries)&lt;=F$4,WORKDAY(D$4,A1748,Feries),"")</f>
        <v>44000</v>
      </c>
      <c r="C1748" s="11" t="str">
        <f>IF(B1748&lt;&gt;"",'Agents Postes'!E$3,"")</f>
        <v>Herbert Dupont</v>
      </c>
      <c r="D1748" s="12"/>
      <c r="E1748" s="123"/>
      <c r="F1748" s="123"/>
      <c r="G1748" s="124"/>
      <c r="H1748" s="124"/>
      <c r="I1748" s="125"/>
      <c r="J1748" s="125"/>
      <c r="K1748" s="13"/>
      <c r="L1748" s="2">
        <f t="shared" si="1908"/>
        <v>0</v>
      </c>
      <c r="M1748" s="3">
        <f t="shared" si="1909"/>
        <v>0</v>
      </c>
      <c r="R1748">
        <f t="shared" si="1946"/>
        <v>4</v>
      </c>
      <c r="S1748" s="33">
        <f t="shared" ref="S1748" si="1963">B1748</f>
        <v>44000</v>
      </c>
      <c r="T1748">
        <f t="shared" si="1948"/>
        <v>25</v>
      </c>
      <c r="U1748">
        <f t="shared" si="1949"/>
        <v>6</v>
      </c>
      <c r="V1748" t="str">
        <f t="shared" si="1911"/>
        <v>25Herbert Dupont4</v>
      </c>
      <c r="W1748" s="188">
        <f t="shared" si="1950"/>
        <v>0</v>
      </c>
      <c r="X1748" s="188">
        <f t="shared" si="1951"/>
        <v>0</v>
      </c>
      <c r="Y1748" s="33">
        <f t="shared" si="1952"/>
        <v>44000</v>
      </c>
    </row>
    <row r="1749" spans="1:25" ht="15">
      <c r="A1749" s="39"/>
      <c r="B1749" s="240"/>
      <c r="C1749" s="14" t="str">
        <f>IF(B1748&lt;&gt;"",'Agents Postes'!E$4,"")</f>
        <v>Lulu Durand</v>
      </c>
      <c r="D1749" s="15"/>
      <c r="E1749" s="16"/>
      <c r="F1749" s="16"/>
      <c r="G1749" s="17"/>
      <c r="H1749" s="17"/>
      <c r="I1749" s="18"/>
      <c r="J1749" s="18"/>
      <c r="K1749" s="19"/>
      <c r="L1749" s="1">
        <f t="shared" si="1908"/>
        <v>0</v>
      </c>
      <c r="M1749" s="4">
        <f t="shared" si="1909"/>
        <v>0</v>
      </c>
      <c r="R1749">
        <f t="shared" si="1946"/>
        <v>4</v>
      </c>
      <c r="S1749" s="33">
        <f t="shared" ref="S1749" si="1964">S1748</f>
        <v>44000</v>
      </c>
      <c r="T1749">
        <f t="shared" si="1948"/>
        <v>25</v>
      </c>
      <c r="U1749">
        <f t="shared" si="1949"/>
        <v>6</v>
      </c>
      <c r="V1749" t="str">
        <f t="shared" si="1911"/>
        <v>25Lulu Durand4</v>
      </c>
      <c r="W1749" s="188">
        <f t="shared" si="1950"/>
        <v>0</v>
      </c>
      <c r="X1749" s="188">
        <f t="shared" si="1951"/>
        <v>0</v>
      </c>
      <c r="Y1749" s="33">
        <f t="shared" si="1952"/>
        <v>44000</v>
      </c>
    </row>
    <row r="1750" spans="1:25" ht="15">
      <c r="A1750" s="39"/>
      <c r="B1750" s="240"/>
      <c r="C1750" s="14" t="str">
        <f>IF(B1748&lt;&gt;"",'Agents Postes'!E$5,"")</f>
        <v>Jules Wist</v>
      </c>
      <c r="D1750" s="15"/>
      <c r="E1750" s="16"/>
      <c r="F1750" s="16"/>
      <c r="G1750" s="17"/>
      <c r="H1750" s="17"/>
      <c r="I1750" s="18"/>
      <c r="J1750" s="18"/>
      <c r="K1750" s="19"/>
      <c r="L1750" s="1">
        <f t="shared" si="1908"/>
        <v>0</v>
      </c>
      <c r="M1750" s="4">
        <f t="shared" si="1909"/>
        <v>0</v>
      </c>
      <c r="R1750">
        <f t="shared" si="1946"/>
        <v>4</v>
      </c>
      <c r="S1750" s="33">
        <f t="shared" ref="S1750" si="1965">S1748</f>
        <v>44000</v>
      </c>
      <c r="T1750">
        <f t="shared" si="1948"/>
        <v>25</v>
      </c>
      <c r="U1750">
        <f t="shared" si="1949"/>
        <v>6</v>
      </c>
      <c r="V1750" t="str">
        <f t="shared" si="1911"/>
        <v>25Jules Wist4</v>
      </c>
      <c r="W1750" s="188">
        <f t="shared" si="1950"/>
        <v>0</v>
      </c>
      <c r="X1750" s="188">
        <f t="shared" si="1951"/>
        <v>0</v>
      </c>
      <c r="Y1750" s="33">
        <f t="shared" si="1952"/>
        <v>44000</v>
      </c>
    </row>
    <row r="1751" spans="1:25" ht="15">
      <c r="A1751" s="39"/>
      <c r="B1751" s="240"/>
      <c r="C1751" s="14" t="str">
        <f>IF(B1748&lt;&gt;"",'Agents Postes'!E$6,"")</f>
        <v>Honoré Tarot</v>
      </c>
      <c r="D1751" s="15"/>
      <c r="E1751" s="16"/>
      <c r="F1751" s="16"/>
      <c r="G1751" s="17"/>
      <c r="H1751" s="17"/>
      <c r="I1751" s="18"/>
      <c r="J1751" s="18"/>
      <c r="K1751" s="19"/>
      <c r="L1751" s="1">
        <f t="shared" si="1908"/>
        <v>0</v>
      </c>
      <c r="M1751" s="4">
        <f t="shared" si="1909"/>
        <v>0</v>
      </c>
      <c r="R1751">
        <f t="shared" si="1946"/>
        <v>4</v>
      </c>
      <c r="S1751" s="33">
        <f t="shared" ref="S1751" si="1966">S1748</f>
        <v>44000</v>
      </c>
      <c r="T1751">
        <f t="shared" si="1948"/>
        <v>25</v>
      </c>
      <c r="U1751">
        <f t="shared" si="1949"/>
        <v>6</v>
      </c>
      <c r="V1751" t="str">
        <f t="shared" si="1911"/>
        <v>25Honoré Tarot4</v>
      </c>
      <c r="W1751" s="188">
        <f t="shared" si="1950"/>
        <v>0</v>
      </c>
      <c r="X1751" s="188">
        <f t="shared" si="1951"/>
        <v>0</v>
      </c>
      <c r="Y1751" s="33">
        <f t="shared" si="1952"/>
        <v>44000</v>
      </c>
    </row>
    <row r="1752" spans="1:25" ht="15">
      <c r="A1752" s="39"/>
      <c r="B1752" s="240"/>
      <c r="C1752" s="14" t="str">
        <f>IF(B1748&lt;&gt;"",'Agents Postes'!E$7,"")</f>
        <v>Joseph Belote</v>
      </c>
      <c r="D1752" s="15"/>
      <c r="E1752" s="16"/>
      <c r="F1752" s="16"/>
      <c r="G1752" s="17"/>
      <c r="H1752" s="17"/>
      <c r="I1752" s="18"/>
      <c r="J1752" s="18"/>
      <c r="K1752" s="19"/>
      <c r="L1752" s="1">
        <f t="shared" si="1908"/>
        <v>0</v>
      </c>
      <c r="M1752" s="4">
        <f t="shared" si="1909"/>
        <v>0</v>
      </c>
      <c r="R1752">
        <f t="shared" si="1946"/>
        <v>4</v>
      </c>
      <c r="S1752" s="33">
        <f t="shared" ref="S1752" si="1967">S1748</f>
        <v>44000</v>
      </c>
      <c r="T1752">
        <f t="shared" si="1948"/>
        <v>25</v>
      </c>
      <c r="U1752">
        <f t="shared" si="1949"/>
        <v>6</v>
      </c>
      <c r="V1752" t="str">
        <f t="shared" si="1911"/>
        <v>25Joseph Belote4</v>
      </c>
      <c r="W1752" s="188">
        <f t="shared" si="1950"/>
        <v>0</v>
      </c>
      <c r="X1752" s="188">
        <f t="shared" si="1951"/>
        <v>0</v>
      </c>
      <c r="Y1752" s="33">
        <f t="shared" si="1952"/>
        <v>44000</v>
      </c>
    </row>
    <row r="1753" spans="1:25" ht="15">
      <c r="A1753" s="39"/>
      <c r="B1753" s="240"/>
      <c r="C1753" s="14" t="str">
        <f>IF(B1748&lt;&gt;"",'Agents Postes'!E$8,"")</f>
        <v/>
      </c>
      <c r="D1753" s="15"/>
      <c r="E1753" s="16"/>
      <c r="F1753" s="16"/>
      <c r="G1753" s="17"/>
      <c r="H1753" s="17"/>
      <c r="I1753" s="18"/>
      <c r="J1753" s="18"/>
      <c r="K1753" s="19"/>
      <c r="L1753" s="1">
        <f t="shared" si="1908"/>
        <v>0</v>
      </c>
      <c r="M1753" s="4">
        <f t="shared" si="1909"/>
        <v>0</v>
      </c>
      <c r="R1753">
        <f t="shared" si="1946"/>
        <v>4</v>
      </c>
      <c r="S1753" s="33">
        <f t="shared" ref="S1753" si="1968">S1748</f>
        <v>44000</v>
      </c>
      <c r="T1753">
        <f t="shared" si="1948"/>
        <v>25</v>
      </c>
      <c r="U1753">
        <f t="shared" si="1949"/>
        <v>6</v>
      </c>
      <c r="V1753" t="str">
        <f t="shared" si="1911"/>
        <v>254</v>
      </c>
      <c r="W1753" s="188">
        <f t="shared" si="1950"/>
        <v>0</v>
      </c>
      <c r="X1753" s="188">
        <f t="shared" si="1951"/>
        <v>0</v>
      </c>
      <c r="Y1753" s="33">
        <f t="shared" si="1952"/>
        <v>44000</v>
      </c>
    </row>
    <row r="1754" spans="1:25" ht="15">
      <c r="A1754" s="39"/>
      <c r="B1754" s="240"/>
      <c r="C1754" s="14" t="str">
        <f>IF(B1748&lt;&gt;"",'Agents Postes'!E$9,"")</f>
        <v/>
      </c>
      <c r="D1754" s="15"/>
      <c r="E1754" s="16"/>
      <c r="F1754" s="16"/>
      <c r="G1754" s="17"/>
      <c r="H1754" s="17"/>
      <c r="I1754" s="18"/>
      <c r="J1754" s="18"/>
      <c r="K1754" s="19"/>
      <c r="L1754" s="1">
        <f t="shared" si="1908"/>
        <v>0</v>
      </c>
      <c r="M1754" s="4">
        <f t="shared" si="1909"/>
        <v>0</v>
      </c>
      <c r="R1754">
        <f t="shared" si="1946"/>
        <v>4</v>
      </c>
      <c r="S1754" s="33">
        <f t="shared" ref="S1754" si="1969">S1748</f>
        <v>44000</v>
      </c>
      <c r="T1754">
        <f t="shared" si="1948"/>
        <v>25</v>
      </c>
      <c r="U1754">
        <f t="shared" si="1949"/>
        <v>6</v>
      </c>
      <c r="V1754" t="str">
        <f t="shared" si="1911"/>
        <v>254</v>
      </c>
      <c r="W1754" s="188">
        <f t="shared" si="1950"/>
        <v>0</v>
      </c>
      <c r="X1754" s="188">
        <f t="shared" si="1951"/>
        <v>0</v>
      </c>
      <c r="Y1754" s="33">
        <f t="shared" si="1952"/>
        <v>44000</v>
      </c>
    </row>
    <row r="1755" spans="1:25" ht="15">
      <c r="A1755" s="39"/>
      <c r="B1755" s="240"/>
      <c r="C1755" s="14" t="str">
        <f>IF(B1748&lt;&gt;"",'Agents Postes'!E$10,"")</f>
        <v/>
      </c>
      <c r="D1755" s="15"/>
      <c r="E1755" s="16"/>
      <c r="F1755" s="16"/>
      <c r="G1755" s="17"/>
      <c r="H1755" s="17"/>
      <c r="I1755" s="18"/>
      <c r="J1755" s="18"/>
      <c r="K1755" s="19"/>
      <c r="L1755" s="1">
        <f t="shared" si="1908"/>
        <v>0</v>
      </c>
      <c r="M1755" s="4">
        <f t="shared" si="1909"/>
        <v>0</v>
      </c>
      <c r="R1755">
        <f t="shared" si="1946"/>
        <v>4</v>
      </c>
      <c r="S1755" s="33">
        <f t="shared" ref="S1755" si="1970">S1748</f>
        <v>44000</v>
      </c>
      <c r="T1755">
        <f t="shared" si="1948"/>
        <v>25</v>
      </c>
      <c r="U1755">
        <f t="shared" si="1949"/>
        <v>6</v>
      </c>
      <c r="V1755" t="str">
        <f t="shared" si="1911"/>
        <v>254</v>
      </c>
      <c r="W1755" s="188">
        <f t="shared" si="1950"/>
        <v>0</v>
      </c>
      <c r="X1755" s="188">
        <f t="shared" si="1951"/>
        <v>0</v>
      </c>
      <c r="Y1755" s="33">
        <f t="shared" si="1952"/>
        <v>44000</v>
      </c>
    </row>
    <row r="1756" spans="1:25" ht="15">
      <c r="A1756" s="39"/>
      <c r="B1756" s="240"/>
      <c r="C1756" s="14" t="str">
        <f>IF(B1748&lt;&gt;"",'Agents Postes'!E$11,"")</f>
        <v/>
      </c>
      <c r="D1756" s="15"/>
      <c r="E1756" s="16"/>
      <c r="F1756" s="16"/>
      <c r="G1756" s="17"/>
      <c r="H1756" s="17"/>
      <c r="I1756" s="18"/>
      <c r="J1756" s="18"/>
      <c r="K1756" s="19"/>
      <c r="L1756" s="1">
        <f t="shared" si="1908"/>
        <v>0</v>
      </c>
      <c r="M1756" s="4">
        <f t="shared" si="1909"/>
        <v>0</v>
      </c>
      <c r="R1756">
        <f t="shared" si="1946"/>
        <v>4</v>
      </c>
      <c r="S1756" s="33">
        <f t="shared" ref="S1756" si="1971">S1748</f>
        <v>44000</v>
      </c>
      <c r="T1756">
        <f t="shared" si="1948"/>
        <v>25</v>
      </c>
      <c r="U1756">
        <f t="shared" si="1949"/>
        <v>6</v>
      </c>
      <c r="V1756" t="str">
        <f t="shared" si="1911"/>
        <v>254</v>
      </c>
      <c r="W1756" s="188">
        <f t="shared" si="1950"/>
        <v>0</v>
      </c>
      <c r="X1756" s="188">
        <f t="shared" si="1951"/>
        <v>0</v>
      </c>
      <c r="Y1756" s="33">
        <f t="shared" si="1952"/>
        <v>44000</v>
      </c>
    </row>
    <row r="1757" spans="1:25" ht="15">
      <c r="A1757" s="39"/>
      <c r="B1757" s="240"/>
      <c r="C1757" s="14" t="str">
        <f>IF(B1748&lt;&gt;"",'Agents Postes'!E$12,"")</f>
        <v/>
      </c>
      <c r="D1757" s="15"/>
      <c r="E1757" s="16"/>
      <c r="F1757" s="16"/>
      <c r="G1757" s="17"/>
      <c r="H1757" s="17"/>
      <c r="I1757" s="18"/>
      <c r="J1757" s="18"/>
      <c r="K1757" s="19"/>
      <c r="L1757" s="1">
        <f t="shared" si="1908"/>
        <v>0</v>
      </c>
      <c r="M1757" s="4">
        <f t="shared" si="1909"/>
        <v>0</v>
      </c>
      <c r="R1757">
        <f t="shared" si="1946"/>
        <v>4</v>
      </c>
      <c r="S1757" s="33">
        <f t="shared" ref="S1757" si="1972">S1748</f>
        <v>44000</v>
      </c>
      <c r="T1757">
        <f t="shared" si="1948"/>
        <v>25</v>
      </c>
      <c r="U1757">
        <f t="shared" si="1949"/>
        <v>6</v>
      </c>
      <c r="V1757" t="str">
        <f t="shared" si="1911"/>
        <v>254</v>
      </c>
      <c r="W1757" s="188">
        <f t="shared" si="1950"/>
        <v>0</v>
      </c>
      <c r="X1757" s="188">
        <f t="shared" si="1951"/>
        <v>0</v>
      </c>
      <c r="Y1757" s="33">
        <f t="shared" si="1952"/>
        <v>44000</v>
      </c>
    </row>
    <row r="1758" spans="1:25" ht="15">
      <c r="A1758" s="39"/>
      <c r="B1758" s="240"/>
      <c r="C1758" s="14" t="str">
        <f>IF(B1748&lt;&gt;"",'Agents Postes'!E$13,"")</f>
        <v/>
      </c>
      <c r="D1758" s="15"/>
      <c r="E1758" s="16"/>
      <c r="F1758" s="16"/>
      <c r="G1758" s="17"/>
      <c r="H1758" s="17"/>
      <c r="I1758" s="18"/>
      <c r="J1758" s="18"/>
      <c r="K1758" s="19"/>
      <c r="L1758" s="1">
        <f t="shared" si="1908"/>
        <v>0</v>
      </c>
      <c r="M1758" s="4">
        <f t="shared" si="1909"/>
        <v>0</v>
      </c>
      <c r="R1758">
        <f t="shared" si="1946"/>
        <v>4</v>
      </c>
      <c r="S1758" s="33">
        <f t="shared" ref="S1758" si="1973">S1748</f>
        <v>44000</v>
      </c>
      <c r="T1758">
        <f t="shared" si="1948"/>
        <v>25</v>
      </c>
      <c r="U1758">
        <f t="shared" si="1949"/>
        <v>6</v>
      </c>
      <c r="V1758" t="str">
        <f t="shared" si="1911"/>
        <v>254</v>
      </c>
      <c r="W1758" s="188">
        <f t="shared" si="1950"/>
        <v>0</v>
      </c>
      <c r="X1758" s="188">
        <f t="shared" si="1951"/>
        <v>0</v>
      </c>
      <c r="Y1758" s="33">
        <f t="shared" si="1952"/>
        <v>44000</v>
      </c>
    </row>
    <row r="1759" spans="1:25" ht="15">
      <c r="A1759" s="39"/>
      <c r="B1759" s="240"/>
      <c r="C1759" s="14" t="str">
        <f>IF(B1748&lt;&gt;"",'Agents Postes'!E$14,"")</f>
        <v/>
      </c>
      <c r="D1759" s="15"/>
      <c r="E1759" s="16"/>
      <c r="F1759" s="16"/>
      <c r="G1759" s="17"/>
      <c r="H1759" s="17"/>
      <c r="I1759" s="18"/>
      <c r="J1759" s="18"/>
      <c r="K1759" s="19"/>
      <c r="L1759" s="1">
        <f t="shared" si="1908"/>
        <v>0</v>
      </c>
      <c r="M1759" s="4">
        <f t="shared" si="1909"/>
        <v>0</v>
      </c>
      <c r="R1759">
        <f t="shared" si="1946"/>
        <v>4</v>
      </c>
      <c r="S1759" s="33">
        <f t="shared" ref="S1759" si="1974">S1748</f>
        <v>44000</v>
      </c>
      <c r="T1759">
        <f t="shared" si="1948"/>
        <v>25</v>
      </c>
      <c r="U1759">
        <f t="shared" si="1949"/>
        <v>6</v>
      </c>
      <c r="V1759" t="str">
        <f t="shared" si="1911"/>
        <v>254</v>
      </c>
      <c r="W1759" s="188">
        <f t="shared" si="1950"/>
        <v>0</v>
      </c>
      <c r="X1759" s="188">
        <f t="shared" si="1951"/>
        <v>0</v>
      </c>
      <c r="Y1759" s="33">
        <f t="shared" si="1952"/>
        <v>44000</v>
      </c>
    </row>
    <row r="1760" spans="1:25" ht="15">
      <c r="A1760" s="39"/>
      <c r="B1760" s="240"/>
      <c r="C1760" s="14" t="str">
        <f>IF(B1749&lt;&gt;"",'Agents Postes'!E$14,"")</f>
        <v/>
      </c>
      <c r="D1760" s="15"/>
      <c r="E1760" s="16"/>
      <c r="F1760" s="16"/>
      <c r="G1760" s="17"/>
      <c r="H1760" s="17"/>
      <c r="I1760" s="18"/>
      <c r="J1760" s="18"/>
      <c r="K1760" s="19"/>
      <c r="L1760" s="1">
        <f t="shared" si="1908"/>
        <v>0</v>
      </c>
      <c r="M1760" s="4">
        <f t="shared" si="1909"/>
        <v>0</v>
      </c>
      <c r="R1760">
        <f t="shared" si="1946"/>
        <v>4</v>
      </c>
      <c r="S1760" s="33">
        <f t="shared" ref="S1760" si="1975">S1748</f>
        <v>44000</v>
      </c>
      <c r="T1760">
        <f t="shared" si="1948"/>
        <v>25</v>
      </c>
      <c r="U1760">
        <f t="shared" si="1949"/>
        <v>6</v>
      </c>
      <c r="V1760" t="str">
        <f t="shared" si="1911"/>
        <v>254</v>
      </c>
      <c r="W1760" s="188">
        <f t="shared" si="1950"/>
        <v>0</v>
      </c>
      <c r="X1760" s="188">
        <f t="shared" si="1951"/>
        <v>0</v>
      </c>
      <c r="Y1760" s="33">
        <f t="shared" si="1952"/>
        <v>44000</v>
      </c>
    </row>
    <row r="1761" spans="1:25" ht="15">
      <c r="A1761" s="39"/>
      <c r="B1761" s="240"/>
      <c r="C1761" s="14" t="str">
        <f>IF(B1750&lt;&gt;"",'Agents Postes'!E$14,"")</f>
        <v/>
      </c>
      <c r="D1761" s="15"/>
      <c r="E1761" s="16"/>
      <c r="F1761" s="16"/>
      <c r="G1761" s="17"/>
      <c r="H1761" s="17"/>
      <c r="I1761" s="18"/>
      <c r="J1761" s="18"/>
      <c r="K1761" s="19"/>
      <c r="L1761" s="1">
        <f t="shared" si="1908"/>
        <v>0</v>
      </c>
      <c r="M1761" s="4">
        <f t="shared" si="1909"/>
        <v>0</v>
      </c>
      <c r="R1761">
        <f t="shared" si="1946"/>
        <v>4</v>
      </c>
      <c r="S1761" s="33">
        <f t="shared" ref="S1761" si="1976">S1748</f>
        <v>44000</v>
      </c>
      <c r="T1761">
        <f t="shared" si="1948"/>
        <v>25</v>
      </c>
      <c r="U1761">
        <f t="shared" si="1949"/>
        <v>6</v>
      </c>
      <c r="V1761" t="str">
        <f t="shared" si="1911"/>
        <v>254</v>
      </c>
      <c r="W1761" s="188">
        <f t="shared" si="1950"/>
        <v>0</v>
      </c>
      <c r="X1761" s="188">
        <f t="shared" si="1951"/>
        <v>0</v>
      </c>
      <c r="Y1761" s="33">
        <f t="shared" si="1952"/>
        <v>44000</v>
      </c>
    </row>
    <row r="1762" spans="1:25" ht="15.75" thickBot="1">
      <c r="A1762" s="39"/>
      <c r="B1762" s="241"/>
      <c r="C1762" s="14" t="str">
        <f>IF(B1751&lt;&gt;"",'Agents Postes'!E$14,"")</f>
        <v/>
      </c>
      <c r="D1762" s="15"/>
      <c r="E1762" s="126"/>
      <c r="F1762" s="126"/>
      <c r="G1762" s="127"/>
      <c r="H1762" s="127"/>
      <c r="I1762" s="128"/>
      <c r="J1762" s="128"/>
      <c r="K1762" s="21"/>
      <c r="L1762" s="5">
        <f t="shared" si="1908"/>
        <v>0</v>
      </c>
      <c r="M1762" s="6">
        <f t="shared" si="1909"/>
        <v>0</v>
      </c>
      <c r="R1762">
        <f t="shared" si="1946"/>
        <v>4</v>
      </c>
      <c r="S1762" s="33">
        <f t="shared" ref="S1762" si="1977">S1748</f>
        <v>44000</v>
      </c>
      <c r="T1762">
        <f t="shared" si="1948"/>
        <v>25</v>
      </c>
      <c r="U1762">
        <f t="shared" si="1949"/>
        <v>6</v>
      </c>
      <c r="V1762" t="str">
        <f t="shared" si="1911"/>
        <v>254</v>
      </c>
      <c r="W1762" s="188">
        <f t="shared" si="1950"/>
        <v>0</v>
      </c>
      <c r="X1762" s="188">
        <f t="shared" si="1951"/>
        <v>0</v>
      </c>
      <c r="Y1762" s="33">
        <f t="shared" si="1952"/>
        <v>44000</v>
      </c>
    </row>
    <row r="1763" spans="1:25" ht="15">
      <c r="A1763" s="39">
        <v>117</v>
      </c>
      <c r="B1763" s="239">
        <f>IF(WORKDAY(D$4,A1763,Feries)&lt;=F$4,WORKDAY(D$4,A1763,Feries),"")</f>
        <v>44001</v>
      </c>
      <c r="C1763" s="11" t="str">
        <f>IF(B1763&lt;&gt;"",'Agents Postes'!E$3,"")</f>
        <v>Herbert Dupont</v>
      </c>
      <c r="D1763" s="12"/>
      <c r="E1763" s="123"/>
      <c r="F1763" s="123"/>
      <c r="G1763" s="124"/>
      <c r="H1763" s="124"/>
      <c r="I1763" s="125"/>
      <c r="J1763" s="125"/>
      <c r="K1763" s="13"/>
      <c r="L1763" s="2">
        <f t="shared" si="1908"/>
        <v>0</v>
      </c>
      <c r="M1763" s="3">
        <f t="shared" si="1909"/>
        <v>0</v>
      </c>
      <c r="R1763">
        <f t="shared" si="1946"/>
        <v>5</v>
      </c>
      <c r="S1763" s="33">
        <f t="shared" ref="S1763" si="1978">B1763</f>
        <v>44001</v>
      </c>
      <c r="T1763">
        <f t="shared" si="1948"/>
        <v>25</v>
      </c>
      <c r="U1763">
        <f t="shared" si="1949"/>
        <v>6</v>
      </c>
      <c r="V1763" t="str">
        <f t="shared" si="1911"/>
        <v>25Herbert Dupont5</v>
      </c>
      <c r="W1763" s="188">
        <f t="shared" si="1950"/>
        <v>0</v>
      </c>
      <c r="X1763" s="188">
        <f t="shared" si="1951"/>
        <v>0</v>
      </c>
      <c r="Y1763" s="33">
        <f t="shared" si="1952"/>
        <v>44001</v>
      </c>
    </row>
    <row r="1764" spans="1:25" ht="15">
      <c r="A1764" s="39"/>
      <c r="B1764" s="240"/>
      <c r="C1764" s="14" t="str">
        <f>IF(B1763&lt;&gt;"",'Agents Postes'!E$4,"")</f>
        <v>Lulu Durand</v>
      </c>
      <c r="D1764" s="15"/>
      <c r="E1764" s="16"/>
      <c r="F1764" s="16"/>
      <c r="G1764" s="17"/>
      <c r="H1764" s="17"/>
      <c r="I1764" s="18"/>
      <c r="J1764" s="18"/>
      <c r="K1764" s="19"/>
      <c r="L1764" s="1">
        <f t="shared" si="1908"/>
        <v>0</v>
      </c>
      <c r="M1764" s="4">
        <f t="shared" si="1909"/>
        <v>0</v>
      </c>
      <c r="R1764">
        <f t="shared" si="1946"/>
        <v>5</v>
      </c>
      <c r="S1764" s="33">
        <f t="shared" ref="S1764" si="1979">S1763</f>
        <v>44001</v>
      </c>
      <c r="T1764">
        <f t="shared" si="1948"/>
        <v>25</v>
      </c>
      <c r="U1764">
        <f t="shared" si="1949"/>
        <v>6</v>
      </c>
      <c r="V1764" t="str">
        <f t="shared" si="1911"/>
        <v>25Lulu Durand5</v>
      </c>
      <c r="W1764" s="188">
        <f t="shared" si="1950"/>
        <v>0</v>
      </c>
      <c r="X1764" s="188">
        <f t="shared" si="1951"/>
        <v>0</v>
      </c>
      <c r="Y1764" s="33">
        <f t="shared" si="1952"/>
        <v>44001</v>
      </c>
    </row>
    <row r="1765" spans="1:25" ht="15">
      <c r="A1765" s="39"/>
      <c r="B1765" s="240"/>
      <c r="C1765" s="14" t="str">
        <f>IF(B1763&lt;&gt;"",'Agents Postes'!E$5,"")</f>
        <v>Jules Wist</v>
      </c>
      <c r="D1765" s="15"/>
      <c r="E1765" s="16"/>
      <c r="F1765" s="16"/>
      <c r="G1765" s="17"/>
      <c r="H1765" s="17"/>
      <c r="I1765" s="18"/>
      <c r="J1765" s="18"/>
      <c r="K1765" s="19"/>
      <c r="L1765" s="1">
        <f t="shared" si="1908"/>
        <v>0</v>
      </c>
      <c r="M1765" s="4">
        <f t="shared" si="1909"/>
        <v>0</v>
      </c>
      <c r="R1765">
        <f t="shared" si="1946"/>
        <v>5</v>
      </c>
      <c r="S1765" s="33">
        <f t="shared" ref="S1765" si="1980">S1763</f>
        <v>44001</v>
      </c>
      <c r="T1765">
        <f t="shared" si="1948"/>
        <v>25</v>
      </c>
      <c r="U1765">
        <f t="shared" si="1949"/>
        <v>6</v>
      </c>
      <c r="V1765" t="str">
        <f t="shared" si="1911"/>
        <v>25Jules Wist5</v>
      </c>
      <c r="W1765" s="188">
        <f t="shared" si="1950"/>
        <v>0</v>
      </c>
      <c r="X1765" s="188">
        <f t="shared" si="1951"/>
        <v>0</v>
      </c>
      <c r="Y1765" s="33">
        <f t="shared" si="1952"/>
        <v>44001</v>
      </c>
    </row>
    <row r="1766" spans="1:25" ht="15">
      <c r="A1766" s="39"/>
      <c r="B1766" s="240"/>
      <c r="C1766" s="14" t="str">
        <f>IF(B1763&lt;&gt;"",'Agents Postes'!E$6,"")</f>
        <v>Honoré Tarot</v>
      </c>
      <c r="D1766" s="15"/>
      <c r="E1766" s="16"/>
      <c r="F1766" s="16"/>
      <c r="G1766" s="17"/>
      <c r="H1766" s="17"/>
      <c r="I1766" s="18"/>
      <c r="J1766" s="18"/>
      <c r="K1766" s="19"/>
      <c r="L1766" s="1">
        <f t="shared" ref="L1766:L1829" si="1981">(F1766-E1766)+(H1766-G1766)+(J1766-I1766)</f>
        <v>0</v>
      </c>
      <c r="M1766" s="4">
        <f t="shared" ref="M1766:M1829" si="1982">L1766*24</f>
        <v>0</v>
      </c>
      <c r="R1766">
        <f t="shared" si="1946"/>
        <v>5</v>
      </c>
      <c r="S1766" s="33">
        <f t="shared" ref="S1766" si="1983">S1763</f>
        <v>44001</v>
      </c>
      <c r="T1766">
        <f t="shared" si="1948"/>
        <v>25</v>
      </c>
      <c r="U1766">
        <f t="shared" si="1949"/>
        <v>6</v>
      </c>
      <c r="V1766" t="str">
        <f t="shared" ref="V1766:V1829" si="1984">T1766&amp;C1766&amp;R1766</f>
        <v>25Honoré Tarot5</v>
      </c>
      <c r="W1766" s="188">
        <f t="shared" si="1950"/>
        <v>0</v>
      </c>
      <c r="X1766" s="188">
        <f t="shared" si="1951"/>
        <v>0</v>
      </c>
      <c r="Y1766" s="33">
        <f t="shared" si="1952"/>
        <v>44001</v>
      </c>
    </row>
    <row r="1767" spans="1:25" ht="15">
      <c r="A1767" s="39"/>
      <c r="B1767" s="240"/>
      <c r="C1767" s="14" t="str">
        <f>IF(B1763&lt;&gt;"",'Agents Postes'!E$7,"")</f>
        <v>Joseph Belote</v>
      </c>
      <c r="D1767" s="15"/>
      <c r="E1767" s="16"/>
      <c r="F1767" s="16"/>
      <c r="G1767" s="17"/>
      <c r="H1767" s="17"/>
      <c r="I1767" s="18"/>
      <c r="J1767" s="18"/>
      <c r="K1767" s="19"/>
      <c r="L1767" s="1">
        <f t="shared" si="1981"/>
        <v>0</v>
      </c>
      <c r="M1767" s="4">
        <f t="shared" si="1982"/>
        <v>0</v>
      </c>
      <c r="R1767">
        <f t="shared" si="1946"/>
        <v>5</v>
      </c>
      <c r="S1767" s="33">
        <f t="shared" ref="S1767" si="1985">S1763</f>
        <v>44001</v>
      </c>
      <c r="T1767">
        <f t="shared" si="1948"/>
        <v>25</v>
      </c>
      <c r="U1767">
        <f t="shared" si="1949"/>
        <v>6</v>
      </c>
      <c r="V1767" t="str">
        <f t="shared" si="1984"/>
        <v>25Joseph Belote5</v>
      </c>
      <c r="W1767" s="188">
        <f t="shared" si="1950"/>
        <v>0</v>
      </c>
      <c r="X1767" s="188">
        <f t="shared" si="1951"/>
        <v>0</v>
      </c>
      <c r="Y1767" s="33">
        <f t="shared" si="1952"/>
        <v>44001</v>
      </c>
    </row>
    <row r="1768" spans="1:25" ht="15">
      <c r="A1768" s="39"/>
      <c r="B1768" s="240"/>
      <c r="C1768" s="14" t="str">
        <f>IF(B1763&lt;&gt;"",'Agents Postes'!E$8,"")</f>
        <v/>
      </c>
      <c r="D1768" s="15"/>
      <c r="E1768" s="16"/>
      <c r="F1768" s="16"/>
      <c r="G1768" s="17"/>
      <c r="H1768" s="17"/>
      <c r="I1768" s="18"/>
      <c r="J1768" s="18"/>
      <c r="K1768" s="19"/>
      <c r="L1768" s="1">
        <f t="shared" si="1981"/>
        <v>0</v>
      </c>
      <c r="M1768" s="4">
        <f t="shared" si="1982"/>
        <v>0</v>
      </c>
      <c r="R1768">
        <f t="shared" si="1946"/>
        <v>5</v>
      </c>
      <c r="S1768" s="33">
        <f t="shared" ref="S1768" si="1986">S1763</f>
        <v>44001</v>
      </c>
      <c r="T1768">
        <f t="shared" si="1948"/>
        <v>25</v>
      </c>
      <c r="U1768">
        <f t="shared" si="1949"/>
        <v>6</v>
      </c>
      <c r="V1768" t="str">
        <f t="shared" si="1984"/>
        <v>255</v>
      </c>
      <c r="W1768" s="188">
        <f t="shared" si="1950"/>
        <v>0</v>
      </c>
      <c r="X1768" s="188">
        <f t="shared" si="1951"/>
        <v>0</v>
      </c>
      <c r="Y1768" s="33">
        <f t="shared" si="1952"/>
        <v>44001</v>
      </c>
    </row>
    <row r="1769" spans="1:25" ht="15">
      <c r="A1769" s="39"/>
      <c r="B1769" s="240"/>
      <c r="C1769" s="14" t="str">
        <f>IF(B1763&lt;&gt;"",'Agents Postes'!E$9,"")</f>
        <v/>
      </c>
      <c r="D1769" s="15"/>
      <c r="E1769" s="16"/>
      <c r="F1769" s="16"/>
      <c r="G1769" s="17"/>
      <c r="H1769" s="17"/>
      <c r="I1769" s="18"/>
      <c r="J1769" s="18"/>
      <c r="K1769" s="19"/>
      <c r="L1769" s="1">
        <f t="shared" si="1981"/>
        <v>0</v>
      </c>
      <c r="M1769" s="4">
        <f t="shared" si="1982"/>
        <v>0</v>
      </c>
      <c r="R1769">
        <f t="shared" si="1946"/>
        <v>5</v>
      </c>
      <c r="S1769" s="33">
        <f t="shared" ref="S1769" si="1987">S1763</f>
        <v>44001</v>
      </c>
      <c r="T1769">
        <f t="shared" si="1948"/>
        <v>25</v>
      </c>
      <c r="U1769">
        <f t="shared" si="1949"/>
        <v>6</v>
      </c>
      <c r="V1769" t="str">
        <f t="shared" si="1984"/>
        <v>255</v>
      </c>
      <c r="W1769" s="188">
        <f t="shared" si="1950"/>
        <v>0</v>
      </c>
      <c r="X1769" s="188">
        <f t="shared" si="1951"/>
        <v>0</v>
      </c>
      <c r="Y1769" s="33">
        <f t="shared" si="1952"/>
        <v>44001</v>
      </c>
    </row>
    <row r="1770" spans="1:25" ht="15">
      <c r="A1770" s="39"/>
      <c r="B1770" s="240"/>
      <c r="C1770" s="14" t="str">
        <f>IF(B1763&lt;&gt;"",'Agents Postes'!E$10,"")</f>
        <v/>
      </c>
      <c r="D1770" s="15"/>
      <c r="E1770" s="16"/>
      <c r="F1770" s="16"/>
      <c r="G1770" s="17"/>
      <c r="H1770" s="17"/>
      <c r="I1770" s="18"/>
      <c r="J1770" s="18"/>
      <c r="K1770" s="19"/>
      <c r="L1770" s="1">
        <f t="shared" si="1981"/>
        <v>0</v>
      </c>
      <c r="M1770" s="4">
        <f t="shared" si="1982"/>
        <v>0</v>
      </c>
      <c r="R1770">
        <f t="shared" si="1946"/>
        <v>5</v>
      </c>
      <c r="S1770" s="33">
        <f t="shared" ref="S1770" si="1988">S1763</f>
        <v>44001</v>
      </c>
      <c r="T1770">
        <f t="shared" si="1948"/>
        <v>25</v>
      </c>
      <c r="U1770">
        <f t="shared" si="1949"/>
        <v>6</v>
      </c>
      <c r="V1770" t="str">
        <f t="shared" si="1984"/>
        <v>255</v>
      </c>
      <c r="W1770" s="188">
        <f t="shared" si="1950"/>
        <v>0</v>
      </c>
      <c r="X1770" s="188">
        <f t="shared" si="1951"/>
        <v>0</v>
      </c>
      <c r="Y1770" s="33">
        <f t="shared" si="1952"/>
        <v>44001</v>
      </c>
    </row>
    <row r="1771" spans="1:25" ht="15">
      <c r="A1771" s="39"/>
      <c r="B1771" s="240"/>
      <c r="C1771" s="14" t="str">
        <f>IF(B1763&lt;&gt;"",'Agents Postes'!E$11,"")</f>
        <v/>
      </c>
      <c r="D1771" s="15"/>
      <c r="E1771" s="16"/>
      <c r="F1771" s="16"/>
      <c r="G1771" s="17"/>
      <c r="H1771" s="17"/>
      <c r="I1771" s="18"/>
      <c r="J1771" s="18"/>
      <c r="K1771" s="19"/>
      <c r="L1771" s="1">
        <f t="shared" si="1981"/>
        <v>0</v>
      </c>
      <c r="M1771" s="4">
        <f t="shared" si="1982"/>
        <v>0</v>
      </c>
      <c r="R1771">
        <f t="shared" si="1946"/>
        <v>5</v>
      </c>
      <c r="S1771" s="33">
        <f t="shared" ref="S1771" si="1989">S1763</f>
        <v>44001</v>
      </c>
      <c r="T1771">
        <f t="shared" si="1948"/>
        <v>25</v>
      </c>
      <c r="U1771">
        <f t="shared" si="1949"/>
        <v>6</v>
      </c>
      <c r="V1771" t="str">
        <f t="shared" si="1984"/>
        <v>255</v>
      </c>
      <c r="W1771" s="188">
        <f t="shared" si="1950"/>
        <v>0</v>
      </c>
      <c r="X1771" s="188">
        <f t="shared" si="1951"/>
        <v>0</v>
      </c>
      <c r="Y1771" s="33">
        <f t="shared" si="1952"/>
        <v>44001</v>
      </c>
    </row>
    <row r="1772" spans="1:25" ht="15">
      <c r="A1772" s="39"/>
      <c r="B1772" s="240"/>
      <c r="C1772" s="14" t="str">
        <f>IF(B1763&lt;&gt;"",'Agents Postes'!E$12,"")</f>
        <v/>
      </c>
      <c r="D1772" s="15"/>
      <c r="E1772" s="16"/>
      <c r="F1772" s="16"/>
      <c r="G1772" s="17"/>
      <c r="H1772" s="17"/>
      <c r="I1772" s="18"/>
      <c r="J1772" s="18"/>
      <c r="K1772" s="19"/>
      <c r="L1772" s="1">
        <f t="shared" si="1981"/>
        <v>0</v>
      </c>
      <c r="M1772" s="4">
        <f t="shared" si="1982"/>
        <v>0</v>
      </c>
      <c r="R1772">
        <f t="shared" si="1946"/>
        <v>5</v>
      </c>
      <c r="S1772" s="33">
        <f t="shared" ref="S1772" si="1990">S1763</f>
        <v>44001</v>
      </c>
      <c r="T1772">
        <f t="shared" si="1948"/>
        <v>25</v>
      </c>
      <c r="U1772">
        <f t="shared" si="1949"/>
        <v>6</v>
      </c>
      <c r="V1772" t="str">
        <f t="shared" si="1984"/>
        <v>255</v>
      </c>
      <c r="W1772" s="188">
        <f t="shared" si="1950"/>
        <v>0</v>
      </c>
      <c r="X1772" s="188">
        <f t="shared" si="1951"/>
        <v>0</v>
      </c>
      <c r="Y1772" s="33">
        <f t="shared" si="1952"/>
        <v>44001</v>
      </c>
    </row>
    <row r="1773" spans="1:25" ht="15">
      <c r="A1773" s="39"/>
      <c r="B1773" s="240"/>
      <c r="C1773" s="14" t="str">
        <f>IF(B1763&lt;&gt;"",'Agents Postes'!E$13,"")</f>
        <v/>
      </c>
      <c r="D1773" s="15"/>
      <c r="E1773" s="16"/>
      <c r="F1773" s="16"/>
      <c r="G1773" s="17"/>
      <c r="H1773" s="17"/>
      <c r="I1773" s="18"/>
      <c r="J1773" s="18"/>
      <c r="K1773" s="19"/>
      <c r="L1773" s="1">
        <f t="shared" si="1981"/>
        <v>0</v>
      </c>
      <c r="M1773" s="4">
        <f t="shared" si="1982"/>
        <v>0</v>
      </c>
      <c r="R1773">
        <f t="shared" si="1946"/>
        <v>5</v>
      </c>
      <c r="S1773" s="33">
        <f t="shared" ref="S1773" si="1991">S1763</f>
        <v>44001</v>
      </c>
      <c r="T1773">
        <f t="shared" si="1948"/>
        <v>25</v>
      </c>
      <c r="U1773">
        <f t="shared" si="1949"/>
        <v>6</v>
      </c>
      <c r="V1773" t="str">
        <f t="shared" si="1984"/>
        <v>255</v>
      </c>
      <c r="W1773" s="188">
        <f t="shared" si="1950"/>
        <v>0</v>
      </c>
      <c r="X1773" s="188">
        <f t="shared" si="1951"/>
        <v>0</v>
      </c>
      <c r="Y1773" s="33">
        <f t="shared" si="1952"/>
        <v>44001</v>
      </c>
    </row>
    <row r="1774" spans="1:25" ht="15">
      <c r="A1774" s="39"/>
      <c r="B1774" s="240"/>
      <c r="C1774" s="14" t="str">
        <f>IF(B1763&lt;&gt;"",'Agents Postes'!E$14,"")</f>
        <v/>
      </c>
      <c r="D1774" s="15"/>
      <c r="E1774" s="16"/>
      <c r="F1774" s="16"/>
      <c r="G1774" s="17"/>
      <c r="H1774" s="17"/>
      <c r="I1774" s="18"/>
      <c r="J1774" s="18"/>
      <c r="K1774" s="19"/>
      <c r="L1774" s="1">
        <f t="shared" si="1981"/>
        <v>0</v>
      </c>
      <c r="M1774" s="4">
        <f t="shared" si="1982"/>
        <v>0</v>
      </c>
      <c r="R1774">
        <f t="shared" si="1946"/>
        <v>5</v>
      </c>
      <c r="S1774" s="33">
        <f t="shared" ref="S1774" si="1992">S1763</f>
        <v>44001</v>
      </c>
      <c r="T1774">
        <f t="shared" si="1948"/>
        <v>25</v>
      </c>
      <c r="U1774">
        <f t="shared" si="1949"/>
        <v>6</v>
      </c>
      <c r="V1774" t="str">
        <f t="shared" si="1984"/>
        <v>255</v>
      </c>
      <c r="W1774" s="188">
        <f t="shared" si="1950"/>
        <v>0</v>
      </c>
      <c r="X1774" s="188">
        <f t="shared" si="1951"/>
        <v>0</v>
      </c>
      <c r="Y1774" s="33">
        <f t="shared" si="1952"/>
        <v>44001</v>
      </c>
    </row>
    <row r="1775" spans="1:25" ht="15">
      <c r="A1775" s="39"/>
      <c r="B1775" s="240"/>
      <c r="C1775" s="14" t="str">
        <f>IF(B1764&lt;&gt;"",'Agents Postes'!E$14,"")</f>
        <v/>
      </c>
      <c r="D1775" s="15"/>
      <c r="E1775" s="16"/>
      <c r="F1775" s="16"/>
      <c r="G1775" s="17"/>
      <c r="H1775" s="17"/>
      <c r="I1775" s="18"/>
      <c r="J1775" s="18"/>
      <c r="K1775" s="19"/>
      <c r="L1775" s="1">
        <f t="shared" si="1981"/>
        <v>0</v>
      </c>
      <c r="M1775" s="4">
        <f t="shared" si="1982"/>
        <v>0</v>
      </c>
      <c r="R1775">
        <f t="shared" si="1946"/>
        <v>5</v>
      </c>
      <c r="S1775" s="33">
        <f t="shared" ref="S1775" si="1993">S1763</f>
        <v>44001</v>
      </c>
      <c r="T1775">
        <f t="shared" si="1948"/>
        <v>25</v>
      </c>
      <c r="U1775">
        <f t="shared" si="1949"/>
        <v>6</v>
      </c>
      <c r="V1775" t="str">
        <f t="shared" si="1984"/>
        <v>255</v>
      </c>
      <c r="W1775" s="188">
        <f t="shared" si="1950"/>
        <v>0</v>
      </c>
      <c r="X1775" s="188">
        <f t="shared" si="1951"/>
        <v>0</v>
      </c>
      <c r="Y1775" s="33">
        <f t="shared" si="1952"/>
        <v>44001</v>
      </c>
    </row>
    <row r="1776" spans="1:25" ht="15">
      <c r="A1776" s="39"/>
      <c r="B1776" s="240"/>
      <c r="C1776" s="14" t="str">
        <f>IF(B1765&lt;&gt;"",'Agents Postes'!E$14,"")</f>
        <v/>
      </c>
      <c r="D1776" s="15"/>
      <c r="E1776" s="16"/>
      <c r="F1776" s="16"/>
      <c r="G1776" s="17"/>
      <c r="H1776" s="17"/>
      <c r="I1776" s="18"/>
      <c r="J1776" s="18"/>
      <c r="K1776" s="19"/>
      <c r="L1776" s="1">
        <f t="shared" si="1981"/>
        <v>0</v>
      </c>
      <c r="M1776" s="4">
        <f t="shared" si="1982"/>
        <v>0</v>
      </c>
      <c r="R1776">
        <f t="shared" si="1946"/>
        <v>5</v>
      </c>
      <c r="S1776" s="33">
        <f t="shared" ref="S1776" si="1994">S1763</f>
        <v>44001</v>
      </c>
      <c r="T1776">
        <f t="shared" si="1948"/>
        <v>25</v>
      </c>
      <c r="U1776">
        <f t="shared" si="1949"/>
        <v>6</v>
      </c>
      <c r="V1776" t="str">
        <f t="shared" si="1984"/>
        <v>255</v>
      </c>
      <c r="W1776" s="188">
        <f t="shared" si="1950"/>
        <v>0</v>
      </c>
      <c r="X1776" s="188">
        <f t="shared" si="1951"/>
        <v>0</v>
      </c>
      <c r="Y1776" s="33">
        <f t="shared" si="1952"/>
        <v>44001</v>
      </c>
    </row>
    <row r="1777" spans="1:25" ht="15.75" thickBot="1">
      <c r="A1777" s="39"/>
      <c r="B1777" s="241"/>
      <c r="C1777" s="14" t="str">
        <f>IF(B1766&lt;&gt;"",'Agents Postes'!E$14,"")</f>
        <v/>
      </c>
      <c r="D1777" s="15"/>
      <c r="E1777" s="126"/>
      <c r="F1777" s="126"/>
      <c r="G1777" s="127"/>
      <c r="H1777" s="127"/>
      <c r="I1777" s="128"/>
      <c r="J1777" s="128"/>
      <c r="K1777" s="21"/>
      <c r="L1777" s="5">
        <f t="shared" si="1981"/>
        <v>0</v>
      </c>
      <c r="M1777" s="6">
        <f t="shared" si="1982"/>
        <v>0</v>
      </c>
      <c r="R1777">
        <f t="shared" si="1946"/>
        <v>5</v>
      </c>
      <c r="S1777" s="33">
        <f t="shared" ref="S1777" si="1995">S1763</f>
        <v>44001</v>
      </c>
      <c r="T1777">
        <f t="shared" si="1948"/>
        <v>25</v>
      </c>
      <c r="U1777">
        <f t="shared" si="1949"/>
        <v>6</v>
      </c>
      <c r="V1777" t="str">
        <f t="shared" si="1984"/>
        <v>255</v>
      </c>
      <c r="W1777" s="188">
        <f t="shared" si="1950"/>
        <v>0</v>
      </c>
      <c r="X1777" s="188">
        <f t="shared" si="1951"/>
        <v>0</v>
      </c>
      <c r="Y1777" s="33">
        <f t="shared" si="1952"/>
        <v>44001</v>
      </c>
    </row>
    <row r="1778" spans="1:25" ht="15">
      <c r="A1778" s="39">
        <v>118</v>
      </c>
      <c r="B1778" s="239">
        <f>IF(WORKDAY(D$4,A1778,Feries)&lt;=F$4,WORKDAY(D$4,A1778,Feries),"")</f>
        <v>44004</v>
      </c>
      <c r="C1778" s="11" t="str">
        <f>IF(B1778&lt;&gt;"",'Agents Postes'!E$3,"")</f>
        <v>Herbert Dupont</v>
      </c>
      <c r="D1778" s="12"/>
      <c r="E1778" s="123"/>
      <c r="F1778" s="123"/>
      <c r="G1778" s="124"/>
      <c r="H1778" s="124"/>
      <c r="I1778" s="125"/>
      <c r="J1778" s="125"/>
      <c r="K1778" s="13"/>
      <c r="L1778" s="2">
        <f t="shared" si="1981"/>
        <v>0</v>
      </c>
      <c r="M1778" s="3">
        <f t="shared" si="1982"/>
        <v>0</v>
      </c>
      <c r="R1778">
        <f t="shared" si="1946"/>
        <v>1</v>
      </c>
      <c r="S1778" s="33">
        <f t="shared" ref="S1778" si="1996">B1778</f>
        <v>44004</v>
      </c>
      <c r="T1778">
        <f t="shared" si="1948"/>
        <v>26</v>
      </c>
      <c r="U1778">
        <f t="shared" si="1949"/>
        <v>6</v>
      </c>
      <c r="V1778" t="str">
        <f t="shared" si="1984"/>
        <v>26Herbert Dupont1</v>
      </c>
      <c r="W1778" s="188">
        <f t="shared" si="1950"/>
        <v>0</v>
      </c>
      <c r="X1778" s="188">
        <f t="shared" si="1951"/>
        <v>0</v>
      </c>
      <c r="Y1778" s="33">
        <f t="shared" si="1952"/>
        <v>44004</v>
      </c>
    </row>
    <row r="1779" spans="1:25" ht="15">
      <c r="A1779" s="39"/>
      <c r="B1779" s="240"/>
      <c r="C1779" s="14" t="str">
        <f>IF(B1778&lt;&gt;"",'Agents Postes'!E$4,"")</f>
        <v>Lulu Durand</v>
      </c>
      <c r="D1779" s="15"/>
      <c r="E1779" s="16"/>
      <c r="F1779" s="16"/>
      <c r="G1779" s="17"/>
      <c r="H1779" s="17"/>
      <c r="I1779" s="18"/>
      <c r="J1779" s="18"/>
      <c r="K1779" s="19"/>
      <c r="L1779" s="1">
        <f t="shared" si="1981"/>
        <v>0</v>
      </c>
      <c r="M1779" s="4">
        <f t="shared" si="1982"/>
        <v>0</v>
      </c>
      <c r="R1779">
        <f t="shared" si="1946"/>
        <v>1</v>
      </c>
      <c r="S1779" s="33">
        <f t="shared" ref="S1779" si="1997">S1778</f>
        <v>44004</v>
      </c>
      <c r="T1779">
        <f t="shared" si="1948"/>
        <v>26</v>
      </c>
      <c r="U1779">
        <f t="shared" si="1949"/>
        <v>6</v>
      </c>
      <c r="V1779" t="str">
        <f t="shared" si="1984"/>
        <v>26Lulu Durand1</v>
      </c>
      <c r="W1779" s="188">
        <f t="shared" si="1950"/>
        <v>0</v>
      </c>
      <c r="X1779" s="188">
        <f t="shared" si="1951"/>
        <v>0</v>
      </c>
      <c r="Y1779" s="33">
        <f t="shared" si="1952"/>
        <v>44004</v>
      </c>
    </row>
    <row r="1780" spans="1:25" ht="15">
      <c r="A1780" s="39"/>
      <c r="B1780" s="240"/>
      <c r="C1780" s="14" t="str">
        <f>IF(B1778&lt;&gt;"",'Agents Postes'!E$5,"")</f>
        <v>Jules Wist</v>
      </c>
      <c r="D1780" s="15"/>
      <c r="E1780" s="16"/>
      <c r="F1780" s="16"/>
      <c r="G1780" s="17"/>
      <c r="H1780" s="17"/>
      <c r="I1780" s="18"/>
      <c r="J1780" s="18"/>
      <c r="K1780" s="19"/>
      <c r="L1780" s="1">
        <f t="shared" si="1981"/>
        <v>0</v>
      </c>
      <c r="M1780" s="4">
        <f t="shared" si="1982"/>
        <v>0</v>
      </c>
      <c r="R1780">
        <f t="shared" si="1946"/>
        <v>1</v>
      </c>
      <c r="S1780" s="33">
        <f t="shared" ref="S1780" si="1998">S1778</f>
        <v>44004</v>
      </c>
      <c r="T1780">
        <f t="shared" si="1948"/>
        <v>26</v>
      </c>
      <c r="U1780">
        <f t="shared" si="1949"/>
        <v>6</v>
      </c>
      <c r="V1780" t="str">
        <f t="shared" si="1984"/>
        <v>26Jules Wist1</v>
      </c>
      <c r="W1780" s="188">
        <f t="shared" si="1950"/>
        <v>0</v>
      </c>
      <c r="X1780" s="188">
        <f t="shared" si="1951"/>
        <v>0</v>
      </c>
      <c r="Y1780" s="33">
        <f t="shared" si="1952"/>
        <v>44004</v>
      </c>
    </row>
    <row r="1781" spans="1:25" ht="15">
      <c r="A1781" s="39"/>
      <c r="B1781" s="240"/>
      <c r="C1781" s="14" t="str">
        <f>IF(B1778&lt;&gt;"",'Agents Postes'!E$6,"")</f>
        <v>Honoré Tarot</v>
      </c>
      <c r="D1781" s="15"/>
      <c r="E1781" s="16"/>
      <c r="F1781" s="16"/>
      <c r="G1781" s="17"/>
      <c r="H1781" s="17"/>
      <c r="I1781" s="18"/>
      <c r="J1781" s="18"/>
      <c r="K1781" s="19"/>
      <c r="L1781" s="1">
        <f t="shared" si="1981"/>
        <v>0</v>
      </c>
      <c r="M1781" s="4">
        <f t="shared" si="1982"/>
        <v>0</v>
      </c>
      <c r="R1781">
        <f t="shared" si="1946"/>
        <v>1</v>
      </c>
      <c r="S1781" s="33">
        <f t="shared" ref="S1781" si="1999">S1778</f>
        <v>44004</v>
      </c>
      <c r="T1781">
        <f t="shared" si="1948"/>
        <v>26</v>
      </c>
      <c r="U1781">
        <f t="shared" si="1949"/>
        <v>6</v>
      </c>
      <c r="V1781" t="str">
        <f t="shared" si="1984"/>
        <v>26Honoré Tarot1</v>
      </c>
      <c r="W1781" s="188">
        <f t="shared" si="1950"/>
        <v>0</v>
      </c>
      <c r="X1781" s="188">
        <f t="shared" si="1951"/>
        <v>0</v>
      </c>
      <c r="Y1781" s="33">
        <f t="shared" si="1952"/>
        <v>44004</v>
      </c>
    </row>
    <row r="1782" spans="1:25" ht="15">
      <c r="A1782" s="39"/>
      <c r="B1782" s="240"/>
      <c r="C1782" s="14" t="str">
        <f>IF(B1778&lt;&gt;"",'Agents Postes'!E$7,"")</f>
        <v>Joseph Belote</v>
      </c>
      <c r="D1782" s="15"/>
      <c r="E1782" s="16"/>
      <c r="F1782" s="16"/>
      <c r="G1782" s="17"/>
      <c r="H1782" s="17"/>
      <c r="I1782" s="18"/>
      <c r="J1782" s="18"/>
      <c r="K1782" s="19"/>
      <c r="L1782" s="1">
        <f t="shared" si="1981"/>
        <v>0</v>
      </c>
      <c r="M1782" s="4">
        <f t="shared" si="1982"/>
        <v>0</v>
      </c>
      <c r="R1782">
        <f t="shared" si="1946"/>
        <v>1</v>
      </c>
      <c r="S1782" s="33">
        <f t="shared" ref="S1782" si="2000">S1778</f>
        <v>44004</v>
      </c>
      <c r="T1782">
        <f t="shared" si="1948"/>
        <v>26</v>
      </c>
      <c r="U1782">
        <f t="shared" si="1949"/>
        <v>6</v>
      </c>
      <c r="V1782" t="str">
        <f t="shared" si="1984"/>
        <v>26Joseph Belote1</v>
      </c>
      <c r="W1782" s="188">
        <f t="shared" si="1950"/>
        <v>0</v>
      </c>
      <c r="X1782" s="188">
        <f t="shared" si="1951"/>
        <v>0</v>
      </c>
      <c r="Y1782" s="33">
        <f t="shared" si="1952"/>
        <v>44004</v>
      </c>
    </row>
    <row r="1783" spans="1:25" ht="15">
      <c r="A1783" s="39"/>
      <c r="B1783" s="240"/>
      <c r="C1783" s="14" t="str">
        <f>IF(B1778&lt;&gt;"",'Agents Postes'!E$8,"")</f>
        <v/>
      </c>
      <c r="D1783" s="15"/>
      <c r="E1783" s="16"/>
      <c r="F1783" s="16"/>
      <c r="G1783" s="17"/>
      <c r="H1783" s="17"/>
      <c r="I1783" s="18"/>
      <c r="J1783" s="18"/>
      <c r="K1783" s="19"/>
      <c r="L1783" s="1">
        <f t="shared" si="1981"/>
        <v>0</v>
      </c>
      <c r="M1783" s="4">
        <f t="shared" si="1982"/>
        <v>0</v>
      </c>
      <c r="R1783">
        <f t="shared" si="1946"/>
        <v>1</v>
      </c>
      <c r="S1783" s="33">
        <f t="shared" ref="S1783" si="2001">S1778</f>
        <v>44004</v>
      </c>
      <c r="T1783">
        <f t="shared" si="1948"/>
        <v>26</v>
      </c>
      <c r="U1783">
        <f t="shared" si="1949"/>
        <v>6</v>
      </c>
      <c r="V1783" t="str">
        <f t="shared" si="1984"/>
        <v>261</v>
      </c>
      <c r="W1783" s="188">
        <f t="shared" si="1950"/>
        <v>0</v>
      </c>
      <c r="X1783" s="188">
        <f t="shared" si="1951"/>
        <v>0</v>
      </c>
      <c r="Y1783" s="33">
        <f t="shared" si="1952"/>
        <v>44004</v>
      </c>
    </row>
    <row r="1784" spans="1:25" ht="15">
      <c r="A1784" s="39"/>
      <c r="B1784" s="240"/>
      <c r="C1784" s="14" t="str">
        <f>IF(B1778&lt;&gt;"",'Agents Postes'!E$9,"")</f>
        <v/>
      </c>
      <c r="D1784" s="15"/>
      <c r="E1784" s="16"/>
      <c r="F1784" s="16"/>
      <c r="G1784" s="17"/>
      <c r="H1784" s="17"/>
      <c r="I1784" s="18"/>
      <c r="J1784" s="18"/>
      <c r="K1784" s="19"/>
      <c r="L1784" s="1">
        <f t="shared" si="1981"/>
        <v>0</v>
      </c>
      <c r="M1784" s="4">
        <f t="shared" si="1982"/>
        <v>0</v>
      </c>
      <c r="R1784">
        <f t="shared" si="1946"/>
        <v>1</v>
      </c>
      <c r="S1784" s="33">
        <f t="shared" ref="S1784" si="2002">S1778</f>
        <v>44004</v>
      </c>
      <c r="T1784">
        <f t="shared" si="1948"/>
        <v>26</v>
      </c>
      <c r="U1784">
        <f t="shared" si="1949"/>
        <v>6</v>
      </c>
      <c r="V1784" t="str">
        <f t="shared" si="1984"/>
        <v>261</v>
      </c>
      <c r="W1784" s="188">
        <f t="shared" si="1950"/>
        <v>0</v>
      </c>
      <c r="X1784" s="188">
        <f t="shared" si="1951"/>
        <v>0</v>
      </c>
      <c r="Y1784" s="33">
        <f t="shared" si="1952"/>
        <v>44004</v>
      </c>
    </row>
    <row r="1785" spans="1:25" ht="15">
      <c r="A1785" s="39"/>
      <c r="B1785" s="240"/>
      <c r="C1785" s="14" t="str">
        <f>IF(B1778&lt;&gt;"",'Agents Postes'!E$10,"")</f>
        <v/>
      </c>
      <c r="D1785" s="15"/>
      <c r="E1785" s="16"/>
      <c r="F1785" s="16"/>
      <c r="G1785" s="17"/>
      <c r="H1785" s="17"/>
      <c r="I1785" s="18"/>
      <c r="J1785" s="18"/>
      <c r="K1785" s="19"/>
      <c r="L1785" s="1">
        <f t="shared" si="1981"/>
        <v>0</v>
      </c>
      <c r="M1785" s="4">
        <f t="shared" si="1982"/>
        <v>0</v>
      </c>
      <c r="R1785">
        <f t="shared" si="1946"/>
        <v>1</v>
      </c>
      <c r="S1785" s="33">
        <f t="shared" ref="S1785" si="2003">S1778</f>
        <v>44004</v>
      </c>
      <c r="T1785">
        <f t="shared" si="1948"/>
        <v>26</v>
      </c>
      <c r="U1785">
        <f t="shared" si="1949"/>
        <v>6</v>
      </c>
      <c r="V1785" t="str">
        <f t="shared" si="1984"/>
        <v>261</v>
      </c>
      <c r="W1785" s="188">
        <f t="shared" si="1950"/>
        <v>0</v>
      </c>
      <c r="X1785" s="188">
        <f t="shared" si="1951"/>
        <v>0</v>
      </c>
      <c r="Y1785" s="33">
        <f t="shared" si="1952"/>
        <v>44004</v>
      </c>
    </row>
    <row r="1786" spans="1:25" ht="15">
      <c r="A1786" s="39"/>
      <c r="B1786" s="240"/>
      <c r="C1786" s="14" t="str">
        <f>IF(B1778&lt;&gt;"",'Agents Postes'!E$11,"")</f>
        <v/>
      </c>
      <c r="D1786" s="15"/>
      <c r="E1786" s="16"/>
      <c r="F1786" s="16"/>
      <c r="G1786" s="17"/>
      <c r="H1786" s="17"/>
      <c r="I1786" s="18"/>
      <c r="J1786" s="18"/>
      <c r="K1786" s="19"/>
      <c r="L1786" s="1">
        <f t="shared" si="1981"/>
        <v>0</v>
      </c>
      <c r="M1786" s="4">
        <f t="shared" si="1982"/>
        <v>0</v>
      </c>
      <c r="R1786">
        <f t="shared" si="1946"/>
        <v>1</v>
      </c>
      <c r="S1786" s="33">
        <f t="shared" ref="S1786" si="2004">S1778</f>
        <v>44004</v>
      </c>
      <c r="T1786">
        <f t="shared" si="1948"/>
        <v>26</v>
      </c>
      <c r="U1786">
        <f t="shared" si="1949"/>
        <v>6</v>
      </c>
      <c r="V1786" t="str">
        <f t="shared" si="1984"/>
        <v>261</v>
      </c>
      <c r="W1786" s="188">
        <f t="shared" si="1950"/>
        <v>0</v>
      </c>
      <c r="X1786" s="188">
        <f t="shared" si="1951"/>
        <v>0</v>
      </c>
      <c r="Y1786" s="33">
        <f t="shared" si="1952"/>
        <v>44004</v>
      </c>
    </row>
    <row r="1787" spans="1:25" ht="15">
      <c r="A1787" s="39"/>
      <c r="B1787" s="240"/>
      <c r="C1787" s="14" t="str">
        <f>IF(B1778&lt;&gt;"",'Agents Postes'!E$12,"")</f>
        <v/>
      </c>
      <c r="D1787" s="15"/>
      <c r="E1787" s="16"/>
      <c r="F1787" s="16"/>
      <c r="G1787" s="17"/>
      <c r="H1787" s="17"/>
      <c r="I1787" s="18"/>
      <c r="J1787" s="18"/>
      <c r="K1787" s="19"/>
      <c r="L1787" s="1">
        <f t="shared" si="1981"/>
        <v>0</v>
      </c>
      <c r="M1787" s="4">
        <f t="shared" si="1982"/>
        <v>0</v>
      </c>
      <c r="R1787">
        <f t="shared" si="1946"/>
        <v>1</v>
      </c>
      <c r="S1787" s="33">
        <f t="shared" ref="S1787" si="2005">S1778</f>
        <v>44004</v>
      </c>
      <c r="T1787">
        <f t="shared" si="1948"/>
        <v>26</v>
      </c>
      <c r="U1787">
        <f t="shared" si="1949"/>
        <v>6</v>
      </c>
      <c r="V1787" t="str">
        <f t="shared" si="1984"/>
        <v>261</v>
      </c>
      <c r="W1787" s="188">
        <f t="shared" si="1950"/>
        <v>0</v>
      </c>
      <c r="X1787" s="188">
        <f t="shared" si="1951"/>
        <v>0</v>
      </c>
      <c r="Y1787" s="33">
        <f t="shared" si="1952"/>
        <v>44004</v>
      </c>
    </row>
    <row r="1788" spans="1:25" ht="15">
      <c r="A1788" s="39"/>
      <c r="B1788" s="240"/>
      <c r="C1788" s="14" t="str">
        <f>IF(B1778&lt;&gt;"",'Agents Postes'!E$13,"")</f>
        <v/>
      </c>
      <c r="D1788" s="15"/>
      <c r="E1788" s="16"/>
      <c r="F1788" s="16"/>
      <c r="G1788" s="17"/>
      <c r="H1788" s="17"/>
      <c r="I1788" s="18"/>
      <c r="J1788" s="18"/>
      <c r="K1788" s="19"/>
      <c r="L1788" s="1">
        <f t="shared" si="1981"/>
        <v>0</v>
      </c>
      <c r="M1788" s="4">
        <f t="shared" si="1982"/>
        <v>0</v>
      </c>
      <c r="R1788">
        <f t="shared" si="1946"/>
        <v>1</v>
      </c>
      <c r="S1788" s="33">
        <f t="shared" ref="S1788" si="2006">S1778</f>
        <v>44004</v>
      </c>
      <c r="T1788">
        <f t="shared" si="1948"/>
        <v>26</v>
      </c>
      <c r="U1788">
        <f t="shared" si="1949"/>
        <v>6</v>
      </c>
      <c r="V1788" t="str">
        <f t="shared" si="1984"/>
        <v>261</v>
      </c>
      <c r="W1788" s="188">
        <f t="shared" si="1950"/>
        <v>0</v>
      </c>
      <c r="X1788" s="188">
        <f t="shared" si="1951"/>
        <v>0</v>
      </c>
      <c r="Y1788" s="33">
        <f t="shared" si="1952"/>
        <v>44004</v>
      </c>
    </row>
    <row r="1789" spans="1:25" ht="15">
      <c r="A1789" s="39"/>
      <c r="B1789" s="240"/>
      <c r="C1789" s="14" t="str">
        <f>IF(B1778&lt;&gt;"",'Agents Postes'!E$14,"")</f>
        <v/>
      </c>
      <c r="D1789" s="15"/>
      <c r="E1789" s="16"/>
      <c r="F1789" s="16"/>
      <c r="G1789" s="17"/>
      <c r="H1789" s="17"/>
      <c r="I1789" s="18"/>
      <c r="J1789" s="18"/>
      <c r="K1789" s="19"/>
      <c r="L1789" s="1">
        <f t="shared" si="1981"/>
        <v>0</v>
      </c>
      <c r="M1789" s="4">
        <f t="shared" si="1982"/>
        <v>0</v>
      </c>
      <c r="R1789">
        <f t="shared" si="1946"/>
        <v>1</v>
      </c>
      <c r="S1789" s="33">
        <f t="shared" ref="S1789" si="2007">S1778</f>
        <v>44004</v>
      </c>
      <c r="T1789">
        <f t="shared" si="1948"/>
        <v>26</v>
      </c>
      <c r="U1789">
        <f t="shared" si="1949"/>
        <v>6</v>
      </c>
      <c r="V1789" t="str">
        <f t="shared" si="1984"/>
        <v>261</v>
      </c>
      <c r="W1789" s="188">
        <f t="shared" si="1950"/>
        <v>0</v>
      </c>
      <c r="X1789" s="188">
        <f t="shared" si="1951"/>
        <v>0</v>
      </c>
      <c r="Y1789" s="33">
        <f t="shared" si="1952"/>
        <v>44004</v>
      </c>
    </row>
    <row r="1790" spans="1:25" ht="15">
      <c r="A1790" s="39"/>
      <c r="B1790" s="240"/>
      <c r="C1790" s="14" t="str">
        <f>IF(B1779&lt;&gt;"",'Agents Postes'!E$14,"")</f>
        <v/>
      </c>
      <c r="D1790" s="15"/>
      <c r="E1790" s="16"/>
      <c r="F1790" s="16"/>
      <c r="G1790" s="17"/>
      <c r="H1790" s="17"/>
      <c r="I1790" s="18"/>
      <c r="J1790" s="18"/>
      <c r="K1790" s="19"/>
      <c r="L1790" s="1">
        <f t="shared" si="1981"/>
        <v>0</v>
      </c>
      <c r="M1790" s="4">
        <f t="shared" si="1982"/>
        <v>0</v>
      </c>
      <c r="R1790">
        <f t="shared" si="1946"/>
        <v>1</v>
      </c>
      <c r="S1790" s="33">
        <f t="shared" ref="S1790" si="2008">S1778</f>
        <v>44004</v>
      </c>
      <c r="T1790">
        <f t="shared" si="1948"/>
        <v>26</v>
      </c>
      <c r="U1790">
        <f t="shared" si="1949"/>
        <v>6</v>
      </c>
      <c r="V1790" t="str">
        <f t="shared" si="1984"/>
        <v>261</v>
      </c>
      <c r="W1790" s="188">
        <f t="shared" si="1950"/>
        <v>0</v>
      </c>
      <c r="X1790" s="188">
        <f t="shared" si="1951"/>
        <v>0</v>
      </c>
      <c r="Y1790" s="33">
        <f t="shared" si="1952"/>
        <v>44004</v>
      </c>
    </row>
    <row r="1791" spans="1:25" ht="15">
      <c r="A1791" s="39"/>
      <c r="B1791" s="240"/>
      <c r="C1791" s="14" t="str">
        <f>IF(B1780&lt;&gt;"",'Agents Postes'!E$14,"")</f>
        <v/>
      </c>
      <c r="D1791" s="15"/>
      <c r="E1791" s="16"/>
      <c r="F1791" s="16"/>
      <c r="G1791" s="17"/>
      <c r="H1791" s="17"/>
      <c r="I1791" s="18"/>
      <c r="J1791" s="18"/>
      <c r="K1791" s="19"/>
      <c r="L1791" s="1">
        <f t="shared" si="1981"/>
        <v>0</v>
      </c>
      <c r="M1791" s="4">
        <f t="shared" si="1982"/>
        <v>0</v>
      </c>
      <c r="R1791">
        <f t="shared" si="1946"/>
        <v>1</v>
      </c>
      <c r="S1791" s="33">
        <f t="shared" ref="S1791" si="2009">S1778</f>
        <v>44004</v>
      </c>
      <c r="T1791">
        <f t="shared" si="1948"/>
        <v>26</v>
      </c>
      <c r="U1791">
        <f t="shared" si="1949"/>
        <v>6</v>
      </c>
      <c r="V1791" t="str">
        <f t="shared" si="1984"/>
        <v>261</v>
      </c>
      <c r="W1791" s="188">
        <f t="shared" si="1950"/>
        <v>0</v>
      </c>
      <c r="X1791" s="188">
        <f t="shared" si="1951"/>
        <v>0</v>
      </c>
      <c r="Y1791" s="33">
        <f t="shared" si="1952"/>
        <v>44004</v>
      </c>
    </row>
    <row r="1792" spans="1:25" ht="15.75" thickBot="1">
      <c r="A1792" s="39"/>
      <c r="B1792" s="241"/>
      <c r="C1792" s="14" t="str">
        <f>IF(B1781&lt;&gt;"",'Agents Postes'!E$14,"")</f>
        <v/>
      </c>
      <c r="D1792" s="15"/>
      <c r="E1792" s="126"/>
      <c r="F1792" s="126"/>
      <c r="G1792" s="127"/>
      <c r="H1792" s="127"/>
      <c r="I1792" s="128"/>
      <c r="J1792" s="128"/>
      <c r="K1792" s="21"/>
      <c r="L1792" s="5">
        <f t="shared" si="1981"/>
        <v>0</v>
      </c>
      <c r="M1792" s="6">
        <f t="shared" si="1982"/>
        <v>0</v>
      </c>
      <c r="R1792">
        <f t="shared" si="1946"/>
        <v>1</v>
      </c>
      <c r="S1792" s="33">
        <f t="shared" ref="S1792" si="2010">S1778</f>
        <v>44004</v>
      </c>
      <c r="T1792">
        <f t="shared" si="1948"/>
        <v>26</v>
      </c>
      <c r="U1792">
        <f t="shared" si="1949"/>
        <v>6</v>
      </c>
      <c r="V1792" t="str">
        <f t="shared" si="1984"/>
        <v>261</v>
      </c>
      <c r="W1792" s="188">
        <f t="shared" si="1950"/>
        <v>0</v>
      </c>
      <c r="X1792" s="188">
        <f t="shared" si="1951"/>
        <v>0</v>
      </c>
      <c r="Y1792" s="33">
        <f t="shared" si="1952"/>
        <v>44004</v>
      </c>
    </row>
    <row r="1793" spans="1:25" ht="15">
      <c r="A1793" s="39">
        <v>119</v>
      </c>
      <c r="B1793" s="239">
        <f>IF(WORKDAY(D$4,A1793,Feries)&lt;=F$4,WORKDAY(D$4,A1793,Feries),"")</f>
        <v>44005</v>
      </c>
      <c r="C1793" s="11" t="str">
        <f>IF(B1793&lt;&gt;"",'Agents Postes'!E$3,"")</f>
        <v>Herbert Dupont</v>
      </c>
      <c r="D1793" s="12"/>
      <c r="E1793" s="123"/>
      <c r="F1793" s="123"/>
      <c r="G1793" s="124"/>
      <c r="H1793" s="124"/>
      <c r="I1793" s="125"/>
      <c r="J1793" s="125"/>
      <c r="K1793" s="13"/>
      <c r="L1793" s="2">
        <f t="shared" si="1981"/>
        <v>0</v>
      </c>
      <c r="M1793" s="3">
        <f t="shared" si="1982"/>
        <v>0</v>
      </c>
      <c r="R1793">
        <f t="shared" si="1946"/>
        <v>2</v>
      </c>
      <c r="S1793" s="33">
        <f t="shared" ref="S1793" si="2011">B1793</f>
        <v>44005</v>
      </c>
      <c r="T1793">
        <f t="shared" si="1948"/>
        <v>26</v>
      </c>
      <c r="U1793">
        <f t="shared" si="1949"/>
        <v>6</v>
      </c>
      <c r="V1793" t="str">
        <f t="shared" si="1984"/>
        <v>26Herbert Dupont2</v>
      </c>
      <c r="W1793" s="188">
        <f t="shared" si="1950"/>
        <v>0</v>
      </c>
      <c r="X1793" s="188">
        <f t="shared" si="1951"/>
        <v>0</v>
      </c>
      <c r="Y1793" s="33">
        <f t="shared" si="1952"/>
        <v>44005</v>
      </c>
    </row>
    <row r="1794" spans="1:25" ht="15">
      <c r="A1794" s="39"/>
      <c r="B1794" s="240"/>
      <c r="C1794" s="14" t="str">
        <f>IF(B1793&lt;&gt;"",'Agents Postes'!E$4,"")</f>
        <v>Lulu Durand</v>
      </c>
      <c r="D1794" s="15"/>
      <c r="E1794" s="16"/>
      <c r="F1794" s="16"/>
      <c r="G1794" s="17"/>
      <c r="H1794" s="17"/>
      <c r="I1794" s="18"/>
      <c r="J1794" s="18"/>
      <c r="K1794" s="19"/>
      <c r="L1794" s="1">
        <f t="shared" si="1981"/>
        <v>0</v>
      </c>
      <c r="M1794" s="4">
        <f t="shared" si="1982"/>
        <v>0</v>
      </c>
      <c r="R1794">
        <f t="shared" si="1946"/>
        <v>2</v>
      </c>
      <c r="S1794" s="33">
        <f t="shared" ref="S1794" si="2012">S1793</f>
        <v>44005</v>
      </c>
      <c r="T1794">
        <f t="shared" si="1948"/>
        <v>26</v>
      </c>
      <c r="U1794">
        <f t="shared" si="1949"/>
        <v>6</v>
      </c>
      <c r="V1794" t="str">
        <f t="shared" si="1984"/>
        <v>26Lulu Durand2</v>
      </c>
      <c r="W1794" s="188">
        <f t="shared" si="1950"/>
        <v>0</v>
      </c>
      <c r="X1794" s="188">
        <f t="shared" si="1951"/>
        <v>0</v>
      </c>
      <c r="Y1794" s="33">
        <f t="shared" si="1952"/>
        <v>44005</v>
      </c>
    </row>
    <row r="1795" spans="1:25" ht="15">
      <c r="A1795" s="39"/>
      <c r="B1795" s="240"/>
      <c r="C1795" s="14" t="str">
        <f>IF(B1793&lt;&gt;"",'Agents Postes'!E$5,"")</f>
        <v>Jules Wist</v>
      </c>
      <c r="D1795" s="15"/>
      <c r="E1795" s="16"/>
      <c r="F1795" s="16"/>
      <c r="G1795" s="17"/>
      <c r="H1795" s="17"/>
      <c r="I1795" s="18"/>
      <c r="J1795" s="18"/>
      <c r="K1795" s="19"/>
      <c r="L1795" s="1">
        <f t="shared" si="1981"/>
        <v>0</v>
      </c>
      <c r="M1795" s="4">
        <f t="shared" si="1982"/>
        <v>0</v>
      </c>
      <c r="R1795">
        <f t="shared" si="1946"/>
        <v>2</v>
      </c>
      <c r="S1795" s="33">
        <f t="shared" ref="S1795" si="2013">S1793</f>
        <v>44005</v>
      </c>
      <c r="T1795">
        <f t="shared" si="1948"/>
        <v>26</v>
      </c>
      <c r="U1795">
        <f t="shared" si="1949"/>
        <v>6</v>
      </c>
      <c r="V1795" t="str">
        <f t="shared" si="1984"/>
        <v>26Jules Wist2</v>
      </c>
      <c r="W1795" s="188">
        <f t="shared" si="1950"/>
        <v>0</v>
      </c>
      <c r="X1795" s="188">
        <f t="shared" si="1951"/>
        <v>0</v>
      </c>
      <c r="Y1795" s="33">
        <f t="shared" si="1952"/>
        <v>44005</v>
      </c>
    </row>
    <row r="1796" spans="1:25" ht="15">
      <c r="A1796" s="39"/>
      <c r="B1796" s="240"/>
      <c r="C1796" s="14" t="str">
        <f>IF(B1793&lt;&gt;"",'Agents Postes'!E$6,"")</f>
        <v>Honoré Tarot</v>
      </c>
      <c r="D1796" s="15"/>
      <c r="E1796" s="16"/>
      <c r="F1796" s="16"/>
      <c r="G1796" s="17"/>
      <c r="H1796" s="17"/>
      <c r="I1796" s="18"/>
      <c r="J1796" s="18"/>
      <c r="K1796" s="19"/>
      <c r="L1796" s="1">
        <f t="shared" si="1981"/>
        <v>0</v>
      </c>
      <c r="M1796" s="4">
        <f t="shared" si="1982"/>
        <v>0</v>
      </c>
      <c r="R1796">
        <f t="shared" si="1946"/>
        <v>2</v>
      </c>
      <c r="S1796" s="33">
        <f t="shared" ref="S1796" si="2014">S1793</f>
        <v>44005</v>
      </c>
      <c r="T1796">
        <f t="shared" si="1948"/>
        <v>26</v>
      </c>
      <c r="U1796">
        <f t="shared" si="1949"/>
        <v>6</v>
      </c>
      <c r="V1796" t="str">
        <f t="shared" si="1984"/>
        <v>26Honoré Tarot2</v>
      </c>
      <c r="W1796" s="188">
        <f t="shared" si="1950"/>
        <v>0</v>
      </c>
      <c r="X1796" s="188">
        <f t="shared" si="1951"/>
        <v>0</v>
      </c>
      <c r="Y1796" s="33">
        <f t="shared" si="1952"/>
        <v>44005</v>
      </c>
    </row>
    <row r="1797" spans="1:25" ht="15">
      <c r="A1797" s="39"/>
      <c r="B1797" s="240"/>
      <c r="C1797" s="14" t="str">
        <f>IF(B1793&lt;&gt;"",'Agents Postes'!E$7,"")</f>
        <v>Joseph Belote</v>
      </c>
      <c r="D1797" s="15"/>
      <c r="E1797" s="16"/>
      <c r="F1797" s="16"/>
      <c r="G1797" s="17"/>
      <c r="H1797" s="17"/>
      <c r="I1797" s="18"/>
      <c r="J1797" s="18"/>
      <c r="K1797" s="19"/>
      <c r="L1797" s="1">
        <f t="shared" si="1981"/>
        <v>0</v>
      </c>
      <c r="M1797" s="4">
        <f t="shared" si="1982"/>
        <v>0</v>
      </c>
      <c r="R1797">
        <f t="shared" si="1946"/>
        <v>2</v>
      </c>
      <c r="S1797" s="33">
        <f t="shared" ref="S1797" si="2015">S1793</f>
        <v>44005</v>
      </c>
      <c r="T1797">
        <f t="shared" si="1948"/>
        <v>26</v>
      </c>
      <c r="U1797">
        <f t="shared" si="1949"/>
        <v>6</v>
      </c>
      <c r="V1797" t="str">
        <f t="shared" si="1984"/>
        <v>26Joseph Belote2</v>
      </c>
      <c r="W1797" s="188">
        <f t="shared" si="1950"/>
        <v>0</v>
      </c>
      <c r="X1797" s="188">
        <f t="shared" si="1951"/>
        <v>0</v>
      </c>
      <c r="Y1797" s="33">
        <f t="shared" si="1952"/>
        <v>44005</v>
      </c>
    </row>
    <row r="1798" spans="1:25" ht="15">
      <c r="A1798" s="39"/>
      <c r="B1798" s="240"/>
      <c r="C1798" s="14" t="str">
        <f>IF(B1793&lt;&gt;"",'Agents Postes'!E$8,"")</f>
        <v/>
      </c>
      <c r="D1798" s="15"/>
      <c r="E1798" s="16"/>
      <c r="F1798" s="16"/>
      <c r="G1798" s="17"/>
      <c r="H1798" s="17"/>
      <c r="I1798" s="18"/>
      <c r="J1798" s="18"/>
      <c r="K1798" s="19"/>
      <c r="L1798" s="1">
        <f t="shared" si="1981"/>
        <v>0</v>
      </c>
      <c r="M1798" s="4">
        <f t="shared" si="1982"/>
        <v>0</v>
      </c>
      <c r="R1798">
        <f t="shared" si="1946"/>
        <v>2</v>
      </c>
      <c r="S1798" s="33">
        <f t="shared" ref="S1798" si="2016">S1793</f>
        <v>44005</v>
      </c>
      <c r="T1798">
        <f t="shared" si="1948"/>
        <v>26</v>
      </c>
      <c r="U1798">
        <f t="shared" si="1949"/>
        <v>6</v>
      </c>
      <c r="V1798" t="str">
        <f t="shared" si="1984"/>
        <v>262</v>
      </c>
      <c r="W1798" s="188">
        <f t="shared" si="1950"/>
        <v>0</v>
      </c>
      <c r="X1798" s="188">
        <f t="shared" si="1951"/>
        <v>0</v>
      </c>
      <c r="Y1798" s="33">
        <f t="shared" si="1952"/>
        <v>44005</v>
      </c>
    </row>
    <row r="1799" spans="1:25" ht="15">
      <c r="A1799" s="39"/>
      <c r="B1799" s="240"/>
      <c r="C1799" s="14" t="str">
        <f>IF(B1793&lt;&gt;"",'Agents Postes'!E$9,"")</f>
        <v/>
      </c>
      <c r="D1799" s="15"/>
      <c r="E1799" s="16"/>
      <c r="F1799" s="16"/>
      <c r="G1799" s="17"/>
      <c r="H1799" s="17"/>
      <c r="I1799" s="18"/>
      <c r="J1799" s="18"/>
      <c r="K1799" s="19"/>
      <c r="L1799" s="1">
        <f t="shared" si="1981"/>
        <v>0</v>
      </c>
      <c r="M1799" s="4">
        <f t="shared" si="1982"/>
        <v>0</v>
      </c>
      <c r="R1799">
        <f t="shared" si="1946"/>
        <v>2</v>
      </c>
      <c r="S1799" s="33">
        <f t="shared" ref="S1799" si="2017">S1793</f>
        <v>44005</v>
      </c>
      <c r="T1799">
        <f t="shared" si="1948"/>
        <v>26</v>
      </c>
      <c r="U1799">
        <f t="shared" si="1949"/>
        <v>6</v>
      </c>
      <c r="V1799" t="str">
        <f t="shared" si="1984"/>
        <v>262</v>
      </c>
      <c r="W1799" s="188">
        <f t="shared" si="1950"/>
        <v>0</v>
      </c>
      <c r="X1799" s="188">
        <f t="shared" si="1951"/>
        <v>0</v>
      </c>
      <c r="Y1799" s="33">
        <f t="shared" si="1952"/>
        <v>44005</v>
      </c>
    </row>
    <row r="1800" spans="1:25" ht="15">
      <c r="A1800" s="39"/>
      <c r="B1800" s="240"/>
      <c r="C1800" s="14" t="str">
        <f>IF(B1793&lt;&gt;"",'Agents Postes'!E$10,"")</f>
        <v/>
      </c>
      <c r="D1800" s="15"/>
      <c r="E1800" s="16"/>
      <c r="F1800" s="16"/>
      <c r="G1800" s="17"/>
      <c r="H1800" s="17"/>
      <c r="I1800" s="18"/>
      <c r="J1800" s="18"/>
      <c r="K1800" s="19"/>
      <c r="L1800" s="1">
        <f t="shared" si="1981"/>
        <v>0</v>
      </c>
      <c r="M1800" s="4">
        <f t="shared" si="1982"/>
        <v>0</v>
      </c>
      <c r="R1800">
        <f t="shared" si="1946"/>
        <v>2</v>
      </c>
      <c r="S1800" s="33">
        <f t="shared" ref="S1800" si="2018">S1793</f>
        <v>44005</v>
      </c>
      <c r="T1800">
        <f t="shared" si="1948"/>
        <v>26</v>
      </c>
      <c r="U1800">
        <f t="shared" si="1949"/>
        <v>6</v>
      </c>
      <c r="V1800" t="str">
        <f t="shared" si="1984"/>
        <v>262</v>
      </c>
      <c r="W1800" s="188">
        <f t="shared" si="1950"/>
        <v>0</v>
      </c>
      <c r="X1800" s="188">
        <f t="shared" si="1951"/>
        <v>0</v>
      </c>
      <c r="Y1800" s="33">
        <f t="shared" si="1952"/>
        <v>44005</v>
      </c>
    </row>
    <row r="1801" spans="1:25" ht="15">
      <c r="A1801" s="39"/>
      <c r="B1801" s="240"/>
      <c r="C1801" s="14" t="str">
        <f>IF(B1793&lt;&gt;"",'Agents Postes'!E$11,"")</f>
        <v/>
      </c>
      <c r="D1801" s="15"/>
      <c r="E1801" s="16"/>
      <c r="F1801" s="16"/>
      <c r="G1801" s="17"/>
      <c r="H1801" s="17"/>
      <c r="I1801" s="18"/>
      <c r="J1801" s="18"/>
      <c r="K1801" s="19"/>
      <c r="L1801" s="1">
        <f t="shared" si="1981"/>
        <v>0</v>
      </c>
      <c r="M1801" s="4">
        <f t="shared" si="1982"/>
        <v>0</v>
      </c>
      <c r="R1801">
        <f t="shared" ref="R1801:R1864" si="2019">IF(S1801&lt;&gt;"",WEEKDAY(S1801,2),"")</f>
        <v>2</v>
      </c>
      <c r="S1801" s="33">
        <f t="shared" ref="S1801" si="2020">S1793</f>
        <v>44005</v>
      </c>
      <c r="T1801">
        <f t="shared" ref="T1801:T1864" si="2021">IF(S1801&lt;&gt;"",WEEKNUM(S1801,2),"")</f>
        <v>26</v>
      </c>
      <c r="U1801">
        <f t="shared" ref="U1801:U1864" si="2022">IF(S1801&lt;&gt;"",MONTH(S1801),"")</f>
        <v>6</v>
      </c>
      <c r="V1801" t="str">
        <f t="shared" si="1984"/>
        <v>262</v>
      </c>
      <c r="W1801" s="188">
        <f t="shared" ref="W1801:W1864" si="2023">D1801</f>
        <v>0</v>
      </c>
      <c r="X1801" s="188">
        <f t="shared" ref="X1801:X1864" si="2024">K1801</f>
        <v>0</v>
      </c>
      <c r="Y1801" s="33">
        <f t="shared" ref="Y1801:Y1864" si="2025">S1801</f>
        <v>44005</v>
      </c>
    </row>
    <row r="1802" spans="1:25" ht="15">
      <c r="A1802" s="39"/>
      <c r="B1802" s="240"/>
      <c r="C1802" s="14" t="str">
        <f>IF(B1793&lt;&gt;"",'Agents Postes'!E$12,"")</f>
        <v/>
      </c>
      <c r="D1802" s="15"/>
      <c r="E1802" s="16"/>
      <c r="F1802" s="16"/>
      <c r="G1802" s="17"/>
      <c r="H1802" s="17"/>
      <c r="I1802" s="18"/>
      <c r="J1802" s="18"/>
      <c r="K1802" s="19"/>
      <c r="L1802" s="1">
        <f t="shared" si="1981"/>
        <v>0</v>
      </c>
      <c r="M1802" s="4">
        <f t="shared" si="1982"/>
        <v>0</v>
      </c>
      <c r="R1802">
        <f t="shared" si="2019"/>
        <v>2</v>
      </c>
      <c r="S1802" s="33">
        <f t="shared" ref="S1802" si="2026">S1793</f>
        <v>44005</v>
      </c>
      <c r="T1802">
        <f t="shared" si="2021"/>
        <v>26</v>
      </c>
      <c r="U1802">
        <f t="shared" si="2022"/>
        <v>6</v>
      </c>
      <c r="V1802" t="str">
        <f t="shared" si="1984"/>
        <v>262</v>
      </c>
      <c r="W1802" s="188">
        <f t="shared" si="2023"/>
        <v>0</v>
      </c>
      <c r="X1802" s="188">
        <f t="shared" si="2024"/>
        <v>0</v>
      </c>
      <c r="Y1802" s="33">
        <f t="shared" si="2025"/>
        <v>44005</v>
      </c>
    </row>
    <row r="1803" spans="1:25" ht="15">
      <c r="A1803" s="39"/>
      <c r="B1803" s="240"/>
      <c r="C1803" s="14" t="str">
        <f>IF(B1793&lt;&gt;"",'Agents Postes'!E$13,"")</f>
        <v/>
      </c>
      <c r="D1803" s="15"/>
      <c r="E1803" s="16"/>
      <c r="F1803" s="16"/>
      <c r="G1803" s="17"/>
      <c r="H1803" s="17"/>
      <c r="I1803" s="18"/>
      <c r="J1803" s="18"/>
      <c r="K1803" s="19"/>
      <c r="L1803" s="1">
        <f t="shared" si="1981"/>
        <v>0</v>
      </c>
      <c r="M1803" s="4">
        <f t="shared" si="1982"/>
        <v>0</v>
      </c>
      <c r="R1803">
        <f t="shared" si="2019"/>
        <v>2</v>
      </c>
      <c r="S1803" s="33">
        <f t="shared" ref="S1803" si="2027">S1793</f>
        <v>44005</v>
      </c>
      <c r="T1803">
        <f t="shared" si="2021"/>
        <v>26</v>
      </c>
      <c r="U1803">
        <f t="shared" si="2022"/>
        <v>6</v>
      </c>
      <c r="V1803" t="str">
        <f t="shared" si="1984"/>
        <v>262</v>
      </c>
      <c r="W1803" s="188">
        <f t="shared" si="2023"/>
        <v>0</v>
      </c>
      <c r="X1803" s="188">
        <f t="shared" si="2024"/>
        <v>0</v>
      </c>
      <c r="Y1803" s="33">
        <f t="shared" si="2025"/>
        <v>44005</v>
      </c>
    </row>
    <row r="1804" spans="1:25" ht="15">
      <c r="A1804" s="39"/>
      <c r="B1804" s="240"/>
      <c r="C1804" s="14" t="str">
        <f>IF(B1793&lt;&gt;"",'Agents Postes'!E$14,"")</f>
        <v/>
      </c>
      <c r="D1804" s="15"/>
      <c r="E1804" s="16"/>
      <c r="F1804" s="16"/>
      <c r="G1804" s="17"/>
      <c r="H1804" s="17"/>
      <c r="I1804" s="18"/>
      <c r="J1804" s="18"/>
      <c r="K1804" s="19"/>
      <c r="L1804" s="1">
        <f t="shared" si="1981"/>
        <v>0</v>
      </c>
      <c r="M1804" s="4">
        <f t="shared" si="1982"/>
        <v>0</v>
      </c>
      <c r="R1804">
        <f t="shared" si="2019"/>
        <v>2</v>
      </c>
      <c r="S1804" s="33">
        <f t="shared" ref="S1804" si="2028">S1793</f>
        <v>44005</v>
      </c>
      <c r="T1804">
        <f t="shared" si="2021"/>
        <v>26</v>
      </c>
      <c r="U1804">
        <f t="shared" si="2022"/>
        <v>6</v>
      </c>
      <c r="V1804" t="str">
        <f t="shared" si="1984"/>
        <v>262</v>
      </c>
      <c r="W1804" s="188">
        <f t="shared" si="2023"/>
        <v>0</v>
      </c>
      <c r="X1804" s="188">
        <f t="shared" si="2024"/>
        <v>0</v>
      </c>
      <c r="Y1804" s="33">
        <f t="shared" si="2025"/>
        <v>44005</v>
      </c>
    </row>
    <row r="1805" spans="1:25" ht="15">
      <c r="A1805" s="39"/>
      <c r="B1805" s="240"/>
      <c r="C1805" s="14" t="str">
        <f>IF(B1794&lt;&gt;"",'Agents Postes'!E$14,"")</f>
        <v/>
      </c>
      <c r="D1805" s="15"/>
      <c r="E1805" s="16"/>
      <c r="F1805" s="16"/>
      <c r="G1805" s="17"/>
      <c r="H1805" s="17"/>
      <c r="I1805" s="18"/>
      <c r="J1805" s="18"/>
      <c r="K1805" s="19"/>
      <c r="L1805" s="1">
        <f t="shared" si="1981"/>
        <v>0</v>
      </c>
      <c r="M1805" s="4">
        <f t="shared" si="1982"/>
        <v>0</v>
      </c>
      <c r="R1805">
        <f t="shared" si="2019"/>
        <v>2</v>
      </c>
      <c r="S1805" s="33">
        <f t="shared" ref="S1805" si="2029">S1793</f>
        <v>44005</v>
      </c>
      <c r="T1805">
        <f t="shared" si="2021"/>
        <v>26</v>
      </c>
      <c r="U1805">
        <f t="shared" si="2022"/>
        <v>6</v>
      </c>
      <c r="V1805" t="str">
        <f t="shared" si="1984"/>
        <v>262</v>
      </c>
      <c r="W1805" s="188">
        <f t="shared" si="2023"/>
        <v>0</v>
      </c>
      <c r="X1805" s="188">
        <f t="shared" si="2024"/>
        <v>0</v>
      </c>
      <c r="Y1805" s="33">
        <f t="shared" si="2025"/>
        <v>44005</v>
      </c>
    </row>
    <row r="1806" spans="1:25" ht="15">
      <c r="A1806" s="39"/>
      <c r="B1806" s="240"/>
      <c r="C1806" s="14" t="str">
        <f>IF(B1795&lt;&gt;"",'Agents Postes'!E$14,"")</f>
        <v/>
      </c>
      <c r="D1806" s="15"/>
      <c r="E1806" s="16"/>
      <c r="F1806" s="16"/>
      <c r="G1806" s="17"/>
      <c r="H1806" s="17"/>
      <c r="I1806" s="18"/>
      <c r="J1806" s="18"/>
      <c r="K1806" s="19"/>
      <c r="L1806" s="1">
        <f t="shared" si="1981"/>
        <v>0</v>
      </c>
      <c r="M1806" s="4">
        <f t="shared" si="1982"/>
        <v>0</v>
      </c>
      <c r="R1806">
        <f t="shared" si="2019"/>
        <v>2</v>
      </c>
      <c r="S1806" s="33">
        <f t="shared" ref="S1806" si="2030">S1793</f>
        <v>44005</v>
      </c>
      <c r="T1806">
        <f t="shared" si="2021"/>
        <v>26</v>
      </c>
      <c r="U1806">
        <f t="shared" si="2022"/>
        <v>6</v>
      </c>
      <c r="V1806" t="str">
        <f t="shared" si="1984"/>
        <v>262</v>
      </c>
      <c r="W1806" s="188">
        <f t="shared" si="2023"/>
        <v>0</v>
      </c>
      <c r="X1806" s="188">
        <f t="shared" si="2024"/>
        <v>0</v>
      </c>
      <c r="Y1806" s="33">
        <f t="shared" si="2025"/>
        <v>44005</v>
      </c>
    </row>
    <row r="1807" spans="1:25" ht="15.75" thickBot="1">
      <c r="A1807" s="39"/>
      <c r="B1807" s="241"/>
      <c r="C1807" s="14" t="str">
        <f>IF(B1796&lt;&gt;"",'Agents Postes'!E$14,"")</f>
        <v/>
      </c>
      <c r="D1807" s="15"/>
      <c r="E1807" s="126"/>
      <c r="F1807" s="126"/>
      <c r="G1807" s="127"/>
      <c r="H1807" s="127"/>
      <c r="I1807" s="128"/>
      <c r="J1807" s="128"/>
      <c r="K1807" s="21"/>
      <c r="L1807" s="5">
        <f t="shared" si="1981"/>
        <v>0</v>
      </c>
      <c r="M1807" s="6">
        <f t="shared" si="1982"/>
        <v>0</v>
      </c>
      <c r="R1807">
        <f t="shared" si="2019"/>
        <v>2</v>
      </c>
      <c r="S1807" s="33">
        <f t="shared" ref="S1807" si="2031">S1793</f>
        <v>44005</v>
      </c>
      <c r="T1807">
        <f t="shared" si="2021"/>
        <v>26</v>
      </c>
      <c r="U1807">
        <f t="shared" si="2022"/>
        <v>6</v>
      </c>
      <c r="V1807" t="str">
        <f t="shared" si="1984"/>
        <v>262</v>
      </c>
      <c r="W1807" s="188">
        <f t="shared" si="2023"/>
        <v>0</v>
      </c>
      <c r="X1807" s="188">
        <f t="shared" si="2024"/>
        <v>0</v>
      </c>
      <c r="Y1807" s="33">
        <f t="shared" si="2025"/>
        <v>44005</v>
      </c>
    </row>
    <row r="1808" spans="1:25" ht="15">
      <c r="A1808" s="39">
        <v>120</v>
      </c>
      <c r="B1808" s="239">
        <f>IF(WORKDAY(D$4,A1808,Feries)&lt;=F$4,WORKDAY(D$4,A1808,Feries),"")</f>
        <v>44006</v>
      </c>
      <c r="C1808" s="11" t="str">
        <f>IF(B1808&lt;&gt;"",'Agents Postes'!E$3,"")</f>
        <v>Herbert Dupont</v>
      </c>
      <c r="D1808" s="12"/>
      <c r="E1808" s="123"/>
      <c r="F1808" s="123"/>
      <c r="G1808" s="124"/>
      <c r="H1808" s="124"/>
      <c r="I1808" s="125"/>
      <c r="J1808" s="125"/>
      <c r="K1808" s="13"/>
      <c r="L1808" s="2">
        <f t="shared" si="1981"/>
        <v>0</v>
      </c>
      <c r="M1808" s="3">
        <f t="shared" si="1982"/>
        <v>0</v>
      </c>
      <c r="R1808">
        <f t="shared" si="2019"/>
        <v>3</v>
      </c>
      <c r="S1808" s="33">
        <f t="shared" ref="S1808" si="2032">B1808</f>
        <v>44006</v>
      </c>
      <c r="T1808">
        <f t="shared" si="2021"/>
        <v>26</v>
      </c>
      <c r="U1808">
        <f t="shared" si="2022"/>
        <v>6</v>
      </c>
      <c r="V1808" t="str">
        <f t="shared" si="1984"/>
        <v>26Herbert Dupont3</v>
      </c>
      <c r="W1808" s="188">
        <f t="shared" si="2023"/>
        <v>0</v>
      </c>
      <c r="X1808" s="188">
        <f t="shared" si="2024"/>
        <v>0</v>
      </c>
      <c r="Y1808" s="33">
        <f t="shared" si="2025"/>
        <v>44006</v>
      </c>
    </row>
    <row r="1809" spans="1:25" ht="15">
      <c r="A1809" s="39"/>
      <c r="B1809" s="240"/>
      <c r="C1809" s="14" t="str">
        <f>IF(B1808&lt;&gt;"",'Agents Postes'!E$4,"")</f>
        <v>Lulu Durand</v>
      </c>
      <c r="D1809" s="15"/>
      <c r="E1809" s="16"/>
      <c r="F1809" s="16"/>
      <c r="G1809" s="17"/>
      <c r="H1809" s="17"/>
      <c r="I1809" s="18"/>
      <c r="J1809" s="18"/>
      <c r="K1809" s="19"/>
      <c r="L1809" s="1">
        <f t="shared" si="1981"/>
        <v>0</v>
      </c>
      <c r="M1809" s="4">
        <f t="shared" si="1982"/>
        <v>0</v>
      </c>
      <c r="R1809">
        <f t="shared" si="2019"/>
        <v>3</v>
      </c>
      <c r="S1809" s="33">
        <f t="shared" ref="S1809" si="2033">S1808</f>
        <v>44006</v>
      </c>
      <c r="T1809">
        <f t="shared" si="2021"/>
        <v>26</v>
      </c>
      <c r="U1809">
        <f t="shared" si="2022"/>
        <v>6</v>
      </c>
      <c r="V1809" t="str">
        <f t="shared" si="1984"/>
        <v>26Lulu Durand3</v>
      </c>
      <c r="W1809" s="188">
        <f t="shared" si="2023"/>
        <v>0</v>
      </c>
      <c r="X1809" s="188">
        <f t="shared" si="2024"/>
        <v>0</v>
      </c>
      <c r="Y1809" s="33">
        <f t="shared" si="2025"/>
        <v>44006</v>
      </c>
    </row>
    <row r="1810" spans="1:25" ht="15">
      <c r="A1810" s="39"/>
      <c r="B1810" s="240"/>
      <c r="C1810" s="14" t="str">
        <f>IF(B1808&lt;&gt;"",'Agents Postes'!E$5,"")</f>
        <v>Jules Wist</v>
      </c>
      <c r="D1810" s="15"/>
      <c r="E1810" s="16"/>
      <c r="F1810" s="16"/>
      <c r="G1810" s="17"/>
      <c r="H1810" s="17"/>
      <c r="I1810" s="18"/>
      <c r="J1810" s="18"/>
      <c r="K1810" s="19"/>
      <c r="L1810" s="1">
        <f t="shared" si="1981"/>
        <v>0</v>
      </c>
      <c r="M1810" s="4">
        <f t="shared" si="1982"/>
        <v>0</v>
      </c>
      <c r="R1810">
        <f t="shared" si="2019"/>
        <v>3</v>
      </c>
      <c r="S1810" s="33">
        <f t="shared" ref="S1810" si="2034">S1808</f>
        <v>44006</v>
      </c>
      <c r="T1810">
        <f t="shared" si="2021"/>
        <v>26</v>
      </c>
      <c r="U1810">
        <f t="shared" si="2022"/>
        <v>6</v>
      </c>
      <c r="V1810" t="str">
        <f t="shared" si="1984"/>
        <v>26Jules Wist3</v>
      </c>
      <c r="W1810" s="188">
        <f t="shared" si="2023"/>
        <v>0</v>
      </c>
      <c r="X1810" s="188">
        <f t="shared" si="2024"/>
        <v>0</v>
      </c>
      <c r="Y1810" s="33">
        <f t="shared" si="2025"/>
        <v>44006</v>
      </c>
    </row>
    <row r="1811" spans="1:25" ht="15">
      <c r="A1811" s="39"/>
      <c r="B1811" s="240"/>
      <c r="C1811" s="14" t="str">
        <f>IF(B1808&lt;&gt;"",'Agents Postes'!E$6,"")</f>
        <v>Honoré Tarot</v>
      </c>
      <c r="D1811" s="15"/>
      <c r="E1811" s="16"/>
      <c r="F1811" s="16"/>
      <c r="G1811" s="17"/>
      <c r="H1811" s="17"/>
      <c r="I1811" s="18"/>
      <c r="J1811" s="18"/>
      <c r="K1811" s="19"/>
      <c r="L1811" s="1">
        <f t="shared" si="1981"/>
        <v>0</v>
      </c>
      <c r="M1811" s="4">
        <f t="shared" si="1982"/>
        <v>0</v>
      </c>
      <c r="R1811">
        <f t="shared" si="2019"/>
        <v>3</v>
      </c>
      <c r="S1811" s="33">
        <f t="shared" ref="S1811" si="2035">S1808</f>
        <v>44006</v>
      </c>
      <c r="T1811">
        <f t="shared" si="2021"/>
        <v>26</v>
      </c>
      <c r="U1811">
        <f t="shared" si="2022"/>
        <v>6</v>
      </c>
      <c r="V1811" t="str">
        <f t="shared" si="1984"/>
        <v>26Honoré Tarot3</v>
      </c>
      <c r="W1811" s="188">
        <f t="shared" si="2023"/>
        <v>0</v>
      </c>
      <c r="X1811" s="188">
        <f t="shared" si="2024"/>
        <v>0</v>
      </c>
      <c r="Y1811" s="33">
        <f t="shared" si="2025"/>
        <v>44006</v>
      </c>
    </row>
    <row r="1812" spans="1:25" ht="15">
      <c r="A1812" s="39"/>
      <c r="B1812" s="240"/>
      <c r="C1812" s="14" t="str">
        <f>IF(B1808&lt;&gt;"",'Agents Postes'!E$7,"")</f>
        <v>Joseph Belote</v>
      </c>
      <c r="D1812" s="15"/>
      <c r="E1812" s="16"/>
      <c r="F1812" s="16"/>
      <c r="G1812" s="17"/>
      <c r="H1812" s="17"/>
      <c r="I1812" s="18"/>
      <c r="J1812" s="18"/>
      <c r="K1812" s="19"/>
      <c r="L1812" s="1">
        <f t="shared" si="1981"/>
        <v>0</v>
      </c>
      <c r="M1812" s="4">
        <f t="shared" si="1982"/>
        <v>0</v>
      </c>
      <c r="R1812">
        <f t="shared" si="2019"/>
        <v>3</v>
      </c>
      <c r="S1812" s="33">
        <f t="shared" ref="S1812" si="2036">S1808</f>
        <v>44006</v>
      </c>
      <c r="T1812">
        <f t="shared" si="2021"/>
        <v>26</v>
      </c>
      <c r="U1812">
        <f t="shared" si="2022"/>
        <v>6</v>
      </c>
      <c r="V1812" t="str">
        <f t="shared" si="1984"/>
        <v>26Joseph Belote3</v>
      </c>
      <c r="W1812" s="188">
        <f t="shared" si="2023"/>
        <v>0</v>
      </c>
      <c r="X1812" s="188">
        <f t="shared" si="2024"/>
        <v>0</v>
      </c>
      <c r="Y1812" s="33">
        <f t="shared" si="2025"/>
        <v>44006</v>
      </c>
    </row>
    <row r="1813" spans="1:25" ht="15">
      <c r="A1813" s="39"/>
      <c r="B1813" s="240"/>
      <c r="C1813" s="14" t="str">
        <f>IF(B1808&lt;&gt;"",'Agents Postes'!E$8,"")</f>
        <v/>
      </c>
      <c r="D1813" s="15"/>
      <c r="E1813" s="16"/>
      <c r="F1813" s="16"/>
      <c r="G1813" s="17"/>
      <c r="H1813" s="17"/>
      <c r="I1813" s="18"/>
      <c r="J1813" s="18"/>
      <c r="K1813" s="19"/>
      <c r="L1813" s="1">
        <f t="shared" si="1981"/>
        <v>0</v>
      </c>
      <c r="M1813" s="4">
        <f t="shared" si="1982"/>
        <v>0</v>
      </c>
      <c r="R1813">
        <f t="shared" si="2019"/>
        <v>3</v>
      </c>
      <c r="S1813" s="33">
        <f t="shared" ref="S1813" si="2037">S1808</f>
        <v>44006</v>
      </c>
      <c r="T1813">
        <f t="shared" si="2021"/>
        <v>26</v>
      </c>
      <c r="U1813">
        <f t="shared" si="2022"/>
        <v>6</v>
      </c>
      <c r="V1813" t="str">
        <f t="shared" si="1984"/>
        <v>263</v>
      </c>
      <c r="W1813" s="188">
        <f t="shared" si="2023"/>
        <v>0</v>
      </c>
      <c r="X1813" s="188">
        <f t="shared" si="2024"/>
        <v>0</v>
      </c>
      <c r="Y1813" s="33">
        <f t="shared" si="2025"/>
        <v>44006</v>
      </c>
    </row>
    <row r="1814" spans="1:25" ht="15">
      <c r="A1814" s="39"/>
      <c r="B1814" s="240"/>
      <c r="C1814" s="14" t="str">
        <f>IF(B1808&lt;&gt;"",'Agents Postes'!E$9,"")</f>
        <v/>
      </c>
      <c r="D1814" s="15"/>
      <c r="E1814" s="16"/>
      <c r="F1814" s="16"/>
      <c r="G1814" s="17"/>
      <c r="H1814" s="17"/>
      <c r="I1814" s="18"/>
      <c r="J1814" s="18"/>
      <c r="K1814" s="19"/>
      <c r="L1814" s="1">
        <f t="shared" si="1981"/>
        <v>0</v>
      </c>
      <c r="M1814" s="4">
        <f t="shared" si="1982"/>
        <v>0</v>
      </c>
      <c r="R1814">
        <f t="shared" si="2019"/>
        <v>3</v>
      </c>
      <c r="S1814" s="33">
        <f t="shared" ref="S1814" si="2038">S1808</f>
        <v>44006</v>
      </c>
      <c r="T1814">
        <f t="shared" si="2021"/>
        <v>26</v>
      </c>
      <c r="U1814">
        <f t="shared" si="2022"/>
        <v>6</v>
      </c>
      <c r="V1814" t="str">
        <f t="shared" si="1984"/>
        <v>263</v>
      </c>
      <c r="W1814" s="188">
        <f t="shared" si="2023"/>
        <v>0</v>
      </c>
      <c r="X1814" s="188">
        <f t="shared" si="2024"/>
        <v>0</v>
      </c>
      <c r="Y1814" s="33">
        <f t="shared" si="2025"/>
        <v>44006</v>
      </c>
    </row>
    <row r="1815" spans="1:25" ht="15">
      <c r="A1815" s="39"/>
      <c r="B1815" s="240"/>
      <c r="C1815" s="14" t="str">
        <f>IF(B1808&lt;&gt;"",'Agents Postes'!E$10,"")</f>
        <v/>
      </c>
      <c r="D1815" s="15"/>
      <c r="E1815" s="16"/>
      <c r="F1815" s="16"/>
      <c r="G1815" s="17"/>
      <c r="H1815" s="17"/>
      <c r="I1815" s="18"/>
      <c r="J1815" s="18"/>
      <c r="K1815" s="19"/>
      <c r="L1815" s="1">
        <f t="shared" si="1981"/>
        <v>0</v>
      </c>
      <c r="M1815" s="4">
        <f t="shared" si="1982"/>
        <v>0</v>
      </c>
      <c r="R1815">
        <f t="shared" si="2019"/>
        <v>3</v>
      </c>
      <c r="S1815" s="33">
        <f t="shared" ref="S1815" si="2039">S1808</f>
        <v>44006</v>
      </c>
      <c r="T1815">
        <f t="shared" si="2021"/>
        <v>26</v>
      </c>
      <c r="U1815">
        <f t="shared" si="2022"/>
        <v>6</v>
      </c>
      <c r="V1815" t="str">
        <f t="shared" si="1984"/>
        <v>263</v>
      </c>
      <c r="W1815" s="188">
        <f t="shared" si="2023"/>
        <v>0</v>
      </c>
      <c r="X1815" s="188">
        <f t="shared" si="2024"/>
        <v>0</v>
      </c>
      <c r="Y1815" s="33">
        <f t="shared" si="2025"/>
        <v>44006</v>
      </c>
    </row>
    <row r="1816" spans="1:25" ht="15">
      <c r="A1816" s="39"/>
      <c r="B1816" s="240"/>
      <c r="C1816" s="14" t="str">
        <f>IF(B1808&lt;&gt;"",'Agents Postes'!E$11,"")</f>
        <v/>
      </c>
      <c r="D1816" s="15"/>
      <c r="E1816" s="16"/>
      <c r="F1816" s="16"/>
      <c r="G1816" s="17"/>
      <c r="H1816" s="17"/>
      <c r="I1816" s="18"/>
      <c r="J1816" s="18"/>
      <c r="K1816" s="19"/>
      <c r="L1816" s="1">
        <f t="shared" si="1981"/>
        <v>0</v>
      </c>
      <c r="M1816" s="4">
        <f t="shared" si="1982"/>
        <v>0</v>
      </c>
      <c r="R1816">
        <f t="shared" si="2019"/>
        <v>3</v>
      </c>
      <c r="S1816" s="33">
        <f t="shared" ref="S1816" si="2040">S1808</f>
        <v>44006</v>
      </c>
      <c r="T1816">
        <f t="shared" si="2021"/>
        <v>26</v>
      </c>
      <c r="U1816">
        <f t="shared" si="2022"/>
        <v>6</v>
      </c>
      <c r="V1816" t="str">
        <f t="shared" si="1984"/>
        <v>263</v>
      </c>
      <c r="W1816" s="188">
        <f t="shared" si="2023"/>
        <v>0</v>
      </c>
      <c r="X1816" s="188">
        <f t="shared" si="2024"/>
        <v>0</v>
      </c>
      <c r="Y1816" s="33">
        <f t="shared" si="2025"/>
        <v>44006</v>
      </c>
    </row>
    <row r="1817" spans="1:25" ht="15">
      <c r="A1817" s="39"/>
      <c r="B1817" s="240"/>
      <c r="C1817" s="14" t="str">
        <f>IF(B1808&lt;&gt;"",'Agents Postes'!E$12,"")</f>
        <v/>
      </c>
      <c r="D1817" s="15"/>
      <c r="E1817" s="16"/>
      <c r="F1817" s="16"/>
      <c r="G1817" s="17"/>
      <c r="H1817" s="17"/>
      <c r="I1817" s="18"/>
      <c r="J1817" s="18"/>
      <c r="K1817" s="19"/>
      <c r="L1817" s="1">
        <f t="shared" si="1981"/>
        <v>0</v>
      </c>
      <c r="M1817" s="4">
        <f t="shared" si="1982"/>
        <v>0</v>
      </c>
      <c r="R1817">
        <f t="shared" si="2019"/>
        <v>3</v>
      </c>
      <c r="S1817" s="33">
        <f t="shared" ref="S1817" si="2041">S1808</f>
        <v>44006</v>
      </c>
      <c r="T1817">
        <f t="shared" si="2021"/>
        <v>26</v>
      </c>
      <c r="U1817">
        <f t="shared" si="2022"/>
        <v>6</v>
      </c>
      <c r="V1817" t="str">
        <f t="shared" si="1984"/>
        <v>263</v>
      </c>
      <c r="W1817" s="188">
        <f t="shared" si="2023"/>
        <v>0</v>
      </c>
      <c r="X1817" s="188">
        <f t="shared" si="2024"/>
        <v>0</v>
      </c>
      <c r="Y1817" s="33">
        <f t="shared" si="2025"/>
        <v>44006</v>
      </c>
    </row>
    <row r="1818" spans="1:25" ht="15">
      <c r="A1818" s="39"/>
      <c r="B1818" s="240"/>
      <c r="C1818" s="14" t="str">
        <f>IF(B1808&lt;&gt;"",'Agents Postes'!E$13,"")</f>
        <v/>
      </c>
      <c r="D1818" s="15"/>
      <c r="E1818" s="16"/>
      <c r="F1818" s="16"/>
      <c r="G1818" s="17"/>
      <c r="H1818" s="17"/>
      <c r="I1818" s="18"/>
      <c r="J1818" s="18"/>
      <c r="K1818" s="19"/>
      <c r="L1818" s="1">
        <f t="shared" si="1981"/>
        <v>0</v>
      </c>
      <c r="M1818" s="4">
        <f t="shared" si="1982"/>
        <v>0</v>
      </c>
      <c r="R1818">
        <f t="shared" si="2019"/>
        <v>3</v>
      </c>
      <c r="S1818" s="33">
        <f t="shared" ref="S1818" si="2042">S1808</f>
        <v>44006</v>
      </c>
      <c r="T1818">
        <f t="shared" si="2021"/>
        <v>26</v>
      </c>
      <c r="U1818">
        <f t="shared" si="2022"/>
        <v>6</v>
      </c>
      <c r="V1818" t="str">
        <f t="shared" si="1984"/>
        <v>263</v>
      </c>
      <c r="W1818" s="188">
        <f t="shared" si="2023"/>
        <v>0</v>
      </c>
      <c r="X1818" s="188">
        <f t="shared" si="2024"/>
        <v>0</v>
      </c>
      <c r="Y1818" s="33">
        <f t="shared" si="2025"/>
        <v>44006</v>
      </c>
    </row>
    <row r="1819" spans="1:25" ht="15">
      <c r="A1819" s="39"/>
      <c r="B1819" s="240"/>
      <c r="C1819" s="14" t="str">
        <f>IF(B1808&lt;&gt;"",'Agents Postes'!E$14,"")</f>
        <v/>
      </c>
      <c r="D1819" s="15"/>
      <c r="E1819" s="16"/>
      <c r="F1819" s="16"/>
      <c r="G1819" s="17"/>
      <c r="H1819" s="17"/>
      <c r="I1819" s="18"/>
      <c r="J1819" s="18"/>
      <c r="K1819" s="19"/>
      <c r="L1819" s="1">
        <f t="shared" si="1981"/>
        <v>0</v>
      </c>
      <c r="M1819" s="4">
        <f t="shared" si="1982"/>
        <v>0</v>
      </c>
      <c r="R1819">
        <f t="shared" si="2019"/>
        <v>3</v>
      </c>
      <c r="S1819" s="33">
        <f t="shared" ref="S1819" si="2043">S1808</f>
        <v>44006</v>
      </c>
      <c r="T1819">
        <f t="shared" si="2021"/>
        <v>26</v>
      </c>
      <c r="U1819">
        <f t="shared" si="2022"/>
        <v>6</v>
      </c>
      <c r="V1819" t="str">
        <f t="shared" si="1984"/>
        <v>263</v>
      </c>
      <c r="W1819" s="188">
        <f t="shared" si="2023"/>
        <v>0</v>
      </c>
      <c r="X1819" s="188">
        <f t="shared" si="2024"/>
        <v>0</v>
      </c>
      <c r="Y1819" s="33">
        <f t="shared" si="2025"/>
        <v>44006</v>
      </c>
    </row>
    <row r="1820" spans="1:25" ht="15">
      <c r="A1820" s="39"/>
      <c r="B1820" s="240"/>
      <c r="C1820" s="14" t="str">
        <f>IF(B1809&lt;&gt;"",'Agents Postes'!E$14,"")</f>
        <v/>
      </c>
      <c r="D1820" s="15"/>
      <c r="E1820" s="16"/>
      <c r="F1820" s="16"/>
      <c r="G1820" s="17"/>
      <c r="H1820" s="17"/>
      <c r="I1820" s="18"/>
      <c r="J1820" s="18"/>
      <c r="K1820" s="19"/>
      <c r="L1820" s="1">
        <f t="shared" si="1981"/>
        <v>0</v>
      </c>
      <c r="M1820" s="4">
        <f t="shared" si="1982"/>
        <v>0</v>
      </c>
      <c r="R1820">
        <f t="shared" si="2019"/>
        <v>3</v>
      </c>
      <c r="S1820" s="33">
        <f t="shared" ref="S1820" si="2044">S1808</f>
        <v>44006</v>
      </c>
      <c r="T1820">
        <f t="shared" si="2021"/>
        <v>26</v>
      </c>
      <c r="U1820">
        <f t="shared" si="2022"/>
        <v>6</v>
      </c>
      <c r="V1820" t="str">
        <f t="shared" si="1984"/>
        <v>263</v>
      </c>
      <c r="W1820" s="188">
        <f t="shared" si="2023"/>
        <v>0</v>
      </c>
      <c r="X1820" s="188">
        <f t="shared" si="2024"/>
        <v>0</v>
      </c>
      <c r="Y1820" s="33">
        <f t="shared" si="2025"/>
        <v>44006</v>
      </c>
    </row>
    <row r="1821" spans="1:25" ht="15">
      <c r="A1821" s="39"/>
      <c r="B1821" s="240"/>
      <c r="C1821" s="14" t="str">
        <f>IF(B1810&lt;&gt;"",'Agents Postes'!E$14,"")</f>
        <v/>
      </c>
      <c r="D1821" s="15"/>
      <c r="E1821" s="16"/>
      <c r="F1821" s="16"/>
      <c r="G1821" s="17"/>
      <c r="H1821" s="17"/>
      <c r="I1821" s="18"/>
      <c r="J1821" s="18"/>
      <c r="K1821" s="19"/>
      <c r="L1821" s="1">
        <f t="shared" si="1981"/>
        <v>0</v>
      </c>
      <c r="M1821" s="4">
        <f t="shared" si="1982"/>
        <v>0</v>
      </c>
      <c r="R1821">
        <f t="shared" si="2019"/>
        <v>3</v>
      </c>
      <c r="S1821" s="33">
        <f t="shared" ref="S1821" si="2045">S1808</f>
        <v>44006</v>
      </c>
      <c r="T1821">
        <f t="shared" si="2021"/>
        <v>26</v>
      </c>
      <c r="U1821">
        <f t="shared" si="2022"/>
        <v>6</v>
      </c>
      <c r="V1821" t="str">
        <f t="shared" si="1984"/>
        <v>263</v>
      </c>
      <c r="W1821" s="188">
        <f t="shared" si="2023"/>
        <v>0</v>
      </c>
      <c r="X1821" s="188">
        <f t="shared" si="2024"/>
        <v>0</v>
      </c>
      <c r="Y1821" s="33">
        <f t="shared" si="2025"/>
        <v>44006</v>
      </c>
    </row>
    <row r="1822" spans="1:25" ht="15.75" thickBot="1">
      <c r="A1822" s="39"/>
      <c r="B1822" s="241"/>
      <c r="C1822" s="14" t="str">
        <f>IF(B1811&lt;&gt;"",'Agents Postes'!E$14,"")</f>
        <v/>
      </c>
      <c r="D1822" s="15"/>
      <c r="E1822" s="126"/>
      <c r="F1822" s="126"/>
      <c r="G1822" s="127"/>
      <c r="H1822" s="127"/>
      <c r="I1822" s="128"/>
      <c r="J1822" s="128"/>
      <c r="K1822" s="21"/>
      <c r="L1822" s="5">
        <f t="shared" si="1981"/>
        <v>0</v>
      </c>
      <c r="M1822" s="6">
        <f t="shared" si="1982"/>
        <v>0</v>
      </c>
      <c r="R1822">
        <f t="shared" si="2019"/>
        <v>3</v>
      </c>
      <c r="S1822" s="33">
        <f t="shared" ref="S1822" si="2046">S1808</f>
        <v>44006</v>
      </c>
      <c r="T1822">
        <f t="shared" si="2021"/>
        <v>26</v>
      </c>
      <c r="U1822">
        <f t="shared" si="2022"/>
        <v>6</v>
      </c>
      <c r="V1822" t="str">
        <f t="shared" si="1984"/>
        <v>263</v>
      </c>
      <c r="W1822" s="188">
        <f t="shared" si="2023"/>
        <v>0</v>
      </c>
      <c r="X1822" s="188">
        <f t="shared" si="2024"/>
        <v>0</v>
      </c>
      <c r="Y1822" s="33">
        <f t="shared" si="2025"/>
        <v>44006</v>
      </c>
    </row>
    <row r="1823" spans="1:25" ht="15">
      <c r="A1823" s="39">
        <v>121</v>
      </c>
      <c r="B1823" s="239">
        <f>IF(WORKDAY(D$4,A1823,Feries)&lt;=F$4,WORKDAY(D$4,A1823,Feries),"")</f>
        <v>44007</v>
      </c>
      <c r="C1823" s="11" t="str">
        <f>IF(B1823&lt;&gt;"",'Agents Postes'!E$3,"")</f>
        <v>Herbert Dupont</v>
      </c>
      <c r="D1823" s="12"/>
      <c r="E1823" s="123"/>
      <c r="F1823" s="123"/>
      <c r="G1823" s="124"/>
      <c r="H1823" s="124"/>
      <c r="I1823" s="125"/>
      <c r="J1823" s="125"/>
      <c r="K1823" s="13"/>
      <c r="L1823" s="2">
        <f t="shared" si="1981"/>
        <v>0</v>
      </c>
      <c r="M1823" s="3">
        <f t="shared" si="1982"/>
        <v>0</v>
      </c>
      <c r="R1823">
        <f t="shared" si="2019"/>
        <v>4</v>
      </c>
      <c r="S1823" s="33">
        <f t="shared" ref="S1823" si="2047">B1823</f>
        <v>44007</v>
      </c>
      <c r="T1823">
        <f t="shared" si="2021"/>
        <v>26</v>
      </c>
      <c r="U1823">
        <f t="shared" si="2022"/>
        <v>6</v>
      </c>
      <c r="V1823" t="str">
        <f t="shared" si="1984"/>
        <v>26Herbert Dupont4</v>
      </c>
      <c r="W1823" s="188">
        <f t="shared" si="2023"/>
        <v>0</v>
      </c>
      <c r="X1823" s="188">
        <f t="shared" si="2024"/>
        <v>0</v>
      </c>
      <c r="Y1823" s="33">
        <f t="shared" si="2025"/>
        <v>44007</v>
      </c>
    </row>
    <row r="1824" spans="1:25" ht="15">
      <c r="A1824" s="39"/>
      <c r="B1824" s="240"/>
      <c r="C1824" s="14" t="str">
        <f>IF(B1823&lt;&gt;"",'Agents Postes'!E$4,"")</f>
        <v>Lulu Durand</v>
      </c>
      <c r="D1824" s="15"/>
      <c r="E1824" s="16"/>
      <c r="F1824" s="16"/>
      <c r="G1824" s="17"/>
      <c r="H1824" s="17"/>
      <c r="I1824" s="18"/>
      <c r="J1824" s="18"/>
      <c r="K1824" s="19"/>
      <c r="L1824" s="1">
        <f t="shared" si="1981"/>
        <v>0</v>
      </c>
      <c r="M1824" s="4">
        <f t="shared" si="1982"/>
        <v>0</v>
      </c>
      <c r="R1824">
        <f t="shared" si="2019"/>
        <v>4</v>
      </c>
      <c r="S1824" s="33">
        <f t="shared" ref="S1824" si="2048">S1823</f>
        <v>44007</v>
      </c>
      <c r="T1824">
        <f t="shared" si="2021"/>
        <v>26</v>
      </c>
      <c r="U1824">
        <f t="shared" si="2022"/>
        <v>6</v>
      </c>
      <c r="V1824" t="str">
        <f t="shared" si="1984"/>
        <v>26Lulu Durand4</v>
      </c>
      <c r="W1824" s="188">
        <f t="shared" si="2023"/>
        <v>0</v>
      </c>
      <c r="X1824" s="188">
        <f t="shared" si="2024"/>
        <v>0</v>
      </c>
      <c r="Y1824" s="33">
        <f t="shared" si="2025"/>
        <v>44007</v>
      </c>
    </row>
    <row r="1825" spans="1:25" ht="15">
      <c r="A1825" s="39"/>
      <c r="B1825" s="240"/>
      <c r="C1825" s="14" t="str">
        <f>IF(B1823&lt;&gt;"",'Agents Postes'!E$5,"")</f>
        <v>Jules Wist</v>
      </c>
      <c r="D1825" s="15"/>
      <c r="E1825" s="16"/>
      <c r="F1825" s="16"/>
      <c r="G1825" s="17"/>
      <c r="H1825" s="17"/>
      <c r="I1825" s="18"/>
      <c r="J1825" s="18"/>
      <c r="K1825" s="19"/>
      <c r="L1825" s="1">
        <f t="shared" si="1981"/>
        <v>0</v>
      </c>
      <c r="M1825" s="4">
        <f t="shared" si="1982"/>
        <v>0</v>
      </c>
      <c r="R1825">
        <f t="shared" si="2019"/>
        <v>4</v>
      </c>
      <c r="S1825" s="33">
        <f t="shared" ref="S1825" si="2049">S1823</f>
        <v>44007</v>
      </c>
      <c r="T1825">
        <f t="shared" si="2021"/>
        <v>26</v>
      </c>
      <c r="U1825">
        <f t="shared" si="2022"/>
        <v>6</v>
      </c>
      <c r="V1825" t="str">
        <f t="shared" si="1984"/>
        <v>26Jules Wist4</v>
      </c>
      <c r="W1825" s="188">
        <f t="shared" si="2023"/>
        <v>0</v>
      </c>
      <c r="X1825" s="188">
        <f t="shared" si="2024"/>
        <v>0</v>
      </c>
      <c r="Y1825" s="33">
        <f t="shared" si="2025"/>
        <v>44007</v>
      </c>
    </row>
    <row r="1826" spans="1:25" ht="15">
      <c r="A1826" s="39"/>
      <c r="B1826" s="240"/>
      <c r="C1826" s="14" t="str">
        <f>IF(B1823&lt;&gt;"",'Agents Postes'!E$6,"")</f>
        <v>Honoré Tarot</v>
      </c>
      <c r="D1826" s="15"/>
      <c r="E1826" s="16"/>
      <c r="F1826" s="16"/>
      <c r="G1826" s="17"/>
      <c r="H1826" s="17"/>
      <c r="I1826" s="18"/>
      <c r="J1826" s="18"/>
      <c r="K1826" s="19"/>
      <c r="L1826" s="1">
        <f t="shared" si="1981"/>
        <v>0</v>
      </c>
      <c r="M1826" s="4">
        <f t="shared" si="1982"/>
        <v>0</v>
      </c>
      <c r="R1826">
        <f t="shared" si="2019"/>
        <v>4</v>
      </c>
      <c r="S1826" s="33">
        <f t="shared" ref="S1826" si="2050">S1823</f>
        <v>44007</v>
      </c>
      <c r="T1826">
        <f t="shared" si="2021"/>
        <v>26</v>
      </c>
      <c r="U1826">
        <f t="shared" si="2022"/>
        <v>6</v>
      </c>
      <c r="V1826" t="str">
        <f t="shared" si="1984"/>
        <v>26Honoré Tarot4</v>
      </c>
      <c r="W1826" s="188">
        <f t="shared" si="2023"/>
        <v>0</v>
      </c>
      <c r="X1826" s="188">
        <f t="shared" si="2024"/>
        <v>0</v>
      </c>
      <c r="Y1826" s="33">
        <f t="shared" si="2025"/>
        <v>44007</v>
      </c>
    </row>
    <row r="1827" spans="1:25" ht="15">
      <c r="A1827" s="39"/>
      <c r="B1827" s="240"/>
      <c r="C1827" s="14" t="str">
        <f>IF(B1823&lt;&gt;"",'Agents Postes'!E$7,"")</f>
        <v>Joseph Belote</v>
      </c>
      <c r="D1827" s="15"/>
      <c r="E1827" s="16"/>
      <c r="F1827" s="16"/>
      <c r="G1827" s="17"/>
      <c r="H1827" s="17"/>
      <c r="I1827" s="18"/>
      <c r="J1827" s="18"/>
      <c r="K1827" s="19"/>
      <c r="L1827" s="1">
        <f t="shared" si="1981"/>
        <v>0</v>
      </c>
      <c r="M1827" s="4">
        <f t="shared" si="1982"/>
        <v>0</v>
      </c>
      <c r="R1827">
        <f t="shared" si="2019"/>
        <v>4</v>
      </c>
      <c r="S1827" s="33">
        <f t="shared" ref="S1827" si="2051">S1823</f>
        <v>44007</v>
      </c>
      <c r="T1827">
        <f t="shared" si="2021"/>
        <v>26</v>
      </c>
      <c r="U1827">
        <f t="shared" si="2022"/>
        <v>6</v>
      </c>
      <c r="V1827" t="str">
        <f t="shared" si="1984"/>
        <v>26Joseph Belote4</v>
      </c>
      <c r="W1827" s="188">
        <f t="shared" si="2023"/>
        <v>0</v>
      </c>
      <c r="X1827" s="188">
        <f t="shared" si="2024"/>
        <v>0</v>
      </c>
      <c r="Y1827" s="33">
        <f t="shared" si="2025"/>
        <v>44007</v>
      </c>
    </row>
    <row r="1828" spans="1:25" ht="15">
      <c r="A1828" s="39"/>
      <c r="B1828" s="240"/>
      <c r="C1828" s="14" t="str">
        <f>IF(B1823&lt;&gt;"",'Agents Postes'!E$8,"")</f>
        <v/>
      </c>
      <c r="D1828" s="15"/>
      <c r="E1828" s="16"/>
      <c r="F1828" s="16"/>
      <c r="G1828" s="17"/>
      <c r="H1828" s="17"/>
      <c r="I1828" s="18"/>
      <c r="J1828" s="18"/>
      <c r="K1828" s="19"/>
      <c r="L1828" s="1">
        <f t="shared" si="1981"/>
        <v>0</v>
      </c>
      <c r="M1828" s="4">
        <f t="shared" si="1982"/>
        <v>0</v>
      </c>
      <c r="R1828">
        <f t="shared" si="2019"/>
        <v>4</v>
      </c>
      <c r="S1828" s="33">
        <f t="shared" ref="S1828" si="2052">S1823</f>
        <v>44007</v>
      </c>
      <c r="T1828">
        <f t="shared" si="2021"/>
        <v>26</v>
      </c>
      <c r="U1828">
        <f t="shared" si="2022"/>
        <v>6</v>
      </c>
      <c r="V1828" t="str">
        <f t="shared" si="1984"/>
        <v>264</v>
      </c>
      <c r="W1828" s="188">
        <f t="shared" si="2023"/>
        <v>0</v>
      </c>
      <c r="X1828" s="188">
        <f t="shared" si="2024"/>
        <v>0</v>
      </c>
      <c r="Y1828" s="33">
        <f t="shared" si="2025"/>
        <v>44007</v>
      </c>
    </row>
    <row r="1829" spans="1:25" ht="15">
      <c r="A1829" s="39"/>
      <c r="B1829" s="240"/>
      <c r="C1829" s="14" t="str">
        <f>IF(B1823&lt;&gt;"",'Agents Postes'!E$9,"")</f>
        <v/>
      </c>
      <c r="D1829" s="15"/>
      <c r="E1829" s="16"/>
      <c r="F1829" s="16"/>
      <c r="G1829" s="17"/>
      <c r="H1829" s="17"/>
      <c r="I1829" s="18"/>
      <c r="J1829" s="18"/>
      <c r="K1829" s="19"/>
      <c r="L1829" s="1">
        <f t="shared" si="1981"/>
        <v>0</v>
      </c>
      <c r="M1829" s="4">
        <f t="shared" si="1982"/>
        <v>0</v>
      </c>
      <c r="R1829">
        <f t="shared" si="2019"/>
        <v>4</v>
      </c>
      <c r="S1829" s="33">
        <f t="shared" ref="S1829" si="2053">S1823</f>
        <v>44007</v>
      </c>
      <c r="T1829">
        <f t="shared" si="2021"/>
        <v>26</v>
      </c>
      <c r="U1829">
        <f t="shared" si="2022"/>
        <v>6</v>
      </c>
      <c r="V1829" t="str">
        <f t="shared" si="1984"/>
        <v>264</v>
      </c>
      <c r="W1829" s="188">
        <f t="shared" si="2023"/>
        <v>0</v>
      </c>
      <c r="X1829" s="188">
        <f t="shared" si="2024"/>
        <v>0</v>
      </c>
      <c r="Y1829" s="33">
        <f t="shared" si="2025"/>
        <v>44007</v>
      </c>
    </row>
    <row r="1830" spans="1:25" ht="15">
      <c r="A1830" s="39"/>
      <c r="B1830" s="240"/>
      <c r="C1830" s="14" t="str">
        <f>IF(B1823&lt;&gt;"",'Agents Postes'!E$10,"")</f>
        <v/>
      </c>
      <c r="D1830" s="15"/>
      <c r="E1830" s="16"/>
      <c r="F1830" s="16"/>
      <c r="G1830" s="17"/>
      <c r="H1830" s="17"/>
      <c r="I1830" s="18"/>
      <c r="J1830" s="18"/>
      <c r="K1830" s="19"/>
      <c r="L1830" s="1">
        <f t="shared" ref="L1830:L1893" si="2054">(F1830-E1830)+(H1830-G1830)+(J1830-I1830)</f>
        <v>0</v>
      </c>
      <c r="M1830" s="4">
        <f t="shared" ref="M1830:M1893" si="2055">L1830*24</f>
        <v>0</v>
      </c>
      <c r="R1830">
        <f t="shared" si="2019"/>
        <v>4</v>
      </c>
      <c r="S1830" s="33">
        <f t="shared" ref="S1830" si="2056">S1823</f>
        <v>44007</v>
      </c>
      <c r="T1830">
        <f t="shared" si="2021"/>
        <v>26</v>
      </c>
      <c r="U1830">
        <f t="shared" si="2022"/>
        <v>6</v>
      </c>
      <c r="V1830" t="str">
        <f t="shared" ref="V1830:V1893" si="2057">T1830&amp;C1830&amp;R1830</f>
        <v>264</v>
      </c>
      <c r="W1830" s="188">
        <f t="shared" si="2023"/>
        <v>0</v>
      </c>
      <c r="X1830" s="188">
        <f t="shared" si="2024"/>
        <v>0</v>
      </c>
      <c r="Y1830" s="33">
        <f t="shared" si="2025"/>
        <v>44007</v>
      </c>
    </row>
    <row r="1831" spans="1:25" ht="15">
      <c r="A1831" s="39"/>
      <c r="B1831" s="240"/>
      <c r="C1831" s="14" t="str">
        <f>IF(B1823&lt;&gt;"",'Agents Postes'!E$11,"")</f>
        <v/>
      </c>
      <c r="D1831" s="15"/>
      <c r="E1831" s="16"/>
      <c r="F1831" s="16"/>
      <c r="G1831" s="17"/>
      <c r="H1831" s="17"/>
      <c r="I1831" s="18"/>
      <c r="J1831" s="18"/>
      <c r="K1831" s="19"/>
      <c r="L1831" s="1">
        <f t="shared" si="2054"/>
        <v>0</v>
      </c>
      <c r="M1831" s="4">
        <f t="shared" si="2055"/>
        <v>0</v>
      </c>
      <c r="R1831">
        <f t="shared" si="2019"/>
        <v>4</v>
      </c>
      <c r="S1831" s="33">
        <f t="shared" ref="S1831" si="2058">S1823</f>
        <v>44007</v>
      </c>
      <c r="T1831">
        <f t="shared" si="2021"/>
        <v>26</v>
      </c>
      <c r="U1831">
        <f t="shared" si="2022"/>
        <v>6</v>
      </c>
      <c r="V1831" t="str">
        <f t="shared" si="2057"/>
        <v>264</v>
      </c>
      <c r="W1831" s="188">
        <f t="shared" si="2023"/>
        <v>0</v>
      </c>
      <c r="X1831" s="188">
        <f t="shared" si="2024"/>
        <v>0</v>
      </c>
      <c r="Y1831" s="33">
        <f t="shared" si="2025"/>
        <v>44007</v>
      </c>
    </row>
    <row r="1832" spans="1:25" ht="15">
      <c r="A1832" s="39"/>
      <c r="B1832" s="240"/>
      <c r="C1832" s="14" t="str">
        <f>IF(B1823&lt;&gt;"",'Agents Postes'!E$12,"")</f>
        <v/>
      </c>
      <c r="D1832" s="15"/>
      <c r="E1832" s="16"/>
      <c r="F1832" s="16"/>
      <c r="G1832" s="17"/>
      <c r="H1832" s="17"/>
      <c r="I1832" s="18"/>
      <c r="J1832" s="18"/>
      <c r="K1832" s="19"/>
      <c r="L1832" s="1">
        <f t="shared" si="2054"/>
        <v>0</v>
      </c>
      <c r="M1832" s="4">
        <f t="shared" si="2055"/>
        <v>0</v>
      </c>
      <c r="R1832">
        <f t="shared" si="2019"/>
        <v>4</v>
      </c>
      <c r="S1832" s="33">
        <f t="shared" ref="S1832" si="2059">S1823</f>
        <v>44007</v>
      </c>
      <c r="T1832">
        <f t="shared" si="2021"/>
        <v>26</v>
      </c>
      <c r="U1832">
        <f t="shared" si="2022"/>
        <v>6</v>
      </c>
      <c r="V1832" t="str">
        <f t="shared" si="2057"/>
        <v>264</v>
      </c>
      <c r="W1832" s="188">
        <f t="shared" si="2023"/>
        <v>0</v>
      </c>
      <c r="X1832" s="188">
        <f t="shared" si="2024"/>
        <v>0</v>
      </c>
      <c r="Y1832" s="33">
        <f t="shared" si="2025"/>
        <v>44007</v>
      </c>
    </row>
    <row r="1833" spans="1:25" ht="15">
      <c r="A1833" s="39"/>
      <c r="B1833" s="240"/>
      <c r="C1833" s="14" t="str">
        <f>IF(B1823&lt;&gt;"",'Agents Postes'!E$13,"")</f>
        <v/>
      </c>
      <c r="D1833" s="15"/>
      <c r="E1833" s="16"/>
      <c r="F1833" s="16"/>
      <c r="G1833" s="17"/>
      <c r="H1833" s="17"/>
      <c r="I1833" s="18"/>
      <c r="J1833" s="18"/>
      <c r="K1833" s="19"/>
      <c r="L1833" s="1">
        <f t="shared" si="2054"/>
        <v>0</v>
      </c>
      <c r="M1833" s="4">
        <f t="shared" si="2055"/>
        <v>0</v>
      </c>
      <c r="R1833">
        <f t="shared" si="2019"/>
        <v>4</v>
      </c>
      <c r="S1833" s="33">
        <f t="shared" ref="S1833" si="2060">S1823</f>
        <v>44007</v>
      </c>
      <c r="T1833">
        <f t="shared" si="2021"/>
        <v>26</v>
      </c>
      <c r="U1833">
        <f t="shared" si="2022"/>
        <v>6</v>
      </c>
      <c r="V1833" t="str">
        <f t="shared" si="2057"/>
        <v>264</v>
      </c>
      <c r="W1833" s="188">
        <f t="shared" si="2023"/>
        <v>0</v>
      </c>
      <c r="X1833" s="188">
        <f t="shared" si="2024"/>
        <v>0</v>
      </c>
      <c r="Y1833" s="33">
        <f t="shared" si="2025"/>
        <v>44007</v>
      </c>
    </row>
    <row r="1834" spans="1:25" ht="15">
      <c r="A1834" s="39"/>
      <c r="B1834" s="240"/>
      <c r="C1834" s="14" t="str">
        <f>IF(B1823&lt;&gt;"",'Agents Postes'!E$14,"")</f>
        <v/>
      </c>
      <c r="D1834" s="15"/>
      <c r="E1834" s="16"/>
      <c r="F1834" s="16"/>
      <c r="G1834" s="17"/>
      <c r="H1834" s="17"/>
      <c r="I1834" s="18"/>
      <c r="J1834" s="18"/>
      <c r="K1834" s="19"/>
      <c r="L1834" s="1">
        <f t="shared" si="2054"/>
        <v>0</v>
      </c>
      <c r="M1834" s="4">
        <f t="shared" si="2055"/>
        <v>0</v>
      </c>
      <c r="R1834">
        <f t="shared" si="2019"/>
        <v>4</v>
      </c>
      <c r="S1834" s="33">
        <f t="shared" ref="S1834" si="2061">S1823</f>
        <v>44007</v>
      </c>
      <c r="T1834">
        <f t="shared" si="2021"/>
        <v>26</v>
      </c>
      <c r="U1834">
        <f t="shared" si="2022"/>
        <v>6</v>
      </c>
      <c r="V1834" t="str">
        <f t="shared" si="2057"/>
        <v>264</v>
      </c>
      <c r="W1834" s="188">
        <f t="shared" si="2023"/>
        <v>0</v>
      </c>
      <c r="X1834" s="188">
        <f t="shared" si="2024"/>
        <v>0</v>
      </c>
      <c r="Y1834" s="33">
        <f t="shared" si="2025"/>
        <v>44007</v>
      </c>
    </row>
    <row r="1835" spans="1:25" ht="15">
      <c r="A1835" s="39"/>
      <c r="B1835" s="240"/>
      <c r="C1835" s="14" t="str">
        <f>IF(B1824&lt;&gt;"",'Agents Postes'!E$14,"")</f>
        <v/>
      </c>
      <c r="D1835" s="15"/>
      <c r="E1835" s="16"/>
      <c r="F1835" s="16"/>
      <c r="G1835" s="17"/>
      <c r="H1835" s="17"/>
      <c r="I1835" s="18"/>
      <c r="J1835" s="18"/>
      <c r="K1835" s="19"/>
      <c r="L1835" s="1">
        <f t="shared" si="2054"/>
        <v>0</v>
      </c>
      <c r="M1835" s="4">
        <f t="shared" si="2055"/>
        <v>0</v>
      </c>
      <c r="R1835">
        <f t="shared" si="2019"/>
        <v>4</v>
      </c>
      <c r="S1835" s="33">
        <f t="shared" ref="S1835" si="2062">S1823</f>
        <v>44007</v>
      </c>
      <c r="T1835">
        <f t="shared" si="2021"/>
        <v>26</v>
      </c>
      <c r="U1835">
        <f t="shared" si="2022"/>
        <v>6</v>
      </c>
      <c r="V1835" t="str">
        <f t="shared" si="2057"/>
        <v>264</v>
      </c>
      <c r="W1835" s="188">
        <f t="shared" si="2023"/>
        <v>0</v>
      </c>
      <c r="X1835" s="188">
        <f t="shared" si="2024"/>
        <v>0</v>
      </c>
      <c r="Y1835" s="33">
        <f t="shared" si="2025"/>
        <v>44007</v>
      </c>
    </row>
    <row r="1836" spans="1:25" ht="15">
      <c r="A1836" s="39"/>
      <c r="B1836" s="240"/>
      <c r="C1836" s="14" t="str">
        <f>IF(B1825&lt;&gt;"",'Agents Postes'!E$14,"")</f>
        <v/>
      </c>
      <c r="D1836" s="15"/>
      <c r="E1836" s="16"/>
      <c r="F1836" s="16"/>
      <c r="G1836" s="17"/>
      <c r="H1836" s="17"/>
      <c r="I1836" s="18"/>
      <c r="J1836" s="18"/>
      <c r="K1836" s="19"/>
      <c r="L1836" s="1">
        <f t="shared" si="2054"/>
        <v>0</v>
      </c>
      <c r="M1836" s="4">
        <f t="shared" si="2055"/>
        <v>0</v>
      </c>
      <c r="R1836">
        <f t="shared" si="2019"/>
        <v>4</v>
      </c>
      <c r="S1836" s="33">
        <f t="shared" ref="S1836" si="2063">S1823</f>
        <v>44007</v>
      </c>
      <c r="T1836">
        <f t="shared" si="2021"/>
        <v>26</v>
      </c>
      <c r="U1836">
        <f t="shared" si="2022"/>
        <v>6</v>
      </c>
      <c r="V1836" t="str">
        <f t="shared" si="2057"/>
        <v>264</v>
      </c>
      <c r="W1836" s="188">
        <f t="shared" si="2023"/>
        <v>0</v>
      </c>
      <c r="X1836" s="188">
        <f t="shared" si="2024"/>
        <v>0</v>
      </c>
      <c r="Y1836" s="33">
        <f t="shared" si="2025"/>
        <v>44007</v>
      </c>
    </row>
    <row r="1837" spans="1:25" ht="15.75" thickBot="1">
      <c r="A1837" s="39"/>
      <c r="B1837" s="241"/>
      <c r="C1837" s="14" t="str">
        <f>IF(B1826&lt;&gt;"",'Agents Postes'!E$14,"")</f>
        <v/>
      </c>
      <c r="D1837" s="15"/>
      <c r="E1837" s="126"/>
      <c r="F1837" s="126"/>
      <c r="G1837" s="127"/>
      <c r="H1837" s="127"/>
      <c r="I1837" s="128"/>
      <c r="J1837" s="128"/>
      <c r="K1837" s="21"/>
      <c r="L1837" s="5">
        <f t="shared" si="2054"/>
        <v>0</v>
      </c>
      <c r="M1837" s="6">
        <f t="shared" si="2055"/>
        <v>0</v>
      </c>
      <c r="R1837">
        <f t="shared" si="2019"/>
        <v>4</v>
      </c>
      <c r="S1837" s="33">
        <f t="shared" ref="S1837" si="2064">S1823</f>
        <v>44007</v>
      </c>
      <c r="T1837">
        <f t="shared" si="2021"/>
        <v>26</v>
      </c>
      <c r="U1837">
        <f t="shared" si="2022"/>
        <v>6</v>
      </c>
      <c r="V1837" t="str">
        <f t="shared" si="2057"/>
        <v>264</v>
      </c>
      <c r="W1837" s="188">
        <f t="shared" si="2023"/>
        <v>0</v>
      </c>
      <c r="X1837" s="188">
        <f t="shared" si="2024"/>
        <v>0</v>
      </c>
      <c r="Y1837" s="33">
        <f t="shared" si="2025"/>
        <v>44007</v>
      </c>
    </row>
    <row r="1838" spans="1:25" ht="15">
      <c r="A1838" s="39">
        <v>122</v>
      </c>
      <c r="B1838" s="239">
        <f>IF(WORKDAY(D$4,A1838,Feries)&lt;=F$4,WORKDAY(D$4,A1838,Feries),"")</f>
        <v>44008</v>
      </c>
      <c r="C1838" s="11" t="str">
        <f>IF(B1838&lt;&gt;"",'Agents Postes'!E$3,"")</f>
        <v>Herbert Dupont</v>
      </c>
      <c r="D1838" s="12"/>
      <c r="E1838" s="123"/>
      <c r="F1838" s="123"/>
      <c r="G1838" s="124"/>
      <c r="H1838" s="124"/>
      <c r="I1838" s="125"/>
      <c r="J1838" s="125"/>
      <c r="K1838" s="13"/>
      <c r="L1838" s="2">
        <f t="shared" si="2054"/>
        <v>0</v>
      </c>
      <c r="M1838" s="3">
        <f t="shared" si="2055"/>
        <v>0</v>
      </c>
      <c r="R1838">
        <f t="shared" si="2019"/>
        <v>5</v>
      </c>
      <c r="S1838" s="33">
        <f t="shared" ref="S1838" si="2065">B1838</f>
        <v>44008</v>
      </c>
      <c r="T1838">
        <f t="shared" si="2021"/>
        <v>26</v>
      </c>
      <c r="U1838">
        <f t="shared" si="2022"/>
        <v>6</v>
      </c>
      <c r="V1838" t="str">
        <f t="shared" si="2057"/>
        <v>26Herbert Dupont5</v>
      </c>
      <c r="W1838" s="188">
        <f t="shared" si="2023"/>
        <v>0</v>
      </c>
      <c r="X1838" s="188">
        <f t="shared" si="2024"/>
        <v>0</v>
      </c>
      <c r="Y1838" s="33">
        <f t="shared" si="2025"/>
        <v>44008</v>
      </c>
    </row>
    <row r="1839" spans="1:25" ht="15">
      <c r="A1839" s="39"/>
      <c r="B1839" s="240"/>
      <c r="C1839" s="14" t="str">
        <f>IF(B1838&lt;&gt;"",'Agents Postes'!E$4,"")</f>
        <v>Lulu Durand</v>
      </c>
      <c r="D1839" s="15"/>
      <c r="E1839" s="16"/>
      <c r="F1839" s="16"/>
      <c r="G1839" s="17"/>
      <c r="H1839" s="17"/>
      <c r="I1839" s="18"/>
      <c r="J1839" s="18"/>
      <c r="K1839" s="19"/>
      <c r="L1839" s="1">
        <f t="shared" si="2054"/>
        <v>0</v>
      </c>
      <c r="M1839" s="4">
        <f t="shared" si="2055"/>
        <v>0</v>
      </c>
      <c r="R1839">
        <f t="shared" si="2019"/>
        <v>5</v>
      </c>
      <c r="S1839" s="33">
        <f t="shared" ref="S1839" si="2066">S1838</f>
        <v>44008</v>
      </c>
      <c r="T1839">
        <f t="shared" si="2021"/>
        <v>26</v>
      </c>
      <c r="U1839">
        <f t="shared" si="2022"/>
        <v>6</v>
      </c>
      <c r="V1839" t="str">
        <f t="shared" si="2057"/>
        <v>26Lulu Durand5</v>
      </c>
      <c r="W1839" s="188">
        <f t="shared" si="2023"/>
        <v>0</v>
      </c>
      <c r="X1839" s="188">
        <f t="shared" si="2024"/>
        <v>0</v>
      </c>
      <c r="Y1839" s="33">
        <f t="shared" si="2025"/>
        <v>44008</v>
      </c>
    </row>
    <row r="1840" spans="1:25" ht="15">
      <c r="A1840" s="39"/>
      <c r="B1840" s="240"/>
      <c r="C1840" s="14" t="str">
        <f>IF(B1838&lt;&gt;"",'Agents Postes'!E$5,"")</f>
        <v>Jules Wist</v>
      </c>
      <c r="D1840" s="15"/>
      <c r="E1840" s="16"/>
      <c r="F1840" s="16"/>
      <c r="G1840" s="17"/>
      <c r="H1840" s="17"/>
      <c r="I1840" s="18"/>
      <c r="J1840" s="18"/>
      <c r="K1840" s="19"/>
      <c r="L1840" s="1">
        <f t="shared" si="2054"/>
        <v>0</v>
      </c>
      <c r="M1840" s="4">
        <f t="shared" si="2055"/>
        <v>0</v>
      </c>
      <c r="R1840">
        <f t="shared" si="2019"/>
        <v>5</v>
      </c>
      <c r="S1840" s="33">
        <f t="shared" ref="S1840" si="2067">S1838</f>
        <v>44008</v>
      </c>
      <c r="T1840">
        <f t="shared" si="2021"/>
        <v>26</v>
      </c>
      <c r="U1840">
        <f t="shared" si="2022"/>
        <v>6</v>
      </c>
      <c r="V1840" t="str">
        <f t="shared" si="2057"/>
        <v>26Jules Wist5</v>
      </c>
      <c r="W1840" s="188">
        <f t="shared" si="2023"/>
        <v>0</v>
      </c>
      <c r="X1840" s="188">
        <f t="shared" si="2024"/>
        <v>0</v>
      </c>
      <c r="Y1840" s="33">
        <f t="shared" si="2025"/>
        <v>44008</v>
      </c>
    </row>
    <row r="1841" spans="1:25" ht="15">
      <c r="A1841" s="39"/>
      <c r="B1841" s="240"/>
      <c r="C1841" s="14" t="str">
        <f>IF(B1838&lt;&gt;"",'Agents Postes'!E$6,"")</f>
        <v>Honoré Tarot</v>
      </c>
      <c r="D1841" s="15"/>
      <c r="E1841" s="16"/>
      <c r="F1841" s="16"/>
      <c r="G1841" s="17"/>
      <c r="H1841" s="17"/>
      <c r="I1841" s="18"/>
      <c r="J1841" s="18"/>
      <c r="K1841" s="19"/>
      <c r="L1841" s="1">
        <f t="shared" si="2054"/>
        <v>0</v>
      </c>
      <c r="M1841" s="4">
        <f t="shared" si="2055"/>
        <v>0</v>
      </c>
      <c r="R1841">
        <f t="shared" si="2019"/>
        <v>5</v>
      </c>
      <c r="S1841" s="33">
        <f t="shared" ref="S1841" si="2068">S1838</f>
        <v>44008</v>
      </c>
      <c r="T1841">
        <f t="shared" si="2021"/>
        <v>26</v>
      </c>
      <c r="U1841">
        <f t="shared" si="2022"/>
        <v>6</v>
      </c>
      <c r="V1841" t="str">
        <f t="shared" si="2057"/>
        <v>26Honoré Tarot5</v>
      </c>
      <c r="W1841" s="188">
        <f t="shared" si="2023"/>
        <v>0</v>
      </c>
      <c r="X1841" s="188">
        <f t="shared" si="2024"/>
        <v>0</v>
      </c>
      <c r="Y1841" s="33">
        <f t="shared" si="2025"/>
        <v>44008</v>
      </c>
    </row>
    <row r="1842" spans="1:25" ht="15">
      <c r="A1842" s="39"/>
      <c r="B1842" s="240"/>
      <c r="C1842" s="14" t="str">
        <f>IF(B1838&lt;&gt;"",'Agents Postes'!E$7,"")</f>
        <v>Joseph Belote</v>
      </c>
      <c r="D1842" s="15"/>
      <c r="E1842" s="16"/>
      <c r="F1842" s="16"/>
      <c r="G1842" s="17"/>
      <c r="H1842" s="17"/>
      <c r="I1842" s="18"/>
      <c r="J1842" s="18"/>
      <c r="K1842" s="19"/>
      <c r="L1842" s="1">
        <f t="shared" si="2054"/>
        <v>0</v>
      </c>
      <c r="M1842" s="4">
        <f t="shared" si="2055"/>
        <v>0</v>
      </c>
      <c r="R1842">
        <f t="shared" si="2019"/>
        <v>5</v>
      </c>
      <c r="S1842" s="33">
        <f t="shared" ref="S1842" si="2069">S1838</f>
        <v>44008</v>
      </c>
      <c r="T1842">
        <f t="shared" si="2021"/>
        <v>26</v>
      </c>
      <c r="U1842">
        <f t="shared" si="2022"/>
        <v>6</v>
      </c>
      <c r="V1842" t="str">
        <f t="shared" si="2057"/>
        <v>26Joseph Belote5</v>
      </c>
      <c r="W1842" s="188">
        <f t="shared" si="2023"/>
        <v>0</v>
      </c>
      <c r="X1842" s="188">
        <f t="shared" si="2024"/>
        <v>0</v>
      </c>
      <c r="Y1842" s="33">
        <f t="shared" si="2025"/>
        <v>44008</v>
      </c>
    </row>
    <row r="1843" spans="1:25" ht="15">
      <c r="A1843" s="39"/>
      <c r="B1843" s="240"/>
      <c r="C1843" s="14" t="str">
        <f>IF(B1838&lt;&gt;"",'Agents Postes'!E$8,"")</f>
        <v/>
      </c>
      <c r="D1843" s="15"/>
      <c r="E1843" s="16"/>
      <c r="F1843" s="16"/>
      <c r="G1843" s="17"/>
      <c r="H1843" s="17"/>
      <c r="I1843" s="18"/>
      <c r="J1843" s="18"/>
      <c r="K1843" s="19"/>
      <c r="L1843" s="1">
        <f t="shared" si="2054"/>
        <v>0</v>
      </c>
      <c r="M1843" s="4">
        <f t="shared" si="2055"/>
        <v>0</v>
      </c>
      <c r="R1843">
        <f t="shared" si="2019"/>
        <v>5</v>
      </c>
      <c r="S1843" s="33">
        <f t="shared" ref="S1843" si="2070">S1838</f>
        <v>44008</v>
      </c>
      <c r="T1843">
        <f t="shared" si="2021"/>
        <v>26</v>
      </c>
      <c r="U1843">
        <f t="shared" si="2022"/>
        <v>6</v>
      </c>
      <c r="V1843" t="str">
        <f t="shared" si="2057"/>
        <v>265</v>
      </c>
      <c r="W1843" s="188">
        <f t="shared" si="2023"/>
        <v>0</v>
      </c>
      <c r="X1843" s="188">
        <f t="shared" si="2024"/>
        <v>0</v>
      </c>
      <c r="Y1843" s="33">
        <f t="shared" si="2025"/>
        <v>44008</v>
      </c>
    </row>
    <row r="1844" spans="1:25" ht="15">
      <c r="A1844" s="39"/>
      <c r="B1844" s="240"/>
      <c r="C1844" s="14" t="str">
        <f>IF(B1838&lt;&gt;"",'Agents Postes'!E$9,"")</f>
        <v/>
      </c>
      <c r="D1844" s="15"/>
      <c r="E1844" s="16"/>
      <c r="F1844" s="16"/>
      <c r="G1844" s="17"/>
      <c r="H1844" s="17"/>
      <c r="I1844" s="18"/>
      <c r="J1844" s="18"/>
      <c r="K1844" s="19"/>
      <c r="L1844" s="1">
        <f t="shared" si="2054"/>
        <v>0</v>
      </c>
      <c r="M1844" s="4">
        <f t="shared" si="2055"/>
        <v>0</v>
      </c>
      <c r="R1844">
        <f t="shared" si="2019"/>
        <v>5</v>
      </c>
      <c r="S1844" s="33">
        <f t="shared" ref="S1844" si="2071">S1838</f>
        <v>44008</v>
      </c>
      <c r="T1844">
        <f t="shared" si="2021"/>
        <v>26</v>
      </c>
      <c r="U1844">
        <f t="shared" si="2022"/>
        <v>6</v>
      </c>
      <c r="V1844" t="str">
        <f t="shared" si="2057"/>
        <v>265</v>
      </c>
      <c r="W1844" s="188">
        <f t="shared" si="2023"/>
        <v>0</v>
      </c>
      <c r="X1844" s="188">
        <f t="shared" si="2024"/>
        <v>0</v>
      </c>
      <c r="Y1844" s="33">
        <f t="shared" si="2025"/>
        <v>44008</v>
      </c>
    </row>
    <row r="1845" spans="1:25" ht="15">
      <c r="A1845" s="39"/>
      <c r="B1845" s="240"/>
      <c r="C1845" s="14" t="str">
        <f>IF(B1838&lt;&gt;"",'Agents Postes'!E$10,"")</f>
        <v/>
      </c>
      <c r="D1845" s="15"/>
      <c r="E1845" s="16"/>
      <c r="F1845" s="16"/>
      <c r="G1845" s="17"/>
      <c r="H1845" s="17"/>
      <c r="I1845" s="18"/>
      <c r="J1845" s="18"/>
      <c r="K1845" s="19"/>
      <c r="L1845" s="1">
        <f t="shared" si="2054"/>
        <v>0</v>
      </c>
      <c r="M1845" s="4">
        <f t="shared" si="2055"/>
        <v>0</v>
      </c>
      <c r="R1845">
        <f t="shared" si="2019"/>
        <v>5</v>
      </c>
      <c r="S1845" s="33">
        <f t="shared" ref="S1845" si="2072">S1838</f>
        <v>44008</v>
      </c>
      <c r="T1845">
        <f t="shared" si="2021"/>
        <v>26</v>
      </c>
      <c r="U1845">
        <f t="shared" si="2022"/>
        <v>6</v>
      </c>
      <c r="V1845" t="str">
        <f t="shared" si="2057"/>
        <v>265</v>
      </c>
      <c r="W1845" s="188">
        <f t="shared" si="2023"/>
        <v>0</v>
      </c>
      <c r="X1845" s="188">
        <f t="shared" si="2024"/>
        <v>0</v>
      </c>
      <c r="Y1845" s="33">
        <f t="shared" si="2025"/>
        <v>44008</v>
      </c>
    </row>
    <row r="1846" spans="1:25" ht="15">
      <c r="A1846" s="39"/>
      <c r="B1846" s="240"/>
      <c r="C1846" s="14" t="str">
        <f>IF(B1838&lt;&gt;"",'Agents Postes'!E$11,"")</f>
        <v/>
      </c>
      <c r="D1846" s="15"/>
      <c r="E1846" s="16"/>
      <c r="F1846" s="16"/>
      <c r="G1846" s="17"/>
      <c r="H1846" s="17"/>
      <c r="I1846" s="18"/>
      <c r="J1846" s="18"/>
      <c r="K1846" s="19"/>
      <c r="L1846" s="1">
        <f t="shared" si="2054"/>
        <v>0</v>
      </c>
      <c r="M1846" s="4">
        <f t="shared" si="2055"/>
        <v>0</v>
      </c>
      <c r="R1846">
        <f t="shared" si="2019"/>
        <v>5</v>
      </c>
      <c r="S1846" s="33">
        <f t="shared" ref="S1846" si="2073">S1838</f>
        <v>44008</v>
      </c>
      <c r="T1846">
        <f t="shared" si="2021"/>
        <v>26</v>
      </c>
      <c r="U1846">
        <f t="shared" si="2022"/>
        <v>6</v>
      </c>
      <c r="V1846" t="str">
        <f t="shared" si="2057"/>
        <v>265</v>
      </c>
      <c r="W1846" s="188">
        <f t="shared" si="2023"/>
        <v>0</v>
      </c>
      <c r="X1846" s="188">
        <f t="shared" si="2024"/>
        <v>0</v>
      </c>
      <c r="Y1846" s="33">
        <f t="shared" si="2025"/>
        <v>44008</v>
      </c>
    </row>
    <row r="1847" spans="1:25" ht="15">
      <c r="A1847" s="39"/>
      <c r="B1847" s="240"/>
      <c r="C1847" s="14" t="str">
        <f>IF(B1838&lt;&gt;"",'Agents Postes'!E$12,"")</f>
        <v/>
      </c>
      <c r="D1847" s="15"/>
      <c r="E1847" s="16"/>
      <c r="F1847" s="16"/>
      <c r="G1847" s="17"/>
      <c r="H1847" s="17"/>
      <c r="I1847" s="18"/>
      <c r="J1847" s="18"/>
      <c r="K1847" s="19"/>
      <c r="L1847" s="1">
        <f t="shared" si="2054"/>
        <v>0</v>
      </c>
      <c r="M1847" s="4">
        <f t="shared" si="2055"/>
        <v>0</v>
      </c>
      <c r="R1847">
        <f t="shared" si="2019"/>
        <v>5</v>
      </c>
      <c r="S1847" s="33">
        <f t="shared" ref="S1847" si="2074">S1838</f>
        <v>44008</v>
      </c>
      <c r="T1847">
        <f t="shared" si="2021"/>
        <v>26</v>
      </c>
      <c r="U1847">
        <f t="shared" si="2022"/>
        <v>6</v>
      </c>
      <c r="V1847" t="str">
        <f t="shared" si="2057"/>
        <v>265</v>
      </c>
      <c r="W1847" s="188">
        <f t="shared" si="2023"/>
        <v>0</v>
      </c>
      <c r="X1847" s="188">
        <f t="shared" si="2024"/>
        <v>0</v>
      </c>
      <c r="Y1847" s="33">
        <f t="shared" si="2025"/>
        <v>44008</v>
      </c>
    </row>
    <row r="1848" spans="1:25" ht="15">
      <c r="A1848" s="39"/>
      <c r="B1848" s="240"/>
      <c r="C1848" s="14" t="str">
        <f>IF(B1838&lt;&gt;"",'Agents Postes'!E$13,"")</f>
        <v/>
      </c>
      <c r="D1848" s="15"/>
      <c r="E1848" s="16"/>
      <c r="F1848" s="16"/>
      <c r="G1848" s="17"/>
      <c r="H1848" s="17"/>
      <c r="I1848" s="18"/>
      <c r="J1848" s="18"/>
      <c r="K1848" s="19"/>
      <c r="L1848" s="1">
        <f t="shared" si="2054"/>
        <v>0</v>
      </c>
      <c r="M1848" s="4">
        <f t="shared" si="2055"/>
        <v>0</v>
      </c>
      <c r="R1848">
        <f t="shared" si="2019"/>
        <v>5</v>
      </c>
      <c r="S1848" s="33">
        <f t="shared" ref="S1848" si="2075">S1838</f>
        <v>44008</v>
      </c>
      <c r="T1848">
        <f t="shared" si="2021"/>
        <v>26</v>
      </c>
      <c r="U1848">
        <f t="shared" si="2022"/>
        <v>6</v>
      </c>
      <c r="V1848" t="str">
        <f t="shared" si="2057"/>
        <v>265</v>
      </c>
      <c r="W1848" s="188">
        <f t="shared" si="2023"/>
        <v>0</v>
      </c>
      <c r="X1848" s="188">
        <f t="shared" si="2024"/>
        <v>0</v>
      </c>
      <c r="Y1848" s="33">
        <f t="shared" si="2025"/>
        <v>44008</v>
      </c>
    </row>
    <row r="1849" spans="1:25" ht="15">
      <c r="A1849" s="39"/>
      <c r="B1849" s="240"/>
      <c r="C1849" s="14" t="str">
        <f>IF(B1838&lt;&gt;"",'Agents Postes'!E$14,"")</f>
        <v/>
      </c>
      <c r="D1849" s="15"/>
      <c r="E1849" s="16"/>
      <c r="F1849" s="16"/>
      <c r="G1849" s="17"/>
      <c r="H1849" s="17"/>
      <c r="I1849" s="18"/>
      <c r="J1849" s="18"/>
      <c r="K1849" s="19"/>
      <c r="L1849" s="1">
        <f t="shared" si="2054"/>
        <v>0</v>
      </c>
      <c r="M1849" s="4">
        <f t="shared" si="2055"/>
        <v>0</v>
      </c>
      <c r="R1849">
        <f t="shared" si="2019"/>
        <v>5</v>
      </c>
      <c r="S1849" s="33">
        <f t="shared" ref="S1849" si="2076">S1838</f>
        <v>44008</v>
      </c>
      <c r="T1849">
        <f t="shared" si="2021"/>
        <v>26</v>
      </c>
      <c r="U1849">
        <f t="shared" si="2022"/>
        <v>6</v>
      </c>
      <c r="V1849" t="str">
        <f t="shared" si="2057"/>
        <v>265</v>
      </c>
      <c r="W1849" s="188">
        <f t="shared" si="2023"/>
        <v>0</v>
      </c>
      <c r="X1849" s="188">
        <f t="shared" si="2024"/>
        <v>0</v>
      </c>
      <c r="Y1849" s="33">
        <f t="shared" si="2025"/>
        <v>44008</v>
      </c>
    </row>
    <row r="1850" spans="1:25" ht="15">
      <c r="A1850" s="39"/>
      <c r="B1850" s="240"/>
      <c r="C1850" s="14" t="str">
        <f>IF(B1839&lt;&gt;"",'Agents Postes'!E$14,"")</f>
        <v/>
      </c>
      <c r="D1850" s="15"/>
      <c r="E1850" s="16"/>
      <c r="F1850" s="16"/>
      <c r="G1850" s="17"/>
      <c r="H1850" s="17"/>
      <c r="I1850" s="18"/>
      <c r="J1850" s="18"/>
      <c r="K1850" s="19"/>
      <c r="L1850" s="1">
        <f t="shared" si="2054"/>
        <v>0</v>
      </c>
      <c r="M1850" s="4">
        <f t="shared" si="2055"/>
        <v>0</v>
      </c>
      <c r="R1850">
        <f t="shared" si="2019"/>
        <v>5</v>
      </c>
      <c r="S1850" s="33">
        <f t="shared" ref="S1850" si="2077">S1838</f>
        <v>44008</v>
      </c>
      <c r="T1850">
        <f t="shared" si="2021"/>
        <v>26</v>
      </c>
      <c r="U1850">
        <f t="shared" si="2022"/>
        <v>6</v>
      </c>
      <c r="V1850" t="str">
        <f t="shared" si="2057"/>
        <v>265</v>
      </c>
      <c r="W1850" s="188">
        <f t="shared" si="2023"/>
        <v>0</v>
      </c>
      <c r="X1850" s="188">
        <f t="shared" si="2024"/>
        <v>0</v>
      </c>
      <c r="Y1850" s="33">
        <f t="shared" si="2025"/>
        <v>44008</v>
      </c>
    </row>
    <row r="1851" spans="1:25" ht="15">
      <c r="A1851" s="39"/>
      <c r="B1851" s="240"/>
      <c r="C1851" s="14" t="str">
        <f>IF(B1840&lt;&gt;"",'Agents Postes'!E$14,"")</f>
        <v/>
      </c>
      <c r="D1851" s="15"/>
      <c r="E1851" s="16"/>
      <c r="F1851" s="16"/>
      <c r="G1851" s="17"/>
      <c r="H1851" s="17"/>
      <c r="I1851" s="18"/>
      <c r="J1851" s="18"/>
      <c r="K1851" s="19"/>
      <c r="L1851" s="1">
        <f t="shared" si="2054"/>
        <v>0</v>
      </c>
      <c r="M1851" s="4">
        <f t="shared" si="2055"/>
        <v>0</v>
      </c>
      <c r="R1851">
        <f t="shared" si="2019"/>
        <v>5</v>
      </c>
      <c r="S1851" s="33">
        <f t="shared" ref="S1851" si="2078">S1838</f>
        <v>44008</v>
      </c>
      <c r="T1851">
        <f t="shared" si="2021"/>
        <v>26</v>
      </c>
      <c r="U1851">
        <f t="shared" si="2022"/>
        <v>6</v>
      </c>
      <c r="V1851" t="str">
        <f t="shared" si="2057"/>
        <v>265</v>
      </c>
      <c r="W1851" s="188">
        <f t="shared" si="2023"/>
        <v>0</v>
      </c>
      <c r="X1851" s="188">
        <f t="shared" si="2024"/>
        <v>0</v>
      </c>
      <c r="Y1851" s="33">
        <f t="shared" si="2025"/>
        <v>44008</v>
      </c>
    </row>
    <row r="1852" spans="1:25" ht="15.75" thickBot="1">
      <c r="A1852" s="39"/>
      <c r="B1852" s="241"/>
      <c r="C1852" s="14" t="str">
        <f>IF(B1841&lt;&gt;"",'Agents Postes'!E$14,"")</f>
        <v/>
      </c>
      <c r="D1852" s="15"/>
      <c r="E1852" s="126"/>
      <c r="F1852" s="126"/>
      <c r="G1852" s="127"/>
      <c r="H1852" s="127"/>
      <c r="I1852" s="128"/>
      <c r="J1852" s="128"/>
      <c r="K1852" s="21"/>
      <c r="L1852" s="5">
        <f t="shared" si="2054"/>
        <v>0</v>
      </c>
      <c r="M1852" s="6">
        <f t="shared" si="2055"/>
        <v>0</v>
      </c>
      <c r="R1852">
        <f t="shared" si="2019"/>
        <v>5</v>
      </c>
      <c r="S1852" s="33">
        <f t="shared" ref="S1852" si="2079">S1838</f>
        <v>44008</v>
      </c>
      <c r="T1852">
        <f t="shared" si="2021"/>
        <v>26</v>
      </c>
      <c r="U1852">
        <f t="shared" si="2022"/>
        <v>6</v>
      </c>
      <c r="V1852" t="str">
        <f t="shared" si="2057"/>
        <v>265</v>
      </c>
      <c r="W1852" s="188">
        <f t="shared" si="2023"/>
        <v>0</v>
      </c>
      <c r="X1852" s="188">
        <f t="shared" si="2024"/>
        <v>0</v>
      </c>
      <c r="Y1852" s="33">
        <f t="shared" si="2025"/>
        <v>44008</v>
      </c>
    </row>
    <row r="1853" spans="1:25" ht="15">
      <c r="A1853" s="39">
        <v>123</v>
      </c>
      <c r="B1853" s="239">
        <f>IF(WORKDAY(D$4,A1853,Feries)&lt;=F$4,WORKDAY(D$4,A1853,Feries),"")</f>
        <v>44011</v>
      </c>
      <c r="C1853" s="11" t="str">
        <f>IF(B1853&lt;&gt;"",'Agents Postes'!E$3,"")</f>
        <v>Herbert Dupont</v>
      </c>
      <c r="D1853" s="12"/>
      <c r="E1853" s="123"/>
      <c r="F1853" s="123"/>
      <c r="G1853" s="124"/>
      <c r="H1853" s="124"/>
      <c r="I1853" s="125"/>
      <c r="J1853" s="125"/>
      <c r="K1853" s="13"/>
      <c r="L1853" s="2">
        <f t="shared" si="2054"/>
        <v>0</v>
      </c>
      <c r="M1853" s="3">
        <f t="shared" si="2055"/>
        <v>0</v>
      </c>
      <c r="R1853">
        <f t="shared" si="2019"/>
        <v>1</v>
      </c>
      <c r="S1853" s="33">
        <f t="shared" ref="S1853" si="2080">B1853</f>
        <v>44011</v>
      </c>
      <c r="T1853">
        <f t="shared" si="2021"/>
        <v>27</v>
      </c>
      <c r="U1853">
        <f t="shared" si="2022"/>
        <v>6</v>
      </c>
      <c r="V1853" t="str">
        <f t="shared" si="2057"/>
        <v>27Herbert Dupont1</v>
      </c>
      <c r="W1853" s="188">
        <f t="shared" si="2023"/>
        <v>0</v>
      </c>
      <c r="X1853" s="188">
        <f t="shared" si="2024"/>
        <v>0</v>
      </c>
      <c r="Y1853" s="33">
        <f t="shared" si="2025"/>
        <v>44011</v>
      </c>
    </row>
    <row r="1854" spans="1:25" ht="15">
      <c r="A1854" s="39"/>
      <c r="B1854" s="240"/>
      <c r="C1854" s="14" t="str">
        <f>IF(B1853&lt;&gt;"",'Agents Postes'!E$4,"")</f>
        <v>Lulu Durand</v>
      </c>
      <c r="D1854" s="15"/>
      <c r="E1854" s="16"/>
      <c r="F1854" s="16"/>
      <c r="G1854" s="17"/>
      <c r="H1854" s="17"/>
      <c r="I1854" s="18"/>
      <c r="J1854" s="18"/>
      <c r="K1854" s="19"/>
      <c r="L1854" s="1">
        <f t="shared" si="2054"/>
        <v>0</v>
      </c>
      <c r="M1854" s="4">
        <f t="shared" si="2055"/>
        <v>0</v>
      </c>
      <c r="R1854">
        <f t="shared" si="2019"/>
        <v>1</v>
      </c>
      <c r="S1854" s="33">
        <f t="shared" ref="S1854" si="2081">S1853</f>
        <v>44011</v>
      </c>
      <c r="T1854">
        <f t="shared" si="2021"/>
        <v>27</v>
      </c>
      <c r="U1854">
        <f t="shared" si="2022"/>
        <v>6</v>
      </c>
      <c r="V1854" t="str">
        <f t="shared" si="2057"/>
        <v>27Lulu Durand1</v>
      </c>
      <c r="W1854" s="188">
        <f t="shared" si="2023"/>
        <v>0</v>
      </c>
      <c r="X1854" s="188">
        <f t="shared" si="2024"/>
        <v>0</v>
      </c>
      <c r="Y1854" s="33">
        <f t="shared" si="2025"/>
        <v>44011</v>
      </c>
    </row>
    <row r="1855" spans="1:25" ht="15">
      <c r="A1855" s="39"/>
      <c r="B1855" s="240"/>
      <c r="C1855" s="14" t="str">
        <f>IF(B1853&lt;&gt;"",'Agents Postes'!E$5,"")</f>
        <v>Jules Wist</v>
      </c>
      <c r="D1855" s="15"/>
      <c r="E1855" s="16"/>
      <c r="F1855" s="16"/>
      <c r="G1855" s="17"/>
      <c r="H1855" s="17"/>
      <c r="I1855" s="18"/>
      <c r="J1855" s="18"/>
      <c r="K1855" s="19"/>
      <c r="L1855" s="1">
        <f t="shared" si="2054"/>
        <v>0</v>
      </c>
      <c r="M1855" s="4">
        <f t="shared" si="2055"/>
        <v>0</v>
      </c>
      <c r="R1855">
        <f t="shared" si="2019"/>
        <v>1</v>
      </c>
      <c r="S1855" s="33">
        <f t="shared" ref="S1855" si="2082">S1853</f>
        <v>44011</v>
      </c>
      <c r="T1855">
        <f t="shared" si="2021"/>
        <v>27</v>
      </c>
      <c r="U1855">
        <f t="shared" si="2022"/>
        <v>6</v>
      </c>
      <c r="V1855" t="str">
        <f t="shared" si="2057"/>
        <v>27Jules Wist1</v>
      </c>
      <c r="W1855" s="188">
        <f t="shared" si="2023"/>
        <v>0</v>
      </c>
      <c r="X1855" s="188">
        <f t="shared" si="2024"/>
        <v>0</v>
      </c>
      <c r="Y1855" s="33">
        <f t="shared" si="2025"/>
        <v>44011</v>
      </c>
    </row>
    <row r="1856" spans="1:25" ht="15">
      <c r="A1856" s="39"/>
      <c r="B1856" s="240"/>
      <c r="C1856" s="14" t="str">
        <f>IF(B1853&lt;&gt;"",'Agents Postes'!E$6,"")</f>
        <v>Honoré Tarot</v>
      </c>
      <c r="D1856" s="15"/>
      <c r="E1856" s="16"/>
      <c r="F1856" s="16"/>
      <c r="G1856" s="17"/>
      <c r="H1856" s="17"/>
      <c r="I1856" s="18"/>
      <c r="J1856" s="18"/>
      <c r="K1856" s="19"/>
      <c r="L1856" s="1">
        <f t="shared" si="2054"/>
        <v>0</v>
      </c>
      <c r="M1856" s="4">
        <f t="shared" si="2055"/>
        <v>0</v>
      </c>
      <c r="R1856">
        <f t="shared" si="2019"/>
        <v>1</v>
      </c>
      <c r="S1856" s="33">
        <f t="shared" ref="S1856" si="2083">S1853</f>
        <v>44011</v>
      </c>
      <c r="T1856">
        <f t="shared" si="2021"/>
        <v>27</v>
      </c>
      <c r="U1856">
        <f t="shared" si="2022"/>
        <v>6</v>
      </c>
      <c r="V1856" t="str">
        <f t="shared" si="2057"/>
        <v>27Honoré Tarot1</v>
      </c>
      <c r="W1856" s="188">
        <f t="shared" si="2023"/>
        <v>0</v>
      </c>
      <c r="X1856" s="188">
        <f t="shared" si="2024"/>
        <v>0</v>
      </c>
      <c r="Y1856" s="33">
        <f t="shared" si="2025"/>
        <v>44011</v>
      </c>
    </row>
    <row r="1857" spans="1:25" ht="15">
      <c r="A1857" s="39"/>
      <c r="B1857" s="240"/>
      <c r="C1857" s="14" t="str">
        <f>IF(B1853&lt;&gt;"",'Agents Postes'!E$7,"")</f>
        <v>Joseph Belote</v>
      </c>
      <c r="D1857" s="15"/>
      <c r="E1857" s="16"/>
      <c r="F1857" s="16"/>
      <c r="G1857" s="17"/>
      <c r="H1857" s="17"/>
      <c r="I1857" s="18"/>
      <c r="J1857" s="18"/>
      <c r="K1857" s="19"/>
      <c r="L1857" s="1">
        <f t="shared" si="2054"/>
        <v>0</v>
      </c>
      <c r="M1857" s="4">
        <f t="shared" si="2055"/>
        <v>0</v>
      </c>
      <c r="R1857">
        <f t="shared" si="2019"/>
        <v>1</v>
      </c>
      <c r="S1857" s="33">
        <f t="shared" ref="S1857" si="2084">S1853</f>
        <v>44011</v>
      </c>
      <c r="T1857">
        <f t="shared" si="2021"/>
        <v>27</v>
      </c>
      <c r="U1857">
        <f t="shared" si="2022"/>
        <v>6</v>
      </c>
      <c r="V1857" t="str">
        <f t="shared" si="2057"/>
        <v>27Joseph Belote1</v>
      </c>
      <c r="W1857" s="188">
        <f t="shared" si="2023"/>
        <v>0</v>
      </c>
      <c r="X1857" s="188">
        <f t="shared" si="2024"/>
        <v>0</v>
      </c>
      <c r="Y1857" s="33">
        <f t="shared" si="2025"/>
        <v>44011</v>
      </c>
    </row>
    <row r="1858" spans="1:25" ht="15">
      <c r="A1858" s="39"/>
      <c r="B1858" s="240"/>
      <c r="C1858" s="14" t="str">
        <f>IF(B1853&lt;&gt;"",'Agents Postes'!E$8,"")</f>
        <v/>
      </c>
      <c r="D1858" s="15"/>
      <c r="E1858" s="16"/>
      <c r="F1858" s="16"/>
      <c r="G1858" s="17"/>
      <c r="H1858" s="17"/>
      <c r="I1858" s="18"/>
      <c r="J1858" s="18"/>
      <c r="K1858" s="19"/>
      <c r="L1858" s="1">
        <f t="shared" si="2054"/>
        <v>0</v>
      </c>
      <c r="M1858" s="4">
        <f t="shared" si="2055"/>
        <v>0</v>
      </c>
      <c r="R1858">
        <f t="shared" si="2019"/>
        <v>1</v>
      </c>
      <c r="S1858" s="33">
        <f t="shared" ref="S1858" si="2085">S1853</f>
        <v>44011</v>
      </c>
      <c r="T1858">
        <f t="shared" si="2021"/>
        <v>27</v>
      </c>
      <c r="U1858">
        <f t="shared" si="2022"/>
        <v>6</v>
      </c>
      <c r="V1858" t="str">
        <f t="shared" si="2057"/>
        <v>271</v>
      </c>
      <c r="W1858" s="188">
        <f t="shared" si="2023"/>
        <v>0</v>
      </c>
      <c r="X1858" s="188">
        <f t="shared" si="2024"/>
        <v>0</v>
      </c>
      <c r="Y1858" s="33">
        <f t="shared" si="2025"/>
        <v>44011</v>
      </c>
    </row>
    <row r="1859" spans="1:25" ht="15">
      <c r="A1859" s="39"/>
      <c r="B1859" s="240"/>
      <c r="C1859" s="14" t="str">
        <f>IF(B1853&lt;&gt;"",'Agents Postes'!E$9,"")</f>
        <v/>
      </c>
      <c r="D1859" s="15"/>
      <c r="E1859" s="16"/>
      <c r="F1859" s="16"/>
      <c r="G1859" s="17"/>
      <c r="H1859" s="17"/>
      <c r="I1859" s="18"/>
      <c r="J1859" s="18"/>
      <c r="K1859" s="19"/>
      <c r="L1859" s="1">
        <f t="shared" si="2054"/>
        <v>0</v>
      </c>
      <c r="M1859" s="4">
        <f t="shared" si="2055"/>
        <v>0</v>
      </c>
      <c r="R1859">
        <f t="shared" si="2019"/>
        <v>1</v>
      </c>
      <c r="S1859" s="33">
        <f t="shared" ref="S1859" si="2086">S1853</f>
        <v>44011</v>
      </c>
      <c r="T1859">
        <f t="shared" si="2021"/>
        <v>27</v>
      </c>
      <c r="U1859">
        <f t="shared" si="2022"/>
        <v>6</v>
      </c>
      <c r="V1859" t="str">
        <f t="shared" si="2057"/>
        <v>271</v>
      </c>
      <c r="W1859" s="188">
        <f t="shared" si="2023"/>
        <v>0</v>
      </c>
      <c r="X1859" s="188">
        <f t="shared" si="2024"/>
        <v>0</v>
      </c>
      <c r="Y1859" s="33">
        <f t="shared" si="2025"/>
        <v>44011</v>
      </c>
    </row>
    <row r="1860" spans="1:25" ht="15">
      <c r="A1860" s="39"/>
      <c r="B1860" s="240"/>
      <c r="C1860" s="14" t="str">
        <f>IF(B1853&lt;&gt;"",'Agents Postes'!E$10,"")</f>
        <v/>
      </c>
      <c r="D1860" s="15"/>
      <c r="E1860" s="16"/>
      <c r="F1860" s="16"/>
      <c r="G1860" s="17"/>
      <c r="H1860" s="17"/>
      <c r="I1860" s="18"/>
      <c r="J1860" s="18"/>
      <c r="K1860" s="19"/>
      <c r="L1860" s="1">
        <f t="shared" si="2054"/>
        <v>0</v>
      </c>
      <c r="M1860" s="4">
        <f t="shared" si="2055"/>
        <v>0</v>
      </c>
      <c r="R1860">
        <f t="shared" si="2019"/>
        <v>1</v>
      </c>
      <c r="S1860" s="33">
        <f t="shared" ref="S1860" si="2087">S1853</f>
        <v>44011</v>
      </c>
      <c r="T1860">
        <f t="shared" si="2021"/>
        <v>27</v>
      </c>
      <c r="U1860">
        <f t="shared" si="2022"/>
        <v>6</v>
      </c>
      <c r="V1860" t="str">
        <f t="shared" si="2057"/>
        <v>271</v>
      </c>
      <c r="W1860" s="188">
        <f t="shared" si="2023"/>
        <v>0</v>
      </c>
      <c r="X1860" s="188">
        <f t="shared" si="2024"/>
        <v>0</v>
      </c>
      <c r="Y1860" s="33">
        <f t="shared" si="2025"/>
        <v>44011</v>
      </c>
    </row>
    <row r="1861" spans="1:25" ht="15">
      <c r="A1861" s="39"/>
      <c r="B1861" s="240"/>
      <c r="C1861" s="14" t="str">
        <f>IF(B1853&lt;&gt;"",'Agents Postes'!E$11,"")</f>
        <v/>
      </c>
      <c r="D1861" s="15"/>
      <c r="E1861" s="16"/>
      <c r="F1861" s="16"/>
      <c r="G1861" s="17"/>
      <c r="H1861" s="17"/>
      <c r="I1861" s="18"/>
      <c r="J1861" s="18"/>
      <c r="K1861" s="19"/>
      <c r="L1861" s="1">
        <f t="shared" si="2054"/>
        <v>0</v>
      </c>
      <c r="M1861" s="4">
        <f t="shared" si="2055"/>
        <v>0</v>
      </c>
      <c r="R1861">
        <f t="shared" si="2019"/>
        <v>1</v>
      </c>
      <c r="S1861" s="33">
        <f t="shared" ref="S1861" si="2088">S1853</f>
        <v>44011</v>
      </c>
      <c r="T1861">
        <f t="shared" si="2021"/>
        <v>27</v>
      </c>
      <c r="U1861">
        <f t="shared" si="2022"/>
        <v>6</v>
      </c>
      <c r="V1861" t="str">
        <f t="shared" si="2057"/>
        <v>271</v>
      </c>
      <c r="W1861" s="188">
        <f t="shared" si="2023"/>
        <v>0</v>
      </c>
      <c r="X1861" s="188">
        <f t="shared" si="2024"/>
        <v>0</v>
      </c>
      <c r="Y1861" s="33">
        <f t="shared" si="2025"/>
        <v>44011</v>
      </c>
    </row>
    <row r="1862" spans="1:25" ht="15">
      <c r="A1862" s="39"/>
      <c r="B1862" s="240"/>
      <c r="C1862" s="14" t="str">
        <f>IF(B1853&lt;&gt;"",'Agents Postes'!E$12,"")</f>
        <v/>
      </c>
      <c r="D1862" s="15"/>
      <c r="E1862" s="16"/>
      <c r="F1862" s="16"/>
      <c r="G1862" s="17"/>
      <c r="H1862" s="17"/>
      <c r="I1862" s="18"/>
      <c r="J1862" s="18"/>
      <c r="K1862" s="19"/>
      <c r="L1862" s="1">
        <f t="shared" si="2054"/>
        <v>0</v>
      </c>
      <c r="M1862" s="4">
        <f t="shared" si="2055"/>
        <v>0</v>
      </c>
      <c r="R1862">
        <f t="shared" si="2019"/>
        <v>1</v>
      </c>
      <c r="S1862" s="33">
        <f t="shared" ref="S1862" si="2089">S1853</f>
        <v>44011</v>
      </c>
      <c r="T1862">
        <f t="shared" si="2021"/>
        <v>27</v>
      </c>
      <c r="U1862">
        <f t="shared" si="2022"/>
        <v>6</v>
      </c>
      <c r="V1862" t="str">
        <f t="shared" si="2057"/>
        <v>271</v>
      </c>
      <c r="W1862" s="188">
        <f t="shared" si="2023"/>
        <v>0</v>
      </c>
      <c r="X1862" s="188">
        <f t="shared" si="2024"/>
        <v>0</v>
      </c>
      <c r="Y1862" s="33">
        <f t="shared" si="2025"/>
        <v>44011</v>
      </c>
    </row>
    <row r="1863" spans="1:25" ht="15">
      <c r="A1863" s="39"/>
      <c r="B1863" s="240"/>
      <c r="C1863" s="14" t="str">
        <f>IF(B1853&lt;&gt;"",'Agents Postes'!E$13,"")</f>
        <v/>
      </c>
      <c r="D1863" s="15"/>
      <c r="E1863" s="16"/>
      <c r="F1863" s="16"/>
      <c r="G1863" s="17"/>
      <c r="H1863" s="17"/>
      <c r="I1863" s="18"/>
      <c r="J1863" s="18"/>
      <c r="K1863" s="19"/>
      <c r="L1863" s="1">
        <f t="shared" si="2054"/>
        <v>0</v>
      </c>
      <c r="M1863" s="4">
        <f t="shared" si="2055"/>
        <v>0</v>
      </c>
      <c r="R1863">
        <f t="shared" si="2019"/>
        <v>1</v>
      </c>
      <c r="S1863" s="33">
        <f t="shared" ref="S1863" si="2090">S1853</f>
        <v>44011</v>
      </c>
      <c r="T1863">
        <f t="shared" si="2021"/>
        <v>27</v>
      </c>
      <c r="U1863">
        <f t="shared" si="2022"/>
        <v>6</v>
      </c>
      <c r="V1863" t="str">
        <f t="shared" si="2057"/>
        <v>271</v>
      </c>
      <c r="W1863" s="188">
        <f t="shared" si="2023"/>
        <v>0</v>
      </c>
      <c r="X1863" s="188">
        <f t="shared" si="2024"/>
        <v>0</v>
      </c>
      <c r="Y1863" s="33">
        <f t="shared" si="2025"/>
        <v>44011</v>
      </c>
    </row>
    <row r="1864" spans="1:25" ht="15">
      <c r="A1864" s="39"/>
      <c r="B1864" s="240"/>
      <c r="C1864" s="14" t="str">
        <f>IF(B1853&lt;&gt;"",'Agents Postes'!E$14,"")</f>
        <v/>
      </c>
      <c r="D1864" s="15"/>
      <c r="E1864" s="16"/>
      <c r="F1864" s="16"/>
      <c r="G1864" s="17"/>
      <c r="H1864" s="17"/>
      <c r="I1864" s="18"/>
      <c r="J1864" s="18"/>
      <c r="K1864" s="19"/>
      <c r="L1864" s="1">
        <f t="shared" si="2054"/>
        <v>0</v>
      </c>
      <c r="M1864" s="4">
        <f t="shared" si="2055"/>
        <v>0</v>
      </c>
      <c r="R1864">
        <f t="shared" si="2019"/>
        <v>1</v>
      </c>
      <c r="S1864" s="33">
        <f t="shared" ref="S1864" si="2091">S1853</f>
        <v>44011</v>
      </c>
      <c r="T1864">
        <f t="shared" si="2021"/>
        <v>27</v>
      </c>
      <c r="U1864">
        <f t="shared" si="2022"/>
        <v>6</v>
      </c>
      <c r="V1864" t="str">
        <f t="shared" si="2057"/>
        <v>271</v>
      </c>
      <c r="W1864" s="188">
        <f t="shared" si="2023"/>
        <v>0</v>
      </c>
      <c r="X1864" s="188">
        <f t="shared" si="2024"/>
        <v>0</v>
      </c>
      <c r="Y1864" s="33">
        <f t="shared" si="2025"/>
        <v>44011</v>
      </c>
    </row>
    <row r="1865" spans="1:25" ht="15">
      <c r="A1865" s="39"/>
      <c r="B1865" s="240"/>
      <c r="C1865" s="14" t="str">
        <f>IF(B1854&lt;&gt;"",'Agents Postes'!E$14,"")</f>
        <v/>
      </c>
      <c r="D1865" s="15"/>
      <c r="E1865" s="16"/>
      <c r="F1865" s="16"/>
      <c r="G1865" s="17"/>
      <c r="H1865" s="17"/>
      <c r="I1865" s="18"/>
      <c r="J1865" s="18"/>
      <c r="K1865" s="19"/>
      <c r="L1865" s="1">
        <f t="shared" si="2054"/>
        <v>0</v>
      </c>
      <c r="M1865" s="4">
        <f t="shared" si="2055"/>
        <v>0</v>
      </c>
      <c r="R1865">
        <f t="shared" ref="R1865:R1928" si="2092">IF(S1865&lt;&gt;"",WEEKDAY(S1865,2),"")</f>
        <v>1</v>
      </c>
      <c r="S1865" s="33">
        <f t="shared" ref="S1865" si="2093">S1853</f>
        <v>44011</v>
      </c>
      <c r="T1865">
        <f t="shared" ref="T1865:T1928" si="2094">IF(S1865&lt;&gt;"",WEEKNUM(S1865,2),"")</f>
        <v>27</v>
      </c>
      <c r="U1865">
        <f t="shared" ref="U1865:U1928" si="2095">IF(S1865&lt;&gt;"",MONTH(S1865),"")</f>
        <v>6</v>
      </c>
      <c r="V1865" t="str">
        <f t="shared" si="2057"/>
        <v>271</v>
      </c>
      <c r="W1865" s="188">
        <f t="shared" ref="W1865:W1928" si="2096">D1865</f>
        <v>0</v>
      </c>
      <c r="X1865" s="188">
        <f t="shared" ref="X1865:X1928" si="2097">K1865</f>
        <v>0</v>
      </c>
      <c r="Y1865" s="33">
        <f t="shared" ref="Y1865:Y1928" si="2098">S1865</f>
        <v>44011</v>
      </c>
    </row>
    <row r="1866" spans="1:25" ht="15">
      <c r="A1866" s="39"/>
      <c r="B1866" s="240"/>
      <c r="C1866" s="14" t="str">
        <f>IF(B1855&lt;&gt;"",'Agents Postes'!E$14,"")</f>
        <v/>
      </c>
      <c r="D1866" s="15"/>
      <c r="E1866" s="16"/>
      <c r="F1866" s="16"/>
      <c r="G1866" s="17"/>
      <c r="H1866" s="17"/>
      <c r="I1866" s="18"/>
      <c r="J1866" s="18"/>
      <c r="K1866" s="19"/>
      <c r="L1866" s="1">
        <f t="shared" si="2054"/>
        <v>0</v>
      </c>
      <c r="M1866" s="4">
        <f t="shared" si="2055"/>
        <v>0</v>
      </c>
      <c r="R1866">
        <f t="shared" si="2092"/>
        <v>1</v>
      </c>
      <c r="S1866" s="33">
        <f t="shared" ref="S1866" si="2099">S1853</f>
        <v>44011</v>
      </c>
      <c r="T1866">
        <f t="shared" si="2094"/>
        <v>27</v>
      </c>
      <c r="U1866">
        <f t="shared" si="2095"/>
        <v>6</v>
      </c>
      <c r="V1866" t="str">
        <f t="shared" si="2057"/>
        <v>271</v>
      </c>
      <c r="W1866" s="188">
        <f t="shared" si="2096"/>
        <v>0</v>
      </c>
      <c r="X1866" s="188">
        <f t="shared" si="2097"/>
        <v>0</v>
      </c>
      <c r="Y1866" s="33">
        <f t="shared" si="2098"/>
        <v>44011</v>
      </c>
    </row>
    <row r="1867" spans="1:25" ht="15.75" thickBot="1">
      <c r="A1867" s="39"/>
      <c r="B1867" s="241"/>
      <c r="C1867" s="14" t="str">
        <f>IF(B1856&lt;&gt;"",'Agents Postes'!E$14,"")</f>
        <v/>
      </c>
      <c r="D1867" s="15"/>
      <c r="E1867" s="126"/>
      <c r="F1867" s="126"/>
      <c r="G1867" s="127"/>
      <c r="H1867" s="127"/>
      <c r="I1867" s="128"/>
      <c r="J1867" s="128"/>
      <c r="K1867" s="21"/>
      <c r="L1867" s="5">
        <f t="shared" si="2054"/>
        <v>0</v>
      </c>
      <c r="M1867" s="6">
        <f t="shared" si="2055"/>
        <v>0</v>
      </c>
      <c r="R1867">
        <f t="shared" si="2092"/>
        <v>1</v>
      </c>
      <c r="S1867" s="33">
        <f t="shared" ref="S1867" si="2100">S1853</f>
        <v>44011</v>
      </c>
      <c r="T1867">
        <f t="shared" si="2094"/>
        <v>27</v>
      </c>
      <c r="U1867">
        <f t="shared" si="2095"/>
        <v>6</v>
      </c>
      <c r="V1867" t="str">
        <f t="shared" si="2057"/>
        <v>271</v>
      </c>
      <c r="W1867" s="188">
        <f t="shared" si="2096"/>
        <v>0</v>
      </c>
      <c r="X1867" s="188">
        <f t="shared" si="2097"/>
        <v>0</v>
      </c>
      <c r="Y1867" s="33">
        <f t="shared" si="2098"/>
        <v>44011</v>
      </c>
    </row>
    <row r="1868" spans="1:25" ht="15">
      <c r="A1868" s="39">
        <v>124</v>
      </c>
      <c r="B1868" s="239">
        <f>IF(WORKDAY(D$4,A1868,Feries)&lt;=F$4,WORKDAY(D$4,A1868,Feries),"")</f>
        <v>44012</v>
      </c>
      <c r="C1868" s="11" t="str">
        <f>IF(B1868&lt;&gt;"",'Agents Postes'!E$3,"")</f>
        <v>Herbert Dupont</v>
      </c>
      <c r="D1868" s="12"/>
      <c r="E1868" s="123"/>
      <c r="F1868" s="123"/>
      <c r="G1868" s="124"/>
      <c r="H1868" s="124"/>
      <c r="I1868" s="125"/>
      <c r="J1868" s="125"/>
      <c r="K1868" s="13"/>
      <c r="L1868" s="2">
        <f t="shared" si="2054"/>
        <v>0</v>
      </c>
      <c r="M1868" s="3">
        <f t="shared" si="2055"/>
        <v>0</v>
      </c>
      <c r="R1868">
        <f t="shared" si="2092"/>
        <v>2</v>
      </c>
      <c r="S1868" s="33">
        <f t="shared" ref="S1868" si="2101">B1868</f>
        <v>44012</v>
      </c>
      <c r="T1868">
        <f t="shared" si="2094"/>
        <v>27</v>
      </c>
      <c r="U1868">
        <f t="shared" si="2095"/>
        <v>6</v>
      </c>
      <c r="V1868" t="str">
        <f t="shared" si="2057"/>
        <v>27Herbert Dupont2</v>
      </c>
      <c r="W1868" s="188">
        <f t="shared" si="2096"/>
        <v>0</v>
      </c>
      <c r="X1868" s="188">
        <f t="shared" si="2097"/>
        <v>0</v>
      </c>
      <c r="Y1868" s="33">
        <f t="shared" si="2098"/>
        <v>44012</v>
      </c>
    </row>
    <row r="1869" spans="1:25" ht="15">
      <c r="A1869" s="39"/>
      <c r="B1869" s="240"/>
      <c r="C1869" s="14" t="str">
        <f>IF(B1868&lt;&gt;"",'Agents Postes'!E$4,"")</f>
        <v>Lulu Durand</v>
      </c>
      <c r="D1869" s="15"/>
      <c r="E1869" s="16"/>
      <c r="F1869" s="16"/>
      <c r="G1869" s="17"/>
      <c r="H1869" s="17"/>
      <c r="I1869" s="18"/>
      <c r="J1869" s="18"/>
      <c r="K1869" s="19"/>
      <c r="L1869" s="1">
        <f t="shared" si="2054"/>
        <v>0</v>
      </c>
      <c r="M1869" s="4">
        <f t="shared" si="2055"/>
        <v>0</v>
      </c>
      <c r="R1869">
        <f t="shared" si="2092"/>
        <v>2</v>
      </c>
      <c r="S1869" s="33">
        <f t="shared" ref="S1869" si="2102">S1868</f>
        <v>44012</v>
      </c>
      <c r="T1869">
        <f t="shared" si="2094"/>
        <v>27</v>
      </c>
      <c r="U1869">
        <f t="shared" si="2095"/>
        <v>6</v>
      </c>
      <c r="V1869" t="str">
        <f t="shared" si="2057"/>
        <v>27Lulu Durand2</v>
      </c>
      <c r="W1869" s="188">
        <f t="shared" si="2096"/>
        <v>0</v>
      </c>
      <c r="X1869" s="188">
        <f t="shared" si="2097"/>
        <v>0</v>
      </c>
      <c r="Y1869" s="33">
        <f t="shared" si="2098"/>
        <v>44012</v>
      </c>
    </row>
    <row r="1870" spans="1:25" ht="15">
      <c r="A1870" s="39"/>
      <c r="B1870" s="240"/>
      <c r="C1870" s="14" t="str">
        <f>IF(B1868&lt;&gt;"",'Agents Postes'!E$5,"")</f>
        <v>Jules Wist</v>
      </c>
      <c r="D1870" s="15"/>
      <c r="E1870" s="16"/>
      <c r="F1870" s="16"/>
      <c r="G1870" s="17"/>
      <c r="H1870" s="17"/>
      <c r="I1870" s="18"/>
      <c r="J1870" s="18"/>
      <c r="K1870" s="19"/>
      <c r="L1870" s="1">
        <f t="shared" si="2054"/>
        <v>0</v>
      </c>
      <c r="M1870" s="4">
        <f t="shared" si="2055"/>
        <v>0</v>
      </c>
      <c r="R1870">
        <f t="shared" si="2092"/>
        <v>2</v>
      </c>
      <c r="S1870" s="33">
        <f t="shared" ref="S1870" si="2103">S1868</f>
        <v>44012</v>
      </c>
      <c r="T1870">
        <f t="shared" si="2094"/>
        <v>27</v>
      </c>
      <c r="U1870">
        <f t="shared" si="2095"/>
        <v>6</v>
      </c>
      <c r="V1870" t="str">
        <f t="shared" si="2057"/>
        <v>27Jules Wist2</v>
      </c>
      <c r="W1870" s="188">
        <f t="shared" si="2096"/>
        <v>0</v>
      </c>
      <c r="X1870" s="188">
        <f t="shared" si="2097"/>
        <v>0</v>
      </c>
      <c r="Y1870" s="33">
        <f t="shared" si="2098"/>
        <v>44012</v>
      </c>
    </row>
    <row r="1871" spans="1:25" ht="15">
      <c r="A1871" s="39"/>
      <c r="B1871" s="240"/>
      <c r="C1871" s="14" t="str">
        <f>IF(B1868&lt;&gt;"",'Agents Postes'!E$6,"")</f>
        <v>Honoré Tarot</v>
      </c>
      <c r="D1871" s="15"/>
      <c r="E1871" s="16"/>
      <c r="F1871" s="16"/>
      <c r="G1871" s="17"/>
      <c r="H1871" s="17"/>
      <c r="I1871" s="18"/>
      <c r="J1871" s="18"/>
      <c r="K1871" s="19"/>
      <c r="L1871" s="1">
        <f t="shared" si="2054"/>
        <v>0</v>
      </c>
      <c r="M1871" s="4">
        <f t="shared" si="2055"/>
        <v>0</v>
      </c>
      <c r="R1871">
        <f t="shared" si="2092"/>
        <v>2</v>
      </c>
      <c r="S1871" s="33">
        <f t="shared" ref="S1871" si="2104">S1868</f>
        <v>44012</v>
      </c>
      <c r="T1871">
        <f t="shared" si="2094"/>
        <v>27</v>
      </c>
      <c r="U1871">
        <f t="shared" si="2095"/>
        <v>6</v>
      </c>
      <c r="V1871" t="str">
        <f t="shared" si="2057"/>
        <v>27Honoré Tarot2</v>
      </c>
      <c r="W1871" s="188">
        <f t="shared" si="2096"/>
        <v>0</v>
      </c>
      <c r="X1871" s="188">
        <f t="shared" si="2097"/>
        <v>0</v>
      </c>
      <c r="Y1871" s="33">
        <f t="shared" si="2098"/>
        <v>44012</v>
      </c>
    </row>
    <row r="1872" spans="1:25" ht="15">
      <c r="A1872" s="39"/>
      <c r="B1872" s="240"/>
      <c r="C1872" s="14" t="str">
        <f>IF(B1868&lt;&gt;"",'Agents Postes'!E$7,"")</f>
        <v>Joseph Belote</v>
      </c>
      <c r="D1872" s="15"/>
      <c r="E1872" s="16"/>
      <c r="F1872" s="16"/>
      <c r="G1872" s="17"/>
      <c r="H1872" s="17"/>
      <c r="I1872" s="18"/>
      <c r="J1872" s="18"/>
      <c r="K1872" s="19"/>
      <c r="L1872" s="1">
        <f t="shared" si="2054"/>
        <v>0</v>
      </c>
      <c r="M1872" s="4">
        <f t="shared" si="2055"/>
        <v>0</v>
      </c>
      <c r="R1872">
        <f t="shared" si="2092"/>
        <v>2</v>
      </c>
      <c r="S1872" s="33">
        <f t="shared" ref="S1872" si="2105">S1868</f>
        <v>44012</v>
      </c>
      <c r="T1872">
        <f t="shared" si="2094"/>
        <v>27</v>
      </c>
      <c r="U1872">
        <f t="shared" si="2095"/>
        <v>6</v>
      </c>
      <c r="V1872" t="str">
        <f t="shared" si="2057"/>
        <v>27Joseph Belote2</v>
      </c>
      <c r="W1872" s="188">
        <f t="shared" si="2096"/>
        <v>0</v>
      </c>
      <c r="X1872" s="188">
        <f t="shared" si="2097"/>
        <v>0</v>
      </c>
      <c r="Y1872" s="33">
        <f t="shared" si="2098"/>
        <v>44012</v>
      </c>
    </row>
    <row r="1873" spans="1:25" ht="15">
      <c r="A1873" s="39"/>
      <c r="B1873" s="240"/>
      <c r="C1873" s="14" t="str">
        <f>IF(B1868&lt;&gt;"",'Agents Postes'!E$8,"")</f>
        <v/>
      </c>
      <c r="D1873" s="15"/>
      <c r="E1873" s="16"/>
      <c r="F1873" s="16"/>
      <c r="G1873" s="17"/>
      <c r="H1873" s="17"/>
      <c r="I1873" s="18"/>
      <c r="J1873" s="18"/>
      <c r="K1873" s="19"/>
      <c r="L1873" s="1">
        <f t="shared" si="2054"/>
        <v>0</v>
      </c>
      <c r="M1873" s="4">
        <f t="shared" si="2055"/>
        <v>0</v>
      </c>
      <c r="R1873">
        <f t="shared" si="2092"/>
        <v>2</v>
      </c>
      <c r="S1873" s="33">
        <f t="shared" ref="S1873" si="2106">S1868</f>
        <v>44012</v>
      </c>
      <c r="T1873">
        <f t="shared" si="2094"/>
        <v>27</v>
      </c>
      <c r="U1873">
        <f t="shared" si="2095"/>
        <v>6</v>
      </c>
      <c r="V1873" t="str">
        <f t="shared" si="2057"/>
        <v>272</v>
      </c>
      <c r="W1873" s="188">
        <f t="shared" si="2096"/>
        <v>0</v>
      </c>
      <c r="X1873" s="188">
        <f t="shared" si="2097"/>
        <v>0</v>
      </c>
      <c r="Y1873" s="33">
        <f t="shared" si="2098"/>
        <v>44012</v>
      </c>
    </row>
    <row r="1874" spans="1:25" ht="15">
      <c r="A1874" s="39"/>
      <c r="B1874" s="240"/>
      <c r="C1874" s="14" t="str">
        <f>IF(B1868&lt;&gt;"",'Agents Postes'!E$9,"")</f>
        <v/>
      </c>
      <c r="D1874" s="15"/>
      <c r="E1874" s="16"/>
      <c r="F1874" s="16"/>
      <c r="G1874" s="17"/>
      <c r="H1874" s="17"/>
      <c r="I1874" s="18"/>
      <c r="J1874" s="18"/>
      <c r="K1874" s="19"/>
      <c r="L1874" s="1">
        <f t="shared" si="2054"/>
        <v>0</v>
      </c>
      <c r="M1874" s="4">
        <f t="shared" si="2055"/>
        <v>0</v>
      </c>
      <c r="R1874">
        <f t="shared" si="2092"/>
        <v>2</v>
      </c>
      <c r="S1874" s="33">
        <f t="shared" ref="S1874" si="2107">S1868</f>
        <v>44012</v>
      </c>
      <c r="T1874">
        <f t="shared" si="2094"/>
        <v>27</v>
      </c>
      <c r="U1874">
        <f t="shared" si="2095"/>
        <v>6</v>
      </c>
      <c r="V1874" t="str">
        <f t="shared" si="2057"/>
        <v>272</v>
      </c>
      <c r="W1874" s="188">
        <f t="shared" si="2096"/>
        <v>0</v>
      </c>
      <c r="X1874" s="188">
        <f t="shared" si="2097"/>
        <v>0</v>
      </c>
      <c r="Y1874" s="33">
        <f t="shared" si="2098"/>
        <v>44012</v>
      </c>
    </row>
    <row r="1875" spans="1:25" ht="15">
      <c r="A1875" s="39"/>
      <c r="B1875" s="240"/>
      <c r="C1875" s="14" t="str">
        <f>IF(B1868&lt;&gt;"",'Agents Postes'!E$10,"")</f>
        <v/>
      </c>
      <c r="D1875" s="15"/>
      <c r="E1875" s="16"/>
      <c r="F1875" s="16"/>
      <c r="G1875" s="17"/>
      <c r="H1875" s="17"/>
      <c r="I1875" s="18"/>
      <c r="J1875" s="18"/>
      <c r="K1875" s="19"/>
      <c r="L1875" s="1">
        <f t="shared" si="2054"/>
        <v>0</v>
      </c>
      <c r="M1875" s="4">
        <f t="shared" si="2055"/>
        <v>0</v>
      </c>
      <c r="R1875">
        <f t="shared" si="2092"/>
        <v>2</v>
      </c>
      <c r="S1875" s="33">
        <f t="shared" ref="S1875" si="2108">S1868</f>
        <v>44012</v>
      </c>
      <c r="T1875">
        <f t="shared" si="2094"/>
        <v>27</v>
      </c>
      <c r="U1875">
        <f t="shared" si="2095"/>
        <v>6</v>
      </c>
      <c r="V1875" t="str">
        <f t="shared" si="2057"/>
        <v>272</v>
      </c>
      <c r="W1875" s="188">
        <f t="shared" si="2096"/>
        <v>0</v>
      </c>
      <c r="X1875" s="188">
        <f t="shared" si="2097"/>
        <v>0</v>
      </c>
      <c r="Y1875" s="33">
        <f t="shared" si="2098"/>
        <v>44012</v>
      </c>
    </row>
    <row r="1876" spans="1:25" ht="15">
      <c r="A1876" s="39"/>
      <c r="B1876" s="240"/>
      <c r="C1876" s="14" t="str">
        <f>IF(B1868&lt;&gt;"",'Agents Postes'!E$11,"")</f>
        <v/>
      </c>
      <c r="D1876" s="15"/>
      <c r="E1876" s="16"/>
      <c r="F1876" s="16"/>
      <c r="G1876" s="17"/>
      <c r="H1876" s="17"/>
      <c r="I1876" s="18"/>
      <c r="J1876" s="18"/>
      <c r="K1876" s="19"/>
      <c r="L1876" s="1">
        <f t="shared" si="2054"/>
        <v>0</v>
      </c>
      <c r="M1876" s="4">
        <f t="shared" si="2055"/>
        <v>0</v>
      </c>
      <c r="R1876">
        <f t="shared" si="2092"/>
        <v>2</v>
      </c>
      <c r="S1876" s="33">
        <f t="shared" ref="S1876" si="2109">S1868</f>
        <v>44012</v>
      </c>
      <c r="T1876">
        <f t="shared" si="2094"/>
        <v>27</v>
      </c>
      <c r="U1876">
        <f t="shared" si="2095"/>
        <v>6</v>
      </c>
      <c r="V1876" t="str">
        <f t="shared" si="2057"/>
        <v>272</v>
      </c>
      <c r="W1876" s="188">
        <f t="shared" si="2096"/>
        <v>0</v>
      </c>
      <c r="X1876" s="188">
        <f t="shared" si="2097"/>
        <v>0</v>
      </c>
      <c r="Y1876" s="33">
        <f t="shared" si="2098"/>
        <v>44012</v>
      </c>
    </row>
    <row r="1877" spans="1:25" ht="15">
      <c r="A1877" s="39"/>
      <c r="B1877" s="240"/>
      <c r="C1877" s="14" t="str">
        <f>IF(B1868&lt;&gt;"",'Agents Postes'!E$12,"")</f>
        <v/>
      </c>
      <c r="D1877" s="15"/>
      <c r="E1877" s="16"/>
      <c r="F1877" s="16"/>
      <c r="G1877" s="17"/>
      <c r="H1877" s="17"/>
      <c r="I1877" s="18"/>
      <c r="J1877" s="18"/>
      <c r="K1877" s="19"/>
      <c r="L1877" s="1">
        <f t="shared" si="2054"/>
        <v>0</v>
      </c>
      <c r="M1877" s="4">
        <f t="shared" si="2055"/>
        <v>0</v>
      </c>
      <c r="R1877">
        <f t="shared" si="2092"/>
        <v>2</v>
      </c>
      <c r="S1877" s="33">
        <f t="shared" ref="S1877" si="2110">S1868</f>
        <v>44012</v>
      </c>
      <c r="T1877">
        <f t="shared" si="2094"/>
        <v>27</v>
      </c>
      <c r="U1877">
        <f t="shared" si="2095"/>
        <v>6</v>
      </c>
      <c r="V1877" t="str">
        <f t="shared" si="2057"/>
        <v>272</v>
      </c>
      <c r="W1877" s="188">
        <f t="shared" si="2096"/>
        <v>0</v>
      </c>
      <c r="X1877" s="188">
        <f t="shared" si="2097"/>
        <v>0</v>
      </c>
      <c r="Y1877" s="33">
        <f t="shared" si="2098"/>
        <v>44012</v>
      </c>
    </row>
    <row r="1878" spans="1:25" ht="15">
      <c r="A1878" s="39"/>
      <c r="B1878" s="240"/>
      <c r="C1878" s="14" t="str">
        <f>IF(B1868&lt;&gt;"",'Agents Postes'!E$13,"")</f>
        <v/>
      </c>
      <c r="D1878" s="15"/>
      <c r="E1878" s="16"/>
      <c r="F1878" s="16"/>
      <c r="G1878" s="17"/>
      <c r="H1878" s="17"/>
      <c r="I1878" s="18"/>
      <c r="J1878" s="18"/>
      <c r="K1878" s="19"/>
      <c r="L1878" s="1">
        <f t="shared" si="2054"/>
        <v>0</v>
      </c>
      <c r="M1878" s="4">
        <f t="shared" si="2055"/>
        <v>0</v>
      </c>
      <c r="R1878">
        <f t="shared" si="2092"/>
        <v>2</v>
      </c>
      <c r="S1878" s="33">
        <f t="shared" ref="S1878" si="2111">S1868</f>
        <v>44012</v>
      </c>
      <c r="T1878">
        <f t="shared" si="2094"/>
        <v>27</v>
      </c>
      <c r="U1878">
        <f t="shared" si="2095"/>
        <v>6</v>
      </c>
      <c r="V1878" t="str">
        <f t="shared" si="2057"/>
        <v>272</v>
      </c>
      <c r="W1878" s="188">
        <f t="shared" si="2096"/>
        <v>0</v>
      </c>
      <c r="X1878" s="188">
        <f t="shared" si="2097"/>
        <v>0</v>
      </c>
      <c r="Y1878" s="33">
        <f t="shared" si="2098"/>
        <v>44012</v>
      </c>
    </row>
    <row r="1879" spans="1:25" ht="15">
      <c r="A1879" s="39"/>
      <c r="B1879" s="240"/>
      <c r="C1879" s="14" t="str">
        <f>IF(B1868&lt;&gt;"",'Agents Postes'!E$14,"")</f>
        <v/>
      </c>
      <c r="D1879" s="15"/>
      <c r="E1879" s="16"/>
      <c r="F1879" s="16"/>
      <c r="G1879" s="17"/>
      <c r="H1879" s="17"/>
      <c r="I1879" s="18"/>
      <c r="J1879" s="18"/>
      <c r="K1879" s="19"/>
      <c r="L1879" s="1">
        <f t="shared" si="2054"/>
        <v>0</v>
      </c>
      <c r="M1879" s="4">
        <f t="shared" si="2055"/>
        <v>0</v>
      </c>
      <c r="R1879">
        <f t="shared" si="2092"/>
        <v>2</v>
      </c>
      <c r="S1879" s="33">
        <f t="shared" ref="S1879" si="2112">S1868</f>
        <v>44012</v>
      </c>
      <c r="T1879">
        <f t="shared" si="2094"/>
        <v>27</v>
      </c>
      <c r="U1879">
        <f t="shared" si="2095"/>
        <v>6</v>
      </c>
      <c r="V1879" t="str">
        <f t="shared" si="2057"/>
        <v>272</v>
      </c>
      <c r="W1879" s="188">
        <f t="shared" si="2096"/>
        <v>0</v>
      </c>
      <c r="X1879" s="188">
        <f t="shared" si="2097"/>
        <v>0</v>
      </c>
      <c r="Y1879" s="33">
        <f t="shared" si="2098"/>
        <v>44012</v>
      </c>
    </row>
    <row r="1880" spans="1:25" ht="15">
      <c r="A1880" s="39"/>
      <c r="B1880" s="240"/>
      <c r="C1880" s="14" t="str">
        <f>IF(B1869&lt;&gt;"",'Agents Postes'!E$14,"")</f>
        <v/>
      </c>
      <c r="D1880" s="15"/>
      <c r="E1880" s="16"/>
      <c r="F1880" s="16"/>
      <c r="G1880" s="17"/>
      <c r="H1880" s="17"/>
      <c r="I1880" s="18"/>
      <c r="J1880" s="18"/>
      <c r="K1880" s="19"/>
      <c r="L1880" s="1">
        <f t="shared" si="2054"/>
        <v>0</v>
      </c>
      <c r="M1880" s="4">
        <f t="shared" si="2055"/>
        <v>0</v>
      </c>
      <c r="R1880">
        <f t="shared" si="2092"/>
        <v>2</v>
      </c>
      <c r="S1880" s="33">
        <f t="shared" ref="S1880" si="2113">S1868</f>
        <v>44012</v>
      </c>
      <c r="T1880">
        <f t="shared" si="2094"/>
        <v>27</v>
      </c>
      <c r="U1880">
        <f t="shared" si="2095"/>
        <v>6</v>
      </c>
      <c r="V1880" t="str">
        <f t="shared" si="2057"/>
        <v>272</v>
      </c>
      <c r="W1880" s="188">
        <f t="shared" si="2096"/>
        <v>0</v>
      </c>
      <c r="X1880" s="188">
        <f t="shared" si="2097"/>
        <v>0</v>
      </c>
      <c r="Y1880" s="33">
        <f t="shared" si="2098"/>
        <v>44012</v>
      </c>
    </row>
    <row r="1881" spans="1:25" ht="15">
      <c r="A1881" s="39"/>
      <c r="B1881" s="240"/>
      <c r="C1881" s="14" t="str">
        <f>IF(B1870&lt;&gt;"",'Agents Postes'!E$14,"")</f>
        <v/>
      </c>
      <c r="D1881" s="15"/>
      <c r="E1881" s="16"/>
      <c r="F1881" s="16"/>
      <c r="G1881" s="17"/>
      <c r="H1881" s="17"/>
      <c r="I1881" s="18"/>
      <c r="J1881" s="18"/>
      <c r="K1881" s="19"/>
      <c r="L1881" s="1">
        <f t="shared" si="2054"/>
        <v>0</v>
      </c>
      <c r="M1881" s="4">
        <f t="shared" si="2055"/>
        <v>0</v>
      </c>
      <c r="R1881">
        <f t="shared" si="2092"/>
        <v>2</v>
      </c>
      <c r="S1881" s="33">
        <f t="shared" ref="S1881" si="2114">S1868</f>
        <v>44012</v>
      </c>
      <c r="T1881">
        <f t="shared" si="2094"/>
        <v>27</v>
      </c>
      <c r="U1881">
        <f t="shared" si="2095"/>
        <v>6</v>
      </c>
      <c r="V1881" t="str">
        <f t="shared" si="2057"/>
        <v>272</v>
      </c>
      <c r="W1881" s="188">
        <f t="shared" si="2096"/>
        <v>0</v>
      </c>
      <c r="X1881" s="188">
        <f t="shared" si="2097"/>
        <v>0</v>
      </c>
      <c r="Y1881" s="33">
        <f t="shared" si="2098"/>
        <v>44012</v>
      </c>
    </row>
    <row r="1882" spans="1:25" ht="15.75" thickBot="1">
      <c r="A1882" s="39"/>
      <c r="B1882" s="241"/>
      <c r="C1882" s="14" t="str">
        <f>IF(B1871&lt;&gt;"",'Agents Postes'!E$14,"")</f>
        <v/>
      </c>
      <c r="D1882" s="15"/>
      <c r="E1882" s="126"/>
      <c r="F1882" s="126"/>
      <c r="G1882" s="127"/>
      <c r="H1882" s="127"/>
      <c r="I1882" s="128"/>
      <c r="J1882" s="128"/>
      <c r="K1882" s="21"/>
      <c r="L1882" s="5">
        <f t="shared" si="2054"/>
        <v>0</v>
      </c>
      <c r="M1882" s="6">
        <f t="shared" si="2055"/>
        <v>0</v>
      </c>
      <c r="R1882">
        <f t="shared" si="2092"/>
        <v>2</v>
      </c>
      <c r="S1882" s="33">
        <f t="shared" ref="S1882" si="2115">S1868</f>
        <v>44012</v>
      </c>
      <c r="T1882">
        <f t="shared" si="2094"/>
        <v>27</v>
      </c>
      <c r="U1882">
        <f t="shared" si="2095"/>
        <v>6</v>
      </c>
      <c r="V1882" t="str">
        <f t="shared" si="2057"/>
        <v>272</v>
      </c>
      <c r="W1882" s="188">
        <f t="shared" si="2096"/>
        <v>0</v>
      </c>
      <c r="X1882" s="188">
        <f t="shared" si="2097"/>
        <v>0</v>
      </c>
      <c r="Y1882" s="33">
        <f t="shared" si="2098"/>
        <v>44012</v>
      </c>
    </row>
    <row r="1883" spans="1:25" ht="15">
      <c r="A1883" s="39">
        <v>125</v>
      </c>
      <c r="B1883" s="239">
        <f>IF(WORKDAY(D$4,A1883,Feries)&lt;=F$4,WORKDAY(D$4,A1883,Feries),"")</f>
        <v>44013</v>
      </c>
      <c r="C1883" s="11" t="str">
        <f>IF(B1883&lt;&gt;"",'Agents Postes'!E$3,"")</f>
        <v>Herbert Dupont</v>
      </c>
      <c r="D1883" s="12"/>
      <c r="E1883" s="123"/>
      <c r="F1883" s="123"/>
      <c r="G1883" s="124"/>
      <c r="H1883" s="124"/>
      <c r="I1883" s="125"/>
      <c r="J1883" s="125"/>
      <c r="K1883" s="13"/>
      <c r="L1883" s="138">
        <f t="shared" si="2054"/>
        <v>0</v>
      </c>
      <c r="M1883" s="3">
        <f t="shared" si="2055"/>
        <v>0</v>
      </c>
      <c r="R1883">
        <f t="shared" si="2092"/>
        <v>3</v>
      </c>
      <c r="S1883" s="33">
        <f t="shared" ref="S1883" si="2116">B1883</f>
        <v>44013</v>
      </c>
      <c r="T1883">
        <f t="shared" si="2094"/>
        <v>27</v>
      </c>
      <c r="U1883">
        <f t="shared" si="2095"/>
        <v>7</v>
      </c>
      <c r="V1883" t="str">
        <f t="shared" si="2057"/>
        <v>27Herbert Dupont3</v>
      </c>
      <c r="W1883" s="188">
        <f t="shared" si="2096"/>
        <v>0</v>
      </c>
      <c r="X1883" s="188">
        <f t="shared" si="2097"/>
        <v>0</v>
      </c>
      <c r="Y1883" s="33">
        <f t="shared" si="2098"/>
        <v>44013</v>
      </c>
    </row>
    <row r="1884" spans="1:25" ht="15">
      <c r="A1884" s="39"/>
      <c r="B1884" s="240"/>
      <c r="C1884" s="14" t="str">
        <f>IF(B1883&lt;&gt;"",'Agents Postes'!E$4,"")</f>
        <v>Lulu Durand</v>
      </c>
      <c r="D1884" s="15"/>
      <c r="E1884" s="16"/>
      <c r="F1884" s="16"/>
      <c r="G1884" s="17"/>
      <c r="H1884" s="17"/>
      <c r="I1884" s="18"/>
      <c r="J1884" s="18"/>
      <c r="K1884" s="19"/>
      <c r="L1884" s="1">
        <f t="shared" si="2054"/>
        <v>0</v>
      </c>
      <c r="M1884" s="4">
        <f t="shared" si="2055"/>
        <v>0</v>
      </c>
      <c r="R1884">
        <f t="shared" si="2092"/>
        <v>3</v>
      </c>
      <c r="S1884" s="33">
        <f t="shared" ref="S1884" si="2117">S1883</f>
        <v>44013</v>
      </c>
      <c r="T1884">
        <f t="shared" si="2094"/>
        <v>27</v>
      </c>
      <c r="U1884">
        <f t="shared" si="2095"/>
        <v>7</v>
      </c>
      <c r="V1884" t="str">
        <f t="shared" si="2057"/>
        <v>27Lulu Durand3</v>
      </c>
      <c r="W1884" s="188">
        <f t="shared" si="2096"/>
        <v>0</v>
      </c>
      <c r="X1884" s="188">
        <f t="shared" si="2097"/>
        <v>0</v>
      </c>
      <c r="Y1884" s="33">
        <f t="shared" si="2098"/>
        <v>44013</v>
      </c>
    </row>
    <row r="1885" spans="1:25" ht="15">
      <c r="A1885" s="39"/>
      <c r="B1885" s="240"/>
      <c r="C1885" s="14" t="str">
        <f>IF(B1883&lt;&gt;"",'Agents Postes'!E$5,"")</f>
        <v>Jules Wist</v>
      </c>
      <c r="D1885" s="15"/>
      <c r="E1885" s="16"/>
      <c r="F1885" s="16"/>
      <c r="G1885" s="17"/>
      <c r="H1885" s="17"/>
      <c r="I1885" s="18"/>
      <c r="J1885" s="18"/>
      <c r="K1885" s="19"/>
      <c r="L1885" s="1">
        <f t="shared" si="2054"/>
        <v>0</v>
      </c>
      <c r="M1885" s="4">
        <f t="shared" si="2055"/>
        <v>0</v>
      </c>
      <c r="R1885">
        <f t="shared" si="2092"/>
        <v>3</v>
      </c>
      <c r="S1885" s="33">
        <f t="shared" ref="S1885" si="2118">S1883</f>
        <v>44013</v>
      </c>
      <c r="T1885">
        <f t="shared" si="2094"/>
        <v>27</v>
      </c>
      <c r="U1885">
        <f t="shared" si="2095"/>
        <v>7</v>
      </c>
      <c r="V1885" t="str">
        <f t="shared" si="2057"/>
        <v>27Jules Wist3</v>
      </c>
      <c r="W1885" s="188">
        <f t="shared" si="2096"/>
        <v>0</v>
      </c>
      <c r="X1885" s="188">
        <f t="shared" si="2097"/>
        <v>0</v>
      </c>
      <c r="Y1885" s="33">
        <f t="shared" si="2098"/>
        <v>44013</v>
      </c>
    </row>
    <row r="1886" spans="1:25" ht="15">
      <c r="A1886" s="39"/>
      <c r="B1886" s="240"/>
      <c r="C1886" s="14" t="str">
        <f>IF(B1883&lt;&gt;"",'Agents Postes'!E$6,"")</f>
        <v>Honoré Tarot</v>
      </c>
      <c r="D1886" s="15"/>
      <c r="E1886" s="16"/>
      <c r="F1886" s="16"/>
      <c r="G1886" s="17"/>
      <c r="H1886" s="17"/>
      <c r="I1886" s="18"/>
      <c r="J1886" s="18"/>
      <c r="K1886" s="19"/>
      <c r="L1886" s="1">
        <f t="shared" si="2054"/>
        <v>0</v>
      </c>
      <c r="M1886" s="4">
        <f t="shared" si="2055"/>
        <v>0</v>
      </c>
      <c r="R1886">
        <f t="shared" si="2092"/>
        <v>3</v>
      </c>
      <c r="S1886" s="33">
        <f t="shared" ref="S1886" si="2119">S1883</f>
        <v>44013</v>
      </c>
      <c r="T1886">
        <f t="shared" si="2094"/>
        <v>27</v>
      </c>
      <c r="U1886">
        <f t="shared" si="2095"/>
        <v>7</v>
      </c>
      <c r="V1886" t="str">
        <f t="shared" si="2057"/>
        <v>27Honoré Tarot3</v>
      </c>
      <c r="W1886" s="188">
        <f t="shared" si="2096"/>
        <v>0</v>
      </c>
      <c r="X1886" s="188">
        <f t="shared" si="2097"/>
        <v>0</v>
      </c>
      <c r="Y1886" s="33">
        <f t="shared" si="2098"/>
        <v>44013</v>
      </c>
    </row>
    <row r="1887" spans="1:25" ht="15">
      <c r="A1887" s="39"/>
      <c r="B1887" s="240"/>
      <c r="C1887" s="14" t="str">
        <f>IF(B1883&lt;&gt;"",'Agents Postes'!E$7,"")</f>
        <v>Joseph Belote</v>
      </c>
      <c r="D1887" s="15"/>
      <c r="E1887" s="16"/>
      <c r="F1887" s="16"/>
      <c r="G1887" s="17"/>
      <c r="H1887" s="17"/>
      <c r="I1887" s="18"/>
      <c r="J1887" s="18"/>
      <c r="K1887" s="19"/>
      <c r="L1887" s="1">
        <f t="shared" si="2054"/>
        <v>0</v>
      </c>
      <c r="M1887" s="4">
        <f t="shared" si="2055"/>
        <v>0</v>
      </c>
      <c r="R1887">
        <f t="shared" si="2092"/>
        <v>3</v>
      </c>
      <c r="S1887" s="33">
        <f t="shared" ref="S1887" si="2120">S1883</f>
        <v>44013</v>
      </c>
      <c r="T1887">
        <f t="shared" si="2094"/>
        <v>27</v>
      </c>
      <c r="U1887">
        <f t="shared" si="2095"/>
        <v>7</v>
      </c>
      <c r="V1887" t="str">
        <f t="shared" si="2057"/>
        <v>27Joseph Belote3</v>
      </c>
      <c r="W1887" s="188">
        <f t="shared" si="2096"/>
        <v>0</v>
      </c>
      <c r="X1887" s="188">
        <f t="shared" si="2097"/>
        <v>0</v>
      </c>
      <c r="Y1887" s="33">
        <f t="shared" si="2098"/>
        <v>44013</v>
      </c>
    </row>
    <row r="1888" spans="1:25" ht="15">
      <c r="A1888" s="39"/>
      <c r="B1888" s="240"/>
      <c r="C1888" s="14" t="str">
        <f>IF(B1883&lt;&gt;"",'Agents Postes'!E$8,"")</f>
        <v/>
      </c>
      <c r="D1888" s="15"/>
      <c r="E1888" s="16"/>
      <c r="F1888" s="16"/>
      <c r="G1888" s="17"/>
      <c r="H1888" s="17"/>
      <c r="I1888" s="18"/>
      <c r="J1888" s="18"/>
      <c r="K1888" s="19"/>
      <c r="L1888" s="1">
        <f t="shared" si="2054"/>
        <v>0</v>
      </c>
      <c r="M1888" s="4">
        <f t="shared" si="2055"/>
        <v>0</v>
      </c>
      <c r="R1888">
        <f t="shared" si="2092"/>
        <v>3</v>
      </c>
      <c r="S1888" s="33">
        <f t="shared" ref="S1888" si="2121">S1883</f>
        <v>44013</v>
      </c>
      <c r="T1888">
        <f t="shared" si="2094"/>
        <v>27</v>
      </c>
      <c r="U1888">
        <f t="shared" si="2095"/>
        <v>7</v>
      </c>
      <c r="V1888" t="str">
        <f t="shared" si="2057"/>
        <v>273</v>
      </c>
      <c r="W1888" s="188">
        <f t="shared" si="2096"/>
        <v>0</v>
      </c>
      <c r="X1888" s="188">
        <f t="shared" si="2097"/>
        <v>0</v>
      </c>
      <c r="Y1888" s="33">
        <f t="shared" si="2098"/>
        <v>44013</v>
      </c>
    </row>
    <row r="1889" spans="1:25" ht="15">
      <c r="A1889" s="39"/>
      <c r="B1889" s="240"/>
      <c r="C1889" s="14" t="str">
        <f>IF(B1883&lt;&gt;"",'Agents Postes'!E$9,"")</f>
        <v/>
      </c>
      <c r="D1889" s="15"/>
      <c r="E1889" s="16"/>
      <c r="F1889" s="16"/>
      <c r="G1889" s="17"/>
      <c r="H1889" s="17"/>
      <c r="I1889" s="18"/>
      <c r="J1889" s="18"/>
      <c r="K1889" s="19"/>
      <c r="L1889" s="1">
        <f t="shared" si="2054"/>
        <v>0</v>
      </c>
      <c r="M1889" s="4">
        <f t="shared" si="2055"/>
        <v>0</v>
      </c>
      <c r="R1889">
        <f t="shared" si="2092"/>
        <v>3</v>
      </c>
      <c r="S1889" s="33">
        <f t="shared" ref="S1889" si="2122">S1883</f>
        <v>44013</v>
      </c>
      <c r="T1889">
        <f t="shared" si="2094"/>
        <v>27</v>
      </c>
      <c r="U1889">
        <f t="shared" si="2095"/>
        <v>7</v>
      </c>
      <c r="V1889" t="str">
        <f t="shared" si="2057"/>
        <v>273</v>
      </c>
      <c r="W1889" s="188">
        <f t="shared" si="2096"/>
        <v>0</v>
      </c>
      <c r="X1889" s="188">
        <f t="shared" si="2097"/>
        <v>0</v>
      </c>
      <c r="Y1889" s="33">
        <f t="shared" si="2098"/>
        <v>44013</v>
      </c>
    </row>
    <row r="1890" spans="1:25" ht="15">
      <c r="A1890" s="39"/>
      <c r="B1890" s="240"/>
      <c r="C1890" s="14" t="str">
        <f>IF(B1883&lt;&gt;"",'Agents Postes'!E$10,"")</f>
        <v/>
      </c>
      <c r="D1890" s="15"/>
      <c r="E1890" s="16"/>
      <c r="F1890" s="16"/>
      <c r="G1890" s="17"/>
      <c r="H1890" s="17"/>
      <c r="I1890" s="18"/>
      <c r="J1890" s="18"/>
      <c r="K1890" s="19"/>
      <c r="L1890" s="1">
        <f t="shared" si="2054"/>
        <v>0</v>
      </c>
      <c r="M1890" s="4">
        <f t="shared" si="2055"/>
        <v>0</v>
      </c>
      <c r="R1890">
        <f t="shared" si="2092"/>
        <v>3</v>
      </c>
      <c r="S1890" s="33">
        <f t="shared" ref="S1890" si="2123">S1883</f>
        <v>44013</v>
      </c>
      <c r="T1890">
        <f t="shared" si="2094"/>
        <v>27</v>
      </c>
      <c r="U1890">
        <f t="shared" si="2095"/>
        <v>7</v>
      </c>
      <c r="V1890" t="str">
        <f t="shared" si="2057"/>
        <v>273</v>
      </c>
      <c r="W1890" s="188">
        <f t="shared" si="2096"/>
        <v>0</v>
      </c>
      <c r="X1890" s="188">
        <f t="shared" si="2097"/>
        <v>0</v>
      </c>
      <c r="Y1890" s="33">
        <f t="shared" si="2098"/>
        <v>44013</v>
      </c>
    </row>
    <row r="1891" spans="1:25" ht="15">
      <c r="A1891" s="39"/>
      <c r="B1891" s="240"/>
      <c r="C1891" s="14" t="str">
        <f>IF(B1883&lt;&gt;"",'Agents Postes'!E$11,"")</f>
        <v/>
      </c>
      <c r="D1891" s="15"/>
      <c r="E1891" s="16"/>
      <c r="F1891" s="16"/>
      <c r="G1891" s="17"/>
      <c r="H1891" s="17"/>
      <c r="I1891" s="18"/>
      <c r="J1891" s="18"/>
      <c r="K1891" s="19"/>
      <c r="L1891" s="1">
        <f t="shared" si="2054"/>
        <v>0</v>
      </c>
      <c r="M1891" s="4">
        <f t="shared" si="2055"/>
        <v>0</v>
      </c>
      <c r="R1891">
        <f t="shared" si="2092"/>
        <v>3</v>
      </c>
      <c r="S1891" s="33">
        <f t="shared" ref="S1891" si="2124">S1883</f>
        <v>44013</v>
      </c>
      <c r="T1891">
        <f t="shared" si="2094"/>
        <v>27</v>
      </c>
      <c r="U1891">
        <f t="shared" si="2095"/>
        <v>7</v>
      </c>
      <c r="V1891" t="str">
        <f t="shared" si="2057"/>
        <v>273</v>
      </c>
      <c r="W1891" s="188">
        <f t="shared" si="2096"/>
        <v>0</v>
      </c>
      <c r="X1891" s="188">
        <f t="shared" si="2097"/>
        <v>0</v>
      </c>
      <c r="Y1891" s="33">
        <f t="shared" si="2098"/>
        <v>44013</v>
      </c>
    </row>
    <row r="1892" spans="1:25" ht="15">
      <c r="A1892" s="39"/>
      <c r="B1892" s="240"/>
      <c r="C1892" s="14" t="str">
        <f>IF(B1883&lt;&gt;"",'Agents Postes'!E$12,"")</f>
        <v/>
      </c>
      <c r="D1892" s="15"/>
      <c r="E1892" s="16"/>
      <c r="F1892" s="16"/>
      <c r="G1892" s="17"/>
      <c r="H1892" s="17"/>
      <c r="I1892" s="18"/>
      <c r="J1892" s="18"/>
      <c r="K1892" s="19"/>
      <c r="L1892" s="1">
        <f t="shared" si="2054"/>
        <v>0</v>
      </c>
      <c r="M1892" s="4">
        <f t="shared" si="2055"/>
        <v>0</v>
      </c>
      <c r="R1892">
        <f t="shared" si="2092"/>
        <v>3</v>
      </c>
      <c r="S1892" s="33">
        <f t="shared" ref="S1892" si="2125">S1883</f>
        <v>44013</v>
      </c>
      <c r="T1892">
        <f t="shared" si="2094"/>
        <v>27</v>
      </c>
      <c r="U1892">
        <f t="shared" si="2095"/>
        <v>7</v>
      </c>
      <c r="V1892" t="str">
        <f t="shared" si="2057"/>
        <v>273</v>
      </c>
      <c r="W1892" s="188">
        <f t="shared" si="2096"/>
        <v>0</v>
      </c>
      <c r="X1892" s="188">
        <f t="shared" si="2097"/>
        <v>0</v>
      </c>
      <c r="Y1892" s="33">
        <f t="shared" si="2098"/>
        <v>44013</v>
      </c>
    </row>
    <row r="1893" spans="1:25" ht="15">
      <c r="A1893" s="39"/>
      <c r="B1893" s="240"/>
      <c r="C1893" s="14" t="str">
        <f>IF(B1883&lt;&gt;"",'Agents Postes'!E$13,"")</f>
        <v/>
      </c>
      <c r="D1893" s="15"/>
      <c r="E1893" s="16"/>
      <c r="F1893" s="16"/>
      <c r="G1893" s="17"/>
      <c r="H1893" s="17"/>
      <c r="I1893" s="18"/>
      <c r="J1893" s="18"/>
      <c r="K1893" s="19"/>
      <c r="L1893" s="1">
        <f t="shared" si="2054"/>
        <v>0</v>
      </c>
      <c r="M1893" s="4">
        <f t="shared" si="2055"/>
        <v>0</v>
      </c>
      <c r="R1893">
        <f t="shared" si="2092"/>
        <v>3</v>
      </c>
      <c r="S1893" s="33">
        <f t="shared" ref="S1893" si="2126">S1883</f>
        <v>44013</v>
      </c>
      <c r="T1893">
        <f t="shared" si="2094"/>
        <v>27</v>
      </c>
      <c r="U1893">
        <f t="shared" si="2095"/>
        <v>7</v>
      </c>
      <c r="V1893" t="str">
        <f t="shared" si="2057"/>
        <v>273</v>
      </c>
      <c r="W1893" s="188">
        <f t="shared" si="2096"/>
        <v>0</v>
      </c>
      <c r="X1893" s="188">
        <f t="shared" si="2097"/>
        <v>0</v>
      </c>
      <c r="Y1893" s="33">
        <f t="shared" si="2098"/>
        <v>44013</v>
      </c>
    </row>
    <row r="1894" spans="1:25" ht="15">
      <c r="A1894" s="39"/>
      <c r="B1894" s="240"/>
      <c r="C1894" s="14" t="str">
        <f>IF(B1883&lt;&gt;"",'Agents Postes'!E$14,"")</f>
        <v/>
      </c>
      <c r="D1894" s="15"/>
      <c r="E1894" s="16"/>
      <c r="F1894" s="16"/>
      <c r="G1894" s="17"/>
      <c r="H1894" s="17"/>
      <c r="I1894" s="18"/>
      <c r="J1894" s="18"/>
      <c r="K1894" s="19"/>
      <c r="L1894" s="1">
        <f t="shared" ref="L1894:L1957" si="2127">(F1894-E1894)+(H1894-G1894)+(J1894-I1894)</f>
        <v>0</v>
      </c>
      <c r="M1894" s="4">
        <f t="shared" ref="M1894:M1957" si="2128">L1894*24</f>
        <v>0</v>
      </c>
      <c r="R1894">
        <f t="shared" si="2092"/>
        <v>3</v>
      </c>
      <c r="S1894" s="33">
        <f t="shared" ref="S1894" si="2129">S1883</f>
        <v>44013</v>
      </c>
      <c r="T1894">
        <f t="shared" si="2094"/>
        <v>27</v>
      </c>
      <c r="U1894">
        <f t="shared" si="2095"/>
        <v>7</v>
      </c>
      <c r="V1894" t="str">
        <f t="shared" ref="V1894:V1957" si="2130">T1894&amp;C1894&amp;R1894</f>
        <v>273</v>
      </c>
      <c r="W1894" s="188">
        <f t="shared" si="2096"/>
        <v>0</v>
      </c>
      <c r="X1894" s="188">
        <f t="shared" si="2097"/>
        <v>0</v>
      </c>
      <c r="Y1894" s="33">
        <f t="shared" si="2098"/>
        <v>44013</v>
      </c>
    </row>
    <row r="1895" spans="1:25" ht="15">
      <c r="A1895" s="39"/>
      <c r="B1895" s="240"/>
      <c r="C1895" s="14" t="str">
        <f>IF(B1884&lt;&gt;"",'Agents Postes'!E$14,"")</f>
        <v/>
      </c>
      <c r="D1895" s="15"/>
      <c r="E1895" s="16"/>
      <c r="F1895" s="16"/>
      <c r="G1895" s="17"/>
      <c r="H1895" s="17"/>
      <c r="I1895" s="18"/>
      <c r="J1895" s="18"/>
      <c r="K1895" s="19"/>
      <c r="L1895" s="1">
        <f t="shared" si="2127"/>
        <v>0</v>
      </c>
      <c r="M1895" s="4">
        <f t="shared" si="2128"/>
        <v>0</v>
      </c>
      <c r="R1895">
        <f t="shared" si="2092"/>
        <v>3</v>
      </c>
      <c r="S1895" s="33">
        <f t="shared" ref="S1895" si="2131">S1883</f>
        <v>44013</v>
      </c>
      <c r="T1895">
        <f t="shared" si="2094"/>
        <v>27</v>
      </c>
      <c r="U1895">
        <f t="shared" si="2095"/>
        <v>7</v>
      </c>
      <c r="V1895" t="str">
        <f t="shared" si="2130"/>
        <v>273</v>
      </c>
      <c r="W1895" s="188">
        <f t="shared" si="2096"/>
        <v>0</v>
      </c>
      <c r="X1895" s="188">
        <f t="shared" si="2097"/>
        <v>0</v>
      </c>
      <c r="Y1895" s="33">
        <f t="shared" si="2098"/>
        <v>44013</v>
      </c>
    </row>
    <row r="1896" spans="1:25" ht="15">
      <c r="A1896" s="39"/>
      <c r="B1896" s="240"/>
      <c r="C1896" s="14" t="str">
        <f>IF(B1885&lt;&gt;"",'Agents Postes'!E$14,"")</f>
        <v/>
      </c>
      <c r="D1896" s="15"/>
      <c r="E1896" s="16"/>
      <c r="F1896" s="16"/>
      <c r="G1896" s="17"/>
      <c r="H1896" s="17"/>
      <c r="I1896" s="18"/>
      <c r="J1896" s="18"/>
      <c r="K1896" s="19"/>
      <c r="L1896" s="1">
        <f t="shared" si="2127"/>
        <v>0</v>
      </c>
      <c r="M1896" s="4">
        <f t="shared" si="2128"/>
        <v>0</v>
      </c>
      <c r="R1896">
        <f t="shared" si="2092"/>
        <v>3</v>
      </c>
      <c r="S1896" s="33">
        <f t="shared" ref="S1896" si="2132">S1883</f>
        <v>44013</v>
      </c>
      <c r="T1896">
        <f t="shared" si="2094"/>
        <v>27</v>
      </c>
      <c r="U1896">
        <f t="shared" si="2095"/>
        <v>7</v>
      </c>
      <c r="V1896" t="str">
        <f t="shared" si="2130"/>
        <v>273</v>
      </c>
      <c r="W1896" s="188">
        <f t="shared" si="2096"/>
        <v>0</v>
      </c>
      <c r="X1896" s="188">
        <f t="shared" si="2097"/>
        <v>0</v>
      </c>
      <c r="Y1896" s="33">
        <f t="shared" si="2098"/>
        <v>44013</v>
      </c>
    </row>
    <row r="1897" spans="1:25" ht="15.75" thickBot="1">
      <c r="A1897" s="39"/>
      <c r="B1897" s="241"/>
      <c r="C1897" s="14" t="str">
        <f>IF(B1886&lt;&gt;"",'Agents Postes'!E$14,"")</f>
        <v/>
      </c>
      <c r="D1897" s="15"/>
      <c r="E1897" s="126"/>
      <c r="F1897" s="126"/>
      <c r="G1897" s="127"/>
      <c r="H1897" s="127"/>
      <c r="I1897" s="128"/>
      <c r="J1897" s="128"/>
      <c r="K1897" s="21"/>
      <c r="L1897" s="5">
        <f t="shared" si="2127"/>
        <v>0</v>
      </c>
      <c r="M1897" s="6">
        <f t="shared" si="2128"/>
        <v>0</v>
      </c>
      <c r="R1897">
        <f t="shared" si="2092"/>
        <v>3</v>
      </c>
      <c r="S1897" s="33">
        <f t="shared" ref="S1897" si="2133">S1883</f>
        <v>44013</v>
      </c>
      <c r="T1897">
        <f t="shared" si="2094"/>
        <v>27</v>
      </c>
      <c r="U1897">
        <f t="shared" si="2095"/>
        <v>7</v>
      </c>
      <c r="V1897" t="str">
        <f t="shared" si="2130"/>
        <v>273</v>
      </c>
      <c r="W1897" s="188">
        <f t="shared" si="2096"/>
        <v>0</v>
      </c>
      <c r="X1897" s="188">
        <f t="shared" si="2097"/>
        <v>0</v>
      </c>
      <c r="Y1897" s="33">
        <f t="shared" si="2098"/>
        <v>44013</v>
      </c>
    </row>
    <row r="1898" spans="1:25" ht="15">
      <c r="A1898" s="39">
        <v>126</v>
      </c>
      <c r="B1898" s="239">
        <f>IF(WORKDAY(D$4,A1898,Feries)&lt;=F$4,WORKDAY(D$4,A1898,Feries),"")</f>
        <v>44014</v>
      </c>
      <c r="C1898" s="11" t="str">
        <f>IF(B1898&lt;&gt;"",'Agents Postes'!E$3,"")</f>
        <v>Herbert Dupont</v>
      </c>
      <c r="D1898" s="12"/>
      <c r="E1898" s="123"/>
      <c r="F1898" s="123"/>
      <c r="G1898" s="124"/>
      <c r="H1898" s="124"/>
      <c r="I1898" s="125"/>
      <c r="J1898" s="125"/>
      <c r="K1898" s="13"/>
      <c r="L1898" s="2">
        <f t="shared" si="2127"/>
        <v>0</v>
      </c>
      <c r="M1898" s="3">
        <f t="shared" si="2128"/>
        <v>0</v>
      </c>
      <c r="R1898">
        <f t="shared" si="2092"/>
        <v>4</v>
      </c>
      <c r="S1898" s="33">
        <f t="shared" ref="S1898" si="2134">B1898</f>
        <v>44014</v>
      </c>
      <c r="T1898">
        <f t="shared" si="2094"/>
        <v>27</v>
      </c>
      <c r="U1898">
        <f t="shared" si="2095"/>
        <v>7</v>
      </c>
      <c r="V1898" t="str">
        <f t="shared" si="2130"/>
        <v>27Herbert Dupont4</v>
      </c>
      <c r="W1898" s="188">
        <f t="shared" si="2096"/>
        <v>0</v>
      </c>
      <c r="X1898" s="188">
        <f t="shared" si="2097"/>
        <v>0</v>
      </c>
      <c r="Y1898" s="33">
        <f t="shared" si="2098"/>
        <v>44014</v>
      </c>
    </row>
    <row r="1899" spans="1:25" ht="15">
      <c r="A1899" s="39"/>
      <c r="B1899" s="240"/>
      <c r="C1899" s="14" t="str">
        <f>IF(B1898&lt;&gt;"",'Agents Postes'!E$4,"")</f>
        <v>Lulu Durand</v>
      </c>
      <c r="D1899" s="15"/>
      <c r="E1899" s="16"/>
      <c r="F1899" s="16"/>
      <c r="G1899" s="17"/>
      <c r="H1899" s="17"/>
      <c r="I1899" s="18"/>
      <c r="J1899" s="18"/>
      <c r="K1899" s="19"/>
      <c r="L1899" s="1">
        <f t="shared" si="2127"/>
        <v>0</v>
      </c>
      <c r="M1899" s="4">
        <f t="shared" si="2128"/>
        <v>0</v>
      </c>
      <c r="R1899">
        <f t="shared" si="2092"/>
        <v>4</v>
      </c>
      <c r="S1899" s="33">
        <f t="shared" ref="S1899" si="2135">S1898</f>
        <v>44014</v>
      </c>
      <c r="T1899">
        <f t="shared" si="2094"/>
        <v>27</v>
      </c>
      <c r="U1899">
        <f t="shared" si="2095"/>
        <v>7</v>
      </c>
      <c r="V1899" t="str">
        <f t="shared" si="2130"/>
        <v>27Lulu Durand4</v>
      </c>
      <c r="W1899" s="188">
        <f t="shared" si="2096"/>
        <v>0</v>
      </c>
      <c r="X1899" s="188">
        <f t="shared" si="2097"/>
        <v>0</v>
      </c>
      <c r="Y1899" s="33">
        <f t="shared" si="2098"/>
        <v>44014</v>
      </c>
    </row>
    <row r="1900" spans="1:25" ht="15">
      <c r="A1900" s="39"/>
      <c r="B1900" s="240"/>
      <c r="C1900" s="14" t="str">
        <f>IF(B1898&lt;&gt;"",'Agents Postes'!E$5,"")</f>
        <v>Jules Wist</v>
      </c>
      <c r="D1900" s="15"/>
      <c r="E1900" s="16"/>
      <c r="F1900" s="16"/>
      <c r="G1900" s="17"/>
      <c r="H1900" s="17"/>
      <c r="I1900" s="18"/>
      <c r="J1900" s="18"/>
      <c r="K1900" s="19"/>
      <c r="L1900" s="1">
        <f t="shared" si="2127"/>
        <v>0</v>
      </c>
      <c r="M1900" s="4">
        <f t="shared" si="2128"/>
        <v>0</v>
      </c>
      <c r="R1900">
        <f t="shared" si="2092"/>
        <v>4</v>
      </c>
      <c r="S1900" s="33">
        <f t="shared" ref="S1900" si="2136">S1898</f>
        <v>44014</v>
      </c>
      <c r="T1900">
        <f t="shared" si="2094"/>
        <v>27</v>
      </c>
      <c r="U1900">
        <f t="shared" si="2095"/>
        <v>7</v>
      </c>
      <c r="V1900" t="str">
        <f t="shared" si="2130"/>
        <v>27Jules Wist4</v>
      </c>
      <c r="W1900" s="188">
        <f t="shared" si="2096"/>
        <v>0</v>
      </c>
      <c r="X1900" s="188">
        <f t="shared" si="2097"/>
        <v>0</v>
      </c>
      <c r="Y1900" s="33">
        <f t="shared" si="2098"/>
        <v>44014</v>
      </c>
    </row>
    <row r="1901" spans="1:25" ht="15">
      <c r="A1901" s="39"/>
      <c r="B1901" s="240"/>
      <c r="C1901" s="14" t="str">
        <f>IF(B1898&lt;&gt;"",'Agents Postes'!E$6,"")</f>
        <v>Honoré Tarot</v>
      </c>
      <c r="D1901" s="15"/>
      <c r="E1901" s="16"/>
      <c r="F1901" s="16"/>
      <c r="G1901" s="17"/>
      <c r="H1901" s="17"/>
      <c r="I1901" s="18"/>
      <c r="J1901" s="18"/>
      <c r="K1901" s="19"/>
      <c r="L1901" s="1">
        <f t="shared" si="2127"/>
        <v>0</v>
      </c>
      <c r="M1901" s="4">
        <f t="shared" si="2128"/>
        <v>0</v>
      </c>
      <c r="R1901">
        <f t="shared" si="2092"/>
        <v>4</v>
      </c>
      <c r="S1901" s="33">
        <f t="shared" ref="S1901" si="2137">S1898</f>
        <v>44014</v>
      </c>
      <c r="T1901">
        <f t="shared" si="2094"/>
        <v>27</v>
      </c>
      <c r="U1901">
        <f t="shared" si="2095"/>
        <v>7</v>
      </c>
      <c r="V1901" t="str">
        <f t="shared" si="2130"/>
        <v>27Honoré Tarot4</v>
      </c>
      <c r="W1901" s="188">
        <f t="shared" si="2096"/>
        <v>0</v>
      </c>
      <c r="X1901" s="188">
        <f t="shared" si="2097"/>
        <v>0</v>
      </c>
      <c r="Y1901" s="33">
        <f t="shared" si="2098"/>
        <v>44014</v>
      </c>
    </row>
    <row r="1902" spans="1:25" ht="15">
      <c r="A1902" s="39"/>
      <c r="B1902" s="240"/>
      <c r="C1902" s="14" t="str">
        <f>IF(B1898&lt;&gt;"",'Agents Postes'!E$7,"")</f>
        <v>Joseph Belote</v>
      </c>
      <c r="D1902" s="15"/>
      <c r="E1902" s="16"/>
      <c r="F1902" s="16"/>
      <c r="G1902" s="17"/>
      <c r="H1902" s="17"/>
      <c r="I1902" s="18"/>
      <c r="J1902" s="18"/>
      <c r="K1902" s="19"/>
      <c r="L1902" s="1">
        <f t="shared" si="2127"/>
        <v>0</v>
      </c>
      <c r="M1902" s="4">
        <f t="shared" si="2128"/>
        <v>0</v>
      </c>
      <c r="R1902">
        <f t="shared" si="2092"/>
        <v>4</v>
      </c>
      <c r="S1902" s="33">
        <f t="shared" ref="S1902" si="2138">S1898</f>
        <v>44014</v>
      </c>
      <c r="T1902">
        <f t="shared" si="2094"/>
        <v>27</v>
      </c>
      <c r="U1902">
        <f t="shared" si="2095"/>
        <v>7</v>
      </c>
      <c r="V1902" t="str">
        <f t="shared" si="2130"/>
        <v>27Joseph Belote4</v>
      </c>
      <c r="W1902" s="188">
        <f t="shared" si="2096"/>
        <v>0</v>
      </c>
      <c r="X1902" s="188">
        <f t="shared" si="2097"/>
        <v>0</v>
      </c>
      <c r="Y1902" s="33">
        <f t="shared" si="2098"/>
        <v>44014</v>
      </c>
    </row>
    <row r="1903" spans="1:25" ht="15">
      <c r="A1903" s="39"/>
      <c r="B1903" s="240"/>
      <c r="C1903" s="14" t="str">
        <f>IF(B1898&lt;&gt;"",'Agents Postes'!E$8,"")</f>
        <v/>
      </c>
      <c r="D1903" s="15"/>
      <c r="E1903" s="16"/>
      <c r="F1903" s="16"/>
      <c r="G1903" s="17"/>
      <c r="H1903" s="17"/>
      <c r="I1903" s="18"/>
      <c r="J1903" s="18"/>
      <c r="K1903" s="19"/>
      <c r="L1903" s="1">
        <f t="shared" si="2127"/>
        <v>0</v>
      </c>
      <c r="M1903" s="4">
        <f t="shared" si="2128"/>
        <v>0</v>
      </c>
      <c r="R1903">
        <f t="shared" si="2092"/>
        <v>4</v>
      </c>
      <c r="S1903" s="33">
        <f t="shared" ref="S1903" si="2139">S1898</f>
        <v>44014</v>
      </c>
      <c r="T1903">
        <f t="shared" si="2094"/>
        <v>27</v>
      </c>
      <c r="U1903">
        <f t="shared" si="2095"/>
        <v>7</v>
      </c>
      <c r="V1903" t="str">
        <f t="shared" si="2130"/>
        <v>274</v>
      </c>
      <c r="W1903" s="188">
        <f t="shared" si="2096"/>
        <v>0</v>
      </c>
      <c r="X1903" s="188">
        <f t="shared" si="2097"/>
        <v>0</v>
      </c>
      <c r="Y1903" s="33">
        <f t="shared" si="2098"/>
        <v>44014</v>
      </c>
    </row>
    <row r="1904" spans="1:25" ht="15">
      <c r="A1904" s="39"/>
      <c r="B1904" s="240"/>
      <c r="C1904" s="14" t="str">
        <f>IF(B1898&lt;&gt;"",'Agents Postes'!E$9,"")</f>
        <v/>
      </c>
      <c r="D1904" s="15"/>
      <c r="E1904" s="16"/>
      <c r="F1904" s="16"/>
      <c r="G1904" s="17"/>
      <c r="H1904" s="17"/>
      <c r="I1904" s="18"/>
      <c r="J1904" s="18"/>
      <c r="K1904" s="19"/>
      <c r="L1904" s="1">
        <f t="shared" si="2127"/>
        <v>0</v>
      </c>
      <c r="M1904" s="4">
        <f t="shared" si="2128"/>
        <v>0</v>
      </c>
      <c r="R1904">
        <f t="shared" si="2092"/>
        <v>4</v>
      </c>
      <c r="S1904" s="33">
        <f t="shared" ref="S1904" si="2140">S1898</f>
        <v>44014</v>
      </c>
      <c r="T1904">
        <f t="shared" si="2094"/>
        <v>27</v>
      </c>
      <c r="U1904">
        <f t="shared" si="2095"/>
        <v>7</v>
      </c>
      <c r="V1904" t="str">
        <f t="shared" si="2130"/>
        <v>274</v>
      </c>
      <c r="W1904" s="188">
        <f t="shared" si="2096"/>
        <v>0</v>
      </c>
      <c r="X1904" s="188">
        <f t="shared" si="2097"/>
        <v>0</v>
      </c>
      <c r="Y1904" s="33">
        <f t="shared" si="2098"/>
        <v>44014</v>
      </c>
    </row>
    <row r="1905" spans="1:25" ht="15">
      <c r="A1905" s="39"/>
      <c r="B1905" s="240"/>
      <c r="C1905" s="14" t="str">
        <f>IF(B1898&lt;&gt;"",'Agents Postes'!E$10,"")</f>
        <v/>
      </c>
      <c r="D1905" s="15"/>
      <c r="E1905" s="16"/>
      <c r="F1905" s="16"/>
      <c r="G1905" s="17"/>
      <c r="H1905" s="17"/>
      <c r="I1905" s="18"/>
      <c r="J1905" s="18"/>
      <c r="K1905" s="19"/>
      <c r="L1905" s="1">
        <f t="shared" si="2127"/>
        <v>0</v>
      </c>
      <c r="M1905" s="4">
        <f t="shared" si="2128"/>
        <v>0</v>
      </c>
      <c r="R1905">
        <f t="shared" si="2092"/>
        <v>4</v>
      </c>
      <c r="S1905" s="33">
        <f t="shared" ref="S1905" si="2141">S1898</f>
        <v>44014</v>
      </c>
      <c r="T1905">
        <f t="shared" si="2094"/>
        <v>27</v>
      </c>
      <c r="U1905">
        <f t="shared" si="2095"/>
        <v>7</v>
      </c>
      <c r="V1905" t="str">
        <f t="shared" si="2130"/>
        <v>274</v>
      </c>
      <c r="W1905" s="188">
        <f t="shared" si="2096"/>
        <v>0</v>
      </c>
      <c r="X1905" s="188">
        <f t="shared" si="2097"/>
        <v>0</v>
      </c>
      <c r="Y1905" s="33">
        <f t="shared" si="2098"/>
        <v>44014</v>
      </c>
    </row>
    <row r="1906" spans="1:25" ht="15">
      <c r="A1906" s="39"/>
      <c r="B1906" s="240"/>
      <c r="C1906" s="14" t="str">
        <f>IF(B1898&lt;&gt;"",'Agents Postes'!E$11,"")</f>
        <v/>
      </c>
      <c r="D1906" s="15"/>
      <c r="E1906" s="16"/>
      <c r="F1906" s="16"/>
      <c r="G1906" s="17"/>
      <c r="H1906" s="17"/>
      <c r="I1906" s="18"/>
      <c r="J1906" s="18"/>
      <c r="K1906" s="19"/>
      <c r="L1906" s="1">
        <f t="shared" si="2127"/>
        <v>0</v>
      </c>
      <c r="M1906" s="4">
        <f t="shared" si="2128"/>
        <v>0</v>
      </c>
      <c r="R1906">
        <f t="shared" si="2092"/>
        <v>4</v>
      </c>
      <c r="S1906" s="33">
        <f t="shared" ref="S1906" si="2142">S1898</f>
        <v>44014</v>
      </c>
      <c r="T1906">
        <f t="shared" si="2094"/>
        <v>27</v>
      </c>
      <c r="U1906">
        <f t="shared" si="2095"/>
        <v>7</v>
      </c>
      <c r="V1906" t="str">
        <f t="shared" si="2130"/>
        <v>274</v>
      </c>
      <c r="W1906" s="188">
        <f t="shared" si="2096"/>
        <v>0</v>
      </c>
      <c r="X1906" s="188">
        <f t="shared" si="2097"/>
        <v>0</v>
      </c>
      <c r="Y1906" s="33">
        <f t="shared" si="2098"/>
        <v>44014</v>
      </c>
    </row>
    <row r="1907" spans="1:25" ht="15">
      <c r="A1907" s="39"/>
      <c r="B1907" s="240"/>
      <c r="C1907" s="14" t="str">
        <f>IF(B1898&lt;&gt;"",'Agents Postes'!E$12,"")</f>
        <v/>
      </c>
      <c r="D1907" s="15"/>
      <c r="E1907" s="16"/>
      <c r="F1907" s="16"/>
      <c r="G1907" s="17"/>
      <c r="H1907" s="17"/>
      <c r="I1907" s="18"/>
      <c r="J1907" s="18"/>
      <c r="K1907" s="19"/>
      <c r="L1907" s="1">
        <f t="shared" si="2127"/>
        <v>0</v>
      </c>
      <c r="M1907" s="4">
        <f t="shared" si="2128"/>
        <v>0</v>
      </c>
      <c r="R1907">
        <f t="shared" si="2092"/>
        <v>4</v>
      </c>
      <c r="S1907" s="33">
        <f t="shared" ref="S1907" si="2143">S1898</f>
        <v>44014</v>
      </c>
      <c r="T1907">
        <f t="shared" si="2094"/>
        <v>27</v>
      </c>
      <c r="U1907">
        <f t="shared" si="2095"/>
        <v>7</v>
      </c>
      <c r="V1907" t="str">
        <f t="shared" si="2130"/>
        <v>274</v>
      </c>
      <c r="W1907" s="188">
        <f t="shared" si="2096"/>
        <v>0</v>
      </c>
      <c r="X1907" s="188">
        <f t="shared" si="2097"/>
        <v>0</v>
      </c>
      <c r="Y1907" s="33">
        <f t="shared" si="2098"/>
        <v>44014</v>
      </c>
    </row>
    <row r="1908" spans="1:25" ht="15">
      <c r="A1908" s="39"/>
      <c r="B1908" s="240"/>
      <c r="C1908" s="14" t="str">
        <f>IF(B1898&lt;&gt;"",'Agents Postes'!E$13,"")</f>
        <v/>
      </c>
      <c r="D1908" s="15"/>
      <c r="E1908" s="16"/>
      <c r="F1908" s="16"/>
      <c r="G1908" s="17"/>
      <c r="H1908" s="17"/>
      <c r="I1908" s="18"/>
      <c r="J1908" s="18"/>
      <c r="K1908" s="19"/>
      <c r="L1908" s="1">
        <f t="shared" si="2127"/>
        <v>0</v>
      </c>
      <c r="M1908" s="4">
        <f t="shared" si="2128"/>
        <v>0</v>
      </c>
      <c r="R1908">
        <f t="shared" si="2092"/>
        <v>4</v>
      </c>
      <c r="S1908" s="33">
        <f t="shared" ref="S1908" si="2144">S1898</f>
        <v>44014</v>
      </c>
      <c r="T1908">
        <f t="shared" si="2094"/>
        <v>27</v>
      </c>
      <c r="U1908">
        <f t="shared" si="2095"/>
        <v>7</v>
      </c>
      <c r="V1908" t="str">
        <f t="shared" si="2130"/>
        <v>274</v>
      </c>
      <c r="W1908" s="188">
        <f t="shared" si="2096"/>
        <v>0</v>
      </c>
      <c r="X1908" s="188">
        <f t="shared" si="2097"/>
        <v>0</v>
      </c>
      <c r="Y1908" s="33">
        <f t="shared" si="2098"/>
        <v>44014</v>
      </c>
    </row>
    <row r="1909" spans="1:25" ht="15">
      <c r="A1909" s="39"/>
      <c r="B1909" s="240"/>
      <c r="C1909" s="14" t="str">
        <f>IF(B1898&lt;&gt;"",'Agents Postes'!E$14,"")</f>
        <v/>
      </c>
      <c r="D1909" s="15"/>
      <c r="E1909" s="16"/>
      <c r="F1909" s="16"/>
      <c r="G1909" s="17"/>
      <c r="H1909" s="17"/>
      <c r="I1909" s="18"/>
      <c r="J1909" s="18"/>
      <c r="K1909" s="19"/>
      <c r="L1909" s="1">
        <f t="shared" si="2127"/>
        <v>0</v>
      </c>
      <c r="M1909" s="4">
        <f t="shared" si="2128"/>
        <v>0</v>
      </c>
      <c r="R1909">
        <f t="shared" si="2092"/>
        <v>4</v>
      </c>
      <c r="S1909" s="33">
        <f t="shared" ref="S1909" si="2145">S1898</f>
        <v>44014</v>
      </c>
      <c r="T1909">
        <f t="shared" si="2094"/>
        <v>27</v>
      </c>
      <c r="U1909">
        <f t="shared" si="2095"/>
        <v>7</v>
      </c>
      <c r="V1909" t="str">
        <f t="shared" si="2130"/>
        <v>274</v>
      </c>
      <c r="W1909" s="188">
        <f t="shared" si="2096"/>
        <v>0</v>
      </c>
      <c r="X1909" s="188">
        <f t="shared" si="2097"/>
        <v>0</v>
      </c>
      <c r="Y1909" s="33">
        <f t="shared" si="2098"/>
        <v>44014</v>
      </c>
    </row>
    <row r="1910" spans="1:25" ht="15">
      <c r="A1910" s="39"/>
      <c r="B1910" s="240"/>
      <c r="C1910" s="14" t="str">
        <f>IF(B1899&lt;&gt;"",'Agents Postes'!E$14,"")</f>
        <v/>
      </c>
      <c r="D1910" s="15"/>
      <c r="E1910" s="16"/>
      <c r="F1910" s="16"/>
      <c r="G1910" s="17"/>
      <c r="H1910" s="17"/>
      <c r="I1910" s="18"/>
      <c r="J1910" s="18"/>
      <c r="K1910" s="19"/>
      <c r="L1910" s="1">
        <f t="shared" si="2127"/>
        <v>0</v>
      </c>
      <c r="M1910" s="4">
        <f t="shared" si="2128"/>
        <v>0</v>
      </c>
      <c r="R1910">
        <f t="shared" si="2092"/>
        <v>4</v>
      </c>
      <c r="S1910" s="33">
        <f t="shared" ref="S1910" si="2146">S1898</f>
        <v>44014</v>
      </c>
      <c r="T1910">
        <f t="shared" si="2094"/>
        <v>27</v>
      </c>
      <c r="U1910">
        <f t="shared" si="2095"/>
        <v>7</v>
      </c>
      <c r="V1910" t="str">
        <f t="shared" si="2130"/>
        <v>274</v>
      </c>
      <c r="W1910" s="188">
        <f t="shared" si="2096"/>
        <v>0</v>
      </c>
      <c r="X1910" s="188">
        <f t="shared" si="2097"/>
        <v>0</v>
      </c>
      <c r="Y1910" s="33">
        <f t="shared" si="2098"/>
        <v>44014</v>
      </c>
    </row>
    <row r="1911" spans="1:25" ht="15">
      <c r="A1911" s="39"/>
      <c r="B1911" s="240"/>
      <c r="C1911" s="14" t="str">
        <f>IF(B1900&lt;&gt;"",'Agents Postes'!E$14,"")</f>
        <v/>
      </c>
      <c r="D1911" s="15"/>
      <c r="E1911" s="16"/>
      <c r="F1911" s="16"/>
      <c r="G1911" s="17"/>
      <c r="H1911" s="17"/>
      <c r="I1911" s="18"/>
      <c r="J1911" s="18"/>
      <c r="K1911" s="19"/>
      <c r="L1911" s="1">
        <f t="shared" si="2127"/>
        <v>0</v>
      </c>
      <c r="M1911" s="4">
        <f t="shared" si="2128"/>
        <v>0</v>
      </c>
      <c r="R1911">
        <f t="shared" si="2092"/>
        <v>4</v>
      </c>
      <c r="S1911" s="33">
        <f t="shared" ref="S1911" si="2147">S1898</f>
        <v>44014</v>
      </c>
      <c r="T1911">
        <f t="shared" si="2094"/>
        <v>27</v>
      </c>
      <c r="U1911">
        <f t="shared" si="2095"/>
        <v>7</v>
      </c>
      <c r="V1911" t="str">
        <f t="shared" si="2130"/>
        <v>274</v>
      </c>
      <c r="W1911" s="188">
        <f t="shared" si="2096"/>
        <v>0</v>
      </c>
      <c r="X1911" s="188">
        <f t="shared" si="2097"/>
        <v>0</v>
      </c>
      <c r="Y1911" s="33">
        <f t="shared" si="2098"/>
        <v>44014</v>
      </c>
    </row>
    <row r="1912" spans="1:25" ht="15.75" thickBot="1">
      <c r="A1912" s="39"/>
      <c r="B1912" s="241"/>
      <c r="C1912" s="14" t="str">
        <f>IF(B1901&lt;&gt;"",'Agents Postes'!E$14,"")</f>
        <v/>
      </c>
      <c r="D1912" s="15"/>
      <c r="E1912" s="126"/>
      <c r="F1912" s="126"/>
      <c r="G1912" s="127"/>
      <c r="H1912" s="127"/>
      <c r="I1912" s="128"/>
      <c r="J1912" s="128"/>
      <c r="K1912" s="21"/>
      <c r="L1912" s="5">
        <f t="shared" si="2127"/>
        <v>0</v>
      </c>
      <c r="M1912" s="6">
        <f t="shared" si="2128"/>
        <v>0</v>
      </c>
      <c r="R1912">
        <f t="shared" si="2092"/>
        <v>4</v>
      </c>
      <c r="S1912" s="33">
        <f t="shared" ref="S1912" si="2148">S1898</f>
        <v>44014</v>
      </c>
      <c r="T1912">
        <f t="shared" si="2094"/>
        <v>27</v>
      </c>
      <c r="U1912">
        <f t="shared" si="2095"/>
        <v>7</v>
      </c>
      <c r="V1912" t="str">
        <f t="shared" si="2130"/>
        <v>274</v>
      </c>
      <c r="W1912" s="188">
        <f t="shared" si="2096"/>
        <v>0</v>
      </c>
      <c r="X1912" s="188">
        <f t="shared" si="2097"/>
        <v>0</v>
      </c>
      <c r="Y1912" s="33">
        <f t="shared" si="2098"/>
        <v>44014</v>
      </c>
    </row>
    <row r="1913" spans="1:25" ht="15">
      <c r="A1913" s="39">
        <v>127</v>
      </c>
      <c r="B1913" s="239">
        <f>IF(WORKDAY(D$4,A1913,Feries)&lt;=F$4,WORKDAY(D$4,A1913,Feries),"")</f>
        <v>44015</v>
      </c>
      <c r="C1913" s="11" t="str">
        <f>IF(B1913&lt;&gt;"",'Agents Postes'!E$3,"")</f>
        <v>Herbert Dupont</v>
      </c>
      <c r="D1913" s="12"/>
      <c r="E1913" s="123"/>
      <c r="F1913" s="123"/>
      <c r="G1913" s="124"/>
      <c r="H1913" s="124"/>
      <c r="I1913" s="125"/>
      <c r="J1913" s="125"/>
      <c r="K1913" s="13"/>
      <c r="L1913" s="2">
        <f t="shared" si="2127"/>
        <v>0</v>
      </c>
      <c r="M1913" s="3">
        <f t="shared" si="2128"/>
        <v>0</v>
      </c>
      <c r="R1913">
        <f t="shared" si="2092"/>
        <v>5</v>
      </c>
      <c r="S1913" s="33">
        <f t="shared" ref="S1913" si="2149">B1913</f>
        <v>44015</v>
      </c>
      <c r="T1913">
        <f t="shared" si="2094"/>
        <v>27</v>
      </c>
      <c r="U1913">
        <f t="shared" si="2095"/>
        <v>7</v>
      </c>
      <c r="V1913" t="str">
        <f t="shared" si="2130"/>
        <v>27Herbert Dupont5</v>
      </c>
      <c r="W1913" s="188">
        <f t="shared" si="2096"/>
        <v>0</v>
      </c>
      <c r="X1913" s="188">
        <f t="shared" si="2097"/>
        <v>0</v>
      </c>
      <c r="Y1913" s="33">
        <f t="shared" si="2098"/>
        <v>44015</v>
      </c>
    </row>
    <row r="1914" spans="1:25" ht="15">
      <c r="A1914" s="39"/>
      <c r="B1914" s="240"/>
      <c r="C1914" s="14" t="str">
        <f>IF(B1913&lt;&gt;"",'Agents Postes'!E$4,"")</f>
        <v>Lulu Durand</v>
      </c>
      <c r="D1914" s="15"/>
      <c r="E1914" s="16"/>
      <c r="F1914" s="16"/>
      <c r="G1914" s="17"/>
      <c r="H1914" s="17"/>
      <c r="I1914" s="18"/>
      <c r="J1914" s="18"/>
      <c r="K1914" s="19"/>
      <c r="L1914" s="1">
        <f t="shared" si="2127"/>
        <v>0</v>
      </c>
      <c r="M1914" s="4">
        <f t="shared" si="2128"/>
        <v>0</v>
      </c>
      <c r="R1914">
        <f t="shared" si="2092"/>
        <v>5</v>
      </c>
      <c r="S1914" s="33">
        <f t="shared" ref="S1914" si="2150">S1913</f>
        <v>44015</v>
      </c>
      <c r="T1914">
        <f t="shared" si="2094"/>
        <v>27</v>
      </c>
      <c r="U1914">
        <f t="shared" si="2095"/>
        <v>7</v>
      </c>
      <c r="V1914" t="str">
        <f t="shared" si="2130"/>
        <v>27Lulu Durand5</v>
      </c>
      <c r="W1914" s="188">
        <f t="shared" si="2096"/>
        <v>0</v>
      </c>
      <c r="X1914" s="188">
        <f t="shared" si="2097"/>
        <v>0</v>
      </c>
      <c r="Y1914" s="33">
        <f t="shared" si="2098"/>
        <v>44015</v>
      </c>
    </row>
    <row r="1915" spans="1:25" ht="15">
      <c r="A1915" s="39"/>
      <c r="B1915" s="240"/>
      <c r="C1915" s="14" t="str">
        <f>IF(B1913&lt;&gt;"",'Agents Postes'!E$5,"")</f>
        <v>Jules Wist</v>
      </c>
      <c r="D1915" s="15"/>
      <c r="E1915" s="16"/>
      <c r="F1915" s="16"/>
      <c r="G1915" s="17"/>
      <c r="H1915" s="17"/>
      <c r="I1915" s="18"/>
      <c r="J1915" s="18"/>
      <c r="K1915" s="19"/>
      <c r="L1915" s="1">
        <f t="shared" si="2127"/>
        <v>0</v>
      </c>
      <c r="M1915" s="4">
        <f t="shared" si="2128"/>
        <v>0</v>
      </c>
      <c r="R1915">
        <f t="shared" si="2092"/>
        <v>5</v>
      </c>
      <c r="S1915" s="33">
        <f t="shared" ref="S1915" si="2151">S1913</f>
        <v>44015</v>
      </c>
      <c r="T1915">
        <f t="shared" si="2094"/>
        <v>27</v>
      </c>
      <c r="U1915">
        <f t="shared" si="2095"/>
        <v>7</v>
      </c>
      <c r="V1915" t="str">
        <f t="shared" si="2130"/>
        <v>27Jules Wist5</v>
      </c>
      <c r="W1915" s="188">
        <f t="shared" si="2096"/>
        <v>0</v>
      </c>
      <c r="X1915" s="188">
        <f t="shared" si="2097"/>
        <v>0</v>
      </c>
      <c r="Y1915" s="33">
        <f t="shared" si="2098"/>
        <v>44015</v>
      </c>
    </row>
    <row r="1916" spans="1:25" ht="15">
      <c r="A1916" s="39"/>
      <c r="B1916" s="240"/>
      <c r="C1916" s="14" t="str">
        <f>IF(B1913&lt;&gt;"",'Agents Postes'!E$6,"")</f>
        <v>Honoré Tarot</v>
      </c>
      <c r="D1916" s="15"/>
      <c r="E1916" s="16"/>
      <c r="F1916" s="16"/>
      <c r="G1916" s="17"/>
      <c r="H1916" s="17"/>
      <c r="I1916" s="18"/>
      <c r="J1916" s="18"/>
      <c r="K1916" s="19"/>
      <c r="L1916" s="1">
        <f t="shared" si="2127"/>
        <v>0</v>
      </c>
      <c r="M1916" s="4">
        <f t="shared" si="2128"/>
        <v>0</v>
      </c>
      <c r="R1916">
        <f t="shared" si="2092"/>
        <v>5</v>
      </c>
      <c r="S1916" s="33">
        <f t="shared" ref="S1916" si="2152">S1913</f>
        <v>44015</v>
      </c>
      <c r="T1916">
        <f t="shared" si="2094"/>
        <v>27</v>
      </c>
      <c r="U1916">
        <f t="shared" si="2095"/>
        <v>7</v>
      </c>
      <c r="V1916" t="str">
        <f t="shared" si="2130"/>
        <v>27Honoré Tarot5</v>
      </c>
      <c r="W1916" s="188">
        <f t="shared" si="2096"/>
        <v>0</v>
      </c>
      <c r="X1916" s="188">
        <f t="shared" si="2097"/>
        <v>0</v>
      </c>
      <c r="Y1916" s="33">
        <f t="shared" si="2098"/>
        <v>44015</v>
      </c>
    </row>
    <row r="1917" spans="1:25" ht="15">
      <c r="A1917" s="39"/>
      <c r="B1917" s="240"/>
      <c r="C1917" s="14" t="str">
        <f>IF(B1913&lt;&gt;"",'Agents Postes'!E$7,"")</f>
        <v>Joseph Belote</v>
      </c>
      <c r="D1917" s="15"/>
      <c r="E1917" s="16"/>
      <c r="F1917" s="16"/>
      <c r="G1917" s="17"/>
      <c r="H1917" s="17"/>
      <c r="I1917" s="18"/>
      <c r="J1917" s="18"/>
      <c r="K1917" s="19"/>
      <c r="L1917" s="1">
        <f t="shared" si="2127"/>
        <v>0</v>
      </c>
      <c r="M1917" s="4">
        <f t="shared" si="2128"/>
        <v>0</v>
      </c>
      <c r="R1917">
        <f t="shared" si="2092"/>
        <v>5</v>
      </c>
      <c r="S1917" s="33">
        <f t="shared" ref="S1917" si="2153">S1913</f>
        <v>44015</v>
      </c>
      <c r="T1917">
        <f t="shared" si="2094"/>
        <v>27</v>
      </c>
      <c r="U1917">
        <f t="shared" si="2095"/>
        <v>7</v>
      </c>
      <c r="V1917" t="str">
        <f t="shared" si="2130"/>
        <v>27Joseph Belote5</v>
      </c>
      <c r="W1917" s="188">
        <f t="shared" si="2096"/>
        <v>0</v>
      </c>
      <c r="X1917" s="188">
        <f t="shared" si="2097"/>
        <v>0</v>
      </c>
      <c r="Y1917" s="33">
        <f t="shared" si="2098"/>
        <v>44015</v>
      </c>
    </row>
    <row r="1918" spans="1:25" ht="15">
      <c r="A1918" s="39"/>
      <c r="B1918" s="240"/>
      <c r="C1918" s="14" t="str">
        <f>IF(B1913&lt;&gt;"",'Agents Postes'!E$8,"")</f>
        <v/>
      </c>
      <c r="D1918" s="15"/>
      <c r="E1918" s="16"/>
      <c r="F1918" s="16"/>
      <c r="G1918" s="17"/>
      <c r="H1918" s="17"/>
      <c r="I1918" s="18"/>
      <c r="J1918" s="18"/>
      <c r="K1918" s="19"/>
      <c r="L1918" s="1">
        <f t="shared" si="2127"/>
        <v>0</v>
      </c>
      <c r="M1918" s="4">
        <f t="shared" si="2128"/>
        <v>0</v>
      </c>
      <c r="R1918">
        <f t="shared" si="2092"/>
        <v>5</v>
      </c>
      <c r="S1918" s="33">
        <f t="shared" ref="S1918" si="2154">S1913</f>
        <v>44015</v>
      </c>
      <c r="T1918">
        <f t="shared" si="2094"/>
        <v>27</v>
      </c>
      <c r="U1918">
        <f t="shared" si="2095"/>
        <v>7</v>
      </c>
      <c r="V1918" t="str">
        <f t="shared" si="2130"/>
        <v>275</v>
      </c>
      <c r="W1918" s="188">
        <f t="shared" si="2096"/>
        <v>0</v>
      </c>
      <c r="X1918" s="188">
        <f t="shared" si="2097"/>
        <v>0</v>
      </c>
      <c r="Y1918" s="33">
        <f t="shared" si="2098"/>
        <v>44015</v>
      </c>
    </row>
    <row r="1919" spans="1:25" ht="15">
      <c r="A1919" s="39"/>
      <c r="B1919" s="240"/>
      <c r="C1919" s="14" t="str">
        <f>IF(B1913&lt;&gt;"",'Agents Postes'!E$9,"")</f>
        <v/>
      </c>
      <c r="D1919" s="15"/>
      <c r="E1919" s="16"/>
      <c r="F1919" s="16"/>
      <c r="G1919" s="17"/>
      <c r="H1919" s="17"/>
      <c r="I1919" s="18"/>
      <c r="J1919" s="18"/>
      <c r="K1919" s="19"/>
      <c r="L1919" s="1">
        <f t="shared" si="2127"/>
        <v>0</v>
      </c>
      <c r="M1919" s="4">
        <f t="shared" si="2128"/>
        <v>0</v>
      </c>
      <c r="R1919">
        <f t="shared" si="2092"/>
        <v>5</v>
      </c>
      <c r="S1919" s="33">
        <f t="shared" ref="S1919" si="2155">S1913</f>
        <v>44015</v>
      </c>
      <c r="T1919">
        <f t="shared" si="2094"/>
        <v>27</v>
      </c>
      <c r="U1919">
        <f t="shared" si="2095"/>
        <v>7</v>
      </c>
      <c r="V1919" t="str">
        <f t="shared" si="2130"/>
        <v>275</v>
      </c>
      <c r="W1919" s="188">
        <f t="shared" si="2096"/>
        <v>0</v>
      </c>
      <c r="X1919" s="188">
        <f t="shared" si="2097"/>
        <v>0</v>
      </c>
      <c r="Y1919" s="33">
        <f t="shared" si="2098"/>
        <v>44015</v>
      </c>
    </row>
    <row r="1920" spans="1:25" ht="15">
      <c r="A1920" s="39"/>
      <c r="B1920" s="240"/>
      <c r="C1920" s="14" t="str">
        <f>IF(B1913&lt;&gt;"",'Agents Postes'!E$10,"")</f>
        <v/>
      </c>
      <c r="D1920" s="15"/>
      <c r="E1920" s="16"/>
      <c r="F1920" s="16"/>
      <c r="G1920" s="17"/>
      <c r="H1920" s="17"/>
      <c r="I1920" s="18"/>
      <c r="J1920" s="18"/>
      <c r="K1920" s="19"/>
      <c r="L1920" s="1">
        <f t="shared" si="2127"/>
        <v>0</v>
      </c>
      <c r="M1920" s="4">
        <f t="shared" si="2128"/>
        <v>0</v>
      </c>
      <c r="R1920">
        <f t="shared" si="2092"/>
        <v>5</v>
      </c>
      <c r="S1920" s="33">
        <f t="shared" ref="S1920" si="2156">S1913</f>
        <v>44015</v>
      </c>
      <c r="T1920">
        <f t="shared" si="2094"/>
        <v>27</v>
      </c>
      <c r="U1920">
        <f t="shared" si="2095"/>
        <v>7</v>
      </c>
      <c r="V1920" t="str">
        <f t="shared" si="2130"/>
        <v>275</v>
      </c>
      <c r="W1920" s="188">
        <f t="shared" si="2096"/>
        <v>0</v>
      </c>
      <c r="X1920" s="188">
        <f t="shared" si="2097"/>
        <v>0</v>
      </c>
      <c r="Y1920" s="33">
        <f t="shared" si="2098"/>
        <v>44015</v>
      </c>
    </row>
    <row r="1921" spans="1:25" ht="15">
      <c r="A1921" s="39"/>
      <c r="B1921" s="240"/>
      <c r="C1921" s="14" t="str">
        <f>IF(B1913&lt;&gt;"",'Agents Postes'!E$11,"")</f>
        <v/>
      </c>
      <c r="D1921" s="15"/>
      <c r="E1921" s="16"/>
      <c r="F1921" s="16"/>
      <c r="G1921" s="17"/>
      <c r="H1921" s="17"/>
      <c r="I1921" s="18"/>
      <c r="J1921" s="18"/>
      <c r="K1921" s="19"/>
      <c r="L1921" s="1">
        <f t="shared" si="2127"/>
        <v>0</v>
      </c>
      <c r="M1921" s="4">
        <f t="shared" si="2128"/>
        <v>0</v>
      </c>
      <c r="R1921">
        <f t="shared" si="2092"/>
        <v>5</v>
      </c>
      <c r="S1921" s="33">
        <f t="shared" ref="S1921" si="2157">S1913</f>
        <v>44015</v>
      </c>
      <c r="T1921">
        <f t="shared" si="2094"/>
        <v>27</v>
      </c>
      <c r="U1921">
        <f t="shared" si="2095"/>
        <v>7</v>
      </c>
      <c r="V1921" t="str">
        <f t="shared" si="2130"/>
        <v>275</v>
      </c>
      <c r="W1921" s="188">
        <f t="shared" si="2096"/>
        <v>0</v>
      </c>
      <c r="X1921" s="188">
        <f t="shared" si="2097"/>
        <v>0</v>
      </c>
      <c r="Y1921" s="33">
        <f t="shared" si="2098"/>
        <v>44015</v>
      </c>
    </row>
    <row r="1922" spans="1:25" ht="15">
      <c r="A1922" s="39"/>
      <c r="B1922" s="240"/>
      <c r="C1922" s="14" t="str">
        <f>IF(B1913&lt;&gt;"",'Agents Postes'!E$12,"")</f>
        <v/>
      </c>
      <c r="D1922" s="15"/>
      <c r="E1922" s="16"/>
      <c r="F1922" s="16"/>
      <c r="G1922" s="17"/>
      <c r="H1922" s="17"/>
      <c r="I1922" s="18"/>
      <c r="J1922" s="18"/>
      <c r="K1922" s="19"/>
      <c r="L1922" s="1">
        <f t="shared" si="2127"/>
        <v>0</v>
      </c>
      <c r="M1922" s="4">
        <f t="shared" si="2128"/>
        <v>0</v>
      </c>
      <c r="R1922">
        <f t="shared" si="2092"/>
        <v>5</v>
      </c>
      <c r="S1922" s="33">
        <f t="shared" ref="S1922" si="2158">S1913</f>
        <v>44015</v>
      </c>
      <c r="T1922">
        <f t="shared" si="2094"/>
        <v>27</v>
      </c>
      <c r="U1922">
        <f t="shared" si="2095"/>
        <v>7</v>
      </c>
      <c r="V1922" t="str">
        <f t="shared" si="2130"/>
        <v>275</v>
      </c>
      <c r="W1922" s="188">
        <f t="shared" si="2096"/>
        <v>0</v>
      </c>
      <c r="X1922" s="188">
        <f t="shared" si="2097"/>
        <v>0</v>
      </c>
      <c r="Y1922" s="33">
        <f t="shared" si="2098"/>
        <v>44015</v>
      </c>
    </row>
    <row r="1923" spans="1:25" ht="15">
      <c r="A1923" s="39"/>
      <c r="B1923" s="240"/>
      <c r="C1923" s="14" t="str">
        <f>IF(B1913&lt;&gt;"",'Agents Postes'!E$13,"")</f>
        <v/>
      </c>
      <c r="D1923" s="15"/>
      <c r="E1923" s="16"/>
      <c r="F1923" s="16"/>
      <c r="G1923" s="17"/>
      <c r="H1923" s="17"/>
      <c r="I1923" s="18"/>
      <c r="J1923" s="18"/>
      <c r="K1923" s="19"/>
      <c r="L1923" s="1">
        <f t="shared" si="2127"/>
        <v>0</v>
      </c>
      <c r="M1923" s="4">
        <f t="shared" si="2128"/>
        <v>0</v>
      </c>
      <c r="R1923">
        <f t="shared" si="2092"/>
        <v>5</v>
      </c>
      <c r="S1923" s="33">
        <f t="shared" ref="S1923" si="2159">S1913</f>
        <v>44015</v>
      </c>
      <c r="T1923">
        <f t="shared" si="2094"/>
        <v>27</v>
      </c>
      <c r="U1923">
        <f t="shared" si="2095"/>
        <v>7</v>
      </c>
      <c r="V1923" t="str">
        <f t="shared" si="2130"/>
        <v>275</v>
      </c>
      <c r="W1923" s="188">
        <f t="shared" si="2096"/>
        <v>0</v>
      </c>
      <c r="X1923" s="188">
        <f t="shared" si="2097"/>
        <v>0</v>
      </c>
      <c r="Y1923" s="33">
        <f t="shared" si="2098"/>
        <v>44015</v>
      </c>
    </row>
    <row r="1924" spans="1:25" ht="15">
      <c r="A1924" s="39"/>
      <c r="B1924" s="240"/>
      <c r="C1924" s="14" t="str">
        <f>IF(B1913&lt;&gt;"",'Agents Postes'!E$14,"")</f>
        <v/>
      </c>
      <c r="D1924" s="15"/>
      <c r="E1924" s="16"/>
      <c r="F1924" s="16"/>
      <c r="G1924" s="17"/>
      <c r="H1924" s="17"/>
      <c r="I1924" s="18"/>
      <c r="J1924" s="18"/>
      <c r="K1924" s="19"/>
      <c r="L1924" s="1">
        <f t="shared" si="2127"/>
        <v>0</v>
      </c>
      <c r="M1924" s="4">
        <f t="shared" si="2128"/>
        <v>0</v>
      </c>
      <c r="R1924">
        <f t="shared" si="2092"/>
        <v>5</v>
      </c>
      <c r="S1924" s="33">
        <f t="shared" ref="S1924" si="2160">S1913</f>
        <v>44015</v>
      </c>
      <c r="T1924">
        <f t="shared" si="2094"/>
        <v>27</v>
      </c>
      <c r="U1924">
        <f t="shared" si="2095"/>
        <v>7</v>
      </c>
      <c r="V1924" t="str">
        <f t="shared" si="2130"/>
        <v>275</v>
      </c>
      <c r="W1924" s="188">
        <f t="shared" si="2096"/>
        <v>0</v>
      </c>
      <c r="X1924" s="188">
        <f t="shared" si="2097"/>
        <v>0</v>
      </c>
      <c r="Y1924" s="33">
        <f t="shared" si="2098"/>
        <v>44015</v>
      </c>
    </row>
    <row r="1925" spans="1:25" ht="15">
      <c r="A1925" s="39"/>
      <c r="B1925" s="240"/>
      <c r="C1925" s="14" t="str">
        <f>IF(B1914&lt;&gt;"",'Agents Postes'!E$14,"")</f>
        <v/>
      </c>
      <c r="D1925" s="15"/>
      <c r="E1925" s="16"/>
      <c r="F1925" s="16"/>
      <c r="G1925" s="17"/>
      <c r="H1925" s="17"/>
      <c r="I1925" s="18"/>
      <c r="J1925" s="18"/>
      <c r="K1925" s="19"/>
      <c r="L1925" s="1">
        <f t="shared" si="2127"/>
        <v>0</v>
      </c>
      <c r="M1925" s="4">
        <f t="shared" si="2128"/>
        <v>0</v>
      </c>
      <c r="R1925">
        <f t="shared" si="2092"/>
        <v>5</v>
      </c>
      <c r="S1925" s="33">
        <f t="shared" ref="S1925" si="2161">S1913</f>
        <v>44015</v>
      </c>
      <c r="T1925">
        <f t="shared" si="2094"/>
        <v>27</v>
      </c>
      <c r="U1925">
        <f t="shared" si="2095"/>
        <v>7</v>
      </c>
      <c r="V1925" t="str">
        <f t="shared" si="2130"/>
        <v>275</v>
      </c>
      <c r="W1925" s="188">
        <f t="shared" si="2096"/>
        <v>0</v>
      </c>
      <c r="X1925" s="188">
        <f t="shared" si="2097"/>
        <v>0</v>
      </c>
      <c r="Y1925" s="33">
        <f t="shared" si="2098"/>
        <v>44015</v>
      </c>
    </row>
    <row r="1926" spans="1:25" ht="15">
      <c r="A1926" s="39"/>
      <c r="B1926" s="240"/>
      <c r="C1926" s="14" t="str">
        <f>IF(B1915&lt;&gt;"",'Agents Postes'!E$14,"")</f>
        <v/>
      </c>
      <c r="D1926" s="15"/>
      <c r="E1926" s="16"/>
      <c r="F1926" s="16"/>
      <c r="G1926" s="17"/>
      <c r="H1926" s="17"/>
      <c r="I1926" s="18"/>
      <c r="J1926" s="18"/>
      <c r="K1926" s="19"/>
      <c r="L1926" s="1">
        <f t="shared" si="2127"/>
        <v>0</v>
      </c>
      <c r="M1926" s="4">
        <f t="shared" si="2128"/>
        <v>0</v>
      </c>
      <c r="R1926">
        <f t="shared" si="2092"/>
        <v>5</v>
      </c>
      <c r="S1926" s="33">
        <f t="shared" ref="S1926" si="2162">S1913</f>
        <v>44015</v>
      </c>
      <c r="T1926">
        <f t="shared" si="2094"/>
        <v>27</v>
      </c>
      <c r="U1926">
        <f t="shared" si="2095"/>
        <v>7</v>
      </c>
      <c r="V1926" t="str">
        <f t="shared" si="2130"/>
        <v>275</v>
      </c>
      <c r="W1926" s="188">
        <f t="shared" si="2096"/>
        <v>0</v>
      </c>
      <c r="X1926" s="188">
        <f t="shared" si="2097"/>
        <v>0</v>
      </c>
      <c r="Y1926" s="33">
        <f t="shared" si="2098"/>
        <v>44015</v>
      </c>
    </row>
    <row r="1927" spans="1:25" ht="15.75" thickBot="1">
      <c r="A1927" s="39"/>
      <c r="B1927" s="241"/>
      <c r="C1927" s="14" t="str">
        <f>IF(B1916&lt;&gt;"",'Agents Postes'!E$14,"")</f>
        <v/>
      </c>
      <c r="D1927" s="15"/>
      <c r="E1927" s="126"/>
      <c r="F1927" s="126"/>
      <c r="G1927" s="127"/>
      <c r="H1927" s="127"/>
      <c r="I1927" s="128"/>
      <c r="J1927" s="128"/>
      <c r="K1927" s="21"/>
      <c r="L1927" s="5">
        <f t="shared" si="2127"/>
        <v>0</v>
      </c>
      <c r="M1927" s="6">
        <f t="shared" si="2128"/>
        <v>0</v>
      </c>
      <c r="R1927">
        <f t="shared" si="2092"/>
        <v>5</v>
      </c>
      <c r="S1927" s="33">
        <f t="shared" ref="S1927" si="2163">S1913</f>
        <v>44015</v>
      </c>
      <c r="T1927">
        <f t="shared" si="2094"/>
        <v>27</v>
      </c>
      <c r="U1927">
        <f t="shared" si="2095"/>
        <v>7</v>
      </c>
      <c r="V1927" t="str">
        <f t="shared" si="2130"/>
        <v>275</v>
      </c>
      <c r="W1927" s="188">
        <f t="shared" si="2096"/>
        <v>0</v>
      </c>
      <c r="X1927" s="188">
        <f t="shared" si="2097"/>
        <v>0</v>
      </c>
      <c r="Y1927" s="33">
        <f t="shared" si="2098"/>
        <v>44015</v>
      </c>
    </row>
    <row r="1928" spans="1:25" ht="15">
      <c r="A1928" s="39">
        <v>128</v>
      </c>
      <c r="B1928" s="239">
        <f>IF(WORKDAY(D$4,A1928,Feries)&lt;=F$4,WORKDAY(D$4,A1928,Feries),"")</f>
        <v>44018</v>
      </c>
      <c r="C1928" s="11" t="str">
        <f>IF(B1928&lt;&gt;"",'Agents Postes'!E$3,"")</f>
        <v>Herbert Dupont</v>
      </c>
      <c r="D1928" s="12"/>
      <c r="E1928" s="123"/>
      <c r="F1928" s="123"/>
      <c r="G1928" s="124"/>
      <c r="H1928" s="124"/>
      <c r="I1928" s="125"/>
      <c r="J1928" s="125"/>
      <c r="K1928" s="13"/>
      <c r="L1928" s="2">
        <f t="shared" si="2127"/>
        <v>0</v>
      </c>
      <c r="M1928" s="3">
        <f t="shared" si="2128"/>
        <v>0</v>
      </c>
      <c r="R1928">
        <f t="shared" si="2092"/>
        <v>1</v>
      </c>
      <c r="S1928" s="33">
        <f t="shared" ref="S1928" si="2164">B1928</f>
        <v>44018</v>
      </c>
      <c r="T1928">
        <f t="shared" si="2094"/>
        <v>28</v>
      </c>
      <c r="U1928">
        <f t="shared" si="2095"/>
        <v>7</v>
      </c>
      <c r="V1928" t="str">
        <f t="shared" si="2130"/>
        <v>28Herbert Dupont1</v>
      </c>
      <c r="W1928" s="188">
        <f t="shared" si="2096"/>
        <v>0</v>
      </c>
      <c r="X1928" s="188">
        <f t="shared" si="2097"/>
        <v>0</v>
      </c>
      <c r="Y1928" s="33">
        <f t="shared" si="2098"/>
        <v>44018</v>
      </c>
    </row>
    <row r="1929" spans="1:25" ht="15">
      <c r="A1929" s="39"/>
      <c r="B1929" s="240"/>
      <c r="C1929" s="14" t="str">
        <f>IF(B1928&lt;&gt;"",'Agents Postes'!E$4,"")</f>
        <v>Lulu Durand</v>
      </c>
      <c r="D1929" s="15"/>
      <c r="E1929" s="16"/>
      <c r="F1929" s="16"/>
      <c r="G1929" s="17"/>
      <c r="H1929" s="17"/>
      <c r="I1929" s="18"/>
      <c r="J1929" s="18"/>
      <c r="K1929" s="19"/>
      <c r="L1929" s="1">
        <f t="shared" si="2127"/>
        <v>0</v>
      </c>
      <c r="M1929" s="4">
        <f t="shared" si="2128"/>
        <v>0</v>
      </c>
      <c r="R1929">
        <f t="shared" ref="R1929:R1992" si="2165">IF(S1929&lt;&gt;"",WEEKDAY(S1929,2),"")</f>
        <v>1</v>
      </c>
      <c r="S1929" s="33">
        <f t="shared" ref="S1929" si="2166">S1928</f>
        <v>44018</v>
      </c>
      <c r="T1929">
        <f t="shared" ref="T1929:T1992" si="2167">IF(S1929&lt;&gt;"",WEEKNUM(S1929,2),"")</f>
        <v>28</v>
      </c>
      <c r="U1929">
        <f t="shared" ref="U1929:U1992" si="2168">IF(S1929&lt;&gt;"",MONTH(S1929),"")</f>
        <v>7</v>
      </c>
      <c r="V1929" t="str">
        <f t="shared" si="2130"/>
        <v>28Lulu Durand1</v>
      </c>
      <c r="W1929" s="188">
        <f t="shared" ref="W1929:W1992" si="2169">D1929</f>
        <v>0</v>
      </c>
      <c r="X1929" s="188">
        <f t="shared" ref="X1929:X1992" si="2170">K1929</f>
        <v>0</v>
      </c>
      <c r="Y1929" s="33">
        <f t="shared" ref="Y1929:Y1992" si="2171">S1929</f>
        <v>44018</v>
      </c>
    </row>
    <row r="1930" spans="1:25" ht="15">
      <c r="A1930" s="39"/>
      <c r="B1930" s="240"/>
      <c r="C1930" s="14" t="str">
        <f>IF(B1928&lt;&gt;"",'Agents Postes'!E$5,"")</f>
        <v>Jules Wist</v>
      </c>
      <c r="D1930" s="15"/>
      <c r="E1930" s="16"/>
      <c r="F1930" s="16"/>
      <c r="G1930" s="17"/>
      <c r="H1930" s="17"/>
      <c r="I1930" s="18"/>
      <c r="J1930" s="18"/>
      <c r="K1930" s="19"/>
      <c r="L1930" s="1">
        <f t="shared" si="2127"/>
        <v>0</v>
      </c>
      <c r="M1930" s="4">
        <f t="shared" si="2128"/>
        <v>0</v>
      </c>
      <c r="R1930">
        <f t="shared" si="2165"/>
        <v>1</v>
      </c>
      <c r="S1930" s="33">
        <f t="shared" ref="S1930" si="2172">S1928</f>
        <v>44018</v>
      </c>
      <c r="T1930">
        <f t="shared" si="2167"/>
        <v>28</v>
      </c>
      <c r="U1930">
        <f t="shared" si="2168"/>
        <v>7</v>
      </c>
      <c r="V1930" t="str">
        <f t="shared" si="2130"/>
        <v>28Jules Wist1</v>
      </c>
      <c r="W1930" s="188">
        <f t="shared" si="2169"/>
        <v>0</v>
      </c>
      <c r="X1930" s="188">
        <f t="shared" si="2170"/>
        <v>0</v>
      </c>
      <c r="Y1930" s="33">
        <f t="shared" si="2171"/>
        <v>44018</v>
      </c>
    </row>
    <row r="1931" spans="1:25" ht="15">
      <c r="A1931" s="39"/>
      <c r="B1931" s="240"/>
      <c r="C1931" s="14" t="str">
        <f>IF(B1928&lt;&gt;"",'Agents Postes'!E$6,"")</f>
        <v>Honoré Tarot</v>
      </c>
      <c r="D1931" s="15"/>
      <c r="E1931" s="16"/>
      <c r="F1931" s="16"/>
      <c r="G1931" s="17"/>
      <c r="H1931" s="17"/>
      <c r="I1931" s="18"/>
      <c r="J1931" s="18"/>
      <c r="K1931" s="19"/>
      <c r="L1931" s="1">
        <f t="shared" si="2127"/>
        <v>0</v>
      </c>
      <c r="M1931" s="4">
        <f t="shared" si="2128"/>
        <v>0</v>
      </c>
      <c r="R1931">
        <f t="shared" si="2165"/>
        <v>1</v>
      </c>
      <c r="S1931" s="33">
        <f t="shared" ref="S1931" si="2173">S1928</f>
        <v>44018</v>
      </c>
      <c r="T1931">
        <f t="shared" si="2167"/>
        <v>28</v>
      </c>
      <c r="U1931">
        <f t="shared" si="2168"/>
        <v>7</v>
      </c>
      <c r="V1931" t="str">
        <f t="shared" si="2130"/>
        <v>28Honoré Tarot1</v>
      </c>
      <c r="W1931" s="188">
        <f t="shared" si="2169"/>
        <v>0</v>
      </c>
      <c r="X1931" s="188">
        <f t="shared" si="2170"/>
        <v>0</v>
      </c>
      <c r="Y1931" s="33">
        <f t="shared" si="2171"/>
        <v>44018</v>
      </c>
    </row>
    <row r="1932" spans="1:25" ht="15">
      <c r="A1932" s="39"/>
      <c r="B1932" s="240"/>
      <c r="C1932" s="14" t="str">
        <f>IF(B1928&lt;&gt;"",'Agents Postes'!E$7,"")</f>
        <v>Joseph Belote</v>
      </c>
      <c r="D1932" s="15"/>
      <c r="E1932" s="16"/>
      <c r="F1932" s="16"/>
      <c r="G1932" s="17"/>
      <c r="H1932" s="17"/>
      <c r="I1932" s="18"/>
      <c r="J1932" s="18"/>
      <c r="K1932" s="19"/>
      <c r="L1932" s="1">
        <f t="shared" si="2127"/>
        <v>0</v>
      </c>
      <c r="M1932" s="4">
        <f t="shared" si="2128"/>
        <v>0</v>
      </c>
      <c r="R1932">
        <f t="shared" si="2165"/>
        <v>1</v>
      </c>
      <c r="S1932" s="33">
        <f t="shared" ref="S1932" si="2174">S1928</f>
        <v>44018</v>
      </c>
      <c r="T1932">
        <f t="shared" si="2167"/>
        <v>28</v>
      </c>
      <c r="U1932">
        <f t="shared" si="2168"/>
        <v>7</v>
      </c>
      <c r="V1932" t="str">
        <f t="shared" si="2130"/>
        <v>28Joseph Belote1</v>
      </c>
      <c r="W1932" s="188">
        <f t="shared" si="2169"/>
        <v>0</v>
      </c>
      <c r="X1932" s="188">
        <f t="shared" si="2170"/>
        <v>0</v>
      </c>
      <c r="Y1932" s="33">
        <f t="shared" si="2171"/>
        <v>44018</v>
      </c>
    </row>
    <row r="1933" spans="1:25" ht="15">
      <c r="A1933" s="39"/>
      <c r="B1933" s="240"/>
      <c r="C1933" s="14" t="str">
        <f>IF(B1928&lt;&gt;"",'Agents Postes'!E$8,"")</f>
        <v/>
      </c>
      <c r="D1933" s="15"/>
      <c r="E1933" s="16"/>
      <c r="F1933" s="16"/>
      <c r="G1933" s="17"/>
      <c r="H1933" s="17"/>
      <c r="I1933" s="18"/>
      <c r="J1933" s="18"/>
      <c r="K1933" s="19"/>
      <c r="L1933" s="1">
        <f t="shared" si="2127"/>
        <v>0</v>
      </c>
      <c r="M1933" s="4">
        <f t="shared" si="2128"/>
        <v>0</v>
      </c>
      <c r="R1933">
        <f t="shared" si="2165"/>
        <v>1</v>
      </c>
      <c r="S1933" s="33">
        <f t="shared" ref="S1933" si="2175">S1928</f>
        <v>44018</v>
      </c>
      <c r="T1933">
        <f t="shared" si="2167"/>
        <v>28</v>
      </c>
      <c r="U1933">
        <f t="shared" si="2168"/>
        <v>7</v>
      </c>
      <c r="V1933" t="str">
        <f t="shared" si="2130"/>
        <v>281</v>
      </c>
      <c r="W1933" s="188">
        <f t="shared" si="2169"/>
        <v>0</v>
      </c>
      <c r="X1933" s="188">
        <f t="shared" si="2170"/>
        <v>0</v>
      </c>
      <c r="Y1933" s="33">
        <f t="shared" si="2171"/>
        <v>44018</v>
      </c>
    </row>
    <row r="1934" spans="1:25" ht="15">
      <c r="A1934" s="39"/>
      <c r="B1934" s="240"/>
      <c r="C1934" s="14" t="str">
        <f>IF(B1928&lt;&gt;"",'Agents Postes'!E$9,"")</f>
        <v/>
      </c>
      <c r="D1934" s="15"/>
      <c r="E1934" s="16"/>
      <c r="F1934" s="16"/>
      <c r="G1934" s="17"/>
      <c r="H1934" s="17"/>
      <c r="I1934" s="18"/>
      <c r="J1934" s="18"/>
      <c r="K1934" s="19"/>
      <c r="L1934" s="1">
        <f t="shared" si="2127"/>
        <v>0</v>
      </c>
      <c r="M1934" s="4">
        <f t="shared" si="2128"/>
        <v>0</v>
      </c>
      <c r="R1934">
        <f t="shared" si="2165"/>
        <v>1</v>
      </c>
      <c r="S1934" s="33">
        <f t="shared" ref="S1934" si="2176">S1928</f>
        <v>44018</v>
      </c>
      <c r="T1934">
        <f t="shared" si="2167"/>
        <v>28</v>
      </c>
      <c r="U1934">
        <f t="shared" si="2168"/>
        <v>7</v>
      </c>
      <c r="V1934" t="str">
        <f t="shared" si="2130"/>
        <v>281</v>
      </c>
      <c r="W1934" s="188">
        <f t="shared" si="2169"/>
        <v>0</v>
      </c>
      <c r="X1934" s="188">
        <f t="shared" si="2170"/>
        <v>0</v>
      </c>
      <c r="Y1934" s="33">
        <f t="shared" si="2171"/>
        <v>44018</v>
      </c>
    </row>
    <row r="1935" spans="1:25" ht="15">
      <c r="A1935" s="39"/>
      <c r="B1935" s="240"/>
      <c r="C1935" s="14" t="str">
        <f>IF(B1928&lt;&gt;"",'Agents Postes'!E$10,"")</f>
        <v/>
      </c>
      <c r="D1935" s="15"/>
      <c r="E1935" s="16"/>
      <c r="F1935" s="16"/>
      <c r="G1935" s="17"/>
      <c r="H1935" s="17"/>
      <c r="I1935" s="18"/>
      <c r="J1935" s="18"/>
      <c r="K1935" s="19"/>
      <c r="L1935" s="1">
        <f t="shared" si="2127"/>
        <v>0</v>
      </c>
      <c r="M1935" s="4">
        <f t="shared" si="2128"/>
        <v>0</v>
      </c>
      <c r="R1935">
        <f t="shared" si="2165"/>
        <v>1</v>
      </c>
      <c r="S1935" s="33">
        <f t="shared" ref="S1935" si="2177">S1928</f>
        <v>44018</v>
      </c>
      <c r="T1935">
        <f t="shared" si="2167"/>
        <v>28</v>
      </c>
      <c r="U1935">
        <f t="shared" si="2168"/>
        <v>7</v>
      </c>
      <c r="V1935" t="str">
        <f t="shared" si="2130"/>
        <v>281</v>
      </c>
      <c r="W1935" s="188">
        <f t="shared" si="2169"/>
        <v>0</v>
      </c>
      <c r="X1935" s="188">
        <f t="shared" si="2170"/>
        <v>0</v>
      </c>
      <c r="Y1935" s="33">
        <f t="shared" si="2171"/>
        <v>44018</v>
      </c>
    </row>
    <row r="1936" spans="1:25" ht="15">
      <c r="A1936" s="39"/>
      <c r="B1936" s="240"/>
      <c r="C1936" s="14" t="str">
        <f>IF(B1928&lt;&gt;"",'Agents Postes'!E$11,"")</f>
        <v/>
      </c>
      <c r="D1936" s="15"/>
      <c r="E1936" s="16"/>
      <c r="F1936" s="16"/>
      <c r="G1936" s="17"/>
      <c r="H1936" s="17"/>
      <c r="I1936" s="18"/>
      <c r="J1936" s="18"/>
      <c r="K1936" s="19"/>
      <c r="L1936" s="1">
        <f t="shared" si="2127"/>
        <v>0</v>
      </c>
      <c r="M1936" s="4">
        <f t="shared" si="2128"/>
        <v>0</v>
      </c>
      <c r="R1936">
        <f t="shared" si="2165"/>
        <v>1</v>
      </c>
      <c r="S1936" s="33">
        <f t="shared" ref="S1936" si="2178">S1928</f>
        <v>44018</v>
      </c>
      <c r="T1936">
        <f t="shared" si="2167"/>
        <v>28</v>
      </c>
      <c r="U1936">
        <f t="shared" si="2168"/>
        <v>7</v>
      </c>
      <c r="V1936" t="str">
        <f t="shared" si="2130"/>
        <v>281</v>
      </c>
      <c r="W1936" s="188">
        <f t="shared" si="2169"/>
        <v>0</v>
      </c>
      <c r="X1936" s="188">
        <f t="shared" si="2170"/>
        <v>0</v>
      </c>
      <c r="Y1936" s="33">
        <f t="shared" si="2171"/>
        <v>44018</v>
      </c>
    </row>
    <row r="1937" spans="1:25" ht="15">
      <c r="A1937" s="39"/>
      <c r="B1937" s="240"/>
      <c r="C1937" s="14" t="str">
        <f>IF(B1928&lt;&gt;"",'Agents Postes'!E$12,"")</f>
        <v/>
      </c>
      <c r="D1937" s="15"/>
      <c r="E1937" s="16"/>
      <c r="F1937" s="16"/>
      <c r="G1937" s="17"/>
      <c r="H1937" s="17"/>
      <c r="I1937" s="18"/>
      <c r="J1937" s="18"/>
      <c r="K1937" s="19"/>
      <c r="L1937" s="1">
        <f t="shared" si="2127"/>
        <v>0</v>
      </c>
      <c r="M1937" s="4">
        <f t="shared" si="2128"/>
        <v>0</v>
      </c>
      <c r="R1937">
        <f t="shared" si="2165"/>
        <v>1</v>
      </c>
      <c r="S1937" s="33">
        <f t="shared" ref="S1937" si="2179">S1928</f>
        <v>44018</v>
      </c>
      <c r="T1937">
        <f t="shared" si="2167"/>
        <v>28</v>
      </c>
      <c r="U1937">
        <f t="shared" si="2168"/>
        <v>7</v>
      </c>
      <c r="V1937" t="str">
        <f t="shared" si="2130"/>
        <v>281</v>
      </c>
      <c r="W1937" s="188">
        <f t="shared" si="2169"/>
        <v>0</v>
      </c>
      <c r="X1937" s="188">
        <f t="shared" si="2170"/>
        <v>0</v>
      </c>
      <c r="Y1937" s="33">
        <f t="shared" si="2171"/>
        <v>44018</v>
      </c>
    </row>
    <row r="1938" spans="1:25" ht="15">
      <c r="A1938" s="39"/>
      <c r="B1938" s="240"/>
      <c r="C1938" s="14" t="str">
        <f>IF(B1928&lt;&gt;"",'Agents Postes'!E$13,"")</f>
        <v/>
      </c>
      <c r="D1938" s="15"/>
      <c r="E1938" s="16"/>
      <c r="F1938" s="16"/>
      <c r="G1938" s="17"/>
      <c r="H1938" s="17"/>
      <c r="I1938" s="18"/>
      <c r="J1938" s="18"/>
      <c r="K1938" s="19"/>
      <c r="L1938" s="1">
        <f t="shared" si="2127"/>
        <v>0</v>
      </c>
      <c r="M1938" s="4">
        <f t="shared" si="2128"/>
        <v>0</v>
      </c>
      <c r="R1938">
        <f t="shared" si="2165"/>
        <v>1</v>
      </c>
      <c r="S1938" s="33">
        <f t="shared" ref="S1938" si="2180">S1928</f>
        <v>44018</v>
      </c>
      <c r="T1938">
        <f t="shared" si="2167"/>
        <v>28</v>
      </c>
      <c r="U1938">
        <f t="shared" si="2168"/>
        <v>7</v>
      </c>
      <c r="V1938" t="str">
        <f t="shared" si="2130"/>
        <v>281</v>
      </c>
      <c r="W1938" s="188">
        <f t="shared" si="2169"/>
        <v>0</v>
      </c>
      <c r="X1938" s="188">
        <f t="shared" si="2170"/>
        <v>0</v>
      </c>
      <c r="Y1938" s="33">
        <f t="shared" si="2171"/>
        <v>44018</v>
      </c>
    </row>
    <row r="1939" spans="1:25" ht="15">
      <c r="A1939" s="39"/>
      <c r="B1939" s="240"/>
      <c r="C1939" s="14" t="str">
        <f>IF(B1928&lt;&gt;"",'Agents Postes'!E$14,"")</f>
        <v/>
      </c>
      <c r="D1939" s="15"/>
      <c r="E1939" s="16"/>
      <c r="F1939" s="16"/>
      <c r="G1939" s="17"/>
      <c r="H1939" s="17"/>
      <c r="I1939" s="18"/>
      <c r="J1939" s="18"/>
      <c r="K1939" s="19"/>
      <c r="L1939" s="1">
        <f t="shared" si="2127"/>
        <v>0</v>
      </c>
      <c r="M1939" s="4">
        <f t="shared" si="2128"/>
        <v>0</v>
      </c>
      <c r="R1939">
        <f t="shared" si="2165"/>
        <v>1</v>
      </c>
      <c r="S1939" s="33">
        <f t="shared" ref="S1939" si="2181">S1928</f>
        <v>44018</v>
      </c>
      <c r="T1939">
        <f t="shared" si="2167"/>
        <v>28</v>
      </c>
      <c r="U1939">
        <f t="shared" si="2168"/>
        <v>7</v>
      </c>
      <c r="V1939" t="str">
        <f t="shared" si="2130"/>
        <v>281</v>
      </c>
      <c r="W1939" s="188">
        <f t="shared" si="2169"/>
        <v>0</v>
      </c>
      <c r="X1939" s="188">
        <f t="shared" si="2170"/>
        <v>0</v>
      </c>
      <c r="Y1939" s="33">
        <f t="shared" si="2171"/>
        <v>44018</v>
      </c>
    </row>
    <row r="1940" spans="1:25" ht="15">
      <c r="A1940" s="39"/>
      <c r="B1940" s="240"/>
      <c r="C1940" s="14" t="str">
        <f>IF(B1929&lt;&gt;"",'Agents Postes'!E$14,"")</f>
        <v/>
      </c>
      <c r="D1940" s="15"/>
      <c r="E1940" s="16"/>
      <c r="F1940" s="16"/>
      <c r="G1940" s="17"/>
      <c r="H1940" s="17"/>
      <c r="I1940" s="18"/>
      <c r="J1940" s="18"/>
      <c r="K1940" s="19"/>
      <c r="L1940" s="1">
        <f t="shared" si="2127"/>
        <v>0</v>
      </c>
      <c r="M1940" s="4">
        <f t="shared" si="2128"/>
        <v>0</v>
      </c>
      <c r="R1940">
        <f t="shared" si="2165"/>
        <v>1</v>
      </c>
      <c r="S1940" s="33">
        <f t="shared" ref="S1940" si="2182">S1928</f>
        <v>44018</v>
      </c>
      <c r="T1940">
        <f t="shared" si="2167"/>
        <v>28</v>
      </c>
      <c r="U1940">
        <f t="shared" si="2168"/>
        <v>7</v>
      </c>
      <c r="V1940" t="str">
        <f t="shared" si="2130"/>
        <v>281</v>
      </c>
      <c r="W1940" s="188">
        <f t="shared" si="2169"/>
        <v>0</v>
      </c>
      <c r="X1940" s="188">
        <f t="shared" si="2170"/>
        <v>0</v>
      </c>
      <c r="Y1940" s="33">
        <f t="shared" si="2171"/>
        <v>44018</v>
      </c>
    </row>
    <row r="1941" spans="1:25" ht="15">
      <c r="A1941" s="39"/>
      <c r="B1941" s="240"/>
      <c r="C1941" s="14" t="str">
        <f>IF(B1930&lt;&gt;"",'Agents Postes'!E$14,"")</f>
        <v/>
      </c>
      <c r="D1941" s="15"/>
      <c r="E1941" s="16"/>
      <c r="F1941" s="16"/>
      <c r="G1941" s="17"/>
      <c r="H1941" s="17"/>
      <c r="I1941" s="18"/>
      <c r="J1941" s="18"/>
      <c r="K1941" s="19"/>
      <c r="L1941" s="1">
        <f t="shared" si="2127"/>
        <v>0</v>
      </c>
      <c r="M1941" s="4">
        <f t="shared" si="2128"/>
        <v>0</v>
      </c>
      <c r="R1941">
        <f t="shared" si="2165"/>
        <v>1</v>
      </c>
      <c r="S1941" s="33">
        <f t="shared" ref="S1941" si="2183">S1928</f>
        <v>44018</v>
      </c>
      <c r="T1941">
        <f t="shared" si="2167"/>
        <v>28</v>
      </c>
      <c r="U1941">
        <f t="shared" si="2168"/>
        <v>7</v>
      </c>
      <c r="V1941" t="str">
        <f t="shared" si="2130"/>
        <v>281</v>
      </c>
      <c r="W1941" s="188">
        <f t="shared" si="2169"/>
        <v>0</v>
      </c>
      <c r="X1941" s="188">
        <f t="shared" si="2170"/>
        <v>0</v>
      </c>
      <c r="Y1941" s="33">
        <f t="shared" si="2171"/>
        <v>44018</v>
      </c>
    </row>
    <row r="1942" spans="1:25" ht="15.75" thickBot="1">
      <c r="A1942" s="39"/>
      <c r="B1942" s="241"/>
      <c r="C1942" s="14" t="str">
        <f>IF(B1931&lt;&gt;"",'Agents Postes'!E$14,"")</f>
        <v/>
      </c>
      <c r="D1942" s="15"/>
      <c r="E1942" s="126"/>
      <c r="F1942" s="126"/>
      <c r="G1942" s="127"/>
      <c r="H1942" s="127"/>
      <c r="I1942" s="128"/>
      <c r="J1942" s="128"/>
      <c r="K1942" s="21"/>
      <c r="L1942" s="5">
        <f t="shared" si="2127"/>
        <v>0</v>
      </c>
      <c r="M1942" s="6">
        <f t="shared" si="2128"/>
        <v>0</v>
      </c>
      <c r="R1942">
        <f t="shared" si="2165"/>
        <v>1</v>
      </c>
      <c r="S1942" s="33">
        <f t="shared" ref="S1942" si="2184">S1928</f>
        <v>44018</v>
      </c>
      <c r="T1942">
        <f t="shared" si="2167"/>
        <v>28</v>
      </c>
      <c r="U1942">
        <f t="shared" si="2168"/>
        <v>7</v>
      </c>
      <c r="V1942" t="str">
        <f t="shared" si="2130"/>
        <v>281</v>
      </c>
      <c r="W1942" s="188">
        <f t="shared" si="2169"/>
        <v>0</v>
      </c>
      <c r="X1942" s="188">
        <f t="shared" si="2170"/>
        <v>0</v>
      </c>
      <c r="Y1942" s="33">
        <f t="shared" si="2171"/>
        <v>44018</v>
      </c>
    </row>
    <row r="1943" spans="1:25" ht="15">
      <c r="A1943" s="39">
        <v>129</v>
      </c>
      <c r="B1943" s="239">
        <f>IF(WORKDAY(D$4,A1943,Feries)&lt;=F$4,WORKDAY(D$4,A1943,Feries),"")</f>
        <v>44019</v>
      </c>
      <c r="C1943" s="11" t="str">
        <f>IF(B1943&lt;&gt;"",'Agents Postes'!E$3,"")</f>
        <v>Herbert Dupont</v>
      </c>
      <c r="D1943" s="12"/>
      <c r="E1943" s="123"/>
      <c r="F1943" s="123"/>
      <c r="G1943" s="124"/>
      <c r="H1943" s="124"/>
      <c r="I1943" s="125"/>
      <c r="J1943" s="125"/>
      <c r="K1943" s="13"/>
      <c r="L1943" s="2">
        <f t="shared" si="2127"/>
        <v>0</v>
      </c>
      <c r="M1943" s="3">
        <f t="shared" si="2128"/>
        <v>0</v>
      </c>
      <c r="R1943">
        <f t="shared" si="2165"/>
        <v>2</v>
      </c>
      <c r="S1943" s="33">
        <f t="shared" ref="S1943" si="2185">B1943</f>
        <v>44019</v>
      </c>
      <c r="T1943">
        <f t="shared" si="2167"/>
        <v>28</v>
      </c>
      <c r="U1943">
        <f t="shared" si="2168"/>
        <v>7</v>
      </c>
      <c r="V1943" t="str">
        <f t="shared" si="2130"/>
        <v>28Herbert Dupont2</v>
      </c>
      <c r="W1943" s="188">
        <f t="shared" si="2169"/>
        <v>0</v>
      </c>
      <c r="X1943" s="188">
        <f t="shared" si="2170"/>
        <v>0</v>
      </c>
      <c r="Y1943" s="33">
        <f t="shared" si="2171"/>
        <v>44019</v>
      </c>
    </row>
    <row r="1944" spans="1:25" ht="15">
      <c r="A1944" s="39"/>
      <c r="B1944" s="240"/>
      <c r="C1944" s="14" t="str">
        <f>IF(B1943&lt;&gt;"",'Agents Postes'!E$4,"")</f>
        <v>Lulu Durand</v>
      </c>
      <c r="D1944" s="15"/>
      <c r="E1944" s="16"/>
      <c r="F1944" s="16"/>
      <c r="G1944" s="17"/>
      <c r="H1944" s="17"/>
      <c r="I1944" s="18"/>
      <c r="J1944" s="18"/>
      <c r="K1944" s="19"/>
      <c r="L1944" s="1">
        <f t="shared" si="2127"/>
        <v>0</v>
      </c>
      <c r="M1944" s="4">
        <f t="shared" si="2128"/>
        <v>0</v>
      </c>
      <c r="R1944">
        <f t="shared" si="2165"/>
        <v>2</v>
      </c>
      <c r="S1944" s="33">
        <f t="shared" ref="S1944" si="2186">S1943</f>
        <v>44019</v>
      </c>
      <c r="T1944">
        <f t="shared" si="2167"/>
        <v>28</v>
      </c>
      <c r="U1944">
        <f t="shared" si="2168"/>
        <v>7</v>
      </c>
      <c r="V1944" t="str">
        <f t="shared" si="2130"/>
        <v>28Lulu Durand2</v>
      </c>
      <c r="W1944" s="188">
        <f t="shared" si="2169"/>
        <v>0</v>
      </c>
      <c r="X1944" s="188">
        <f t="shared" si="2170"/>
        <v>0</v>
      </c>
      <c r="Y1944" s="33">
        <f t="shared" si="2171"/>
        <v>44019</v>
      </c>
    </row>
    <row r="1945" spans="1:25" ht="15">
      <c r="A1945" s="39"/>
      <c r="B1945" s="240"/>
      <c r="C1945" s="14" t="str">
        <f>IF(B1943&lt;&gt;"",'Agents Postes'!E$5,"")</f>
        <v>Jules Wist</v>
      </c>
      <c r="D1945" s="15"/>
      <c r="E1945" s="16"/>
      <c r="F1945" s="16"/>
      <c r="G1945" s="17"/>
      <c r="H1945" s="17"/>
      <c r="I1945" s="18"/>
      <c r="J1945" s="18"/>
      <c r="K1945" s="19"/>
      <c r="L1945" s="1">
        <f t="shared" si="2127"/>
        <v>0</v>
      </c>
      <c r="M1945" s="4">
        <f t="shared" si="2128"/>
        <v>0</v>
      </c>
      <c r="R1945">
        <f t="shared" si="2165"/>
        <v>2</v>
      </c>
      <c r="S1945" s="33">
        <f t="shared" ref="S1945" si="2187">S1943</f>
        <v>44019</v>
      </c>
      <c r="T1945">
        <f t="shared" si="2167"/>
        <v>28</v>
      </c>
      <c r="U1945">
        <f t="shared" si="2168"/>
        <v>7</v>
      </c>
      <c r="V1945" t="str">
        <f t="shared" si="2130"/>
        <v>28Jules Wist2</v>
      </c>
      <c r="W1945" s="188">
        <f t="shared" si="2169"/>
        <v>0</v>
      </c>
      <c r="X1945" s="188">
        <f t="shared" si="2170"/>
        <v>0</v>
      </c>
      <c r="Y1945" s="33">
        <f t="shared" si="2171"/>
        <v>44019</v>
      </c>
    </row>
    <row r="1946" spans="1:25" ht="15">
      <c r="A1946" s="39"/>
      <c r="B1946" s="240"/>
      <c r="C1946" s="14" t="str">
        <f>IF(B1943&lt;&gt;"",'Agents Postes'!E$6,"")</f>
        <v>Honoré Tarot</v>
      </c>
      <c r="D1946" s="15"/>
      <c r="E1946" s="16"/>
      <c r="F1946" s="16"/>
      <c r="G1946" s="17"/>
      <c r="H1946" s="17"/>
      <c r="I1946" s="18"/>
      <c r="J1946" s="18"/>
      <c r="K1946" s="19"/>
      <c r="L1946" s="1">
        <f t="shared" si="2127"/>
        <v>0</v>
      </c>
      <c r="M1946" s="4">
        <f t="shared" si="2128"/>
        <v>0</v>
      </c>
      <c r="R1946">
        <f t="shared" si="2165"/>
        <v>2</v>
      </c>
      <c r="S1946" s="33">
        <f t="shared" ref="S1946" si="2188">S1943</f>
        <v>44019</v>
      </c>
      <c r="T1946">
        <f t="shared" si="2167"/>
        <v>28</v>
      </c>
      <c r="U1946">
        <f t="shared" si="2168"/>
        <v>7</v>
      </c>
      <c r="V1946" t="str">
        <f t="shared" si="2130"/>
        <v>28Honoré Tarot2</v>
      </c>
      <c r="W1946" s="188">
        <f t="shared" si="2169"/>
        <v>0</v>
      </c>
      <c r="X1946" s="188">
        <f t="shared" si="2170"/>
        <v>0</v>
      </c>
      <c r="Y1946" s="33">
        <f t="shared" si="2171"/>
        <v>44019</v>
      </c>
    </row>
    <row r="1947" spans="1:25" ht="15">
      <c r="A1947" s="39"/>
      <c r="B1947" s="240"/>
      <c r="C1947" s="14" t="str">
        <f>IF(B1943&lt;&gt;"",'Agents Postes'!E$7,"")</f>
        <v>Joseph Belote</v>
      </c>
      <c r="D1947" s="15"/>
      <c r="E1947" s="16"/>
      <c r="F1947" s="16"/>
      <c r="G1947" s="17"/>
      <c r="H1947" s="17"/>
      <c r="I1947" s="18"/>
      <c r="J1947" s="18"/>
      <c r="K1947" s="19"/>
      <c r="L1947" s="1">
        <f t="shared" si="2127"/>
        <v>0</v>
      </c>
      <c r="M1947" s="4">
        <f t="shared" si="2128"/>
        <v>0</v>
      </c>
      <c r="R1947">
        <f t="shared" si="2165"/>
        <v>2</v>
      </c>
      <c r="S1947" s="33">
        <f t="shared" ref="S1947" si="2189">S1943</f>
        <v>44019</v>
      </c>
      <c r="T1947">
        <f t="shared" si="2167"/>
        <v>28</v>
      </c>
      <c r="U1947">
        <f t="shared" si="2168"/>
        <v>7</v>
      </c>
      <c r="V1947" t="str">
        <f t="shared" si="2130"/>
        <v>28Joseph Belote2</v>
      </c>
      <c r="W1947" s="188">
        <f t="shared" si="2169"/>
        <v>0</v>
      </c>
      <c r="X1947" s="188">
        <f t="shared" si="2170"/>
        <v>0</v>
      </c>
      <c r="Y1947" s="33">
        <f t="shared" si="2171"/>
        <v>44019</v>
      </c>
    </row>
    <row r="1948" spans="1:25" ht="15">
      <c r="A1948" s="39"/>
      <c r="B1948" s="240"/>
      <c r="C1948" s="14" t="str">
        <f>IF(B1943&lt;&gt;"",'Agents Postes'!E$8,"")</f>
        <v/>
      </c>
      <c r="D1948" s="15"/>
      <c r="E1948" s="16"/>
      <c r="F1948" s="16"/>
      <c r="G1948" s="17"/>
      <c r="H1948" s="17"/>
      <c r="I1948" s="18"/>
      <c r="J1948" s="18"/>
      <c r="K1948" s="19"/>
      <c r="L1948" s="1">
        <f t="shared" si="2127"/>
        <v>0</v>
      </c>
      <c r="M1948" s="4">
        <f t="shared" si="2128"/>
        <v>0</v>
      </c>
      <c r="R1948">
        <f t="shared" si="2165"/>
        <v>2</v>
      </c>
      <c r="S1948" s="33">
        <f t="shared" ref="S1948" si="2190">S1943</f>
        <v>44019</v>
      </c>
      <c r="T1948">
        <f t="shared" si="2167"/>
        <v>28</v>
      </c>
      <c r="U1948">
        <f t="shared" si="2168"/>
        <v>7</v>
      </c>
      <c r="V1948" t="str">
        <f t="shared" si="2130"/>
        <v>282</v>
      </c>
      <c r="W1948" s="188">
        <f t="shared" si="2169"/>
        <v>0</v>
      </c>
      <c r="X1948" s="188">
        <f t="shared" si="2170"/>
        <v>0</v>
      </c>
      <c r="Y1948" s="33">
        <f t="shared" si="2171"/>
        <v>44019</v>
      </c>
    </row>
    <row r="1949" spans="1:25" ht="15">
      <c r="A1949" s="39"/>
      <c r="B1949" s="240"/>
      <c r="C1949" s="14" t="str">
        <f>IF(B1943&lt;&gt;"",'Agents Postes'!E$9,"")</f>
        <v/>
      </c>
      <c r="D1949" s="15"/>
      <c r="E1949" s="16"/>
      <c r="F1949" s="16"/>
      <c r="G1949" s="17"/>
      <c r="H1949" s="17"/>
      <c r="I1949" s="18"/>
      <c r="J1949" s="18"/>
      <c r="K1949" s="19"/>
      <c r="L1949" s="1">
        <f t="shared" si="2127"/>
        <v>0</v>
      </c>
      <c r="M1949" s="4">
        <f t="shared" si="2128"/>
        <v>0</v>
      </c>
      <c r="R1949">
        <f t="shared" si="2165"/>
        <v>2</v>
      </c>
      <c r="S1949" s="33">
        <f t="shared" ref="S1949" si="2191">S1943</f>
        <v>44019</v>
      </c>
      <c r="T1949">
        <f t="shared" si="2167"/>
        <v>28</v>
      </c>
      <c r="U1949">
        <f t="shared" si="2168"/>
        <v>7</v>
      </c>
      <c r="V1949" t="str">
        <f t="shared" si="2130"/>
        <v>282</v>
      </c>
      <c r="W1949" s="188">
        <f t="shared" si="2169"/>
        <v>0</v>
      </c>
      <c r="X1949" s="188">
        <f t="shared" si="2170"/>
        <v>0</v>
      </c>
      <c r="Y1949" s="33">
        <f t="shared" si="2171"/>
        <v>44019</v>
      </c>
    </row>
    <row r="1950" spans="1:25" ht="15">
      <c r="A1950" s="39"/>
      <c r="B1950" s="240"/>
      <c r="C1950" s="14" t="str">
        <f>IF(B1943&lt;&gt;"",'Agents Postes'!E$10,"")</f>
        <v/>
      </c>
      <c r="D1950" s="15"/>
      <c r="E1950" s="16"/>
      <c r="F1950" s="16"/>
      <c r="G1950" s="17"/>
      <c r="H1950" s="17"/>
      <c r="I1950" s="18"/>
      <c r="J1950" s="18"/>
      <c r="K1950" s="19"/>
      <c r="L1950" s="1">
        <f t="shared" si="2127"/>
        <v>0</v>
      </c>
      <c r="M1950" s="4">
        <f t="shared" si="2128"/>
        <v>0</v>
      </c>
      <c r="R1950">
        <f t="shared" si="2165"/>
        <v>2</v>
      </c>
      <c r="S1950" s="33">
        <f t="shared" ref="S1950" si="2192">S1943</f>
        <v>44019</v>
      </c>
      <c r="T1950">
        <f t="shared" si="2167"/>
        <v>28</v>
      </c>
      <c r="U1950">
        <f t="shared" si="2168"/>
        <v>7</v>
      </c>
      <c r="V1950" t="str">
        <f t="shared" si="2130"/>
        <v>282</v>
      </c>
      <c r="W1950" s="188">
        <f t="shared" si="2169"/>
        <v>0</v>
      </c>
      <c r="X1950" s="188">
        <f t="shared" si="2170"/>
        <v>0</v>
      </c>
      <c r="Y1950" s="33">
        <f t="shared" si="2171"/>
        <v>44019</v>
      </c>
    </row>
    <row r="1951" spans="1:25" ht="15">
      <c r="A1951" s="39"/>
      <c r="B1951" s="240"/>
      <c r="C1951" s="14" t="str">
        <f>IF(B1943&lt;&gt;"",'Agents Postes'!E$11,"")</f>
        <v/>
      </c>
      <c r="D1951" s="15"/>
      <c r="E1951" s="16"/>
      <c r="F1951" s="16"/>
      <c r="G1951" s="17"/>
      <c r="H1951" s="17"/>
      <c r="I1951" s="18"/>
      <c r="J1951" s="18"/>
      <c r="K1951" s="19"/>
      <c r="L1951" s="1">
        <f t="shared" si="2127"/>
        <v>0</v>
      </c>
      <c r="M1951" s="4">
        <f t="shared" si="2128"/>
        <v>0</v>
      </c>
      <c r="R1951">
        <f t="shared" si="2165"/>
        <v>2</v>
      </c>
      <c r="S1951" s="33">
        <f t="shared" ref="S1951" si="2193">S1943</f>
        <v>44019</v>
      </c>
      <c r="T1951">
        <f t="shared" si="2167"/>
        <v>28</v>
      </c>
      <c r="U1951">
        <f t="shared" si="2168"/>
        <v>7</v>
      </c>
      <c r="V1951" t="str">
        <f t="shared" si="2130"/>
        <v>282</v>
      </c>
      <c r="W1951" s="188">
        <f t="shared" si="2169"/>
        <v>0</v>
      </c>
      <c r="X1951" s="188">
        <f t="shared" si="2170"/>
        <v>0</v>
      </c>
      <c r="Y1951" s="33">
        <f t="shared" si="2171"/>
        <v>44019</v>
      </c>
    </row>
    <row r="1952" spans="1:25" ht="15">
      <c r="A1952" s="39"/>
      <c r="B1952" s="240"/>
      <c r="C1952" s="14" t="str">
        <f>IF(B1943&lt;&gt;"",'Agents Postes'!E$12,"")</f>
        <v/>
      </c>
      <c r="D1952" s="15"/>
      <c r="E1952" s="16"/>
      <c r="F1952" s="16"/>
      <c r="G1952" s="17"/>
      <c r="H1952" s="17"/>
      <c r="I1952" s="18"/>
      <c r="J1952" s="18"/>
      <c r="K1952" s="19"/>
      <c r="L1952" s="1">
        <f t="shared" si="2127"/>
        <v>0</v>
      </c>
      <c r="M1952" s="4">
        <f t="shared" si="2128"/>
        <v>0</v>
      </c>
      <c r="R1952">
        <f t="shared" si="2165"/>
        <v>2</v>
      </c>
      <c r="S1952" s="33">
        <f t="shared" ref="S1952" si="2194">S1943</f>
        <v>44019</v>
      </c>
      <c r="T1952">
        <f t="shared" si="2167"/>
        <v>28</v>
      </c>
      <c r="U1952">
        <f t="shared" si="2168"/>
        <v>7</v>
      </c>
      <c r="V1952" t="str">
        <f t="shared" si="2130"/>
        <v>282</v>
      </c>
      <c r="W1952" s="188">
        <f t="shared" si="2169"/>
        <v>0</v>
      </c>
      <c r="X1952" s="188">
        <f t="shared" si="2170"/>
        <v>0</v>
      </c>
      <c r="Y1952" s="33">
        <f t="shared" si="2171"/>
        <v>44019</v>
      </c>
    </row>
    <row r="1953" spans="1:25" ht="15">
      <c r="A1953" s="39"/>
      <c r="B1953" s="240"/>
      <c r="C1953" s="14" t="str">
        <f>IF(B1943&lt;&gt;"",'Agents Postes'!E$13,"")</f>
        <v/>
      </c>
      <c r="D1953" s="15"/>
      <c r="E1953" s="16"/>
      <c r="F1953" s="16"/>
      <c r="G1953" s="17"/>
      <c r="H1953" s="17"/>
      <c r="I1953" s="18"/>
      <c r="J1953" s="18"/>
      <c r="K1953" s="19"/>
      <c r="L1953" s="1">
        <f t="shared" si="2127"/>
        <v>0</v>
      </c>
      <c r="M1953" s="4">
        <f t="shared" si="2128"/>
        <v>0</v>
      </c>
      <c r="R1953">
        <f t="shared" si="2165"/>
        <v>2</v>
      </c>
      <c r="S1953" s="33">
        <f t="shared" ref="S1953" si="2195">S1943</f>
        <v>44019</v>
      </c>
      <c r="T1953">
        <f t="shared" si="2167"/>
        <v>28</v>
      </c>
      <c r="U1953">
        <f t="shared" si="2168"/>
        <v>7</v>
      </c>
      <c r="V1953" t="str">
        <f t="shared" si="2130"/>
        <v>282</v>
      </c>
      <c r="W1953" s="188">
        <f t="shared" si="2169"/>
        <v>0</v>
      </c>
      <c r="X1953" s="188">
        <f t="shared" si="2170"/>
        <v>0</v>
      </c>
      <c r="Y1953" s="33">
        <f t="shared" si="2171"/>
        <v>44019</v>
      </c>
    </row>
    <row r="1954" spans="1:25" ht="15">
      <c r="A1954" s="39"/>
      <c r="B1954" s="240"/>
      <c r="C1954" s="14" t="str">
        <f>IF(B1943&lt;&gt;"",'Agents Postes'!E$14,"")</f>
        <v/>
      </c>
      <c r="D1954" s="15"/>
      <c r="E1954" s="16"/>
      <c r="F1954" s="16"/>
      <c r="G1954" s="17"/>
      <c r="H1954" s="17"/>
      <c r="I1954" s="18"/>
      <c r="J1954" s="18"/>
      <c r="K1954" s="19"/>
      <c r="L1954" s="1">
        <f t="shared" si="2127"/>
        <v>0</v>
      </c>
      <c r="M1954" s="4">
        <f t="shared" si="2128"/>
        <v>0</v>
      </c>
      <c r="R1954">
        <f t="shared" si="2165"/>
        <v>2</v>
      </c>
      <c r="S1954" s="33">
        <f t="shared" ref="S1954" si="2196">S1943</f>
        <v>44019</v>
      </c>
      <c r="T1954">
        <f t="shared" si="2167"/>
        <v>28</v>
      </c>
      <c r="U1954">
        <f t="shared" si="2168"/>
        <v>7</v>
      </c>
      <c r="V1954" t="str">
        <f t="shared" si="2130"/>
        <v>282</v>
      </c>
      <c r="W1954" s="188">
        <f t="shared" si="2169"/>
        <v>0</v>
      </c>
      <c r="X1954" s="188">
        <f t="shared" si="2170"/>
        <v>0</v>
      </c>
      <c r="Y1954" s="33">
        <f t="shared" si="2171"/>
        <v>44019</v>
      </c>
    </row>
    <row r="1955" spans="1:25" ht="15">
      <c r="A1955" s="39"/>
      <c r="B1955" s="240"/>
      <c r="C1955" s="14" t="str">
        <f>IF(B1944&lt;&gt;"",'Agents Postes'!E$14,"")</f>
        <v/>
      </c>
      <c r="D1955" s="15"/>
      <c r="E1955" s="16"/>
      <c r="F1955" s="16"/>
      <c r="G1955" s="17"/>
      <c r="H1955" s="17"/>
      <c r="I1955" s="18"/>
      <c r="J1955" s="18"/>
      <c r="K1955" s="19"/>
      <c r="L1955" s="1">
        <f t="shared" si="2127"/>
        <v>0</v>
      </c>
      <c r="M1955" s="4">
        <f t="shared" si="2128"/>
        <v>0</v>
      </c>
      <c r="R1955">
        <f t="shared" si="2165"/>
        <v>2</v>
      </c>
      <c r="S1955" s="33">
        <f t="shared" ref="S1955" si="2197">S1943</f>
        <v>44019</v>
      </c>
      <c r="T1955">
        <f t="shared" si="2167"/>
        <v>28</v>
      </c>
      <c r="U1955">
        <f t="shared" si="2168"/>
        <v>7</v>
      </c>
      <c r="V1955" t="str">
        <f t="shared" si="2130"/>
        <v>282</v>
      </c>
      <c r="W1955" s="188">
        <f t="shared" si="2169"/>
        <v>0</v>
      </c>
      <c r="X1955" s="188">
        <f t="shared" si="2170"/>
        <v>0</v>
      </c>
      <c r="Y1955" s="33">
        <f t="shared" si="2171"/>
        <v>44019</v>
      </c>
    </row>
    <row r="1956" spans="1:25" ht="15">
      <c r="A1956" s="39"/>
      <c r="B1956" s="240"/>
      <c r="C1956" s="14" t="str">
        <f>IF(B1945&lt;&gt;"",'Agents Postes'!E$14,"")</f>
        <v/>
      </c>
      <c r="D1956" s="15"/>
      <c r="E1956" s="16"/>
      <c r="F1956" s="16"/>
      <c r="G1956" s="17"/>
      <c r="H1956" s="17"/>
      <c r="I1956" s="18"/>
      <c r="J1956" s="18"/>
      <c r="K1956" s="19"/>
      <c r="L1956" s="1">
        <f t="shared" si="2127"/>
        <v>0</v>
      </c>
      <c r="M1956" s="4">
        <f t="shared" si="2128"/>
        <v>0</v>
      </c>
      <c r="R1956">
        <f t="shared" si="2165"/>
        <v>2</v>
      </c>
      <c r="S1956" s="33">
        <f t="shared" ref="S1956" si="2198">S1943</f>
        <v>44019</v>
      </c>
      <c r="T1956">
        <f t="shared" si="2167"/>
        <v>28</v>
      </c>
      <c r="U1956">
        <f t="shared" si="2168"/>
        <v>7</v>
      </c>
      <c r="V1956" t="str">
        <f t="shared" si="2130"/>
        <v>282</v>
      </c>
      <c r="W1956" s="188">
        <f t="shared" si="2169"/>
        <v>0</v>
      </c>
      <c r="X1956" s="188">
        <f t="shared" si="2170"/>
        <v>0</v>
      </c>
      <c r="Y1956" s="33">
        <f t="shared" si="2171"/>
        <v>44019</v>
      </c>
    </row>
    <row r="1957" spans="1:25" ht="15.75" thickBot="1">
      <c r="A1957" s="39"/>
      <c r="B1957" s="241"/>
      <c r="C1957" s="14" t="str">
        <f>IF(B1946&lt;&gt;"",'Agents Postes'!E$14,"")</f>
        <v/>
      </c>
      <c r="D1957" s="15"/>
      <c r="E1957" s="126"/>
      <c r="F1957" s="126"/>
      <c r="G1957" s="127"/>
      <c r="H1957" s="127"/>
      <c r="I1957" s="128"/>
      <c r="J1957" s="128"/>
      <c r="K1957" s="21"/>
      <c r="L1957" s="5">
        <f t="shared" si="2127"/>
        <v>0</v>
      </c>
      <c r="M1957" s="6">
        <f t="shared" si="2128"/>
        <v>0</v>
      </c>
      <c r="R1957">
        <f t="shared" si="2165"/>
        <v>2</v>
      </c>
      <c r="S1957" s="33">
        <f t="shared" ref="S1957" si="2199">S1943</f>
        <v>44019</v>
      </c>
      <c r="T1957">
        <f t="shared" si="2167"/>
        <v>28</v>
      </c>
      <c r="U1957">
        <f t="shared" si="2168"/>
        <v>7</v>
      </c>
      <c r="V1957" t="str">
        <f t="shared" si="2130"/>
        <v>282</v>
      </c>
      <c r="W1957" s="188">
        <f t="shared" si="2169"/>
        <v>0</v>
      </c>
      <c r="X1957" s="188">
        <f t="shared" si="2170"/>
        <v>0</v>
      </c>
      <c r="Y1957" s="33">
        <f t="shared" si="2171"/>
        <v>44019</v>
      </c>
    </row>
    <row r="1958" spans="1:25" ht="15">
      <c r="A1958" s="39">
        <v>130</v>
      </c>
      <c r="B1958" s="239">
        <f>IF(WORKDAY(D$4,A1958,Feries)&lt;=F$4,WORKDAY(D$4,A1958,Feries),"")</f>
        <v>44020</v>
      </c>
      <c r="C1958" s="11" t="str">
        <f>IF(B1958&lt;&gt;"",'Agents Postes'!E$3,"")</f>
        <v>Herbert Dupont</v>
      </c>
      <c r="D1958" s="12"/>
      <c r="E1958" s="123"/>
      <c r="F1958" s="123"/>
      <c r="G1958" s="124"/>
      <c r="H1958" s="124"/>
      <c r="I1958" s="125"/>
      <c r="J1958" s="125"/>
      <c r="K1958" s="13"/>
      <c r="L1958" s="2">
        <f t="shared" ref="L1958:L2021" si="2200">(F1958-E1958)+(H1958-G1958)+(J1958-I1958)</f>
        <v>0</v>
      </c>
      <c r="M1958" s="3">
        <f t="shared" ref="M1958:M2021" si="2201">L1958*24</f>
        <v>0</v>
      </c>
      <c r="R1958">
        <f t="shared" si="2165"/>
        <v>3</v>
      </c>
      <c r="S1958" s="33">
        <f t="shared" ref="S1958" si="2202">B1958</f>
        <v>44020</v>
      </c>
      <c r="T1958">
        <f t="shared" si="2167"/>
        <v>28</v>
      </c>
      <c r="U1958">
        <f t="shared" si="2168"/>
        <v>7</v>
      </c>
      <c r="V1958" t="str">
        <f t="shared" ref="V1958:V2021" si="2203">T1958&amp;C1958&amp;R1958</f>
        <v>28Herbert Dupont3</v>
      </c>
      <c r="W1958" s="188">
        <f t="shared" si="2169"/>
        <v>0</v>
      </c>
      <c r="X1958" s="188">
        <f t="shared" si="2170"/>
        <v>0</v>
      </c>
      <c r="Y1958" s="33">
        <f t="shared" si="2171"/>
        <v>44020</v>
      </c>
    </row>
    <row r="1959" spans="1:25" ht="15">
      <c r="A1959" s="39"/>
      <c r="B1959" s="240"/>
      <c r="C1959" s="14" t="str">
        <f>IF(B1958&lt;&gt;"",'Agents Postes'!E$4,"")</f>
        <v>Lulu Durand</v>
      </c>
      <c r="D1959" s="15"/>
      <c r="E1959" s="16"/>
      <c r="F1959" s="16"/>
      <c r="G1959" s="17"/>
      <c r="H1959" s="17"/>
      <c r="I1959" s="18"/>
      <c r="J1959" s="18"/>
      <c r="K1959" s="19"/>
      <c r="L1959" s="1">
        <f t="shared" si="2200"/>
        <v>0</v>
      </c>
      <c r="M1959" s="4">
        <f t="shared" si="2201"/>
        <v>0</v>
      </c>
      <c r="R1959">
        <f t="shared" si="2165"/>
        <v>3</v>
      </c>
      <c r="S1959" s="33">
        <f t="shared" ref="S1959" si="2204">S1958</f>
        <v>44020</v>
      </c>
      <c r="T1959">
        <f t="shared" si="2167"/>
        <v>28</v>
      </c>
      <c r="U1959">
        <f t="shared" si="2168"/>
        <v>7</v>
      </c>
      <c r="V1959" t="str">
        <f t="shared" si="2203"/>
        <v>28Lulu Durand3</v>
      </c>
      <c r="W1959" s="188">
        <f t="shared" si="2169"/>
        <v>0</v>
      </c>
      <c r="X1959" s="188">
        <f t="shared" si="2170"/>
        <v>0</v>
      </c>
      <c r="Y1959" s="33">
        <f t="shared" si="2171"/>
        <v>44020</v>
      </c>
    </row>
    <row r="1960" spans="1:25" ht="15">
      <c r="A1960" s="39"/>
      <c r="B1960" s="240"/>
      <c r="C1960" s="14" t="str">
        <f>IF(B1958&lt;&gt;"",'Agents Postes'!E$5,"")</f>
        <v>Jules Wist</v>
      </c>
      <c r="D1960" s="15"/>
      <c r="E1960" s="16"/>
      <c r="F1960" s="16"/>
      <c r="G1960" s="17"/>
      <c r="H1960" s="17"/>
      <c r="I1960" s="18"/>
      <c r="J1960" s="18"/>
      <c r="K1960" s="19"/>
      <c r="L1960" s="1">
        <f t="shared" si="2200"/>
        <v>0</v>
      </c>
      <c r="M1960" s="4">
        <f t="shared" si="2201"/>
        <v>0</v>
      </c>
      <c r="R1960">
        <f t="shared" si="2165"/>
        <v>3</v>
      </c>
      <c r="S1960" s="33">
        <f t="shared" ref="S1960" si="2205">S1958</f>
        <v>44020</v>
      </c>
      <c r="T1960">
        <f t="shared" si="2167"/>
        <v>28</v>
      </c>
      <c r="U1960">
        <f t="shared" si="2168"/>
        <v>7</v>
      </c>
      <c r="V1960" t="str">
        <f t="shared" si="2203"/>
        <v>28Jules Wist3</v>
      </c>
      <c r="W1960" s="188">
        <f t="shared" si="2169"/>
        <v>0</v>
      </c>
      <c r="X1960" s="188">
        <f t="shared" si="2170"/>
        <v>0</v>
      </c>
      <c r="Y1960" s="33">
        <f t="shared" si="2171"/>
        <v>44020</v>
      </c>
    </row>
    <row r="1961" spans="1:25" ht="15">
      <c r="A1961" s="39"/>
      <c r="B1961" s="240"/>
      <c r="C1961" s="14" t="str">
        <f>IF(B1958&lt;&gt;"",'Agents Postes'!E$6,"")</f>
        <v>Honoré Tarot</v>
      </c>
      <c r="D1961" s="15"/>
      <c r="E1961" s="16"/>
      <c r="F1961" s="16"/>
      <c r="G1961" s="17"/>
      <c r="H1961" s="17"/>
      <c r="I1961" s="18"/>
      <c r="J1961" s="18"/>
      <c r="K1961" s="19"/>
      <c r="L1961" s="1">
        <f t="shared" si="2200"/>
        <v>0</v>
      </c>
      <c r="M1961" s="4">
        <f t="shared" si="2201"/>
        <v>0</v>
      </c>
      <c r="R1961">
        <f t="shared" si="2165"/>
        <v>3</v>
      </c>
      <c r="S1961" s="33">
        <f t="shared" ref="S1961" si="2206">S1958</f>
        <v>44020</v>
      </c>
      <c r="T1961">
        <f t="shared" si="2167"/>
        <v>28</v>
      </c>
      <c r="U1961">
        <f t="shared" si="2168"/>
        <v>7</v>
      </c>
      <c r="V1961" t="str">
        <f t="shared" si="2203"/>
        <v>28Honoré Tarot3</v>
      </c>
      <c r="W1961" s="188">
        <f t="shared" si="2169"/>
        <v>0</v>
      </c>
      <c r="X1961" s="188">
        <f t="shared" si="2170"/>
        <v>0</v>
      </c>
      <c r="Y1961" s="33">
        <f t="shared" si="2171"/>
        <v>44020</v>
      </c>
    </row>
    <row r="1962" spans="1:25" ht="15">
      <c r="A1962" s="39"/>
      <c r="B1962" s="240"/>
      <c r="C1962" s="14" t="str">
        <f>IF(B1958&lt;&gt;"",'Agents Postes'!E$7,"")</f>
        <v>Joseph Belote</v>
      </c>
      <c r="D1962" s="15"/>
      <c r="E1962" s="16"/>
      <c r="F1962" s="16"/>
      <c r="G1962" s="17"/>
      <c r="H1962" s="17"/>
      <c r="I1962" s="18"/>
      <c r="J1962" s="18"/>
      <c r="K1962" s="19"/>
      <c r="L1962" s="1">
        <f t="shared" si="2200"/>
        <v>0</v>
      </c>
      <c r="M1962" s="4">
        <f t="shared" si="2201"/>
        <v>0</v>
      </c>
      <c r="R1962">
        <f t="shared" si="2165"/>
        <v>3</v>
      </c>
      <c r="S1962" s="33">
        <f t="shared" ref="S1962" si="2207">S1958</f>
        <v>44020</v>
      </c>
      <c r="T1962">
        <f t="shared" si="2167"/>
        <v>28</v>
      </c>
      <c r="U1962">
        <f t="shared" si="2168"/>
        <v>7</v>
      </c>
      <c r="V1962" t="str">
        <f t="shared" si="2203"/>
        <v>28Joseph Belote3</v>
      </c>
      <c r="W1962" s="188">
        <f t="shared" si="2169"/>
        <v>0</v>
      </c>
      <c r="X1962" s="188">
        <f t="shared" si="2170"/>
        <v>0</v>
      </c>
      <c r="Y1962" s="33">
        <f t="shared" si="2171"/>
        <v>44020</v>
      </c>
    </row>
    <row r="1963" spans="1:25" ht="15">
      <c r="A1963" s="39"/>
      <c r="B1963" s="240"/>
      <c r="C1963" s="14" t="str">
        <f>IF(B1958&lt;&gt;"",'Agents Postes'!E$8,"")</f>
        <v/>
      </c>
      <c r="D1963" s="15"/>
      <c r="E1963" s="16"/>
      <c r="F1963" s="16"/>
      <c r="G1963" s="17"/>
      <c r="H1963" s="17"/>
      <c r="I1963" s="18"/>
      <c r="J1963" s="18"/>
      <c r="K1963" s="19"/>
      <c r="L1963" s="1">
        <f t="shared" si="2200"/>
        <v>0</v>
      </c>
      <c r="M1963" s="4">
        <f t="shared" si="2201"/>
        <v>0</v>
      </c>
      <c r="R1963">
        <f t="shared" si="2165"/>
        <v>3</v>
      </c>
      <c r="S1963" s="33">
        <f t="shared" ref="S1963" si="2208">S1958</f>
        <v>44020</v>
      </c>
      <c r="T1963">
        <f t="shared" si="2167"/>
        <v>28</v>
      </c>
      <c r="U1963">
        <f t="shared" si="2168"/>
        <v>7</v>
      </c>
      <c r="V1963" t="str">
        <f t="shared" si="2203"/>
        <v>283</v>
      </c>
      <c r="W1963" s="188">
        <f t="shared" si="2169"/>
        <v>0</v>
      </c>
      <c r="X1963" s="188">
        <f t="shared" si="2170"/>
        <v>0</v>
      </c>
      <c r="Y1963" s="33">
        <f t="shared" si="2171"/>
        <v>44020</v>
      </c>
    </row>
    <row r="1964" spans="1:25" ht="15">
      <c r="A1964" s="39"/>
      <c r="B1964" s="240"/>
      <c r="C1964" s="14" t="str">
        <f>IF(B1958&lt;&gt;"",'Agents Postes'!E$9,"")</f>
        <v/>
      </c>
      <c r="D1964" s="15"/>
      <c r="E1964" s="16"/>
      <c r="F1964" s="16"/>
      <c r="G1964" s="17"/>
      <c r="H1964" s="17"/>
      <c r="I1964" s="18"/>
      <c r="J1964" s="18"/>
      <c r="K1964" s="19"/>
      <c r="L1964" s="1">
        <f t="shared" si="2200"/>
        <v>0</v>
      </c>
      <c r="M1964" s="4">
        <f t="shared" si="2201"/>
        <v>0</v>
      </c>
      <c r="R1964">
        <f t="shared" si="2165"/>
        <v>3</v>
      </c>
      <c r="S1964" s="33">
        <f t="shared" ref="S1964" si="2209">S1958</f>
        <v>44020</v>
      </c>
      <c r="T1964">
        <f t="shared" si="2167"/>
        <v>28</v>
      </c>
      <c r="U1964">
        <f t="shared" si="2168"/>
        <v>7</v>
      </c>
      <c r="V1964" t="str">
        <f t="shared" si="2203"/>
        <v>283</v>
      </c>
      <c r="W1964" s="188">
        <f t="shared" si="2169"/>
        <v>0</v>
      </c>
      <c r="X1964" s="188">
        <f t="shared" si="2170"/>
        <v>0</v>
      </c>
      <c r="Y1964" s="33">
        <f t="shared" si="2171"/>
        <v>44020</v>
      </c>
    </row>
    <row r="1965" spans="1:25" ht="15">
      <c r="A1965" s="39"/>
      <c r="B1965" s="240"/>
      <c r="C1965" s="14" t="str">
        <f>IF(B1958&lt;&gt;"",'Agents Postes'!E$10,"")</f>
        <v/>
      </c>
      <c r="D1965" s="15"/>
      <c r="E1965" s="16"/>
      <c r="F1965" s="16"/>
      <c r="G1965" s="17"/>
      <c r="H1965" s="17"/>
      <c r="I1965" s="18"/>
      <c r="J1965" s="18"/>
      <c r="K1965" s="19"/>
      <c r="L1965" s="1">
        <f t="shared" si="2200"/>
        <v>0</v>
      </c>
      <c r="M1965" s="4">
        <f t="shared" si="2201"/>
        <v>0</v>
      </c>
      <c r="R1965">
        <f t="shared" si="2165"/>
        <v>3</v>
      </c>
      <c r="S1965" s="33">
        <f t="shared" ref="S1965" si="2210">S1958</f>
        <v>44020</v>
      </c>
      <c r="T1965">
        <f t="shared" si="2167"/>
        <v>28</v>
      </c>
      <c r="U1965">
        <f t="shared" si="2168"/>
        <v>7</v>
      </c>
      <c r="V1965" t="str">
        <f t="shared" si="2203"/>
        <v>283</v>
      </c>
      <c r="W1965" s="188">
        <f t="shared" si="2169"/>
        <v>0</v>
      </c>
      <c r="X1965" s="188">
        <f t="shared" si="2170"/>
        <v>0</v>
      </c>
      <c r="Y1965" s="33">
        <f t="shared" si="2171"/>
        <v>44020</v>
      </c>
    </row>
    <row r="1966" spans="1:25" ht="15">
      <c r="A1966" s="39"/>
      <c r="B1966" s="240"/>
      <c r="C1966" s="14" t="str">
        <f>IF(B1958&lt;&gt;"",'Agents Postes'!E$11,"")</f>
        <v/>
      </c>
      <c r="D1966" s="15"/>
      <c r="E1966" s="16"/>
      <c r="F1966" s="16"/>
      <c r="G1966" s="17"/>
      <c r="H1966" s="17"/>
      <c r="I1966" s="18"/>
      <c r="J1966" s="18"/>
      <c r="K1966" s="19"/>
      <c r="L1966" s="1">
        <f t="shared" si="2200"/>
        <v>0</v>
      </c>
      <c r="M1966" s="4">
        <f t="shared" si="2201"/>
        <v>0</v>
      </c>
      <c r="R1966">
        <f t="shared" si="2165"/>
        <v>3</v>
      </c>
      <c r="S1966" s="33">
        <f t="shared" ref="S1966" si="2211">S1958</f>
        <v>44020</v>
      </c>
      <c r="T1966">
        <f t="shared" si="2167"/>
        <v>28</v>
      </c>
      <c r="U1966">
        <f t="shared" si="2168"/>
        <v>7</v>
      </c>
      <c r="V1966" t="str">
        <f t="shared" si="2203"/>
        <v>283</v>
      </c>
      <c r="W1966" s="188">
        <f t="shared" si="2169"/>
        <v>0</v>
      </c>
      <c r="X1966" s="188">
        <f t="shared" si="2170"/>
        <v>0</v>
      </c>
      <c r="Y1966" s="33">
        <f t="shared" si="2171"/>
        <v>44020</v>
      </c>
    </row>
    <row r="1967" spans="1:25" ht="15">
      <c r="A1967" s="39"/>
      <c r="B1967" s="240"/>
      <c r="C1967" s="14" t="str">
        <f>IF(B1958&lt;&gt;"",'Agents Postes'!E$12,"")</f>
        <v/>
      </c>
      <c r="D1967" s="15"/>
      <c r="E1967" s="16"/>
      <c r="F1967" s="16"/>
      <c r="G1967" s="17"/>
      <c r="H1967" s="17"/>
      <c r="I1967" s="18"/>
      <c r="J1967" s="18"/>
      <c r="K1967" s="19"/>
      <c r="L1967" s="1">
        <f t="shared" si="2200"/>
        <v>0</v>
      </c>
      <c r="M1967" s="4">
        <f t="shared" si="2201"/>
        <v>0</v>
      </c>
      <c r="R1967">
        <f t="shared" si="2165"/>
        <v>3</v>
      </c>
      <c r="S1967" s="33">
        <f t="shared" ref="S1967" si="2212">S1958</f>
        <v>44020</v>
      </c>
      <c r="T1967">
        <f t="shared" si="2167"/>
        <v>28</v>
      </c>
      <c r="U1967">
        <f t="shared" si="2168"/>
        <v>7</v>
      </c>
      <c r="V1967" t="str">
        <f t="shared" si="2203"/>
        <v>283</v>
      </c>
      <c r="W1967" s="188">
        <f t="shared" si="2169"/>
        <v>0</v>
      </c>
      <c r="X1967" s="188">
        <f t="shared" si="2170"/>
        <v>0</v>
      </c>
      <c r="Y1967" s="33">
        <f t="shared" si="2171"/>
        <v>44020</v>
      </c>
    </row>
    <row r="1968" spans="1:25" ht="15">
      <c r="A1968" s="39"/>
      <c r="B1968" s="240"/>
      <c r="C1968" s="14" t="str">
        <f>IF(B1958&lt;&gt;"",'Agents Postes'!E$13,"")</f>
        <v/>
      </c>
      <c r="D1968" s="15"/>
      <c r="E1968" s="16"/>
      <c r="F1968" s="16"/>
      <c r="G1968" s="17"/>
      <c r="H1968" s="17"/>
      <c r="I1968" s="18"/>
      <c r="J1968" s="18"/>
      <c r="K1968" s="19"/>
      <c r="L1968" s="1">
        <f t="shared" si="2200"/>
        <v>0</v>
      </c>
      <c r="M1968" s="4">
        <f t="shared" si="2201"/>
        <v>0</v>
      </c>
      <c r="R1968">
        <f t="shared" si="2165"/>
        <v>3</v>
      </c>
      <c r="S1968" s="33">
        <f t="shared" ref="S1968" si="2213">S1958</f>
        <v>44020</v>
      </c>
      <c r="T1968">
        <f t="shared" si="2167"/>
        <v>28</v>
      </c>
      <c r="U1968">
        <f t="shared" si="2168"/>
        <v>7</v>
      </c>
      <c r="V1968" t="str">
        <f t="shared" si="2203"/>
        <v>283</v>
      </c>
      <c r="W1968" s="188">
        <f t="shared" si="2169"/>
        <v>0</v>
      </c>
      <c r="X1968" s="188">
        <f t="shared" si="2170"/>
        <v>0</v>
      </c>
      <c r="Y1968" s="33">
        <f t="shared" si="2171"/>
        <v>44020</v>
      </c>
    </row>
    <row r="1969" spans="1:25" ht="15">
      <c r="A1969" s="39"/>
      <c r="B1969" s="240"/>
      <c r="C1969" s="14" t="str">
        <f>IF(B1958&lt;&gt;"",'Agents Postes'!E$14,"")</f>
        <v/>
      </c>
      <c r="D1969" s="15"/>
      <c r="E1969" s="16"/>
      <c r="F1969" s="16"/>
      <c r="G1969" s="17"/>
      <c r="H1969" s="17"/>
      <c r="I1969" s="18"/>
      <c r="J1969" s="18"/>
      <c r="K1969" s="19"/>
      <c r="L1969" s="1">
        <f t="shared" si="2200"/>
        <v>0</v>
      </c>
      <c r="M1969" s="4">
        <f t="shared" si="2201"/>
        <v>0</v>
      </c>
      <c r="R1969">
        <f t="shared" si="2165"/>
        <v>3</v>
      </c>
      <c r="S1969" s="33">
        <f t="shared" ref="S1969" si="2214">S1958</f>
        <v>44020</v>
      </c>
      <c r="T1969">
        <f t="shared" si="2167"/>
        <v>28</v>
      </c>
      <c r="U1969">
        <f t="shared" si="2168"/>
        <v>7</v>
      </c>
      <c r="V1969" t="str">
        <f t="shared" si="2203"/>
        <v>283</v>
      </c>
      <c r="W1969" s="188">
        <f t="shared" si="2169"/>
        <v>0</v>
      </c>
      <c r="X1969" s="188">
        <f t="shared" si="2170"/>
        <v>0</v>
      </c>
      <c r="Y1969" s="33">
        <f t="shared" si="2171"/>
        <v>44020</v>
      </c>
    </row>
    <row r="1970" spans="1:25" ht="15">
      <c r="A1970" s="39"/>
      <c r="B1970" s="240"/>
      <c r="C1970" s="14" t="str">
        <f>IF(B1959&lt;&gt;"",'Agents Postes'!E$14,"")</f>
        <v/>
      </c>
      <c r="D1970" s="15"/>
      <c r="E1970" s="16"/>
      <c r="F1970" s="16"/>
      <c r="G1970" s="17"/>
      <c r="H1970" s="17"/>
      <c r="I1970" s="18"/>
      <c r="J1970" s="18"/>
      <c r="K1970" s="19"/>
      <c r="L1970" s="1">
        <f t="shared" si="2200"/>
        <v>0</v>
      </c>
      <c r="M1970" s="4">
        <f t="shared" si="2201"/>
        <v>0</v>
      </c>
      <c r="R1970">
        <f t="shared" si="2165"/>
        <v>3</v>
      </c>
      <c r="S1970" s="33">
        <f t="shared" ref="S1970" si="2215">S1958</f>
        <v>44020</v>
      </c>
      <c r="T1970">
        <f t="shared" si="2167"/>
        <v>28</v>
      </c>
      <c r="U1970">
        <f t="shared" si="2168"/>
        <v>7</v>
      </c>
      <c r="V1970" t="str">
        <f t="shared" si="2203"/>
        <v>283</v>
      </c>
      <c r="W1970" s="188">
        <f t="shared" si="2169"/>
        <v>0</v>
      </c>
      <c r="X1970" s="188">
        <f t="shared" si="2170"/>
        <v>0</v>
      </c>
      <c r="Y1970" s="33">
        <f t="shared" si="2171"/>
        <v>44020</v>
      </c>
    </row>
    <row r="1971" spans="1:25" ht="15">
      <c r="A1971" s="39"/>
      <c r="B1971" s="240"/>
      <c r="C1971" s="14" t="str">
        <f>IF(B1960&lt;&gt;"",'Agents Postes'!E$14,"")</f>
        <v/>
      </c>
      <c r="D1971" s="15"/>
      <c r="E1971" s="16"/>
      <c r="F1971" s="16"/>
      <c r="G1971" s="17"/>
      <c r="H1971" s="17"/>
      <c r="I1971" s="18"/>
      <c r="J1971" s="18"/>
      <c r="K1971" s="19"/>
      <c r="L1971" s="1">
        <f t="shared" si="2200"/>
        <v>0</v>
      </c>
      <c r="M1971" s="4">
        <f t="shared" si="2201"/>
        <v>0</v>
      </c>
      <c r="R1971">
        <f t="shared" si="2165"/>
        <v>3</v>
      </c>
      <c r="S1971" s="33">
        <f t="shared" ref="S1971" si="2216">S1958</f>
        <v>44020</v>
      </c>
      <c r="T1971">
        <f t="shared" si="2167"/>
        <v>28</v>
      </c>
      <c r="U1971">
        <f t="shared" si="2168"/>
        <v>7</v>
      </c>
      <c r="V1971" t="str">
        <f t="shared" si="2203"/>
        <v>283</v>
      </c>
      <c r="W1971" s="188">
        <f t="shared" si="2169"/>
        <v>0</v>
      </c>
      <c r="X1971" s="188">
        <f t="shared" si="2170"/>
        <v>0</v>
      </c>
      <c r="Y1971" s="33">
        <f t="shared" si="2171"/>
        <v>44020</v>
      </c>
    </row>
    <row r="1972" spans="1:25" ht="15.75" thickBot="1">
      <c r="A1972" s="39"/>
      <c r="B1972" s="241"/>
      <c r="C1972" s="14" t="str">
        <f>IF(B1961&lt;&gt;"",'Agents Postes'!E$14,"")</f>
        <v/>
      </c>
      <c r="D1972" s="15"/>
      <c r="E1972" s="126"/>
      <c r="F1972" s="126"/>
      <c r="G1972" s="127"/>
      <c r="H1972" s="127"/>
      <c r="I1972" s="128"/>
      <c r="J1972" s="128"/>
      <c r="K1972" s="21"/>
      <c r="L1972" s="5">
        <f t="shared" si="2200"/>
        <v>0</v>
      </c>
      <c r="M1972" s="6">
        <f t="shared" si="2201"/>
        <v>0</v>
      </c>
      <c r="R1972">
        <f t="shared" si="2165"/>
        <v>3</v>
      </c>
      <c r="S1972" s="33">
        <f t="shared" ref="S1972" si="2217">S1958</f>
        <v>44020</v>
      </c>
      <c r="T1972">
        <f t="shared" si="2167"/>
        <v>28</v>
      </c>
      <c r="U1972">
        <f t="shared" si="2168"/>
        <v>7</v>
      </c>
      <c r="V1972" t="str">
        <f t="shared" si="2203"/>
        <v>283</v>
      </c>
      <c r="W1972" s="188">
        <f t="shared" si="2169"/>
        <v>0</v>
      </c>
      <c r="X1972" s="188">
        <f t="shared" si="2170"/>
        <v>0</v>
      </c>
      <c r="Y1972" s="33">
        <f t="shared" si="2171"/>
        <v>44020</v>
      </c>
    </row>
    <row r="1973" spans="1:25" ht="15">
      <c r="A1973" s="39">
        <v>131</v>
      </c>
      <c r="B1973" s="239">
        <f>IF(WORKDAY(D$4,A1973,Feries)&lt;=F$4,WORKDAY(D$4,A1973,Feries),"")</f>
        <v>44021</v>
      </c>
      <c r="C1973" s="11" t="str">
        <f>IF(B1973&lt;&gt;"",'Agents Postes'!E$3,"")</f>
        <v>Herbert Dupont</v>
      </c>
      <c r="D1973" s="12"/>
      <c r="E1973" s="123"/>
      <c r="F1973" s="123"/>
      <c r="G1973" s="124"/>
      <c r="H1973" s="124"/>
      <c r="I1973" s="125"/>
      <c r="J1973" s="125"/>
      <c r="K1973" s="13"/>
      <c r="L1973" s="2">
        <f t="shared" si="2200"/>
        <v>0</v>
      </c>
      <c r="M1973" s="3">
        <f t="shared" si="2201"/>
        <v>0</v>
      </c>
      <c r="R1973">
        <f t="shared" si="2165"/>
        <v>4</v>
      </c>
      <c r="S1973" s="33">
        <f t="shared" ref="S1973" si="2218">B1973</f>
        <v>44021</v>
      </c>
      <c r="T1973">
        <f t="shared" si="2167"/>
        <v>28</v>
      </c>
      <c r="U1973">
        <f t="shared" si="2168"/>
        <v>7</v>
      </c>
      <c r="V1973" t="str">
        <f t="shared" si="2203"/>
        <v>28Herbert Dupont4</v>
      </c>
      <c r="W1973" s="188">
        <f t="shared" si="2169"/>
        <v>0</v>
      </c>
      <c r="X1973" s="188">
        <f t="shared" si="2170"/>
        <v>0</v>
      </c>
      <c r="Y1973" s="33">
        <f t="shared" si="2171"/>
        <v>44021</v>
      </c>
    </row>
    <row r="1974" spans="1:25" ht="15">
      <c r="A1974" s="39"/>
      <c r="B1974" s="240"/>
      <c r="C1974" s="14" t="str">
        <f>IF(B1973&lt;&gt;"",'Agents Postes'!E$4,"")</f>
        <v>Lulu Durand</v>
      </c>
      <c r="D1974" s="15"/>
      <c r="E1974" s="16"/>
      <c r="F1974" s="16"/>
      <c r="G1974" s="17"/>
      <c r="H1974" s="17"/>
      <c r="I1974" s="18"/>
      <c r="J1974" s="18"/>
      <c r="K1974" s="19"/>
      <c r="L1974" s="1">
        <f t="shared" si="2200"/>
        <v>0</v>
      </c>
      <c r="M1974" s="4">
        <f t="shared" si="2201"/>
        <v>0</v>
      </c>
      <c r="R1974">
        <f t="shared" si="2165"/>
        <v>4</v>
      </c>
      <c r="S1974" s="33">
        <f t="shared" ref="S1974" si="2219">S1973</f>
        <v>44021</v>
      </c>
      <c r="T1974">
        <f t="shared" si="2167"/>
        <v>28</v>
      </c>
      <c r="U1974">
        <f t="shared" si="2168"/>
        <v>7</v>
      </c>
      <c r="V1974" t="str">
        <f t="shared" si="2203"/>
        <v>28Lulu Durand4</v>
      </c>
      <c r="W1974" s="188">
        <f t="shared" si="2169"/>
        <v>0</v>
      </c>
      <c r="X1974" s="188">
        <f t="shared" si="2170"/>
        <v>0</v>
      </c>
      <c r="Y1974" s="33">
        <f t="shared" si="2171"/>
        <v>44021</v>
      </c>
    </row>
    <row r="1975" spans="1:25" ht="15">
      <c r="A1975" s="39"/>
      <c r="B1975" s="240"/>
      <c r="C1975" s="14" t="str">
        <f>IF(B1973&lt;&gt;"",'Agents Postes'!E$5,"")</f>
        <v>Jules Wist</v>
      </c>
      <c r="D1975" s="15"/>
      <c r="E1975" s="16"/>
      <c r="F1975" s="16"/>
      <c r="G1975" s="17"/>
      <c r="H1975" s="17"/>
      <c r="I1975" s="18"/>
      <c r="J1975" s="18"/>
      <c r="K1975" s="19"/>
      <c r="L1975" s="1">
        <f t="shared" si="2200"/>
        <v>0</v>
      </c>
      <c r="M1975" s="4">
        <f t="shared" si="2201"/>
        <v>0</v>
      </c>
      <c r="R1975">
        <f t="shared" si="2165"/>
        <v>4</v>
      </c>
      <c r="S1975" s="33">
        <f t="shared" ref="S1975" si="2220">S1973</f>
        <v>44021</v>
      </c>
      <c r="T1975">
        <f t="shared" si="2167"/>
        <v>28</v>
      </c>
      <c r="U1975">
        <f t="shared" si="2168"/>
        <v>7</v>
      </c>
      <c r="V1975" t="str">
        <f t="shared" si="2203"/>
        <v>28Jules Wist4</v>
      </c>
      <c r="W1975" s="188">
        <f t="shared" si="2169"/>
        <v>0</v>
      </c>
      <c r="X1975" s="188">
        <f t="shared" si="2170"/>
        <v>0</v>
      </c>
      <c r="Y1975" s="33">
        <f t="shared" si="2171"/>
        <v>44021</v>
      </c>
    </row>
    <row r="1976" spans="1:25" ht="15">
      <c r="A1976" s="39"/>
      <c r="B1976" s="240"/>
      <c r="C1976" s="14" t="str">
        <f>IF(B1973&lt;&gt;"",'Agents Postes'!E$6,"")</f>
        <v>Honoré Tarot</v>
      </c>
      <c r="D1976" s="15"/>
      <c r="E1976" s="16"/>
      <c r="F1976" s="16"/>
      <c r="G1976" s="17"/>
      <c r="H1976" s="17"/>
      <c r="I1976" s="18"/>
      <c r="J1976" s="18"/>
      <c r="K1976" s="19"/>
      <c r="L1976" s="1">
        <f t="shared" si="2200"/>
        <v>0</v>
      </c>
      <c r="M1976" s="4">
        <f t="shared" si="2201"/>
        <v>0</v>
      </c>
      <c r="R1976">
        <f t="shared" si="2165"/>
        <v>4</v>
      </c>
      <c r="S1976" s="33">
        <f t="shared" ref="S1976" si="2221">S1973</f>
        <v>44021</v>
      </c>
      <c r="T1976">
        <f t="shared" si="2167"/>
        <v>28</v>
      </c>
      <c r="U1976">
        <f t="shared" si="2168"/>
        <v>7</v>
      </c>
      <c r="V1976" t="str">
        <f t="shared" si="2203"/>
        <v>28Honoré Tarot4</v>
      </c>
      <c r="W1976" s="188">
        <f t="shared" si="2169"/>
        <v>0</v>
      </c>
      <c r="X1976" s="188">
        <f t="shared" si="2170"/>
        <v>0</v>
      </c>
      <c r="Y1976" s="33">
        <f t="shared" si="2171"/>
        <v>44021</v>
      </c>
    </row>
    <row r="1977" spans="1:25" ht="15">
      <c r="A1977" s="39"/>
      <c r="B1977" s="240"/>
      <c r="C1977" s="14" t="str">
        <f>IF(B1973&lt;&gt;"",'Agents Postes'!E$7,"")</f>
        <v>Joseph Belote</v>
      </c>
      <c r="D1977" s="15"/>
      <c r="E1977" s="16"/>
      <c r="F1977" s="16"/>
      <c r="G1977" s="17"/>
      <c r="H1977" s="17"/>
      <c r="I1977" s="18"/>
      <c r="J1977" s="18"/>
      <c r="K1977" s="19"/>
      <c r="L1977" s="1">
        <f t="shared" si="2200"/>
        <v>0</v>
      </c>
      <c r="M1977" s="4">
        <f t="shared" si="2201"/>
        <v>0</v>
      </c>
      <c r="R1977">
        <f t="shared" si="2165"/>
        <v>4</v>
      </c>
      <c r="S1977" s="33">
        <f t="shared" ref="S1977" si="2222">S1973</f>
        <v>44021</v>
      </c>
      <c r="T1977">
        <f t="shared" si="2167"/>
        <v>28</v>
      </c>
      <c r="U1977">
        <f t="shared" si="2168"/>
        <v>7</v>
      </c>
      <c r="V1977" t="str">
        <f t="shared" si="2203"/>
        <v>28Joseph Belote4</v>
      </c>
      <c r="W1977" s="188">
        <f t="shared" si="2169"/>
        <v>0</v>
      </c>
      <c r="X1977" s="188">
        <f t="shared" si="2170"/>
        <v>0</v>
      </c>
      <c r="Y1977" s="33">
        <f t="shared" si="2171"/>
        <v>44021</v>
      </c>
    </row>
    <row r="1978" spans="1:25" ht="15">
      <c r="A1978" s="39"/>
      <c r="B1978" s="240"/>
      <c r="C1978" s="14" t="str">
        <f>IF(B1973&lt;&gt;"",'Agents Postes'!E$8,"")</f>
        <v/>
      </c>
      <c r="D1978" s="15"/>
      <c r="E1978" s="16"/>
      <c r="F1978" s="16"/>
      <c r="G1978" s="17"/>
      <c r="H1978" s="17"/>
      <c r="I1978" s="18"/>
      <c r="J1978" s="18"/>
      <c r="K1978" s="19"/>
      <c r="L1978" s="1">
        <f t="shared" si="2200"/>
        <v>0</v>
      </c>
      <c r="M1978" s="4">
        <f t="shared" si="2201"/>
        <v>0</v>
      </c>
      <c r="R1978">
        <f t="shared" si="2165"/>
        <v>4</v>
      </c>
      <c r="S1978" s="33">
        <f t="shared" ref="S1978" si="2223">S1973</f>
        <v>44021</v>
      </c>
      <c r="T1978">
        <f t="shared" si="2167"/>
        <v>28</v>
      </c>
      <c r="U1978">
        <f t="shared" si="2168"/>
        <v>7</v>
      </c>
      <c r="V1978" t="str">
        <f t="shared" si="2203"/>
        <v>284</v>
      </c>
      <c r="W1978" s="188">
        <f t="shared" si="2169"/>
        <v>0</v>
      </c>
      <c r="X1978" s="188">
        <f t="shared" si="2170"/>
        <v>0</v>
      </c>
      <c r="Y1978" s="33">
        <f t="shared" si="2171"/>
        <v>44021</v>
      </c>
    </row>
    <row r="1979" spans="1:25" ht="15">
      <c r="A1979" s="39"/>
      <c r="B1979" s="240"/>
      <c r="C1979" s="14" t="str">
        <f>IF(B1973&lt;&gt;"",'Agents Postes'!E$9,"")</f>
        <v/>
      </c>
      <c r="D1979" s="15"/>
      <c r="E1979" s="16"/>
      <c r="F1979" s="16"/>
      <c r="G1979" s="17"/>
      <c r="H1979" s="17"/>
      <c r="I1979" s="18"/>
      <c r="J1979" s="18"/>
      <c r="K1979" s="19"/>
      <c r="L1979" s="1">
        <f t="shared" si="2200"/>
        <v>0</v>
      </c>
      <c r="M1979" s="4">
        <f t="shared" si="2201"/>
        <v>0</v>
      </c>
      <c r="R1979">
        <f t="shared" si="2165"/>
        <v>4</v>
      </c>
      <c r="S1979" s="33">
        <f t="shared" ref="S1979" si="2224">S1973</f>
        <v>44021</v>
      </c>
      <c r="T1979">
        <f t="shared" si="2167"/>
        <v>28</v>
      </c>
      <c r="U1979">
        <f t="shared" si="2168"/>
        <v>7</v>
      </c>
      <c r="V1979" t="str">
        <f t="shared" si="2203"/>
        <v>284</v>
      </c>
      <c r="W1979" s="188">
        <f t="shared" si="2169"/>
        <v>0</v>
      </c>
      <c r="X1979" s="188">
        <f t="shared" si="2170"/>
        <v>0</v>
      </c>
      <c r="Y1979" s="33">
        <f t="shared" si="2171"/>
        <v>44021</v>
      </c>
    </row>
    <row r="1980" spans="1:25" ht="15">
      <c r="A1980" s="39"/>
      <c r="B1980" s="240"/>
      <c r="C1980" s="14" t="str">
        <f>IF(B1973&lt;&gt;"",'Agents Postes'!E$10,"")</f>
        <v/>
      </c>
      <c r="D1980" s="15"/>
      <c r="E1980" s="16"/>
      <c r="F1980" s="16"/>
      <c r="G1980" s="17"/>
      <c r="H1980" s="17"/>
      <c r="I1980" s="18"/>
      <c r="J1980" s="18"/>
      <c r="K1980" s="19"/>
      <c r="L1980" s="1">
        <f t="shared" si="2200"/>
        <v>0</v>
      </c>
      <c r="M1980" s="4">
        <f t="shared" si="2201"/>
        <v>0</v>
      </c>
      <c r="R1980">
        <f t="shared" si="2165"/>
        <v>4</v>
      </c>
      <c r="S1980" s="33">
        <f t="shared" ref="S1980" si="2225">S1973</f>
        <v>44021</v>
      </c>
      <c r="T1980">
        <f t="shared" si="2167"/>
        <v>28</v>
      </c>
      <c r="U1980">
        <f t="shared" si="2168"/>
        <v>7</v>
      </c>
      <c r="V1980" t="str">
        <f t="shared" si="2203"/>
        <v>284</v>
      </c>
      <c r="W1980" s="188">
        <f t="shared" si="2169"/>
        <v>0</v>
      </c>
      <c r="X1980" s="188">
        <f t="shared" si="2170"/>
        <v>0</v>
      </c>
      <c r="Y1980" s="33">
        <f t="shared" si="2171"/>
        <v>44021</v>
      </c>
    </row>
    <row r="1981" spans="1:25" ht="15">
      <c r="A1981" s="39"/>
      <c r="B1981" s="240"/>
      <c r="C1981" s="14" t="str">
        <f>IF(B1973&lt;&gt;"",'Agents Postes'!E$11,"")</f>
        <v/>
      </c>
      <c r="D1981" s="15"/>
      <c r="E1981" s="16"/>
      <c r="F1981" s="16"/>
      <c r="G1981" s="17"/>
      <c r="H1981" s="17"/>
      <c r="I1981" s="18"/>
      <c r="J1981" s="18"/>
      <c r="K1981" s="19"/>
      <c r="L1981" s="1">
        <f t="shared" si="2200"/>
        <v>0</v>
      </c>
      <c r="M1981" s="4">
        <f t="shared" si="2201"/>
        <v>0</v>
      </c>
      <c r="R1981">
        <f t="shared" si="2165"/>
        <v>4</v>
      </c>
      <c r="S1981" s="33">
        <f t="shared" ref="S1981" si="2226">S1973</f>
        <v>44021</v>
      </c>
      <c r="T1981">
        <f t="shared" si="2167"/>
        <v>28</v>
      </c>
      <c r="U1981">
        <f t="shared" si="2168"/>
        <v>7</v>
      </c>
      <c r="V1981" t="str">
        <f t="shared" si="2203"/>
        <v>284</v>
      </c>
      <c r="W1981" s="188">
        <f t="shared" si="2169"/>
        <v>0</v>
      </c>
      <c r="X1981" s="188">
        <f t="shared" si="2170"/>
        <v>0</v>
      </c>
      <c r="Y1981" s="33">
        <f t="shared" si="2171"/>
        <v>44021</v>
      </c>
    </row>
    <row r="1982" spans="1:25" ht="15">
      <c r="A1982" s="39"/>
      <c r="B1982" s="240"/>
      <c r="C1982" s="14" t="str">
        <f>IF(B1973&lt;&gt;"",'Agents Postes'!E$12,"")</f>
        <v/>
      </c>
      <c r="D1982" s="15"/>
      <c r="E1982" s="16"/>
      <c r="F1982" s="16"/>
      <c r="G1982" s="17"/>
      <c r="H1982" s="17"/>
      <c r="I1982" s="18"/>
      <c r="J1982" s="18"/>
      <c r="K1982" s="19"/>
      <c r="L1982" s="1">
        <f t="shared" si="2200"/>
        <v>0</v>
      </c>
      <c r="M1982" s="4">
        <f t="shared" si="2201"/>
        <v>0</v>
      </c>
      <c r="R1982">
        <f t="shared" si="2165"/>
        <v>4</v>
      </c>
      <c r="S1982" s="33">
        <f t="shared" ref="S1982" si="2227">S1973</f>
        <v>44021</v>
      </c>
      <c r="T1982">
        <f t="shared" si="2167"/>
        <v>28</v>
      </c>
      <c r="U1982">
        <f t="shared" si="2168"/>
        <v>7</v>
      </c>
      <c r="V1982" t="str">
        <f t="shared" si="2203"/>
        <v>284</v>
      </c>
      <c r="W1982" s="188">
        <f t="shared" si="2169"/>
        <v>0</v>
      </c>
      <c r="X1982" s="188">
        <f t="shared" si="2170"/>
        <v>0</v>
      </c>
      <c r="Y1982" s="33">
        <f t="shared" si="2171"/>
        <v>44021</v>
      </c>
    </row>
    <row r="1983" spans="1:25" ht="15">
      <c r="A1983" s="39"/>
      <c r="B1983" s="240"/>
      <c r="C1983" s="14" t="str">
        <f>IF(B1973&lt;&gt;"",'Agents Postes'!E$13,"")</f>
        <v/>
      </c>
      <c r="D1983" s="15"/>
      <c r="E1983" s="16"/>
      <c r="F1983" s="16"/>
      <c r="G1983" s="17"/>
      <c r="H1983" s="17"/>
      <c r="I1983" s="18"/>
      <c r="J1983" s="18"/>
      <c r="K1983" s="19"/>
      <c r="L1983" s="1">
        <f t="shared" si="2200"/>
        <v>0</v>
      </c>
      <c r="M1983" s="4">
        <f t="shared" si="2201"/>
        <v>0</v>
      </c>
      <c r="R1983">
        <f t="shared" si="2165"/>
        <v>4</v>
      </c>
      <c r="S1983" s="33">
        <f t="shared" ref="S1983" si="2228">S1973</f>
        <v>44021</v>
      </c>
      <c r="T1983">
        <f t="shared" si="2167"/>
        <v>28</v>
      </c>
      <c r="U1983">
        <f t="shared" si="2168"/>
        <v>7</v>
      </c>
      <c r="V1983" t="str">
        <f t="shared" si="2203"/>
        <v>284</v>
      </c>
      <c r="W1983" s="188">
        <f t="shared" si="2169"/>
        <v>0</v>
      </c>
      <c r="X1983" s="188">
        <f t="shared" si="2170"/>
        <v>0</v>
      </c>
      <c r="Y1983" s="33">
        <f t="shared" si="2171"/>
        <v>44021</v>
      </c>
    </row>
    <row r="1984" spans="1:25" ht="15">
      <c r="A1984" s="39"/>
      <c r="B1984" s="240"/>
      <c r="C1984" s="14" t="str">
        <f>IF(B1973&lt;&gt;"",'Agents Postes'!E$14,"")</f>
        <v/>
      </c>
      <c r="D1984" s="15"/>
      <c r="E1984" s="16"/>
      <c r="F1984" s="16"/>
      <c r="G1984" s="17"/>
      <c r="H1984" s="17"/>
      <c r="I1984" s="18"/>
      <c r="J1984" s="18"/>
      <c r="K1984" s="19"/>
      <c r="L1984" s="1">
        <f t="shared" si="2200"/>
        <v>0</v>
      </c>
      <c r="M1984" s="4">
        <f t="shared" si="2201"/>
        <v>0</v>
      </c>
      <c r="R1984">
        <f t="shared" si="2165"/>
        <v>4</v>
      </c>
      <c r="S1984" s="33">
        <f t="shared" ref="S1984" si="2229">S1973</f>
        <v>44021</v>
      </c>
      <c r="T1984">
        <f t="shared" si="2167"/>
        <v>28</v>
      </c>
      <c r="U1984">
        <f t="shared" si="2168"/>
        <v>7</v>
      </c>
      <c r="V1984" t="str">
        <f t="shared" si="2203"/>
        <v>284</v>
      </c>
      <c r="W1984" s="188">
        <f t="shared" si="2169"/>
        <v>0</v>
      </c>
      <c r="X1984" s="188">
        <f t="shared" si="2170"/>
        <v>0</v>
      </c>
      <c r="Y1984" s="33">
        <f t="shared" si="2171"/>
        <v>44021</v>
      </c>
    </row>
    <row r="1985" spans="1:25" ht="15">
      <c r="A1985" s="39"/>
      <c r="B1985" s="240"/>
      <c r="C1985" s="14" t="str">
        <f>IF(B1974&lt;&gt;"",'Agents Postes'!E$14,"")</f>
        <v/>
      </c>
      <c r="D1985" s="15"/>
      <c r="E1985" s="16"/>
      <c r="F1985" s="16"/>
      <c r="G1985" s="17"/>
      <c r="H1985" s="17"/>
      <c r="I1985" s="18"/>
      <c r="J1985" s="18"/>
      <c r="K1985" s="19"/>
      <c r="L1985" s="1">
        <f t="shared" si="2200"/>
        <v>0</v>
      </c>
      <c r="M1985" s="4">
        <f t="shared" si="2201"/>
        <v>0</v>
      </c>
      <c r="R1985">
        <f t="shared" si="2165"/>
        <v>4</v>
      </c>
      <c r="S1985" s="33">
        <f t="shared" ref="S1985" si="2230">S1973</f>
        <v>44021</v>
      </c>
      <c r="T1985">
        <f t="shared" si="2167"/>
        <v>28</v>
      </c>
      <c r="U1985">
        <f t="shared" si="2168"/>
        <v>7</v>
      </c>
      <c r="V1985" t="str">
        <f t="shared" si="2203"/>
        <v>284</v>
      </c>
      <c r="W1985" s="188">
        <f t="shared" si="2169"/>
        <v>0</v>
      </c>
      <c r="X1985" s="188">
        <f t="shared" si="2170"/>
        <v>0</v>
      </c>
      <c r="Y1985" s="33">
        <f t="shared" si="2171"/>
        <v>44021</v>
      </c>
    </row>
    <row r="1986" spans="1:25" ht="15">
      <c r="A1986" s="39"/>
      <c r="B1986" s="240"/>
      <c r="C1986" s="14" t="str">
        <f>IF(B1975&lt;&gt;"",'Agents Postes'!E$14,"")</f>
        <v/>
      </c>
      <c r="D1986" s="15"/>
      <c r="E1986" s="16"/>
      <c r="F1986" s="16"/>
      <c r="G1986" s="17"/>
      <c r="H1986" s="17"/>
      <c r="I1986" s="18"/>
      <c r="J1986" s="18"/>
      <c r="K1986" s="19"/>
      <c r="L1986" s="1">
        <f t="shared" si="2200"/>
        <v>0</v>
      </c>
      <c r="M1986" s="4">
        <f t="shared" si="2201"/>
        <v>0</v>
      </c>
      <c r="R1986">
        <f t="shared" si="2165"/>
        <v>4</v>
      </c>
      <c r="S1986" s="33">
        <f t="shared" ref="S1986" si="2231">S1973</f>
        <v>44021</v>
      </c>
      <c r="T1986">
        <f t="shared" si="2167"/>
        <v>28</v>
      </c>
      <c r="U1986">
        <f t="shared" si="2168"/>
        <v>7</v>
      </c>
      <c r="V1986" t="str">
        <f t="shared" si="2203"/>
        <v>284</v>
      </c>
      <c r="W1986" s="188">
        <f t="shared" si="2169"/>
        <v>0</v>
      </c>
      <c r="X1986" s="188">
        <f t="shared" si="2170"/>
        <v>0</v>
      </c>
      <c r="Y1986" s="33">
        <f t="shared" si="2171"/>
        <v>44021</v>
      </c>
    </row>
    <row r="1987" spans="1:25" ht="15.75" thickBot="1">
      <c r="A1987" s="39"/>
      <c r="B1987" s="241"/>
      <c r="C1987" s="14" t="str">
        <f>IF(B1976&lt;&gt;"",'Agents Postes'!E$14,"")</f>
        <v/>
      </c>
      <c r="D1987" s="15"/>
      <c r="E1987" s="126"/>
      <c r="F1987" s="126"/>
      <c r="G1987" s="127"/>
      <c r="H1987" s="127"/>
      <c r="I1987" s="128"/>
      <c r="J1987" s="128"/>
      <c r="K1987" s="21"/>
      <c r="L1987" s="5">
        <f t="shared" si="2200"/>
        <v>0</v>
      </c>
      <c r="M1987" s="6">
        <f t="shared" si="2201"/>
        <v>0</v>
      </c>
      <c r="R1987">
        <f t="shared" si="2165"/>
        <v>4</v>
      </c>
      <c r="S1987" s="33">
        <f t="shared" ref="S1987" si="2232">S1973</f>
        <v>44021</v>
      </c>
      <c r="T1987">
        <f t="shared" si="2167"/>
        <v>28</v>
      </c>
      <c r="U1987">
        <f t="shared" si="2168"/>
        <v>7</v>
      </c>
      <c r="V1987" t="str">
        <f t="shared" si="2203"/>
        <v>284</v>
      </c>
      <c r="W1987" s="188">
        <f t="shared" si="2169"/>
        <v>0</v>
      </c>
      <c r="X1987" s="188">
        <f t="shared" si="2170"/>
        <v>0</v>
      </c>
      <c r="Y1987" s="33">
        <f t="shared" si="2171"/>
        <v>44021</v>
      </c>
    </row>
    <row r="1988" spans="1:25" ht="15">
      <c r="A1988" s="39">
        <v>132</v>
      </c>
      <c r="B1988" s="239">
        <f>IF(WORKDAY(D$4,A1988,Feries)&lt;=F$4,WORKDAY(D$4,A1988,Feries),"")</f>
        <v>44022</v>
      </c>
      <c r="C1988" s="11" t="str">
        <f>IF(B1988&lt;&gt;"",'Agents Postes'!E$3,"")</f>
        <v>Herbert Dupont</v>
      </c>
      <c r="D1988" s="12"/>
      <c r="E1988" s="123"/>
      <c r="F1988" s="123"/>
      <c r="G1988" s="124"/>
      <c r="H1988" s="124"/>
      <c r="I1988" s="125"/>
      <c r="J1988" s="125"/>
      <c r="K1988" s="13"/>
      <c r="L1988" s="2">
        <f t="shared" si="2200"/>
        <v>0</v>
      </c>
      <c r="M1988" s="3">
        <f t="shared" si="2201"/>
        <v>0</v>
      </c>
      <c r="R1988">
        <f t="shared" si="2165"/>
        <v>5</v>
      </c>
      <c r="S1988" s="33">
        <f t="shared" ref="S1988" si="2233">B1988</f>
        <v>44022</v>
      </c>
      <c r="T1988">
        <f t="shared" si="2167"/>
        <v>28</v>
      </c>
      <c r="U1988">
        <f t="shared" si="2168"/>
        <v>7</v>
      </c>
      <c r="V1988" t="str">
        <f t="shared" si="2203"/>
        <v>28Herbert Dupont5</v>
      </c>
      <c r="W1988" s="188">
        <f t="shared" si="2169"/>
        <v>0</v>
      </c>
      <c r="X1988" s="188">
        <f t="shared" si="2170"/>
        <v>0</v>
      </c>
      <c r="Y1988" s="33">
        <f t="shared" si="2171"/>
        <v>44022</v>
      </c>
    </row>
    <row r="1989" spans="1:25" ht="15">
      <c r="A1989" s="39"/>
      <c r="B1989" s="240"/>
      <c r="C1989" s="14" t="str">
        <f>IF(B1988&lt;&gt;"",'Agents Postes'!E$4,"")</f>
        <v>Lulu Durand</v>
      </c>
      <c r="D1989" s="15"/>
      <c r="E1989" s="16"/>
      <c r="F1989" s="16"/>
      <c r="G1989" s="17"/>
      <c r="H1989" s="17"/>
      <c r="I1989" s="18"/>
      <c r="J1989" s="18"/>
      <c r="K1989" s="19"/>
      <c r="L1989" s="1">
        <f t="shared" si="2200"/>
        <v>0</v>
      </c>
      <c r="M1989" s="4">
        <f t="shared" si="2201"/>
        <v>0</v>
      </c>
      <c r="R1989">
        <f t="shared" si="2165"/>
        <v>5</v>
      </c>
      <c r="S1989" s="33">
        <f t="shared" ref="S1989" si="2234">S1988</f>
        <v>44022</v>
      </c>
      <c r="T1989">
        <f t="shared" si="2167"/>
        <v>28</v>
      </c>
      <c r="U1989">
        <f t="shared" si="2168"/>
        <v>7</v>
      </c>
      <c r="V1989" t="str">
        <f t="shared" si="2203"/>
        <v>28Lulu Durand5</v>
      </c>
      <c r="W1989" s="188">
        <f t="shared" si="2169"/>
        <v>0</v>
      </c>
      <c r="X1989" s="188">
        <f t="shared" si="2170"/>
        <v>0</v>
      </c>
      <c r="Y1989" s="33">
        <f t="shared" si="2171"/>
        <v>44022</v>
      </c>
    </row>
    <row r="1990" spans="1:25" ht="15">
      <c r="A1990" s="39"/>
      <c r="B1990" s="240"/>
      <c r="C1990" s="14" t="str">
        <f>IF(B1988&lt;&gt;"",'Agents Postes'!E$5,"")</f>
        <v>Jules Wist</v>
      </c>
      <c r="D1990" s="15"/>
      <c r="E1990" s="16"/>
      <c r="F1990" s="16"/>
      <c r="G1990" s="17"/>
      <c r="H1990" s="17"/>
      <c r="I1990" s="18"/>
      <c r="J1990" s="18"/>
      <c r="K1990" s="19"/>
      <c r="L1990" s="1">
        <f t="shared" si="2200"/>
        <v>0</v>
      </c>
      <c r="M1990" s="4">
        <f t="shared" si="2201"/>
        <v>0</v>
      </c>
      <c r="R1990">
        <f t="shared" si="2165"/>
        <v>5</v>
      </c>
      <c r="S1990" s="33">
        <f t="shared" ref="S1990" si="2235">S1988</f>
        <v>44022</v>
      </c>
      <c r="T1990">
        <f t="shared" si="2167"/>
        <v>28</v>
      </c>
      <c r="U1990">
        <f t="shared" si="2168"/>
        <v>7</v>
      </c>
      <c r="V1990" t="str">
        <f t="shared" si="2203"/>
        <v>28Jules Wist5</v>
      </c>
      <c r="W1990" s="188">
        <f t="shared" si="2169"/>
        <v>0</v>
      </c>
      <c r="X1990" s="188">
        <f t="shared" si="2170"/>
        <v>0</v>
      </c>
      <c r="Y1990" s="33">
        <f t="shared" si="2171"/>
        <v>44022</v>
      </c>
    </row>
    <row r="1991" spans="1:25" ht="15">
      <c r="A1991" s="39"/>
      <c r="B1991" s="240"/>
      <c r="C1991" s="14" t="str">
        <f>IF(B1988&lt;&gt;"",'Agents Postes'!E$6,"")</f>
        <v>Honoré Tarot</v>
      </c>
      <c r="D1991" s="15"/>
      <c r="E1991" s="16"/>
      <c r="F1991" s="16"/>
      <c r="G1991" s="17"/>
      <c r="H1991" s="17"/>
      <c r="I1991" s="18"/>
      <c r="J1991" s="18"/>
      <c r="K1991" s="19"/>
      <c r="L1991" s="1">
        <f t="shared" si="2200"/>
        <v>0</v>
      </c>
      <c r="M1991" s="4">
        <f t="shared" si="2201"/>
        <v>0</v>
      </c>
      <c r="R1991">
        <f t="shared" si="2165"/>
        <v>5</v>
      </c>
      <c r="S1991" s="33">
        <f t="shared" ref="S1991" si="2236">S1988</f>
        <v>44022</v>
      </c>
      <c r="T1991">
        <f t="shared" si="2167"/>
        <v>28</v>
      </c>
      <c r="U1991">
        <f t="shared" si="2168"/>
        <v>7</v>
      </c>
      <c r="V1991" t="str">
        <f t="shared" si="2203"/>
        <v>28Honoré Tarot5</v>
      </c>
      <c r="W1991" s="188">
        <f t="shared" si="2169"/>
        <v>0</v>
      </c>
      <c r="X1991" s="188">
        <f t="shared" si="2170"/>
        <v>0</v>
      </c>
      <c r="Y1991" s="33">
        <f t="shared" si="2171"/>
        <v>44022</v>
      </c>
    </row>
    <row r="1992" spans="1:25" ht="15">
      <c r="A1992" s="39"/>
      <c r="B1992" s="240"/>
      <c r="C1992" s="14" t="str">
        <f>IF(B1988&lt;&gt;"",'Agents Postes'!E$7,"")</f>
        <v>Joseph Belote</v>
      </c>
      <c r="D1992" s="15"/>
      <c r="E1992" s="16"/>
      <c r="F1992" s="16"/>
      <c r="G1992" s="17"/>
      <c r="H1992" s="17"/>
      <c r="I1992" s="18"/>
      <c r="J1992" s="18"/>
      <c r="K1992" s="19"/>
      <c r="L1992" s="1">
        <f t="shared" si="2200"/>
        <v>0</v>
      </c>
      <c r="M1992" s="4">
        <f t="shared" si="2201"/>
        <v>0</v>
      </c>
      <c r="R1992">
        <f t="shared" si="2165"/>
        <v>5</v>
      </c>
      <c r="S1992" s="33">
        <f t="shared" ref="S1992" si="2237">S1988</f>
        <v>44022</v>
      </c>
      <c r="T1992">
        <f t="shared" si="2167"/>
        <v>28</v>
      </c>
      <c r="U1992">
        <f t="shared" si="2168"/>
        <v>7</v>
      </c>
      <c r="V1992" t="str">
        <f t="shared" si="2203"/>
        <v>28Joseph Belote5</v>
      </c>
      <c r="W1992" s="188">
        <f t="shared" si="2169"/>
        <v>0</v>
      </c>
      <c r="X1992" s="188">
        <f t="shared" si="2170"/>
        <v>0</v>
      </c>
      <c r="Y1992" s="33">
        <f t="shared" si="2171"/>
        <v>44022</v>
      </c>
    </row>
    <row r="1993" spans="1:25" ht="15">
      <c r="A1993" s="39"/>
      <c r="B1993" s="240"/>
      <c r="C1993" s="14" t="str">
        <f>IF(B1988&lt;&gt;"",'Agents Postes'!E$8,"")</f>
        <v/>
      </c>
      <c r="D1993" s="15"/>
      <c r="E1993" s="16"/>
      <c r="F1993" s="16"/>
      <c r="G1993" s="17"/>
      <c r="H1993" s="17"/>
      <c r="I1993" s="18"/>
      <c r="J1993" s="18"/>
      <c r="K1993" s="19"/>
      <c r="L1993" s="1">
        <f t="shared" si="2200"/>
        <v>0</v>
      </c>
      <c r="M1993" s="4">
        <f t="shared" si="2201"/>
        <v>0</v>
      </c>
      <c r="R1993">
        <f t="shared" ref="R1993:R2056" si="2238">IF(S1993&lt;&gt;"",WEEKDAY(S1993,2),"")</f>
        <v>5</v>
      </c>
      <c r="S1993" s="33">
        <f t="shared" ref="S1993" si="2239">S1988</f>
        <v>44022</v>
      </c>
      <c r="T1993">
        <f t="shared" ref="T1993:T2056" si="2240">IF(S1993&lt;&gt;"",WEEKNUM(S1993,2),"")</f>
        <v>28</v>
      </c>
      <c r="U1993">
        <f t="shared" ref="U1993:U2056" si="2241">IF(S1993&lt;&gt;"",MONTH(S1993),"")</f>
        <v>7</v>
      </c>
      <c r="V1993" t="str">
        <f t="shared" si="2203"/>
        <v>285</v>
      </c>
      <c r="W1993" s="188">
        <f t="shared" ref="W1993:W2056" si="2242">D1993</f>
        <v>0</v>
      </c>
      <c r="X1993" s="188">
        <f t="shared" ref="X1993:X2056" si="2243">K1993</f>
        <v>0</v>
      </c>
      <c r="Y1993" s="33">
        <f t="shared" ref="Y1993:Y2056" si="2244">S1993</f>
        <v>44022</v>
      </c>
    </row>
    <row r="1994" spans="1:25" ht="15">
      <c r="A1994" s="39"/>
      <c r="B1994" s="240"/>
      <c r="C1994" s="14" t="str">
        <f>IF(B1988&lt;&gt;"",'Agents Postes'!E$9,"")</f>
        <v/>
      </c>
      <c r="D1994" s="15"/>
      <c r="E1994" s="16"/>
      <c r="F1994" s="16"/>
      <c r="G1994" s="17"/>
      <c r="H1994" s="17"/>
      <c r="I1994" s="18"/>
      <c r="J1994" s="18"/>
      <c r="K1994" s="19"/>
      <c r="L1994" s="1">
        <f t="shared" si="2200"/>
        <v>0</v>
      </c>
      <c r="M1994" s="4">
        <f t="shared" si="2201"/>
        <v>0</v>
      </c>
      <c r="R1994">
        <f t="shared" si="2238"/>
        <v>5</v>
      </c>
      <c r="S1994" s="33">
        <f t="shared" ref="S1994" si="2245">S1988</f>
        <v>44022</v>
      </c>
      <c r="T1994">
        <f t="shared" si="2240"/>
        <v>28</v>
      </c>
      <c r="U1994">
        <f t="shared" si="2241"/>
        <v>7</v>
      </c>
      <c r="V1994" t="str">
        <f t="shared" si="2203"/>
        <v>285</v>
      </c>
      <c r="W1994" s="188">
        <f t="shared" si="2242"/>
        <v>0</v>
      </c>
      <c r="X1994" s="188">
        <f t="shared" si="2243"/>
        <v>0</v>
      </c>
      <c r="Y1994" s="33">
        <f t="shared" si="2244"/>
        <v>44022</v>
      </c>
    </row>
    <row r="1995" spans="1:25" ht="15">
      <c r="A1995" s="39"/>
      <c r="B1995" s="240"/>
      <c r="C1995" s="14" t="str">
        <f>IF(B1988&lt;&gt;"",'Agents Postes'!E$10,"")</f>
        <v/>
      </c>
      <c r="D1995" s="15"/>
      <c r="E1995" s="16"/>
      <c r="F1995" s="16"/>
      <c r="G1995" s="17"/>
      <c r="H1995" s="17"/>
      <c r="I1995" s="18"/>
      <c r="J1995" s="18"/>
      <c r="K1995" s="19"/>
      <c r="L1995" s="1">
        <f t="shared" si="2200"/>
        <v>0</v>
      </c>
      <c r="M1995" s="4">
        <f t="shared" si="2201"/>
        <v>0</v>
      </c>
      <c r="R1995">
        <f t="shared" si="2238"/>
        <v>5</v>
      </c>
      <c r="S1995" s="33">
        <f t="shared" ref="S1995" si="2246">S1988</f>
        <v>44022</v>
      </c>
      <c r="T1995">
        <f t="shared" si="2240"/>
        <v>28</v>
      </c>
      <c r="U1995">
        <f t="shared" si="2241"/>
        <v>7</v>
      </c>
      <c r="V1995" t="str">
        <f t="shared" si="2203"/>
        <v>285</v>
      </c>
      <c r="W1995" s="188">
        <f t="shared" si="2242"/>
        <v>0</v>
      </c>
      <c r="X1995" s="188">
        <f t="shared" si="2243"/>
        <v>0</v>
      </c>
      <c r="Y1995" s="33">
        <f t="shared" si="2244"/>
        <v>44022</v>
      </c>
    </row>
    <row r="1996" spans="1:25" ht="15">
      <c r="A1996" s="39"/>
      <c r="B1996" s="240"/>
      <c r="C1996" s="14" t="str">
        <f>IF(B1988&lt;&gt;"",'Agents Postes'!E$11,"")</f>
        <v/>
      </c>
      <c r="D1996" s="15"/>
      <c r="E1996" s="16"/>
      <c r="F1996" s="16"/>
      <c r="G1996" s="17"/>
      <c r="H1996" s="17"/>
      <c r="I1996" s="18"/>
      <c r="J1996" s="18"/>
      <c r="K1996" s="19"/>
      <c r="L1996" s="1">
        <f t="shared" si="2200"/>
        <v>0</v>
      </c>
      <c r="M1996" s="4">
        <f t="shared" si="2201"/>
        <v>0</v>
      </c>
      <c r="R1996">
        <f t="shared" si="2238"/>
        <v>5</v>
      </c>
      <c r="S1996" s="33">
        <f t="shared" ref="S1996" si="2247">S1988</f>
        <v>44022</v>
      </c>
      <c r="T1996">
        <f t="shared" si="2240"/>
        <v>28</v>
      </c>
      <c r="U1996">
        <f t="shared" si="2241"/>
        <v>7</v>
      </c>
      <c r="V1996" t="str">
        <f t="shared" si="2203"/>
        <v>285</v>
      </c>
      <c r="W1996" s="188">
        <f t="shared" si="2242"/>
        <v>0</v>
      </c>
      <c r="X1996" s="188">
        <f t="shared" si="2243"/>
        <v>0</v>
      </c>
      <c r="Y1996" s="33">
        <f t="shared" si="2244"/>
        <v>44022</v>
      </c>
    </row>
    <row r="1997" spans="1:25" ht="15">
      <c r="A1997" s="39"/>
      <c r="B1997" s="240"/>
      <c r="C1997" s="14" t="str">
        <f>IF(B1988&lt;&gt;"",'Agents Postes'!E$12,"")</f>
        <v/>
      </c>
      <c r="D1997" s="15"/>
      <c r="E1997" s="16"/>
      <c r="F1997" s="16"/>
      <c r="G1997" s="17"/>
      <c r="H1997" s="17"/>
      <c r="I1997" s="18"/>
      <c r="J1997" s="18"/>
      <c r="K1997" s="19"/>
      <c r="L1997" s="1">
        <f t="shared" si="2200"/>
        <v>0</v>
      </c>
      <c r="M1997" s="4">
        <f t="shared" si="2201"/>
        <v>0</v>
      </c>
      <c r="R1997">
        <f t="shared" si="2238"/>
        <v>5</v>
      </c>
      <c r="S1997" s="33">
        <f t="shared" ref="S1997" si="2248">S1988</f>
        <v>44022</v>
      </c>
      <c r="T1997">
        <f t="shared" si="2240"/>
        <v>28</v>
      </c>
      <c r="U1997">
        <f t="shared" si="2241"/>
        <v>7</v>
      </c>
      <c r="V1997" t="str">
        <f t="shared" si="2203"/>
        <v>285</v>
      </c>
      <c r="W1997" s="188">
        <f t="shared" si="2242"/>
        <v>0</v>
      </c>
      <c r="X1997" s="188">
        <f t="shared" si="2243"/>
        <v>0</v>
      </c>
      <c r="Y1997" s="33">
        <f t="shared" si="2244"/>
        <v>44022</v>
      </c>
    </row>
    <row r="1998" spans="1:25" ht="15">
      <c r="A1998" s="39"/>
      <c r="B1998" s="240"/>
      <c r="C1998" s="14" t="str">
        <f>IF(B1988&lt;&gt;"",'Agents Postes'!E$13,"")</f>
        <v/>
      </c>
      <c r="D1998" s="15"/>
      <c r="E1998" s="16"/>
      <c r="F1998" s="16"/>
      <c r="G1998" s="17"/>
      <c r="H1998" s="17"/>
      <c r="I1998" s="18"/>
      <c r="J1998" s="18"/>
      <c r="K1998" s="19"/>
      <c r="L1998" s="1">
        <f t="shared" si="2200"/>
        <v>0</v>
      </c>
      <c r="M1998" s="4">
        <f t="shared" si="2201"/>
        <v>0</v>
      </c>
      <c r="R1998">
        <f t="shared" si="2238"/>
        <v>5</v>
      </c>
      <c r="S1998" s="33">
        <f t="shared" ref="S1998" si="2249">S1988</f>
        <v>44022</v>
      </c>
      <c r="T1998">
        <f t="shared" si="2240"/>
        <v>28</v>
      </c>
      <c r="U1998">
        <f t="shared" si="2241"/>
        <v>7</v>
      </c>
      <c r="V1998" t="str">
        <f t="shared" si="2203"/>
        <v>285</v>
      </c>
      <c r="W1998" s="188">
        <f t="shared" si="2242"/>
        <v>0</v>
      </c>
      <c r="X1998" s="188">
        <f t="shared" si="2243"/>
        <v>0</v>
      </c>
      <c r="Y1998" s="33">
        <f t="shared" si="2244"/>
        <v>44022</v>
      </c>
    </row>
    <row r="1999" spans="1:25" ht="15">
      <c r="A1999" s="39"/>
      <c r="B1999" s="240"/>
      <c r="C1999" s="14" t="str">
        <f>IF(B1988&lt;&gt;"",'Agents Postes'!E$14,"")</f>
        <v/>
      </c>
      <c r="D1999" s="15"/>
      <c r="E1999" s="16"/>
      <c r="F1999" s="16"/>
      <c r="G1999" s="17"/>
      <c r="H1999" s="17"/>
      <c r="I1999" s="18"/>
      <c r="J1999" s="18"/>
      <c r="K1999" s="19"/>
      <c r="L1999" s="1">
        <f t="shared" si="2200"/>
        <v>0</v>
      </c>
      <c r="M1999" s="4">
        <f t="shared" si="2201"/>
        <v>0</v>
      </c>
      <c r="R1999">
        <f t="shared" si="2238"/>
        <v>5</v>
      </c>
      <c r="S1999" s="33">
        <f t="shared" ref="S1999" si="2250">S1988</f>
        <v>44022</v>
      </c>
      <c r="T1999">
        <f t="shared" si="2240"/>
        <v>28</v>
      </c>
      <c r="U1999">
        <f t="shared" si="2241"/>
        <v>7</v>
      </c>
      <c r="V1999" t="str">
        <f t="shared" si="2203"/>
        <v>285</v>
      </c>
      <c r="W1999" s="188">
        <f t="shared" si="2242"/>
        <v>0</v>
      </c>
      <c r="X1999" s="188">
        <f t="shared" si="2243"/>
        <v>0</v>
      </c>
      <c r="Y1999" s="33">
        <f t="shared" si="2244"/>
        <v>44022</v>
      </c>
    </row>
    <row r="2000" spans="1:25" ht="15">
      <c r="A2000" s="39"/>
      <c r="B2000" s="240"/>
      <c r="C2000" s="14" t="str">
        <f>IF(B1989&lt;&gt;"",'Agents Postes'!E$14,"")</f>
        <v/>
      </c>
      <c r="D2000" s="15"/>
      <c r="E2000" s="16"/>
      <c r="F2000" s="16"/>
      <c r="G2000" s="17"/>
      <c r="H2000" s="17"/>
      <c r="I2000" s="18"/>
      <c r="J2000" s="18"/>
      <c r="K2000" s="19"/>
      <c r="L2000" s="1">
        <f t="shared" si="2200"/>
        <v>0</v>
      </c>
      <c r="M2000" s="4">
        <f t="shared" si="2201"/>
        <v>0</v>
      </c>
      <c r="R2000">
        <f t="shared" si="2238"/>
        <v>5</v>
      </c>
      <c r="S2000" s="33">
        <f t="shared" ref="S2000" si="2251">S1988</f>
        <v>44022</v>
      </c>
      <c r="T2000">
        <f t="shared" si="2240"/>
        <v>28</v>
      </c>
      <c r="U2000">
        <f t="shared" si="2241"/>
        <v>7</v>
      </c>
      <c r="V2000" t="str">
        <f t="shared" si="2203"/>
        <v>285</v>
      </c>
      <c r="W2000" s="188">
        <f t="shared" si="2242"/>
        <v>0</v>
      </c>
      <c r="X2000" s="188">
        <f t="shared" si="2243"/>
        <v>0</v>
      </c>
      <c r="Y2000" s="33">
        <f t="shared" si="2244"/>
        <v>44022</v>
      </c>
    </row>
    <row r="2001" spans="1:25" ht="15">
      <c r="A2001" s="39"/>
      <c r="B2001" s="240"/>
      <c r="C2001" s="14" t="str">
        <f>IF(B1990&lt;&gt;"",'Agents Postes'!E$14,"")</f>
        <v/>
      </c>
      <c r="D2001" s="15"/>
      <c r="E2001" s="16"/>
      <c r="F2001" s="16"/>
      <c r="G2001" s="17"/>
      <c r="H2001" s="17"/>
      <c r="I2001" s="18"/>
      <c r="J2001" s="18"/>
      <c r="K2001" s="19"/>
      <c r="L2001" s="1">
        <f t="shared" si="2200"/>
        <v>0</v>
      </c>
      <c r="M2001" s="4">
        <f t="shared" si="2201"/>
        <v>0</v>
      </c>
      <c r="R2001">
        <f t="shared" si="2238"/>
        <v>5</v>
      </c>
      <c r="S2001" s="33">
        <f t="shared" ref="S2001" si="2252">S1988</f>
        <v>44022</v>
      </c>
      <c r="T2001">
        <f t="shared" si="2240"/>
        <v>28</v>
      </c>
      <c r="U2001">
        <f t="shared" si="2241"/>
        <v>7</v>
      </c>
      <c r="V2001" t="str">
        <f t="shared" si="2203"/>
        <v>285</v>
      </c>
      <c r="W2001" s="188">
        <f t="shared" si="2242"/>
        <v>0</v>
      </c>
      <c r="X2001" s="188">
        <f t="shared" si="2243"/>
        <v>0</v>
      </c>
      <c r="Y2001" s="33">
        <f t="shared" si="2244"/>
        <v>44022</v>
      </c>
    </row>
    <row r="2002" spans="1:25" ht="15.75" thickBot="1">
      <c r="A2002" s="39"/>
      <c r="B2002" s="241"/>
      <c r="C2002" s="14" t="str">
        <f>IF(B1991&lt;&gt;"",'Agents Postes'!E$14,"")</f>
        <v/>
      </c>
      <c r="D2002" s="15"/>
      <c r="E2002" s="126"/>
      <c r="F2002" s="126"/>
      <c r="G2002" s="127"/>
      <c r="H2002" s="127"/>
      <c r="I2002" s="128"/>
      <c r="J2002" s="128"/>
      <c r="K2002" s="21"/>
      <c r="L2002" s="5">
        <f t="shared" si="2200"/>
        <v>0</v>
      </c>
      <c r="M2002" s="6">
        <f t="shared" si="2201"/>
        <v>0</v>
      </c>
      <c r="R2002">
        <f t="shared" si="2238"/>
        <v>5</v>
      </c>
      <c r="S2002" s="33">
        <f t="shared" ref="S2002" si="2253">S1988</f>
        <v>44022</v>
      </c>
      <c r="T2002">
        <f t="shared" si="2240"/>
        <v>28</v>
      </c>
      <c r="U2002">
        <f t="shared" si="2241"/>
        <v>7</v>
      </c>
      <c r="V2002" t="str">
        <f t="shared" si="2203"/>
        <v>285</v>
      </c>
      <c r="W2002" s="188">
        <f t="shared" si="2242"/>
        <v>0</v>
      </c>
      <c r="X2002" s="188">
        <f t="shared" si="2243"/>
        <v>0</v>
      </c>
      <c r="Y2002" s="33">
        <f t="shared" si="2244"/>
        <v>44022</v>
      </c>
    </row>
    <row r="2003" spans="1:25" ht="15">
      <c r="A2003" s="39">
        <v>133</v>
      </c>
      <c r="B2003" s="239">
        <f>IF(WORKDAY(D$4,A2003,Feries)&lt;=F$4,WORKDAY(D$4,A2003,Feries),"")</f>
        <v>44025</v>
      </c>
      <c r="C2003" s="11" t="str">
        <f>IF(B2003&lt;&gt;"",'Agents Postes'!E$3,"")</f>
        <v>Herbert Dupont</v>
      </c>
      <c r="D2003" s="12"/>
      <c r="E2003" s="123"/>
      <c r="F2003" s="123"/>
      <c r="G2003" s="124"/>
      <c r="H2003" s="124"/>
      <c r="I2003" s="125"/>
      <c r="J2003" s="125"/>
      <c r="K2003" s="13"/>
      <c r="L2003" s="2">
        <f t="shared" si="2200"/>
        <v>0</v>
      </c>
      <c r="M2003" s="3">
        <f t="shared" si="2201"/>
        <v>0</v>
      </c>
      <c r="R2003">
        <f t="shared" si="2238"/>
        <v>1</v>
      </c>
      <c r="S2003" s="33">
        <f t="shared" ref="S2003" si="2254">B2003</f>
        <v>44025</v>
      </c>
      <c r="T2003">
        <f t="shared" si="2240"/>
        <v>29</v>
      </c>
      <c r="U2003">
        <f t="shared" si="2241"/>
        <v>7</v>
      </c>
      <c r="V2003" t="str">
        <f t="shared" si="2203"/>
        <v>29Herbert Dupont1</v>
      </c>
      <c r="W2003" s="188">
        <f t="shared" si="2242"/>
        <v>0</v>
      </c>
      <c r="X2003" s="188">
        <f t="shared" si="2243"/>
        <v>0</v>
      </c>
      <c r="Y2003" s="33">
        <f t="shared" si="2244"/>
        <v>44025</v>
      </c>
    </row>
    <row r="2004" spans="1:25" ht="15">
      <c r="A2004" s="39"/>
      <c r="B2004" s="240"/>
      <c r="C2004" s="14" t="str">
        <f>IF(B2003&lt;&gt;"",'Agents Postes'!E$4,"")</f>
        <v>Lulu Durand</v>
      </c>
      <c r="D2004" s="15"/>
      <c r="E2004" s="16"/>
      <c r="F2004" s="16"/>
      <c r="G2004" s="17"/>
      <c r="H2004" s="17"/>
      <c r="I2004" s="18"/>
      <c r="J2004" s="18"/>
      <c r="K2004" s="19"/>
      <c r="L2004" s="1">
        <f t="shared" si="2200"/>
        <v>0</v>
      </c>
      <c r="M2004" s="4">
        <f t="shared" si="2201"/>
        <v>0</v>
      </c>
      <c r="R2004">
        <f t="shared" si="2238"/>
        <v>1</v>
      </c>
      <c r="S2004" s="33">
        <f t="shared" ref="S2004" si="2255">S2003</f>
        <v>44025</v>
      </c>
      <c r="T2004">
        <f t="shared" si="2240"/>
        <v>29</v>
      </c>
      <c r="U2004">
        <f t="shared" si="2241"/>
        <v>7</v>
      </c>
      <c r="V2004" t="str">
        <f t="shared" si="2203"/>
        <v>29Lulu Durand1</v>
      </c>
      <c r="W2004" s="188">
        <f t="shared" si="2242"/>
        <v>0</v>
      </c>
      <c r="X2004" s="188">
        <f t="shared" si="2243"/>
        <v>0</v>
      </c>
      <c r="Y2004" s="33">
        <f t="shared" si="2244"/>
        <v>44025</v>
      </c>
    </row>
    <row r="2005" spans="1:25" ht="15">
      <c r="A2005" s="39"/>
      <c r="B2005" s="240"/>
      <c r="C2005" s="14" t="str">
        <f>IF(B2003&lt;&gt;"",'Agents Postes'!E$5,"")</f>
        <v>Jules Wist</v>
      </c>
      <c r="D2005" s="15"/>
      <c r="E2005" s="16"/>
      <c r="F2005" s="16"/>
      <c r="G2005" s="17"/>
      <c r="H2005" s="17"/>
      <c r="I2005" s="18"/>
      <c r="J2005" s="18"/>
      <c r="K2005" s="19"/>
      <c r="L2005" s="1">
        <f t="shared" si="2200"/>
        <v>0</v>
      </c>
      <c r="M2005" s="4">
        <f t="shared" si="2201"/>
        <v>0</v>
      </c>
      <c r="R2005">
        <f t="shared" si="2238"/>
        <v>1</v>
      </c>
      <c r="S2005" s="33">
        <f t="shared" ref="S2005" si="2256">S2003</f>
        <v>44025</v>
      </c>
      <c r="T2005">
        <f t="shared" si="2240"/>
        <v>29</v>
      </c>
      <c r="U2005">
        <f t="shared" si="2241"/>
        <v>7</v>
      </c>
      <c r="V2005" t="str">
        <f t="shared" si="2203"/>
        <v>29Jules Wist1</v>
      </c>
      <c r="W2005" s="188">
        <f t="shared" si="2242"/>
        <v>0</v>
      </c>
      <c r="X2005" s="188">
        <f t="shared" si="2243"/>
        <v>0</v>
      </c>
      <c r="Y2005" s="33">
        <f t="shared" si="2244"/>
        <v>44025</v>
      </c>
    </row>
    <row r="2006" spans="1:25" ht="15">
      <c r="A2006" s="39"/>
      <c r="B2006" s="240"/>
      <c r="C2006" s="14" t="str">
        <f>IF(B2003&lt;&gt;"",'Agents Postes'!E$6,"")</f>
        <v>Honoré Tarot</v>
      </c>
      <c r="D2006" s="15"/>
      <c r="E2006" s="16"/>
      <c r="F2006" s="16"/>
      <c r="G2006" s="17"/>
      <c r="H2006" s="17"/>
      <c r="I2006" s="18"/>
      <c r="J2006" s="18"/>
      <c r="K2006" s="19"/>
      <c r="L2006" s="1">
        <f t="shared" si="2200"/>
        <v>0</v>
      </c>
      <c r="M2006" s="4">
        <f t="shared" si="2201"/>
        <v>0</v>
      </c>
      <c r="R2006">
        <f t="shared" si="2238"/>
        <v>1</v>
      </c>
      <c r="S2006" s="33">
        <f t="shared" ref="S2006" si="2257">S2003</f>
        <v>44025</v>
      </c>
      <c r="T2006">
        <f t="shared" si="2240"/>
        <v>29</v>
      </c>
      <c r="U2006">
        <f t="shared" si="2241"/>
        <v>7</v>
      </c>
      <c r="V2006" t="str">
        <f t="shared" si="2203"/>
        <v>29Honoré Tarot1</v>
      </c>
      <c r="W2006" s="188">
        <f t="shared" si="2242"/>
        <v>0</v>
      </c>
      <c r="X2006" s="188">
        <f t="shared" si="2243"/>
        <v>0</v>
      </c>
      <c r="Y2006" s="33">
        <f t="shared" si="2244"/>
        <v>44025</v>
      </c>
    </row>
    <row r="2007" spans="1:25" ht="15">
      <c r="A2007" s="39"/>
      <c r="B2007" s="240"/>
      <c r="C2007" s="14" t="str">
        <f>IF(B2003&lt;&gt;"",'Agents Postes'!E$7,"")</f>
        <v>Joseph Belote</v>
      </c>
      <c r="D2007" s="15"/>
      <c r="E2007" s="16"/>
      <c r="F2007" s="16"/>
      <c r="G2007" s="17"/>
      <c r="H2007" s="17"/>
      <c r="I2007" s="18"/>
      <c r="J2007" s="18"/>
      <c r="K2007" s="19"/>
      <c r="L2007" s="1">
        <f t="shared" si="2200"/>
        <v>0</v>
      </c>
      <c r="M2007" s="4">
        <f t="shared" si="2201"/>
        <v>0</v>
      </c>
      <c r="R2007">
        <f t="shared" si="2238"/>
        <v>1</v>
      </c>
      <c r="S2007" s="33">
        <f t="shared" ref="S2007" si="2258">S2003</f>
        <v>44025</v>
      </c>
      <c r="T2007">
        <f t="shared" si="2240"/>
        <v>29</v>
      </c>
      <c r="U2007">
        <f t="shared" si="2241"/>
        <v>7</v>
      </c>
      <c r="V2007" t="str">
        <f t="shared" si="2203"/>
        <v>29Joseph Belote1</v>
      </c>
      <c r="W2007" s="188">
        <f t="shared" si="2242"/>
        <v>0</v>
      </c>
      <c r="X2007" s="188">
        <f t="shared" si="2243"/>
        <v>0</v>
      </c>
      <c r="Y2007" s="33">
        <f t="shared" si="2244"/>
        <v>44025</v>
      </c>
    </row>
    <row r="2008" spans="1:25" ht="15">
      <c r="A2008" s="39"/>
      <c r="B2008" s="240"/>
      <c r="C2008" s="14" t="str">
        <f>IF(B2003&lt;&gt;"",'Agents Postes'!E$8,"")</f>
        <v/>
      </c>
      <c r="D2008" s="15"/>
      <c r="E2008" s="16"/>
      <c r="F2008" s="16"/>
      <c r="G2008" s="17"/>
      <c r="H2008" s="17"/>
      <c r="I2008" s="18"/>
      <c r="J2008" s="18"/>
      <c r="K2008" s="19"/>
      <c r="L2008" s="1">
        <f t="shared" si="2200"/>
        <v>0</v>
      </c>
      <c r="M2008" s="4">
        <f t="shared" si="2201"/>
        <v>0</v>
      </c>
      <c r="R2008">
        <f t="shared" si="2238"/>
        <v>1</v>
      </c>
      <c r="S2008" s="33">
        <f t="shared" ref="S2008" si="2259">S2003</f>
        <v>44025</v>
      </c>
      <c r="T2008">
        <f t="shared" si="2240"/>
        <v>29</v>
      </c>
      <c r="U2008">
        <f t="shared" si="2241"/>
        <v>7</v>
      </c>
      <c r="V2008" t="str">
        <f t="shared" si="2203"/>
        <v>291</v>
      </c>
      <c r="W2008" s="188">
        <f t="shared" si="2242"/>
        <v>0</v>
      </c>
      <c r="X2008" s="188">
        <f t="shared" si="2243"/>
        <v>0</v>
      </c>
      <c r="Y2008" s="33">
        <f t="shared" si="2244"/>
        <v>44025</v>
      </c>
    </row>
    <row r="2009" spans="1:25" ht="15">
      <c r="A2009" s="39"/>
      <c r="B2009" s="240"/>
      <c r="C2009" s="14" t="str">
        <f>IF(B2003&lt;&gt;"",'Agents Postes'!E$9,"")</f>
        <v/>
      </c>
      <c r="D2009" s="15"/>
      <c r="E2009" s="16"/>
      <c r="F2009" s="16"/>
      <c r="G2009" s="17"/>
      <c r="H2009" s="17"/>
      <c r="I2009" s="18"/>
      <c r="J2009" s="18"/>
      <c r="K2009" s="19"/>
      <c r="L2009" s="1">
        <f t="shared" si="2200"/>
        <v>0</v>
      </c>
      <c r="M2009" s="4">
        <f t="shared" si="2201"/>
        <v>0</v>
      </c>
      <c r="R2009">
        <f t="shared" si="2238"/>
        <v>1</v>
      </c>
      <c r="S2009" s="33">
        <f t="shared" ref="S2009" si="2260">S2003</f>
        <v>44025</v>
      </c>
      <c r="T2009">
        <f t="shared" si="2240"/>
        <v>29</v>
      </c>
      <c r="U2009">
        <f t="shared" si="2241"/>
        <v>7</v>
      </c>
      <c r="V2009" t="str">
        <f t="shared" si="2203"/>
        <v>291</v>
      </c>
      <c r="W2009" s="188">
        <f t="shared" si="2242"/>
        <v>0</v>
      </c>
      <c r="X2009" s="188">
        <f t="shared" si="2243"/>
        <v>0</v>
      </c>
      <c r="Y2009" s="33">
        <f t="shared" si="2244"/>
        <v>44025</v>
      </c>
    </row>
    <row r="2010" spans="1:25" ht="15">
      <c r="A2010" s="39"/>
      <c r="B2010" s="240"/>
      <c r="C2010" s="14" t="str">
        <f>IF(B2003&lt;&gt;"",'Agents Postes'!E$10,"")</f>
        <v/>
      </c>
      <c r="D2010" s="15"/>
      <c r="E2010" s="16"/>
      <c r="F2010" s="16"/>
      <c r="G2010" s="17"/>
      <c r="H2010" s="17"/>
      <c r="I2010" s="18"/>
      <c r="J2010" s="18"/>
      <c r="K2010" s="19"/>
      <c r="L2010" s="1">
        <f t="shared" si="2200"/>
        <v>0</v>
      </c>
      <c r="M2010" s="4">
        <f t="shared" si="2201"/>
        <v>0</v>
      </c>
      <c r="R2010">
        <f t="shared" si="2238"/>
        <v>1</v>
      </c>
      <c r="S2010" s="33">
        <f t="shared" ref="S2010" si="2261">S2003</f>
        <v>44025</v>
      </c>
      <c r="T2010">
        <f t="shared" si="2240"/>
        <v>29</v>
      </c>
      <c r="U2010">
        <f t="shared" si="2241"/>
        <v>7</v>
      </c>
      <c r="V2010" t="str">
        <f t="shared" si="2203"/>
        <v>291</v>
      </c>
      <c r="W2010" s="188">
        <f t="shared" si="2242"/>
        <v>0</v>
      </c>
      <c r="X2010" s="188">
        <f t="shared" si="2243"/>
        <v>0</v>
      </c>
      <c r="Y2010" s="33">
        <f t="shared" si="2244"/>
        <v>44025</v>
      </c>
    </row>
    <row r="2011" spans="1:25" ht="15">
      <c r="A2011" s="39"/>
      <c r="B2011" s="240"/>
      <c r="C2011" s="14" t="str">
        <f>IF(B2003&lt;&gt;"",'Agents Postes'!E$11,"")</f>
        <v/>
      </c>
      <c r="D2011" s="15"/>
      <c r="E2011" s="16"/>
      <c r="F2011" s="16"/>
      <c r="G2011" s="17"/>
      <c r="H2011" s="17"/>
      <c r="I2011" s="18"/>
      <c r="J2011" s="18"/>
      <c r="K2011" s="19"/>
      <c r="L2011" s="1">
        <f t="shared" si="2200"/>
        <v>0</v>
      </c>
      <c r="M2011" s="4">
        <f t="shared" si="2201"/>
        <v>0</v>
      </c>
      <c r="R2011">
        <f t="shared" si="2238"/>
        <v>1</v>
      </c>
      <c r="S2011" s="33">
        <f t="shared" ref="S2011" si="2262">S2003</f>
        <v>44025</v>
      </c>
      <c r="T2011">
        <f t="shared" si="2240"/>
        <v>29</v>
      </c>
      <c r="U2011">
        <f t="shared" si="2241"/>
        <v>7</v>
      </c>
      <c r="V2011" t="str">
        <f t="shared" si="2203"/>
        <v>291</v>
      </c>
      <c r="W2011" s="188">
        <f t="shared" si="2242"/>
        <v>0</v>
      </c>
      <c r="X2011" s="188">
        <f t="shared" si="2243"/>
        <v>0</v>
      </c>
      <c r="Y2011" s="33">
        <f t="shared" si="2244"/>
        <v>44025</v>
      </c>
    </row>
    <row r="2012" spans="1:25" ht="15">
      <c r="A2012" s="39"/>
      <c r="B2012" s="240"/>
      <c r="C2012" s="14" t="str">
        <f>IF(B2003&lt;&gt;"",'Agents Postes'!E$12,"")</f>
        <v/>
      </c>
      <c r="D2012" s="15"/>
      <c r="E2012" s="16"/>
      <c r="F2012" s="16"/>
      <c r="G2012" s="17"/>
      <c r="H2012" s="17"/>
      <c r="I2012" s="18"/>
      <c r="J2012" s="18"/>
      <c r="K2012" s="19"/>
      <c r="L2012" s="1">
        <f t="shared" si="2200"/>
        <v>0</v>
      </c>
      <c r="M2012" s="4">
        <f t="shared" si="2201"/>
        <v>0</v>
      </c>
      <c r="R2012">
        <f t="shared" si="2238"/>
        <v>1</v>
      </c>
      <c r="S2012" s="33">
        <f t="shared" ref="S2012" si="2263">S2003</f>
        <v>44025</v>
      </c>
      <c r="T2012">
        <f t="shared" si="2240"/>
        <v>29</v>
      </c>
      <c r="U2012">
        <f t="shared" si="2241"/>
        <v>7</v>
      </c>
      <c r="V2012" t="str">
        <f t="shared" si="2203"/>
        <v>291</v>
      </c>
      <c r="W2012" s="188">
        <f t="shared" si="2242"/>
        <v>0</v>
      </c>
      <c r="X2012" s="188">
        <f t="shared" si="2243"/>
        <v>0</v>
      </c>
      <c r="Y2012" s="33">
        <f t="shared" si="2244"/>
        <v>44025</v>
      </c>
    </row>
    <row r="2013" spans="1:25" ht="15">
      <c r="A2013" s="39"/>
      <c r="B2013" s="240"/>
      <c r="C2013" s="14" t="str">
        <f>IF(B2003&lt;&gt;"",'Agents Postes'!E$13,"")</f>
        <v/>
      </c>
      <c r="D2013" s="15"/>
      <c r="E2013" s="16"/>
      <c r="F2013" s="16"/>
      <c r="G2013" s="17"/>
      <c r="H2013" s="17"/>
      <c r="I2013" s="18"/>
      <c r="J2013" s="18"/>
      <c r="K2013" s="19"/>
      <c r="L2013" s="1">
        <f t="shared" si="2200"/>
        <v>0</v>
      </c>
      <c r="M2013" s="4">
        <f t="shared" si="2201"/>
        <v>0</v>
      </c>
      <c r="R2013">
        <f t="shared" si="2238"/>
        <v>1</v>
      </c>
      <c r="S2013" s="33">
        <f t="shared" ref="S2013" si="2264">S2003</f>
        <v>44025</v>
      </c>
      <c r="T2013">
        <f t="shared" si="2240"/>
        <v>29</v>
      </c>
      <c r="U2013">
        <f t="shared" si="2241"/>
        <v>7</v>
      </c>
      <c r="V2013" t="str">
        <f t="shared" si="2203"/>
        <v>291</v>
      </c>
      <c r="W2013" s="188">
        <f t="shared" si="2242"/>
        <v>0</v>
      </c>
      <c r="X2013" s="188">
        <f t="shared" si="2243"/>
        <v>0</v>
      </c>
      <c r="Y2013" s="33">
        <f t="shared" si="2244"/>
        <v>44025</v>
      </c>
    </row>
    <row r="2014" spans="1:25" ht="15">
      <c r="A2014" s="39"/>
      <c r="B2014" s="240"/>
      <c r="C2014" s="14" t="str">
        <f>IF(B2003&lt;&gt;"",'Agents Postes'!E$14,"")</f>
        <v/>
      </c>
      <c r="D2014" s="15"/>
      <c r="E2014" s="16"/>
      <c r="F2014" s="16"/>
      <c r="G2014" s="17"/>
      <c r="H2014" s="17"/>
      <c r="I2014" s="18"/>
      <c r="J2014" s="18"/>
      <c r="K2014" s="19"/>
      <c r="L2014" s="1">
        <f t="shared" si="2200"/>
        <v>0</v>
      </c>
      <c r="M2014" s="4">
        <f t="shared" si="2201"/>
        <v>0</v>
      </c>
      <c r="R2014">
        <f t="shared" si="2238"/>
        <v>1</v>
      </c>
      <c r="S2014" s="33">
        <f t="shared" ref="S2014" si="2265">S2003</f>
        <v>44025</v>
      </c>
      <c r="T2014">
        <f t="shared" si="2240"/>
        <v>29</v>
      </c>
      <c r="U2014">
        <f t="shared" si="2241"/>
        <v>7</v>
      </c>
      <c r="V2014" t="str">
        <f t="shared" si="2203"/>
        <v>291</v>
      </c>
      <c r="W2014" s="188">
        <f t="shared" si="2242"/>
        <v>0</v>
      </c>
      <c r="X2014" s="188">
        <f t="shared" si="2243"/>
        <v>0</v>
      </c>
      <c r="Y2014" s="33">
        <f t="shared" si="2244"/>
        <v>44025</v>
      </c>
    </row>
    <row r="2015" spans="1:25" ht="15">
      <c r="A2015" s="39"/>
      <c r="B2015" s="240"/>
      <c r="C2015" s="14" t="str">
        <f>IF(B2004&lt;&gt;"",'Agents Postes'!E$14,"")</f>
        <v/>
      </c>
      <c r="D2015" s="15"/>
      <c r="E2015" s="16"/>
      <c r="F2015" s="16"/>
      <c r="G2015" s="17"/>
      <c r="H2015" s="17"/>
      <c r="I2015" s="18"/>
      <c r="J2015" s="18"/>
      <c r="K2015" s="19"/>
      <c r="L2015" s="1">
        <f t="shared" si="2200"/>
        <v>0</v>
      </c>
      <c r="M2015" s="4">
        <f t="shared" si="2201"/>
        <v>0</v>
      </c>
      <c r="R2015">
        <f t="shared" si="2238"/>
        <v>1</v>
      </c>
      <c r="S2015" s="33">
        <f t="shared" ref="S2015" si="2266">S2003</f>
        <v>44025</v>
      </c>
      <c r="T2015">
        <f t="shared" si="2240"/>
        <v>29</v>
      </c>
      <c r="U2015">
        <f t="shared" si="2241"/>
        <v>7</v>
      </c>
      <c r="V2015" t="str">
        <f t="shared" si="2203"/>
        <v>291</v>
      </c>
      <c r="W2015" s="188">
        <f t="shared" si="2242"/>
        <v>0</v>
      </c>
      <c r="X2015" s="188">
        <f t="shared" si="2243"/>
        <v>0</v>
      </c>
      <c r="Y2015" s="33">
        <f t="shared" si="2244"/>
        <v>44025</v>
      </c>
    </row>
    <row r="2016" spans="1:25" ht="15">
      <c r="A2016" s="39"/>
      <c r="B2016" s="240"/>
      <c r="C2016" s="14" t="str">
        <f>IF(B2005&lt;&gt;"",'Agents Postes'!E$14,"")</f>
        <v/>
      </c>
      <c r="D2016" s="15"/>
      <c r="E2016" s="16"/>
      <c r="F2016" s="16"/>
      <c r="G2016" s="17"/>
      <c r="H2016" s="17"/>
      <c r="I2016" s="18"/>
      <c r="J2016" s="18"/>
      <c r="K2016" s="19"/>
      <c r="L2016" s="1">
        <f t="shared" si="2200"/>
        <v>0</v>
      </c>
      <c r="M2016" s="4">
        <f t="shared" si="2201"/>
        <v>0</v>
      </c>
      <c r="R2016">
        <f t="shared" si="2238"/>
        <v>1</v>
      </c>
      <c r="S2016" s="33">
        <f t="shared" ref="S2016" si="2267">S2003</f>
        <v>44025</v>
      </c>
      <c r="T2016">
        <f t="shared" si="2240"/>
        <v>29</v>
      </c>
      <c r="U2016">
        <f t="shared" si="2241"/>
        <v>7</v>
      </c>
      <c r="V2016" t="str">
        <f t="shared" si="2203"/>
        <v>291</v>
      </c>
      <c r="W2016" s="188">
        <f t="shared" si="2242"/>
        <v>0</v>
      </c>
      <c r="X2016" s="188">
        <f t="shared" si="2243"/>
        <v>0</v>
      </c>
      <c r="Y2016" s="33">
        <f t="shared" si="2244"/>
        <v>44025</v>
      </c>
    </row>
    <row r="2017" spans="1:25" ht="15.75" thickBot="1">
      <c r="A2017" s="39"/>
      <c r="B2017" s="241"/>
      <c r="C2017" s="14" t="str">
        <f>IF(B2006&lt;&gt;"",'Agents Postes'!E$14,"")</f>
        <v/>
      </c>
      <c r="D2017" s="15"/>
      <c r="E2017" s="126"/>
      <c r="F2017" s="126"/>
      <c r="G2017" s="127"/>
      <c r="H2017" s="127"/>
      <c r="I2017" s="128"/>
      <c r="J2017" s="128"/>
      <c r="K2017" s="21"/>
      <c r="L2017" s="5">
        <f t="shared" si="2200"/>
        <v>0</v>
      </c>
      <c r="M2017" s="6">
        <f t="shared" si="2201"/>
        <v>0</v>
      </c>
      <c r="R2017">
        <f t="shared" si="2238"/>
        <v>1</v>
      </c>
      <c r="S2017" s="33">
        <f t="shared" ref="S2017" si="2268">S2003</f>
        <v>44025</v>
      </c>
      <c r="T2017">
        <f t="shared" si="2240"/>
        <v>29</v>
      </c>
      <c r="U2017">
        <f t="shared" si="2241"/>
        <v>7</v>
      </c>
      <c r="V2017" t="str">
        <f t="shared" si="2203"/>
        <v>291</v>
      </c>
      <c r="W2017" s="188">
        <f t="shared" si="2242"/>
        <v>0</v>
      </c>
      <c r="X2017" s="188">
        <f t="shared" si="2243"/>
        <v>0</v>
      </c>
      <c r="Y2017" s="33">
        <f t="shared" si="2244"/>
        <v>44025</v>
      </c>
    </row>
    <row r="2018" spans="1:25" ht="15">
      <c r="A2018" s="39">
        <v>134</v>
      </c>
      <c r="B2018" s="239">
        <f>IF(WORKDAY(D$4,A2018,Feries)&lt;=F$4,WORKDAY(D$4,A2018,Feries),"")</f>
        <v>44027</v>
      </c>
      <c r="C2018" s="11" t="str">
        <f>IF(B2018&lt;&gt;"",'Agents Postes'!E$3,"")</f>
        <v>Herbert Dupont</v>
      </c>
      <c r="D2018" s="12"/>
      <c r="E2018" s="123"/>
      <c r="F2018" s="123"/>
      <c r="G2018" s="124"/>
      <c r="H2018" s="124"/>
      <c r="I2018" s="125"/>
      <c r="J2018" s="125"/>
      <c r="K2018" s="13"/>
      <c r="L2018" s="2">
        <f t="shared" si="2200"/>
        <v>0</v>
      </c>
      <c r="M2018" s="3">
        <f t="shared" si="2201"/>
        <v>0</v>
      </c>
      <c r="R2018">
        <f t="shared" si="2238"/>
        <v>3</v>
      </c>
      <c r="S2018" s="33">
        <f t="shared" ref="S2018" si="2269">B2018</f>
        <v>44027</v>
      </c>
      <c r="T2018">
        <f t="shared" si="2240"/>
        <v>29</v>
      </c>
      <c r="U2018">
        <f t="shared" si="2241"/>
        <v>7</v>
      </c>
      <c r="V2018" t="str">
        <f t="shared" si="2203"/>
        <v>29Herbert Dupont3</v>
      </c>
      <c r="W2018" s="188">
        <f t="shared" si="2242"/>
        <v>0</v>
      </c>
      <c r="X2018" s="188">
        <f t="shared" si="2243"/>
        <v>0</v>
      </c>
      <c r="Y2018" s="33">
        <f t="shared" si="2244"/>
        <v>44027</v>
      </c>
    </row>
    <row r="2019" spans="1:25" ht="15">
      <c r="A2019" s="39"/>
      <c r="B2019" s="240"/>
      <c r="C2019" s="14" t="str">
        <f>IF(B2018&lt;&gt;"",'Agents Postes'!E$4,"")</f>
        <v>Lulu Durand</v>
      </c>
      <c r="D2019" s="15"/>
      <c r="E2019" s="16"/>
      <c r="F2019" s="16"/>
      <c r="G2019" s="17"/>
      <c r="H2019" s="17"/>
      <c r="I2019" s="18"/>
      <c r="J2019" s="18"/>
      <c r="K2019" s="19"/>
      <c r="L2019" s="1">
        <f t="shared" si="2200"/>
        <v>0</v>
      </c>
      <c r="M2019" s="4">
        <f t="shared" si="2201"/>
        <v>0</v>
      </c>
      <c r="R2019">
        <f t="shared" si="2238"/>
        <v>3</v>
      </c>
      <c r="S2019" s="33">
        <f t="shared" ref="S2019" si="2270">S2018</f>
        <v>44027</v>
      </c>
      <c r="T2019">
        <f t="shared" si="2240"/>
        <v>29</v>
      </c>
      <c r="U2019">
        <f t="shared" si="2241"/>
        <v>7</v>
      </c>
      <c r="V2019" t="str">
        <f t="shared" si="2203"/>
        <v>29Lulu Durand3</v>
      </c>
      <c r="W2019" s="188">
        <f t="shared" si="2242"/>
        <v>0</v>
      </c>
      <c r="X2019" s="188">
        <f t="shared" si="2243"/>
        <v>0</v>
      </c>
      <c r="Y2019" s="33">
        <f t="shared" si="2244"/>
        <v>44027</v>
      </c>
    </row>
    <row r="2020" spans="1:25" ht="15">
      <c r="A2020" s="39"/>
      <c r="B2020" s="240"/>
      <c r="C2020" s="14" t="str">
        <f>IF(B2018&lt;&gt;"",'Agents Postes'!E$5,"")</f>
        <v>Jules Wist</v>
      </c>
      <c r="D2020" s="15"/>
      <c r="E2020" s="16"/>
      <c r="F2020" s="16"/>
      <c r="G2020" s="17"/>
      <c r="H2020" s="17"/>
      <c r="I2020" s="18"/>
      <c r="J2020" s="18"/>
      <c r="K2020" s="19"/>
      <c r="L2020" s="1">
        <f t="shared" si="2200"/>
        <v>0</v>
      </c>
      <c r="M2020" s="4">
        <f t="shared" si="2201"/>
        <v>0</v>
      </c>
      <c r="R2020">
        <f t="shared" si="2238"/>
        <v>3</v>
      </c>
      <c r="S2020" s="33">
        <f t="shared" ref="S2020" si="2271">S2018</f>
        <v>44027</v>
      </c>
      <c r="T2020">
        <f t="shared" si="2240"/>
        <v>29</v>
      </c>
      <c r="U2020">
        <f t="shared" si="2241"/>
        <v>7</v>
      </c>
      <c r="V2020" t="str">
        <f t="shared" si="2203"/>
        <v>29Jules Wist3</v>
      </c>
      <c r="W2020" s="188">
        <f t="shared" si="2242"/>
        <v>0</v>
      </c>
      <c r="X2020" s="188">
        <f t="shared" si="2243"/>
        <v>0</v>
      </c>
      <c r="Y2020" s="33">
        <f t="shared" si="2244"/>
        <v>44027</v>
      </c>
    </row>
    <row r="2021" spans="1:25" ht="15">
      <c r="A2021" s="39"/>
      <c r="B2021" s="240"/>
      <c r="C2021" s="14" t="str">
        <f>IF(B2018&lt;&gt;"",'Agents Postes'!E$6,"")</f>
        <v>Honoré Tarot</v>
      </c>
      <c r="D2021" s="15"/>
      <c r="E2021" s="16"/>
      <c r="F2021" s="16"/>
      <c r="G2021" s="17"/>
      <c r="H2021" s="17"/>
      <c r="I2021" s="18"/>
      <c r="J2021" s="18"/>
      <c r="K2021" s="19"/>
      <c r="L2021" s="1">
        <f t="shared" si="2200"/>
        <v>0</v>
      </c>
      <c r="M2021" s="4">
        <f t="shared" si="2201"/>
        <v>0</v>
      </c>
      <c r="R2021">
        <f t="shared" si="2238"/>
        <v>3</v>
      </c>
      <c r="S2021" s="33">
        <f t="shared" ref="S2021" si="2272">S2018</f>
        <v>44027</v>
      </c>
      <c r="T2021">
        <f t="shared" si="2240"/>
        <v>29</v>
      </c>
      <c r="U2021">
        <f t="shared" si="2241"/>
        <v>7</v>
      </c>
      <c r="V2021" t="str">
        <f t="shared" si="2203"/>
        <v>29Honoré Tarot3</v>
      </c>
      <c r="W2021" s="188">
        <f t="shared" si="2242"/>
        <v>0</v>
      </c>
      <c r="X2021" s="188">
        <f t="shared" si="2243"/>
        <v>0</v>
      </c>
      <c r="Y2021" s="33">
        <f t="shared" si="2244"/>
        <v>44027</v>
      </c>
    </row>
    <row r="2022" spans="1:25" ht="15">
      <c r="A2022" s="39"/>
      <c r="B2022" s="240"/>
      <c r="C2022" s="14" t="str">
        <f>IF(B2018&lt;&gt;"",'Agents Postes'!E$7,"")</f>
        <v>Joseph Belote</v>
      </c>
      <c r="D2022" s="15"/>
      <c r="E2022" s="16"/>
      <c r="F2022" s="16"/>
      <c r="G2022" s="17"/>
      <c r="H2022" s="17"/>
      <c r="I2022" s="18"/>
      <c r="J2022" s="18"/>
      <c r="K2022" s="19"/>
      <c r="L2022" s="1">
        <f t="shared" ref="L2022:L2085" si="2273">(F2022-E2022)+(H2022-G2022)+(J2022-I2022)</f>
        <v>0</v>
      </c>
      <c r="M2022" s="4">
        <f t="shared" ref="M2022:M2085" si="2274">L2022*24</f>
        <v>0</v>
      </c>
      <c r="R2022">
        <f t="shared" si="2238"/>
        <v>3</v>
      </c>
      <c r="S2022" s="33">
        <f t="shared" ref="S2022" si="2275">S2018</f>
        <v>44027</v>
      </c>
      <c r="T2022">
        <f t="shared" si="2240"/>
        <v>29</v>
      </c>
      <c r="U2022">
        <f t="shared" si="2241"/>
        <v>7</v>
      </c>
      <c r="V2022" t="str">
        <f t="shared" ref="V2022:V2085" si="2276">T2022&amp;C2022&amp;R2022</f>
        <v>29Joseph Belote3</v>
      </c>
      <c r="W2022" s="188">
        <f t="shared" si="2242"/>
        <v>0</v>
      </c>
      <c r="X2022" s="188">
        <f t="shared" si="2243"/>
        <v>0</v>
      </c>
      <c r="Y2022" s="33">
        <f t="shared" si="2244"/>
        <v>44027</v>
      </c>
    </row>
    <row r="2023" spans="1:25" ht="15">
      <c r="A2023" s="39"/>
      <c r="B2023" s="240"/>
      <c r="C2023" s="14" t="str">
        <f>IF(B2018&lt;&gt;"",'Agents Postes'!E$8,"")</f>
        <v/>
      </c>
      <c r="D2023" s="15"/>
      <c r="E2023" s="16"/>
      <c r="F2023" s="16"/>
      <c r="G2023" s="17"/>
      <c r="H2023" s="17"/>
      <c r="I2023" s="18"/>
      <c r="J2023" s="18"/>
      <c r="K2023" s="19"/>
      <c r="L2023" s="1">
        <f t="shared" si="2273"/>
        <v>0</v>
      </c>
      <c r="M2023" s="4">
        <f t="shared" si="2274"/>
        <v>0</v>
      </c>
      <c r="R2023">
        <f t="shared" si="2238"/>
        <v>3</v>
      </c>
      <c r="S2023" s="33">
        <f t="shared" ref="S2023" si="2277">S2018</f>
        <v>44027</v>
      </c>
      <c r="T2023">
        <f t="shared" si="2240"/>
        <v>29</v>
      </c>
      <c r="U2023">
        <f t="shared" si="2241"/>
        <v>7</v>
      </c>
      <c r="V2023" t="str">
        <f t="shared" si="2276"/>
        <v>293</v>
      </c>
      <c r="W2023" s="188">
        <f t="shared" si="2242"/>
        <v>0</v>
      </c>
      <c r="X2023" s="188">
        <f t="shared" si="2243"/>
        <v>0</v>
      </c>
      <c r="Y2023" s="33">
        <f t="shared" si="2244"/>
        <v>44027</v>
      </c>
    </row>
    <row r="2024" spans="1:25" ht="15">
      <c r="A2024" s="39"/>
      <c r="B2024" s="240"/>
      <c r="C2024" s="14" t="str">
        <f>IF(B2018&lt;&gt;"",'Agents Postes'!E$9,"")</f>
        <v/>
      </c>
      <c r="D2024" s="15"/>
      <c r="E2024" s="16"/>
      <c r="F2024" s="16"/>
      <c r="G2024" s="17"/>
      <c r="H2024" s="17"/>
      <c r="I2024" s="18"/>
      <c r="J2024" s="18"/>
      <c r="K2024" s="19"/>
      <c r="L2024" s="1">
        <f t="shared" si="2273"/>
        <v>0</v>
      </c>
      <c r="M2024" s="4">
        <f t="shared" si="2274"/>
        <v>0</v>
      </c>
      <c r="R2024">
        <f t="shared" si="2238"/>
        <v>3</v>
      </c>
      <c r="S2024" s="33">
        <f t="shared" ref="S2024" si="2278">S2018</f>
        <v>44027</v>
      </c>
      <c r="T2024">
        <f t="shared" si="2240"/>
        <v>29</v>
      </c>
      <c r="U2024">
        <f t="shared" si="2241"/>
        <v>7</v>
      </c>
      <c r="V2024" t="str">
        <f t="shared" si="2276"/>
        <v>293</v>
      </c>
      <c r="W2024" s="188">
        <f t="shared" si="2242"/>
        <v>0</v>
      </c>
      <c r="X2024" s="188">
        <f t="shared" si="2243"/>
        <v>0</v>
      </c>
      <c r="Y2024" s="33">
        <f t="shared" si="2244"/>
        <v>44027</v>
      </c>
    </row>
    <row r="2025" spans="1:25" ht="15">
      <c r="A2025" s="39"/>
      <c r="B2025" s="240"/>
      <c r="C2025" s="14" t="str">
        <f>IF(B2018&lt;&gt;"",'Agents Postes'!E$10,"")</f>
        <v/>
      </c>
      <c r="D2025" s="15"/>
      <c r="E2025" s="16"/>
      <c r="F2025" s="16"/>
      <c r="G2025" s="17"/>
      <c r="H2025" s="17"/>
      <c r="I2025" s="18"/>
      <c r="J2025" s="18"/>
      <c r="K2025" s="19"/>
      <c r="L2025" s="1">
        <f t="shared" si="2273"/>
        <v>0</v>
      </c>
      <c r="M2025" s="4">
        <f t="shared" si="2274"/>
        <v>0</v>
      </c>
      <c r="R2025">
        <f t="shared" si="2238"/>
        <v>3</v>
      </c>
      <c r="S2025" s="33">
        <f t="shared" ref="S2025" si="2279">S2018</f>
        <v>44027</v>
      </c>
      <c r="T2025">
        <f t="shared" si="2240"/>
        <v>29</v>
      </c>
      <c r="U2025">
        <f t="shared" si="2241"/>
        <v>7</v>
      </c>
      <c r="V2025" t="str">
        <f t="shared" si="2276"/>
        <v>293</v>
      </c>
      <c r="W2025" s="188">
        <f t="shared" si="2242"/>
        <v>0</v>
      </c>
      <c r="X2025" s="188">
        <f t="shared" si="2243"/>
        <v>0</v>
      </c>
      <c r="Y2025" s="33">
        <f t="shared" si="2244"/>
        <v>44027</v>
      </c>
    </row>
    <row r="2026" spans="1:25" ht="15">
      <c r="A2026" s="39"/>
      <c r="B2026" s="240"/>
      <c r="C2026" s="14" t="str">
        <f>IF(B2018&lt;&gt;"",'Agents Postes'!E$11,"")</f>
        <v/>
      </c>
      <c r="D2026" s="15"/>
      <c r="E2026" s="16"/>
      <c r="F2026" s="16"/>
      <c r="G2026" s="17"/>
      <c r="H2026" s="17"/>
      <c r="I2026" s="18"/>
      <c r="J2026" s="18"/>
      <c r="K2026" s="19"/>
      <c r="L2026" s="1">
        <f t="shared" si="2273"/>
        <v>0</v>
      </c>
      <c r="M2026" s="4">
        <f t="shared" si="2274"/>
        <v>0</v>
      </c>
      <c r="R2026">
        <f t="shared" si="2238"/>
        <v>3</v>
      </c>
      <c r="S2026" s="33">
        <f t="shared" ref="S2026" si="2280">S2018</f>
        <v>44027</v>
      </c>
      <c r="T2026">
        <f t="shared" si="2240"/>
        <v>29</v>
      </c>
      <c r="U2026">
        <f t="shared" si="2241"/>
        <v>7</v>
      </c>
      <c r="V2026" t="str">
        <f t="shared" si="2276"/>
        <v>293</v>
      </c>
      <c r="W2026" s="188">
        <f t="shared" si="2242"/>
        <v>0</v>
      </c>
      <c r="X2026" s="188">
        <f t="shared" si="2243"/>
        <v>0</v>
      </c>
      <c r="Y2026" s="33">
        <f t="shared" si="2244"/>
        <v>44027</v>
      </c>
    </row>
    <row r="2027" spans="1:25" ht="15">
      <c r="A2027" s="39"/>
      <c r="B2027" s="240"/>
      <c r="C2027" s="14" t="str">
        <f>IF(B2018&lt;&gt;"",'Agents Postes'!E$12,"")</f>
        <v/>
      </c>
      <c r="D2027" s="15"/>
      <c r="E2027" s="16"/>
      <c r="F2027" s="16"/>
      <c r="G2027" s="17"/>
      <c r="H2027" s="17"/>
      <c r="I2027" s="18"/>
      <c r="J2027" s="18"/>
      <c r="K2027" s="19"/>
      <c r="L2027" s="1">
        <f t="shared" si="2273"/>
        <v>0</v>
      </c>
      <c r="M2027" s="4">
        <f t="shared" si="2274"/>
        <v>0</v>
      </c>
      <c r="R2027">
        <f t="shared" si="2238"/>
        <v>3</v>
      </c>
      <c r="S2027" s="33">
        <f t="shared" ref="S2027" si="2281">S2018</f>
        <v>44027</v>
      </c>
      <c r="T2027">
        <f t="shared" si="2240"/>
        <v>29</v>
      </c>
      <c r="U2027">
        <f t="shared" si="2241"/>
        <v>7</v>
      </c>
      <c r="V2027" t="str">
        <f t="shared" si="2276"/>
        <v>293</v>
      </c>
      <c r="W2027" s="188">
        <f t="shared" si="2242"/>
        <v>0</v>
      </c>
      <c r="X2027" s="188">
        <f t="shared" si="2243"/>
        <v>0</v>
      </c>
      <c r="Y2027" s="33">
        <f t="shared" si="2244"/>
        <v>44027</v>
      </c>
    </row>
    <row r="2028" spans="1:25" ht="15">
      <c r="A2028" s="39"/>
      <c r="B2028" s="240"/>
      <c r="C2028" s="14" t="str">
        <f>IF(B2018&lt;&gt;"",'Agents Postes'!E$13,"")</f>
        <v/>
      </c>
      <c r="D2028" s="15"/>
      <c r="E2028" s="16"/>
      <c r="F2028" s="16"/>
      <c r="G2028" s="17"/>
      <c r="H2028" s="17"/>
      <c r="I2028" s="18"/>
      <c r="J2028" s="18"/>
      <c r="K2028" s="19"/>
      <c r="L2028" s="1">
        <f t="shared" si="2273"/>
        <v>0</v>
      </c>
      <c r="M2028" s="4">
        <f t="shared" si="2274"/>
        <v>0</v>
      </c>
      <c r="R2028">
        <f t="shared" si="2238"/>
        <v>3</v>
      </c>
      <c r="S2028" s="33">
        <f t="shared" ref="S2028" si="2282">S2018</f>
        <v>44027</v>
      </c>
      <c r="T2028">
        <f t="shared" si="2240"/>
        <v>29</v>
      </c>
      <c r="U2028">
        <f t="shared" si="2241"/>
        <v>7</v>
      </c>
      <c r="V2028" t="str">
        <f t="shared" si="2276"/>
        <v>293</v>
      </c>
      <c r="W2028" s="188">
        <f t="shared" si="2242"/>
        <v>0</v>
      </c>
      <c r="X2028" s="188">
        <f t="shared" si="2243"/>
        <v>0</v>
      </c>
      <c r="Y2028" s="33">
        <f t="shared" si="2244"/>
        <v>44027</v>
      </c>
    </row>
    <row r="2029" spans="1:25" ht="15">
      <c r="A2029" s="39"/>
      <c r="B2029" s="240"/>
      <c r="C2029" s="14" t="str">
        <f>IF(B2018&lt;&gt;"",'Agents Postes'!E$14,"")</f>
        <v/>
      </c>
      <c r="D2029" s="15"/>
      <c r="E2029" s="16"/>
      <c r="F2029" s="16"/>
      <c r="G2029" s="17"/>
      <c r="H2029" s="17"/>
      <c r="I2029" s="18"/>
      <c r="J2029" s="18"/>
      <c r="K2029" s="19"/>
      <c r="L2029" s="1">
        <f t="shared" si="2273"/>
        <v>0</v>
      </c>
      <c r="M2029" s="4">
        <f t="shared" si="2274"/>
        <v>0</v>
      </c>
      <c r="R2029">
        <f t="shared" si="2238"/>
        <v>3</v>
      </c>
      <c r="S2029" s="33">
        <f t="shared" ref="S2029" si="2283">S2018</f>
        <v>44027</v>
      </c>
      <c r="T2029">
        <f t="shared" si="2240"/>
        <v>29</v>
      </c>
      <c r="U2029">
        <f t="shared" si="2241"/>
        <v>7</v>
      </c>
      <c r="V2029" t="str">
        <f t="shared" si="2276"/>
        <v>293</v>
      </c>
      <c r="W2029" s="188">
        <f t="shared" si="2242"/>
        <v>0</v>
      </c>
      <c r="X2029" s="188">
        <f t="shared" si="2243"/>
        <v>0</v>
      </c>
      <c r="Y2029" s="33">
        <f t="shared" si="2244"/>
        <v>44027</v>
      </c>
    </row>
    <row r="2030" spans="1:25" ht="15">
      <c r="A2030" s="39"/>
      <c r="B2030" s="240"/>
      <c r="C2030" s="14" t="str">
        <f>IF(B2019&lt;&gt;"",'Agents Postes'!E$14,"")</f>
        <v/>
      </c>
      <c r="D2030" s="15"/>
      <c r="E2030" s="16"/>
      <c r="F2030" s="16"/>
      <c r="G2030" s="17"/>
      <c r="H2030" s="17"/>
      <c r="I2030" s="18"/>
      <c r="J2030" s="18"/>
      <c r="K2030" s="19"/>
      <c r="L2030" s="1">
        <f t="shared" si="2273"/>
        <v>0</v>
      </c>
      <c r="M2030" s="4">
        <f t="shared" si="2274"/>
        <v>0</v>
      </c>
      <c r="R2030">
        <f t="shared" si="2238"/>
        <v>3</v>
      </c>
      <c r="S2030" s="33">
        <f t="shared" ref="S2030" si="2284">S2018</f>
        <v>44027</v>
      </c>
      <c r="T2030">
        <f t="shared" si="2240"/>
        <v>29</v>
      </c>
      <c r="U2030">
        <f t="shared" si="2241"/>
        <v>7</v>
      </c>
      <c r="V2030" t="str">
        <f t="shared" si="2276"/>
        <v>293</v>
      </c>
      <c r="W2030" s="188">
        <f t="shared" si="2242"/>
        <v>0</v>
      </c>
      <c r="X2030" s="188">
        <f t="shared" si="2243"/>
        <v>0</v>
      </c>
      <c r="Y2030" s="33">
        <f t="shared" si="2244"/>
        <v>44027</v>
      </c>
    </row>
    <row r="2031" spans="1:25" ht="15">
      <c r="A2031" s="39"/>
      <c r="B2031" s="240"/>
      <c r="C2031" s="14" t="str">
        <f>IF(B2020&lt;&gt;"",'Agents Postes'!E$14,"")</f>
        <v/>
      </c>
      <c r="D2031" s="15"/>
      <c r="E2031" s="16"/>
      <c r="F2031" s="16"/>
      <c r="G2031" s="17"/>
      <c r="H2031" s="17"/>
      <c r="I2031" s="18"/>
      <c r="J2031" s="18"/>
      <c r="K2031" s="19"/>
      <c r="L2031" s="1">
        <f t="shared" si="2273"/>
        <v>0</v>
      </c>
      <c r="M2031" s="4">
        <f t="shared" si="2274"/>
        <v>0</v>
      </c>
      <c r="R2031">
        <f t="shared" si="2238"/>
        <v>3</v>
      </c>
      <c r="S2031" s="33">
        <f t="shared" ref="S2031" si="2285">S2018</f>
        <v>44027</v>
      </c>
      <c r="T2031">
        <f t="shared" si="2240"/>
        <v>29</v>
      </c>
      <c r="U2031">
        <f t="shared" si="2241"/>
        <v>7</v>
      </c>
      <c r="V2031" t="str">
        <f t="shared" si="2276"/>
        <v>293</v>
      </c>
      <c r="W2031" s="188">
        <f t="shared" si="2242"/>
        <v>0</v>
      </c>
      <c r="X2031" s="188">
        <f t="shared" si="2243"/>
        <v>0</v>
      </c>
      <c r="Y2031" s="33">
        <f t="shared" si="2244"/>
        <v>44027</v>
      </c>
    </row>
    <row r="2032" spans="1:25" ht="15.75" thickBot="1">
      <c r="A2032" s="39"/>
      <c r="B2032" s="241"/>
      <c r="C2032" s="14" t="str">
        <f>IF(B2021&lt;&gt;"",'Agents Postes'!E$14,"")</f>
        <v/>
      </c>
      <c r="D2032" s="15"/>
      <c r="E2032" s="126"/>
      <c r="F2032" s="126"/>
      <c r="G2032" s="127"/>
      <c r="H2032" s="127"/>
      <c r="I2032" s="128"/>
      <c r="J2032" s="128"/>
      <c r="K2032" s="21"/>
      <c r="L2032" s="5">
        <f t="shared" si="2273"/>
        <v>0</v>
      </c>
      <c r="M2032" s="6">
        <f t="shared" si="2274"/>
        <v>0</v>
      </c>
      <c r="R2032">
        <f t="shared" si="2238"/>
        <v>3</v>
      </c>
      <c r="S2032" s="33">
        <f t="shared" ref="S2032" si="2286">S2018</f>
        <v>44027</v>
      </c>
      <c r="T2032">
        <f t="shared" si="2240"/>
        <v>29</v>
      </c>
      <c r="U2032">
        <f t="shared" si="2241"/>
        <v>7</v>
      </c>
      <c r="V2032" t="str">
        <f t="shared" si="2276"/>
        <v>293</v>
      </c>
      <c r="W2032" s="188">
        <f t="shared" si="2242"/>
        <v>0</v>
      </c>
      <c r="X2032" s="188">
        <f t="shared" si="2243"/>
        <v>0</v>
      </c>
      <c r="Y2032" s="33">
        <f t="shared" si="2244"/>
        <v>44027</v>
      </c>
    </row>
    <row r="2033" spans="1:25" ht="15">
      <c r="A2033" s="39">
        <v>135</v>
      </c>
      <c r="B2033" s="239">
        <f>IF(WORKDAY(D$4,A2033,Feries)&lt;=F$4,WORKDAY(D$4,A2033,Feries),"")</f>
        <v>44028</v>
      </c>
      <c r="C2033" s="11" t="str">
        <f>IF(B2033&lt;&gt;"",'Agents Postes'!E$3,"")</f>
        <v>Herbert Dupont</v>
      </c>
      <c r="D2033" s="12"/>
      <c r="E2033" s="123"/>
      <c r="F2033" s="123"/>
      <c r="G2033" s="124"/>
      <c r="H2033" s="124"/>
      <c r="I2033" s="125"/>
      <c r="J2033" s="125"/>
      <c r="K2033" s="13"/>
      <c r="L2033" s="2">
        <f t="shared" si="2273"/>
        <v>0</v>
      </c>
      <c r="M2033" s="3">
        <f t="shared" si="2274"/>
        <v>0</v>
      </c>
      <c r="R2033">
        <f t="shared" si="2238"/>
        <v>4</v>
      </c>
      <c r="S2033" s="33">
        <f t="shared" ref="S2033" si="2287">B2033</f>
        <v>44028</v>
      </c>
      <c r="T2033">
        <f t="shared" si="2240"/>
        <v>29</v>
      </c>
      <c r="U2033">
        <f t="shared" si="2241"/>
        <v>7</v>
      </c>
      <c r="V2033" t="str">
        <f t="shared" si="2276"/>
        <v>29Herbert Dupont4</v>
      </c>
      <c r="W2033" s="188">
        <f t="shared" si="2242"/>
        <v>0</v>
      </c>
      <c r="X2033" s="188">
        <f t="shared" si="2243"/>
        <v>0</v>
      </c>
      <c r="Y2033" s="33">
        <f t="shared" si="2244"/>
        <v>44028</v>
      </c>
    </row>
    <row r="2034" spans="1:25" ht="15">
      <c r="A2034" s="39"/>
      <c r="B2034" s="240"/>
      <c r="C2034" s="14" t="str">
        <f>IF(B2033&lt;&gt;"",'Agents Postes'!E$4,"")</f>
        <v>Lulu Durand</v>
      </c>
      <c r="D2034" s="15"/>
      <c r="E2034" s="16"/>
      <c r="F2034" s="16"/>
      <c r="G2034" s="17"/>
      <c r="H2034" s="17"/>
      <c r="I2034" s="18"/>
      <c r="J2034" s="18"/>
      <c r="K2034" s="19"/>
      <c r="L2034" s="1">
        <f t="shared" si="2273"/>
        <v>0</v>
      </c>
      <c r="M2034" s="4">
        <f t="shared" si="2274"/>
        <v>0</v>
      </c>
      <c r="R2034">
        <f t="shared" si="2238"/>
        <v>4</v>
      </c>
      <c r="S2034" s="33">
        <f t="shared" ref="S2034" si="2288">S2033</f>
        <v>44028</v>
      </c>
      <c r="T2034">
        <f t="shared" si="2240"/>
        <v>29</v>
      </c>
      <c r="U2034">
        <f t="shared" si="2241"/>
        <v>7</v>
      </c>
      <c r="V2034" t="str">
        <f t="shared" si="2276"/>
        <v>29Lulu Durand4</v>
      </c>
      <c r="W2034" s="188">
        <f t="shared" si="2242"/>
        <v>0</v>
      </c>
      <c r="X2034" s="188">
        <f t="shared" si="2243"/>
        <v>0</v>
      </c>
      <c r="Y2034" s="33">
        <f t="shared" si="2244"/>
        <v>44028</v>
      </c>
    </row>
    <row r="2035" spans="1:25" ht="15">
      <c r="A2035" s="39"/>
      <c r="B2035" s="240"/>
      <c r="C2035" s="14" t="str">
        <f>IF(B2033&lt;&gt;"",'Agents Postes'!E$5,"")</f>
        <v>Jules Wist</v>
      </c>
      <c r="D2035" s="15"/>
      <c r="E2035" s="16"/>
      <c r="F2035" s="16"/>
      <c r="G2035" s="17"/>
      <c r="H2035" s="17"/>
      <c r="I2035" s="18"/>
      <c r="J2035" s="18"/>
      <c r="K2035" s="19"/>
      <c r="L2035" s="1">
        <f t="shared" si="2273"/>
        <v>0</v>
      </c>
      <c r="M2035" s="4">
        <f t="shared" si="2274"/>
        <v>0</v>
      </c>
      <c r="R2035">
        <f t="shared" si="2238"/>
        <v>4</v>
      </c>
      <c r="S2035" s="33">
        <f t="shared" ref="S2035" si="2289">S2033</f>
        <v>44028</v>
      </c>
      <c r="T2035">
        <f t="shared" si="2240"/>
        <v>29</v>
      </c>
      <c r="U2035">
        <f t="shared" si="2241"/>
        <v>7</v>
      </c>
      <c r="V2035" t="str">
        <f t="shared" si="2276"/>
        <v>29Jules Wist4</v>
      </c>
      <c r="W2035" s="188">
        <f t="shared" si="2242"/>
        <v>0</v>
      </c>
      <c r="X2035" s="188">
        <f t="shared" si="2243"/>
        <v>0</v>
      </c>
      <c r="Y2035" s="33">
        <f t="shared" si="2244"/>
        <v>44028</v>
      </c>
    </row>
    <row r="2036" spans="1:25" ht="15">
      <c r="A2036" s="39"/>
      <c r="B2036" s="240"/>
      <c r="C2036" s="14" t="str">
        <f>IF(B2033&lt;&gt;"",'Agents Postes'!E$6,"")</f>
        <v>Honoré Tarot</v>
      </c>
      <c r="D2036" s="15"/>
      <c r="E2036" s="16"/>
      <c r="F2036" s="16"/>
      <c r="G2036" s="17"/>
      <c r="H2036" s="17"/>
      <c r="I2036" s="18"/>
      <c r="J2036" s="18"/>
      <c r="K2036" s="19"/>
      <c r="L2036" s="1">
        <f t="shared" si="2273"/>
        <v>0</v>
      </c>
      <c r="M2036" s="4">
        <f t="shared" si="2274"/>
        <v>0</v>
      </c>
      <c r="R2036">
        <f t="shared" si="2238"/>
        <v>4</v>
      </c>
      <c r="S2036" s="33">
        <f t="shared" ref="S2036" si="2290">S2033</f>
        <v>44028</v>
      </c>
      <c r="T2036">
        <f t="shared" si="2240"/>
        <v>29</v>
      </c>
      <c r="U2036">
        <f t="shared" si="2241"/>
        <v>7</v>
      </c>
      <c r="V2036" t="str">
        <f t="shared" si="2276"/>
        <v>29Honoré Tarot4</v>
      </c>
      <c r="W2036" s="188">
        <f t="shared" si="2242"/>
        <v>0</v>
      </c>
      <c r="X2036" s="188">
        <f t="shared" si="2243"/>
        <v>0</v>
      </c>
      <c r="Y2036" s="33">
        <f t="shared" si="2244"/>
        <v>44028</v>
      </c>
    </row>
    <row r="2037" spans="1:25" ht="15">
      <c r="A2037" s="39"/>
      <c r="B2037" s="240"/>
      <c r="C2037" s="14" t="str">
        <f>IF(B2033&lt;&gt;"",'Agents Postes'!E$7,"")</f>
        <v>Joseph Belote</v>
      </c>
      <c r="D2037" s="15"/>
      <c r="E2037" s="16"/>
      <c r="F2037" s="16"/>
      <c r="G2037" s="17"/>
      <c r="H2037" s="17"/>
      <c r="I2037" s="18"/>
      <c r="J2037" s="18"/>
      <c r="K2037" s="19"/>
      <c r="L2037" s="1">
        <f t="shared" si="2273"/>
        <v>0</v>
      </c>
      <c r="M2037" s="4">
        <f t="shared" si="2274"/>
        <v>0</v>
      </c>
      <c r="R2037">
        <f t="shared" si="2238"/>
        <v>4</v>
      </c>
      <c r="S2037" s="33">
        <f t="shared" ref="S2037" si="2291">S2033</f>
        <v>44028</v>
      </c>
      <c r="T2037">
        <f t="shared" si="2240"/>
        <v>29</v>
      </c>
      <c r="U2037">
        <f t="shared" si="2241"/>
        <v>7</v>
      </c>
      <c r="V2037" t="str">
        <f t="shared" si="2276"/>
        <v>29Joseph Belote4</v>
      </c>
      <c r="W2037" s="188">
        <f t="shared" si="2242"/>
        <v>0</v>
      </c>
      <c r="X2037" s="188">
        <f t="shared" si="2243"/>
        <v>0</v>
      </c>
      <c r="Y2037" s="33">
        <f t="shared" si="2244"/>
        <v>44028</v>
      </c>
    </row>
    <row r="2038" spans="1:25" ht="15">
      <c r="A2038" s="39"/>
      <c r="B2038" s="240"/>
      <c r="C2038" s="14" t="str">
        <f>IF(B2033&lt;&gt;"",'Agents Postes'!E$8,"")</f>
        <v/>
      </c>
      <c r="D2038" s="15"/>
      <c r="E2038" s="16"/>
      <c r="F2038" s="16"/>
      <c r="G2038" s="17"/>
      <c r="H2038" s="17"/>
      <c r="I2038" s="18"/>
      <c r="J2038" s="18"/>
      <c r="K2038" s="19"/>
      <c r="L2038" s="1">
        <f t="shared" si="2273"/>
        <v>0</v>
      </c>
      <c r="M2038" s="4">
        <f t="shared" si="2274"/>
        <v>0</v>
      </c>
      <c r="R2038">
        <f t="shared" si="2238"/>
        <v>4</v>
      </c>
      <c r="S2038" s="33">
        <f t="shared" ref="S2038" si="2292">S2033</f>
        <v>44028</v>
      </c>
      <c r="T2038">
        <f t="shared" si="2240"/>
        <v>29</v>
      </c>
      <c r="U2038">
        <f t="shared" si="2241"/>
        <v>7</v>
      </c>
      <c r="V2038" t="str">
        <f t="shared" si="2276"/>
        <v>294</v>
      </c>
      <c r="W2038" s="188">
        <f t="shared" si="2242"/>
        <v>0</v>
      </c>
      <c r="X2038" s="188">
        <f t="shared" si="2243"/>
        <v>0</v>
      </c>
      <c r="Y2038" s="33">
        <f t="shared" si="2244"/>
        <v>44028</v>
      </c>
    </row>
    <row r="2039" spans="1:25" ht="15">
      <c r="A2039" s="39"/>
      <c r="B2039" s="240"/>
      <c r="C2039" s="14" t="str">
        <f>IF(B2033&lt;&gt;"",'Agents Postes'!E$9,"")</f>
        <v/>
      </c>
      <c r="D2039" s="15"/>
      <c r="E2039" s="16"/>
      <c r="F2039" s="16"/>
      <c r="G2039" s="17"/>
      <c r="H2039" s="17"/>
      <c r="I2039" s="18"/>
      <c r="J2039" s="18"/>
      <c r="K2039" s="19"/>
      <c r="L2039" s="1">
        <f t="shared" si="2273"/>
        <v>0</v>
      </c>
      <c r="M2039" s="4">
        <f t="shared" si="2274"/>
        <v>0</v>
      </c>
      <c r="R2039">
        <f t="shared" si="2238"/>
        <v>4</v>
      </c>
      <c r="S2039" s="33">
        <f t="shared" ref="S2039" si="2293">S2033</f>
        <v>44028</v>
      </c>
      <c r="T2039">
        <f t="shared" si="2240"/>
        <v>29</v>
      </c>
      <c r="U2039">
        <f t="shared" si="2241"/>
        <v>7</v>
      </c>
      <c r="V2039" t="str">
        <f t="shared" si="2276"/>
        <v>294</v>
      </c>
      <c r="W2039" s="188">
        <f t="shared" si="2242"/>
        <v>0</v>
      </c>
      <c r="X2039" s="188">
        <f t="shared" si="2243"/>
        <v>0</v>
      </c>
      <c r="Y2039" s="33">
        <f t="shared" si="2244"/>
        <v>44028</v>
      </c>
    </row>
    <row r="2040" spans="1:25" ht="15">
      <c r="A2040" s="39"/>
      <c r="B2040" s="240"/>
      <c r="C2040" s="14" t="str">
        <f>IF(B2033&lt;&gt;"",'Agents Postes'!E$10,"")</f>
        <v/>
      </c>
      <c r="D2040" s="15"/>
      <c r="E2040" s="16"/>
      <c r="F2040" s="16"/>
      <c r="G2040" s="17"/>
      <c r="H2040" s="17"/>
      <c r="I2040" s="18"/>
      <c r="J2040" s="18"/>
      <c r="K2040" s="19"/>
      <c r="L2040" s="1">
        <f t="shared" si="2273"/>
        <v>0</v>
      </c>
      <c r="M2040" s="4">
        <f t="shared" si="2274"/>
        <v>0</v>
      </c>
      <c r="R2040">
        <f t="shared" si="2238"/>
        <v>4</v>
      </c>
      <c r="S2040" s="33">
        <f t="shared" ref="S2040" si="2294">S2033</f>
        <v>44028</v>
      </c>
      <c r="T2040">
        <f t="shared" si="2240"/>
        <v>29</v>
      </c>
      <c r="U2040">
        <f t="shared" si="2241"/>
        <v>7</v>
      </c>
      <c r="V2040" t="str">
        <f t="shared" si="2276"/>
        <v>294</v>
      </c>
      <c r="W2040" s="188">
        <f t="shared" si="2242"/>
        <v>0</v>
      </c>
      <c r="X2040" s="188">
        <f t="shared" si="2243"/>
        <v>0</v>
      </c>
      <c r="Y2040" s="33">
        <f t="shared" si="2244"/>
        <v>44028</v>
      </c>
    </row>
    <row r="2041" spans="1:25" ht="15">
      <c r="A2041" s="39"/>
      <c r="B2041" s="240"/>
      <c r="C2041" s="14" t="str">
        <f>IF(B2033&lt;&gt;"",'Agents Postes'!E$11,"")</f>
        <v/>
      </c>
      <c r="D2041" s="15"/>
      <c r="E2041" s="16"/>
      <c r="F2041" s="16"/>
      <c r="G2041" s="17"/>
      <c r="H2041" s="17"/>
      <c r="I2041" s="18"/>
      <c r="J2041" s="18"/>
      <c r="K2041" s="19"/>
      <c r="L2041" s="1">
        <f t="shared" si="2273"/>
        <v>0</v>
      </c>
      <c r="M2041" s="4">
        <f t="shared" si="2274"/>
        <v>0</v>
      </c>
      <c r="R2041">
        <f t="shared" si="2238"/>
        <v>4</v>
      </c>
      <c r="S2041" s="33">
        <f t="shared" ref="S2041" si="2295">S2033</f>
        <v>44028</v>
      </c>
      <c r="T2041">
        <f t="shared" si="2240"/>
        <v>29</v>
      </c>
      <c r="U2041">
        <f t="shared" si="2241"/>
        <v>7</v>
      </c>
      <c r="V2041" t="str">
        <f t="shared" si="2276"/>
        <v>294</v>
      </c>
      <c r="W2041" s="188">
        <f t="shared" si="2242"/>
        <v>0</v>
      </c>
      <c r="X2041" s="188">
        <f t="shared" si="2243"/>
        <v>0</v>
      </c>
      <c r="Y2041" s="33">
        <f t="shared" si="2244"/>
        <v>44028</v>
      </c>
    </row>
    <row r="2042" spans="1:25" ht="15">
      <c r="A2042" s="39"/>
      <c r="B2042" s="240"/>
      <c r="C2042" s="14" t="str">
        <f>IF(B2033&lt;&gt;"",'Agents Postes'!E$12,"")</f>
        <v/>
      </c>
      <c r="D2042" s="15"/>
      <c r="E2042" s="16"/>
      <c r="F2042" s="16"/>
      <c r="G2042" s="17"/>
      <c r="H2042" s="17"/>
      <c r="I2042" s="18"/>
      <c r="J2042" s="18"/>
      <c r="K2042" s="19"/>
      <c r="L2042" s="1">
        <f t="shared" si="2273"/>
        <v>0</v>
      </c>
      <c r="M2042" s="4">
        <f t="shared" si="2274"/>
        <v>0</v>
      </c>
      <c r="R2042">
        <f t="shared" si="2238"/>
        <v>4</v>
      </c>
      <c r="S2042" s="33">
        <f t="shared" ref="S2042" si="2296">S2033</f>
        <v>44028</v>
      </c>
      <c r="T2042">
        <f t="shared" si="2240"/>
        <v>29</v>
      </c>
      <c r="U2042">
        <f t="shared" si="2241"/>
        <v>7</v>
      </c>
      <c r="V2042" t="str">
        <f t="shared" si="2276"/>
        <v>294</v>
      </c>
      <c r="W2042" s="188">
        <f t="shared" si="2242"/>
        <v>0</v>
      </c>
      <c r="X2042" s="188">
        <f t="shared" si="2243"/>
        <v>0</v>
      </c>
      <c r="Y2042" s="33">
        <f t="shared" si="2244"/>
        <v>44028</v>
      </c>
    </row>
    <row r="2043" spans="1:25" ht="15">
      <c r="A2043" s="39"/>
      <c r="B2043" s="240"/>
      <c r="C2043" s="14" t="str">
        <f>IF(B2033&lt;&gt;"",'Agents Postes'!E$13,"")</f>
        <v/>
      </c>
      <c r="D2043" s="15"/>
      <c r="E2043" s="16"/>
      <c r="F2043" s="16"/>
      <c r="G2043" s="17"/>
      <c r="H2043" s="17"/>
      <c r="I2043" s="18"/>
      <c r="J2043" s="18"/>
      <c r="K2043" s="19"/>
      <c r="L2043" s="1">
        <f t="shared" si="2273"/>
        <v>0</v>
      </c>
      <c r="M2043" s="4">
        <f t="shared" si="2274"/>
        <v>0</v>
      </c>
      <c r="R2043">
        <f t="shared" si="2238"/>
        <v>4</v>
      </c>
      <c r="S2043" s="33">
        <f t="shared" ref="S2043" si="2297">S2033</f>
        <v>44028</v>
      </c>
      <c r="T2043">
        <f t="shared" si="2240"/>
        <v>29</v>
      </c>
      <c r="U2043">
        <f t="shared" si="2241"/>
        <v>7</v>
      </c>
      <c r="V2043" t="str">
        <f t="shared" si="2276"/>
        <v>294</v>
      </c>
      <c r="W2043" s="188">
        <f t="shared" si="2242"/>
        <v>0</v>
      </c>
      <c r="X2043" s="188">
        <f t="shared" si="2243"/>
        <v>0</v>
      </c>
      <c r="Y2043" s="33">
        <f t="shared" si="2244"/>
        <v>44028</v>
      </c>
    </row>
    <row r="2044" spans="1:25" ht="15">
      <c r="A2044" s="39"/>
      <c r="B2044" s="240"/>
      <c r="C2044" s="14" t="str">
        <f>IF(B2033&lt;&gt;"",'Agents Postes'!E$14,"")</f>
        <v/>
      </c>
      <c r="D2044" s="15"/>
      <c r="E2044" s="16"/>
      <c r="F2044" s="16"/>
      <c r="G2044" s="17"/>
      <c r="H2044" s="17"/>
      <c r="I2044" s="18"/>
      <c r="J2044" s="18"/>
      <c r="K2044" s="19"/>
      <c r="L2044" s="1">
        <f t="shared" si="2273"/>
        <v>0</v>
      </c>
      <c r="M2044" s="4">
        <f t="shared" si="2274"/>
        <v>0</v>
      </c>
      <c r="R2044">
        <f t="shared" si="2238"/>
        <v>4</v>
      </c>
      <c r="S2044" s="33">
        <f t="shared" ref="S2044" si="2298">S2033</f>
        <v>44028</v>
      </c>
      <c r="T2044">
        <f t="shared" si="2240"/>
        <v>29</v>
      </c>
      <c r="U2044">
        <f t="shared" si="2241"/>
        <v>7</v>
      </c>
      <c r="V2044" t="str">
        <f t="shared" si="2276"/>
        <v>294</v>
      </c>
      <c r="W2044" s="188">
        <f t="shared" si="2242"/>
        <v>0</v>
      </c>
      <c r="X2044" s="188">
        <f t="shared" si="2243"/>
        <v>0</v>
      </c>
      <c r="Y2044" s="33">
        <f t="shared" si="2244"/>
        <v>44028</v>
      </c>
    </row>
    <row r="2045" spans="1:25" ht="15">
      <c r="A2045" s="39"/>
      <c r="B2045" s="240"/>
      <c r="C2045" s="14" t="str">
        <f>IF(B2034&lt;&gt;"",'Agents Postes'!E$14,"")</f>
        <v/>
      </c>
      <c r="D2045" s="15"/>
      <c r="E2045" s="16"/>
      <c r="F2045" s="16"/>
      <c r="G2045" s="17"/>
      <c r="H2045" s="17"/>
      <c r="I2045" s="18"/>
      <c r="J2045" s="18"/>
      <c r="K2045" s="19"/>
      <c r="L2045" s="1">
        <f t="shared" si="2273"/>
        <v>0</v>
      </c>
      <c r="M2045" s="4">
        <f t="shared" si="2274"/>
        <v>0</v>
      </c>
      <c r="R2045">
        <f t="shared" si="2238"/>
        <v>4</v>
      </c>
      <c r="S2045" s="33">
        <f t="shared" ref="S2045" si="2299">S2033</f>
        <v>44028</v>
      </c>
      <c r="T2045">
        <f t="shared" si="2240"/>
        <v>29</v>
      </c>
      <c r="U2045">
        <f t="shared" si="2241"/>
        <v>7</v>
      </c>
      <c r="V2045" t="str">
        <f t="shared" si="2276"/>
        <v>294</v>
      </c>
      <c r="W2045" s="188">
        <f t="shared" si="2242"/>
        <v>0</v>
      </c>
      <c r="X2045" s="188">
        <f t="shared" si="2243"/>
        <v>0</v>
      </c>
      <c r="Y2045" s="33">
        <f t="shared" si="2244"/>
        <v>44028</v>
      </c>
    </row>
    <row r="2046" spans="1:25" ht="15">
      <c r="A2046" s="39"/>
      <c r="B2046" s="240"/>
      <c r="C2046" s="14" t="str">
        <f>IF(B2035&lt;&gt;"",'Agents Postes'!E$14,"")</f>
        <v/>
      </c>
      <c r="D2046" s="15"/>
      <c r="E2046" s="16"/>
      <c r="F2046" s="16"/>
      <c r="G2046" s="17"/>
      <c r="H2046" s="17"/>
      <c r="I2046" s="18"/>
      <c r="J2046" s="18"/>
      <c r="K2046" s="19"/>
      <c r="L2046" s="1">
        <f t="shared" si="2273"/>
        <v>0</v>
      </c>
      <c r="M2046" s="4">
        <f t="shared" si="2274"/>
        <v>0</v>
      </c>
      <c r="R2046">
        <f t="shared" si="2238"/>
        <v>4</v>
      </c>
      <c r="S2046" s="33">
        <f t="shared" ref="S2046" si="2300">S2033</f>
        <v>44028</v>
      </c>
      <c r="T2046">
        <f t="shared" si="2240"/>
        <v>29</v>
      </c>
      <c r="U2046">
        <f t="shared" si="2241"/>
        <v>7</v>
      </c>
      <c r="V2046" t="str">
        <f t="shared" si="2276"/>
        <v>294</v>
      </c>
      <c r="W2046" s="188">
        <f t="shared" si="2242"/>
        <v>0</v>
      </c>
      <c r="X2046" s="188">
        <f t="shared" si="2243"/>
        <v>0</v>
      </c>
      <c r="Y2046" s="33">
        <f t="shared" si="2244"/>
        <v>44028</v>
      </c>
    </row>
    <row r="2047" spans="1:25" ht="15.75" thickBot="1">
      <c r="A2047" s="39"/>
      <c r="B2047" s="241"/>
      <c r="C2047" s="14" t="str">
        <f>IF(B2036&lt;&gt;"",'Agents Postes'!E$14,"")</f>
        <v/>
      </c>
      <c r="D2047" s="15"/>
      <c r="E2047" s="126"/>
      <c r="F2047" s="126"/>
      <c r="G2047" s="127"/>
      <c r="H2047" s="127"/>
      <c r="I2047" s="128"/>
      <c r="J2047" s="128"/>
      <c r="K2047" s="21"/>
      <c r="L2047" s="5">
        <f t="shared" si="2273"/>
        <v>0</v>
      </c>
      <c r="M2047" s="6">
        <f t="shared" si="2274"/>
        <v>0</v>
      </c>
      <c r="R2047">
        <f t="shared" si="2238"/>
        <v>4</v>
      </c>
      <c r="S2047" s="33">
        <f t="shared" ref="S2047" si="2301">S2033</f>
        <v>44028</v>
      </c>
      <c r="T2047">
        <f t="shared" si="2240"/>
        <v>29</v>
      </c>
      <c r="U2047">
        <f t="shared" si="2241"/>
        <v>7</v>
      </c>
      <c r="V2047" t="str">
        <f t="shared" si="2276"/>
        <v>294</v>
      </c>
      <c r="W2047" s="188">
        <f t="shared" si="2242"/>
        <v>0</v>
      </c>
      <c r="X2047" s="188">
        <f t="shared" si="2243"/>
        <v>0</v>
      </c>
      <c r="Y2047" s="33">
        <f t="shared" si="2244"/>
        <v>44028</v>
      </c>
    </row>
    <row r="2048" spans="1:25" ht="15">
      <c r="A2048" s="39">
        <v>136</v>
      </c>
      <c r="B2048" s="239">
        <f>IF(WORKDAY(D$4,A2048,Feries)&lt;=F$4,WORKDAY(D$4,A2048,Feries),"")</f>
        <v>44029</v>
      </c>
      <c r="C2048" s="11" t="str">
        <f>IF(B2048&lt;&gt;"",'Agents Postes'!E$3,"")</f>
        <v>Herbert Dupont</v>
      </c>
      <c r="D2048" s="12"/>
      <c r="E2048" s="123"/>
      <c r="F2048" s="123"/>
      <c r="G2048" s="124"/>
      <c r="H2048" s="124"/>
      <c r="I2048" s="125"/>
      <c r="J2048" s="125"/>
      <c r="K2048" s="13"/>
      <c r="L2048" s="2">
        <f t="shared" si="2273"/>
        <v>0</v>
      </c>
      <c r="M2048" s="3">
        <f t="shared" si="2274"/>
        <v>0</v>
      </c>
      <c r="R2048">
        <f t="shared" si="2238"/>
        <v>5</v>
      </c>
      <c r="S2048" s="33">
        <f t="shared" ref="S2048" si="2302">B2048</f>
        <v>44029</v>
      </c>
      <c r="T2048">
        <f t="shared" si="2240"/>
        <v>29</v>
      </c>
      <c r="U2048">
        <f t="shared" si="2241"/>
        <v>7</v>
      </c>
      <c r="V2048" t="str">
        <f t="shared" si="2276"/>
        <v>29Herbert Dupont5</v>
      </c>
      <c r="W2048" s="188">
        <f t="shared" si="2242"/>
        <v>0</v>
      </c>
      <c r="X2048" s="188">
        <f t="shared" si="2243"/>
        <v>0</v>
      </c>
      <c r="Y2048" s="33">
        <f t="shared" si="2244"/>
        <v>44029</v>
      </c>
    </row>
    <row r="2049" spans="1:25" ht="15">
      <c r="A2049" s="39"/>
      <c r="B2049" s="240"/>
      <c r="C2049" s="14" t="str">
        <f>IF(B2048&lt;&gt;"",'Agents Postes'!E$4,"")</f>
        <v>Lulu Durand</v>
      </c>
      <c r="D2049" s="15"/>
      <c r="E2049" s="16"/>
      <c r="F2049" s="16"/>
      <c r="G2049" s="17"/>
      <c r="H2049" s="17"/>
      <c r="I2049" s="18"/>
      <c r="J2049" s="18"/>
      <c r="K2049" s="19"/>
      <c r="L2049" s="1">
        <f t="shared" si="2273"/>
        <v>0</v>
      </c>
      <c r="M2049" s="4">
        <f t="shared" si="2274"/>
        <v>0</v>
      </c>
      <c r="R2049">
        <f t="shared" si="2238"/>
        <v>5</v>
      </c>
      <c r="S2049" s="33">
        <f t="shared" ref="S2049" si="2303">S2048</f>
        <v>44029</v>
      </c>
      <c r="T2049">
        <f t="shared" si="2240"/>
        <v>29</v>
      </c>
      <c r="U2049">
        <f t="shared" si="2241"/>
        <v>7</v>
      </c>
      <c r="V2049" t="str">
        <f t="shared" si="2276"/>
        <v>29Lulu Durand5</v>
      </c>
      <c r="W2049" s="188">
        <f t="shared" si="2242"/>
        <v>0</v>
      </c>
      <c r="X2049" s="188">
        <f t="shared" si="2243"/>
        <v>0</v>
      </c>
      <c r="Y2049" s="33">
        <f t="shared" si="2244"/>
        <v>44029</v>
      </c>
    </row>
    <row r="2050" spans="1:25" ht="15">
      <c r="A2050" s="39"/>
      <c r="B2050" s="240"/>
      <c r="C2050" s="14" t="str">
        <f>IF(B2048&lt;&gt;"",'Agents Postes'!E$5,"")</f>
        <v>Jules Wist</v>
      </c>
      <c r="D2050" s="15"/>
      <c r="E2050" s="16"/>
      <c r="F2050" s="16"/>
      <c r="G2050" s="17"/>
      <c r="H2050" s="17"/>
      <c r="I2050" s="18"/>
      <c r="J2050" s="18"/>
      <c r="K2050" s="19"/>
      <c r="L2050" s="1">
        <f t="shared" si="2273"/>
        <v>0</v>
      </c>
      <c r="M2050" s="4">
        <f t="shared" si="2274"/>
        <v>0</v>
      </c>
      <c r="R2050">
        <f t="shared" si="2238"/>
        <v>5</v>
      </c>
      <c r="S2050" s="33">
        <f t="shared" ref="S2050" si="2304">S2048</f>
        <v>44029</v>
      </c>
      <c r="T2050">
        <f t="shared" si="2240"/>
        <v>29</v>
      </c>
      <c r="U2050">
        <f t="shared" si="2241"/>
        <v>7</v>
      </c>
      <c r="V2050" t="str">
        <f t="shared" si="2276"/>
        <v>29Jules Wist5</v>
      </c>
      <c r="W2050" s="188">
        <f t="shared" si="2242"/>
        <v>0</v>
      </c>
      <c r="X2050" s="188">
        <f t="shared" si="2243"/>
        <v>0</v>
      </c>
      <c r="Y2050" s="33">
        <f t="shared" si="2244"/>
        <v>44029</v>
      </c>
    </row>
    <row r="2051" spans="1:25" ht="15">
      <c r="A2051" s="39"/>
      <c r="B2051" s="240"/>
      <c r="C2051" s="14" t="str">
        <f>IF(B2048&lt;&gt;"",'Agents Postes'!E$6,"")</f>
        <v>Honoré Tarot</v>
      </c>
      <c r="D2051" s="15"/>
      <c r="E2051" s="16"/>
      <c r="F2051" s="16"/>
      <c r="G2051" s="17"/>
      <c r="H2051" s="17"/>
      <c r="I2051" s="18"/>
      <c r="J2051" s="18"/>
      <c r="K2051" s="19"/>
      <c r="L2051" s="1">
        <f t="shared" si="2273"/>
        <v>0</v>
      </c>
      <c r="M2051" s="4">
        <f t="shared" si="2274"/>
        <v>0</v>
      </c>
      <c r="R2051">
        <f t="shared" si="2238"/>
        <v>5</v>
      </c>
      <c r="S2051" s="33">
        <f t="shared" ref="S2051" si="2305">S2048</f>
        <v>44029</v>
      </c>
      <c r="T2051">
        <f t="shared" si="2240"/>
        <v>29</v>
      </c>
      <c r="U2051">
        <f t="shared" si="2241"/>
        <v>7</v>
      </c>
      <c r="V2051" t="str">
        <f t="shared" si="2276"/>
        <v>29Honoré Tarot5</v>
      </c>
      <c r="W2051" s="188">
        <f t="shared" si="2242"/>
        <v>0</v>
      </c>
      <c r="X2051" s="188">
        <f t="shared" si="2243"/>
        <v>0</v>
      </c>
      <c r="Y2051" s="33">
        <f t="shared" si="2244"/>
        <v>44029</v>
      </c>
    </row>
    <row r="2052" spans="1:25" ht="15">
      <c r="A2052" s="39"/>
      <c r="B2052" s="240"/>
      <c r="C2052" s="14" t="str">
        <f>IF(B2048&lt;&gt;"",'Agents Postes'!E$7,"")</f>
        <v>Joseph Belote</v>
      </c>
      <c r="D2052" s="15"/>
      <c r="E2052" s="16"/>
      <c r="F2052" s="16"/>
      <c r="G2052" s="17"/>
      <c r="H2052" s="17"/>
      <c r="I2052" s="18"/>
      <c r="J2052" s="18"/>
      <c r="K2052" s="19"/>
      <c r="L2052" s="1">
        <f t="shared" si="2273"/>
        <v>0</v>
      </c>
      <c r="M2052" s="4">
        <f t="shared" si="2274"/>
        <v>0</v>
      </c>
      <c r="R2052">
        <f t="shared" si="2238"/>
        <v>5</v>
      </c>
      <c r="S2052" s="33">
        <f t="shared" ref="S2052" si="2306">S2048</f>
        <v>44029</v>
      </c>
      <c r="T2052">
        <f t="shared" si="2240"/>
        <v>29</v>
      </c>
      <c r="U2052">
        <f t="shared" si="2241"/>
        <v>7</v>
      </c>
      <c r="V2052" t="str">
        <f t="shared" si="2276"/>
        <v>29Joseph Belote5</v>
      </c>
      <c r="W2052" s="188">
        <f t="shared" si="2242"/>
        <v>0</v>
      </c>
      <c r="X2052" s="188">
        <f t="shared" si="2243"/>
        <v>0</v>
      </c>
      <c r="Y2052" s="33">
        <f t="shared" si="2244"/>
        <v>44029</v>
      </c>
    </row>
    <row r="2053" spans="1:25" ht="15">
      <c r="A2053" s="39"/>
      <c r="B2053" s="240"/>
      <c r="C2053" s="14" t="str">
        <f>IF(B2048&lt;&gt;"",'Agents Postes'!E$8,"")</f>
        <v/>
      </c>
      <c r="D2053" s="15"/>
      <c r="E2053" s="16"/>
      <c r="F2053" s="16"/>
      <c r="G2053" s="17"/>
      <c r="H2053" s="17"/>
      <c r="I2053" s="18"/>
      <c r="J2053" s="18"/>
      <c r="K2053" s="19"/>
      <c r="L2053" s="1">
        <f t="shared" si="2273"/>
        <v>0</v>
      </c>
      <c r="M2053" s="4">
        <f t="shared" si="2274"/>
        <v>0</v>
      </c>
      <c r="R2053">
        <f t="shared" si="2238"/>
        <v>5</v>
      </c>
      <c r="S2053" s="33">
        <f t="shared" ref="S2053" si="2307">S2048</f>
        <v>44029</v>
      </c>
      <c r="T2053">
        <f t="shared" si="2240"/>
        <v>29</v>
      </c>
      <c r="U2053">
        <f t="shared" si="2241"/>
        <v>7</v>
      </c>
      <c r="V2053" t="str">
        <f t="shared" si="2276"/>
        <v>295</v>
      </c>
      <c r="W2053" s="188">
        <f t="shared" si="2242"/>
        <v>0</v>
      </c>
      <c r="X2053" s="188">
        <f t="shared" si="2243"/>
        <v>0</v>
      </c>
      <c r="Y2053" s="33">
        <f t="shared" si="2244"/>
        <v>44029</v>
      </c>
    </row>
    <row r="2054" spans="1:25" ht="15">
      <c r="A2054" s="39"/>
      <c r="B2054" s="240"/>
      <c r="C2054" s="14" t="str">
        <f>IF(B2048&lt;&gt;"",'Agents Postes'!E$9,"")</f>
        <v/>
      </c>
      <c r="D2054" s="15"/>
      <c r="E2054" s="16"/>
      <c r="F2054" s="16"/>
      <c r="G2054" s="17"/>
      <c r="H2054" s="17"/>
      <c r="I2054" s="18"/>
      <c r="J2054" s="18"/>
      <c r="K2054" s="19"/>
      <c r="L2054" s="1">
        <f t="shared" si="2273"/>
        <v>0</v>
      </c>
      <c r="M2054" s="4">
        <f t="shared" si="2274"/>
        <v>0</v>
      </c>
      <c r="R2054">
        <f t="shared" si="2238"/>
        <v>5</v>
      </c>
      <c r="S2054" s="33">
        <f t="shared" ref="S2054" si="2308">S2048</f>
        <v>44029</v>
      </c>
      <c r="T2054">
        <f t="shared" si="2240"/>
        <v>29</v>
      </c>
      <c r="U2054">
        <f t="shared" si="2241"/>
        <v>7</v>
      </c>
      <c r="V2054" t="str">
        <f t="shared" si="2276"/>
        <v>295</v>
      </c>
      <c r="W2054" s="188">
        <f t="shared" si="2242"/>
        <v>0</v>
      </c>
      <c r="X2054" s="188">
        <f t="shared" si="2243"/>
        <v>0</v>
      </c>
      <c r="Y2054" s="33">
        <f t="shared" si="2244"/>
        <v>44029</v>
      </c>
    </row>
    <row r="2055" spans="1:25" ht="15">
      <c r="A2055" s="39"/>
      <c r="B2055" s="240"/>
      <c r="C2055" s="14" t="str">
        <f>IF(B2048&lt;&gt;"",'Agents Postes'!E$10,"")</f>
        <v/>
      </c>
      <c r="D2055" s="15"/>
      <c r="E2055" s="16"/>
      <c r="F2055" s="16"/>
      <c r="G2055" s="17"/>
      <c r="H2055" s="17"/>
      <c r="I2055" s="18"/>
      <c r="J2055" s="18"/>
      <c r="K2055" s="19"/>
      <c r="L2055" s="1">
        <f t="shared" si="2273"/>
        <v>0</v>
      </c>
      <c r="M2055" s="4">
        <f t="shared" si="2274"/>
        <v>0</v>
      </c>
      <c r="R2055">
        <f t="shared" si="2238"/>
        <v>5</v>
      </c>
      <c r="S2055" s="33">
        <f t="shared" ref="S2055" si="2309">S2048</f>
        <v>44029</v>
      </c>
      <c r="T2055">
        <f t="shared" si="2240"/>
        <v>29</v>
      </c>
      <c r="U2055">
        <f t="shared" si="2241"/>
        <v>7</v>
      </c>
      <c r="V2055" t="str">
        <f t="shared" si="2276"/>
        <v>295</v>
      </c>
      <c r="W2055" s="188">
        <f t="shared" si="2242"/>
        <v>0</v>
      </c>
      <c r="X2055" s="188">
        <f t="shared" si="2243"/>
        <v>0</v>
      </c>
      <c r="Y2055" s="33">
        <f t="shared" si="2244"/>
        <v>44029</v>
      </c>
    </row>
    <row r="2056" spans="1:25" ht="15">
      <c r="A2056" s="39"/>
      <c r="B2056" s="240"/>
      <c r="C2056" s="14" t="str">
        <f>IF(B2048&lt;&gt;"",'Agents Postes'!E$11,"")</f>
        <v/>
      </c>
      <c r="D2056" s="15"/>
      <c r="E2056" s="16"/>
      <c r="F2056" s="16"/>
      <c r="G2056" s="17"/>
      <c r="H2056" s="17"/>
      <c r="I2056" s="18"/>
      <c r="J2056" s="18"/>
      <c r="K2056" s="19"/>
      <c r="L2056" s="1">
        <f t="shared" si="2273"/>
        <v>0</v>
      </c>
      <c r="M2056" s="4">
        <f t="shared" si="2274"/>
        <v>0</v>
      </c>
      <c r="R2056">
        <f t="shared" si="2238"/>
        <v>5</v>
      </c>
      <c r="S2056" s="33">
        <f t="shared" ref="S2056" si="2310">S2048</f>
        <v>44029</v>
      </c>
      <c r="T2056">
        <f t="shared" si="2240"/>
        <v>29</v>
      </c>
      <c r="U2056">
        <f t="shared" si="2241"/>
        <v>7</v>
      </c>
      <c r="V2056" t="str">
        <f t="shared" si="2276"/>
        <v>295</v>
      </c>
      <c r="W2056" s="188">
        <f t="shared" si="2242"/>
        <v>0</v>
      </c>
      <c r="X2056" s="188">
        <f t="shared" si="2243"/>
        <v>0</v>
      </c>
      <c r="Y2056" s="33">
        <f t="shared" si="2244"/>
        <v>44029</v>
      </c>
    </row>
    <row r="2057" spans="1:25" ht="15">
      <c r="A2057" s="39"/>
      <c r="B2057" s="240"/>
      <c r="C2057" s="14" t="str">
        <f>IF(B2048&lt;&gt;"",'Agents Postes'!E$12,"")</f>
        <v/>
      </c>
      <c r="D2057" s="15"/>
      <c r="E2057" s="16"/>
      <c r="F2057" s="16"/>
      <c r="G2057" s="17"/>
      <c r="H2057" s="17"/>
      <c r="I2057" s="18"/>
      <c r="J2057" s="18"/>
      <c r="K2057" s="19"/>
      <c r="L2057" s="1">
        <f t="shared" si="2273"/>
        <v>0</v>
      </c>
      <c r="M2057" s="4">
        <f t="shared" si="2274"/>
        <v>0</v>
      </c>
      <c r="R2057">
        <f t="shared" ref="R2057:R2120" si="2311">IF(S2057&lt;&gt;"",WEEKDAY(S2057,2),"")</f>
        <v>5</v>
      </c>
      <c r="S2057" s="33">
        <f t="shared" ref="S2057" si="2312">S2048</f>
        <v>44029</v>
      </c>
      <c r="T2057">
        <f t="shared" ref="T2057:T2120" si="2313">IF(S2057&lt;&gt;"",WEEKNUM(S2057,2),"")</f>
        <v>29</v>
      </c>
      <c r="U2057">
        <f t="shared" ref="U2057:U2120" si="2314">IF(S2057&lt;&gt;"",MONTH(S2057),"")</f>
        <v>7</v>
      </c>
      <c r="V2057" t="str">
        <f t="shared" si="2276"/>
        <v>295</v>
      </c>
      <c r="W2057" s="188">
        <f t="shared" ref="W2057:W2120" si="2315">D2057</f>
        <v>0</v>
      </c>
      <c r="X2057" s="188">
        <f t="shared" ref="X2057:X2120" si="2316">K2057</f>
        <v>0</v>
      </c>
      <c r="Y2057" s="33">
        <f t="shared" ref="Y2057:Y2120" si="2317">S2057</f>
        <v>44029</v>
      </c>
    </row>
    <row r="2058" spans="1:25" ht="15">
      <c r="A2058" s="39"/>
      <c r="B2058" s="240"/>
      <c r="C2058" s="14" t="str">
        <f>IF(B2048&lt;&gt;"",'Agents Postes'!E$13,"")</f>
        <v/>
      </c>
      <c r="D2058" s="15"/>
      <c r="E2058" s="16"/>
      <c r="F2058" s="16"/>
      <c r="G2058" s="17"/>
      <c r="H2058" s="17"/>
      <c r="I2058" s="18"/>
      <c r="J2058" s="18"/>
      <c r="K2058" s="19"/>
      <c r="L2058" s="1">
        <f t="shared" si="2273"/>
        <v>0</v>
      </c>
      <c r="M2058" s="4">
        <f t="shared" si="2274"/>
        <v>0</v>
      </c>
      <c r="R2058">
        <f t="shared" si="2311"/>
        <v>5</v>
      </c>
      <c r="S2058" s="33">
        <f t="shared" ref="S2058" si="2318">S2048</f>
        <v>44029</v>
      </c>
      <c r="T2058">
        <f t="shared" si="2313"/>
        <v>29</v>
      </c>
      <c r="U2058">
        <f t="shared" si="2314"/>
        <v>7</v>
      </c>
      <c r="V2058" t="str">
        <f t="shared" si="2276"/>
        <v>295</v>
      </c>
      <c r="W2058" s="188">
        <f t="shared" si="2315"/>
        <v>0</v>
      </c>
      <c r="X2058" s="188">
        <f t="shared" si="2316"/>
        <v>0</v>
      </c>
      <c r="Y2058" s="33">
        <f t="shared" si="2317"/>
        <v>44029</v>
      </c>
    </row>
    <row r="2059" spans="1:25" ht="15">
      <c r="A2059" s="39"/>
      <c r="B2059" s="240"/>
      <c r="C2059" s="14" t="str">
        <f>IF(B2048&lt;&gt;"",'Agents Postes'!E$14,"")</f>
        <v/>
      </c>
      <c r="D2059" s="15"/>
      <c r="E2059" s="16"/>
      <c r="F2059" s="16"/>
      <c r="G2059" s="17"/>
      <c r="H2059" s="17"/>
      <c r="I2059" s="18"/>
      <c r="J2059" s="18"/>
      <c r="K2059" s="19"/>
      <c r="L2059" s="1">
        <f t="shared" si="2273"/>
        <v>0</v>
      </c>
      <c r="M2059" s="4">
        <f t="shared" si="2274"/>
        <v>0</v>
      </c>
      <c r="R2059">
        <f t="shared" si="2311"/>
        <v>5</v>
      </c>
      <c r="S2059" s="33">
        <f t="shared" ref="S2059" si="2319">S2048</f>
        <v>44029</v>
      </c>
      <c r="T2059">
        <f t="shared" si="2313"/>
        <v>29</v>
      </c>
      <c r="U2059">
        <f t="shared" si="2314"/>
        <v>7</v>
      </c>
      <c r="V2059" t="str">
        <f t="shared" si="2276"/>
        <v>295</v>
      </c>
      <c r="W2059" s="188">
        <f t="shared" si="2315"/>
        <v>0</v>
      </c>
      <c r="X2059" s="188">
        <f t="shared" si="2316"/>
        <v>0</v>
      </c>
      <c r="Y2059" s="33">
        <f t="shared" si="2317"/>
        <v>44029</v>
      </c>
    </row>
    <row r="2060" spans="1:25" ht="15">
      <c r="A2060" s="39"/>
      <c r="B2060" s="240"/>
      <c r="C2060" s="14" t="str">
        <f>IF(B2049&lt;&gt;"",'Agents Postes'!E$14,"")</f>
        <v/>
      </c>
      <c r="D2060" s="15"/>
      <c r="E2060" s="16"/>
      <c r="F2060" s="16"/>
      <c r="G2060" s="17"/>
      <c r="H2060" s="17"/>
      <c r="I2060" s="18"/>
      <c r="J2060" s="18"/>
      <c r="K2060" s="19"/>
      <c r="L2060" s="1">
        <f t="shared" si="2273"/>
        <v>0</v>
      </c>
      <c r="M2060" s="4">
        <f t="shared" si="2274"/>
        <v>0</v>
      </c>
      <c r="R2060">
        <f t="shared" si="2311"/>
        <v>5</v>
      </c>
      <c r="S2060" s="33">
        <f t="shared" ref="S2060" si="2320">S2048</f>
        <v>44029</v>
      </c>
      <c r="T2060">
        <f t="shared" si="2313"/>
        <v>29</v>
      </c>
      <c r="U2060">
        <f t="shared" si="2314"/>
        <v>7</v>
      </c>
      <c r="V2060" t="str">
        <f t="shared" si="2276"/>
        <v>295</v>
      </c>
      <c r="W2060" s="188">
        <f t="shared" si="2315"/>
        <v>0</v>
      </c>
      <c r="X2060" s="188">
        <f t="shared" si="2316"/>
        <v>0</v>
      </c>
      <c r="Y2060" s="33">
        <f t="shared" si="2317"/>
        <v>44029</v>
      </c>
    </row>
    <row r="2061" spans="1:25" ht="15">
      <c r="A2061" s="39"/>
      <c r="B2061" s="240"/>
      <c r="C2061" s="14" t="str">
        <f>IF(B2050&lt;&gt;"",'Agents Postes'!E$14,"")</f>
        <v/>
      </c>
      <c r="D2061" s="15"/>
      <c r="E2061" s="16"/>
      <c r="F2061" s="16"/>
      <c r="G2061" s="17"/>
      <c r="H2061" s="17"/>
      <c r="I2061" s="18"/>
      <c r="J2061" s="18"/>
      <c r="K2061" s="19"/>
      <c r="L2061" s="1">
        <f t="shared" si="2273"/>
        <v>0</v>
      </c>
      <c r="M2061" s="4">
        <f t="shared" si="2274"/>
        <v>0</v>
      </c>
      <c r="R2061">
        <f t="shared" si="2311"/>
        <v>5</v>
      </c>
      <c r="S2061" s="33">
        <f t="shared" ref="S2061" si="2321">S2048</f>
        <v>44029</v>
      </c>
      <c r="T2061">
        <f t="shared" si="2313"/>
        <v>29</v>
      </c>
      <c r="U2061">
        <f t="shared" si="2314"/>
        <v>7</v>
      </c>
      <c r="V2061" t="str">
        <f t="shared" si="2276"/>
        <v>295</v>
      </c>
      <c r="W2061" s="188">
        <f t="shared" si="2315"/>
        <v>0</v>
      </c>
      <c r="X2061" s="188">
        <f t="shared" si="2316"/>
        <v>0</v>
      </c>
      <c r="Y2061" s="33">
        <f t="shared" si="2317"/>
        <v>44029</v>
      </c>
    </row>
    <row r="2062" spans="1:25" ht="15.75" thickBot="1">
      <c r="A2062" s="39"/>
      <c r="B2062" s="241"/>
      <c r="C2062" s="14" t="str">
        <f>IF(B2051&lt;&gt;"",'Agents Postes'!E$14,"")</f>
        <v/>
      </c>
      <c r="D2062" s="15"/>
      <c r="E2062" s="126"/>
      <c r="F2062" s="126"/>
      <c r="G2062" s="127"/>
      <c r="H2062" s="127"/>
      <c r="I2062" s="128"/>
      <c r="J2062" s="128"/>
      <c r="K2062" s="21"/>
      <c r="L2062" s="5">
        <f t="shared" si="2273"/>
        <v>0</v>
      </c>
      <c r="M2062" s="6">
        <f t="shared" si="2274"/>
        <v>0</v>
      </c>
      <c r="R2062">
        <f t="shared" si="2311"/>
        <v>5</v>
      </c>
      <c r="S2062" s="33">
        <f t="shared" ref="S2062" si="2322">S2048</f>
        <v>44029</v>
      </c>
      <c r="T2062">
        <f t="shared" si="2313"/>
        <v>29</v>
      </c>
      <c r="U2062">
        <f t="shared" si="2314"/>
        <v>7</v>
      </c>
      <c r="V2062" t="str">
        <f t="shared" si="2276"/>
        <v>295</v>
      </c>
      <c r="W2062" s="188">
        <f t="shared" si="2315"/>
        <v>0</v>
      </c>
      <c r="X2062" s="188">
        <f t="shared" si="2316"/>
        <v>0</v>
      </c>
      <c r="Y2062" s="33">
        <f t="shared" si="2317"/>
        <v>44029</v>
      </c>
    </row>
    <row r="2063" spans="1:25" ht="15">
      <c r="A2063" s="39">
        <v>137</v>
      </c>
      <c r="B2063" s="239">
        <f>IF(WORKDAY(D$4,A2063,Feries)&lt;=F$4,WORKDAY(D$4,A2063,Feries),"")</f>
        <v>44032</v>
      </c>
      <c r="C2063" s="11" t="str">
        <f>IF(B2063&lt;&gt;"",'Agents Postes'!E$3,"")</f>
        <v>Herbert Dupont</v>
      </c>
      <c r="D2063" s="12"/>
      <c r="E2063" s="123"/>
      <c r="F2063" s="123"/>
      <c r="G2063" s="124"/>
      <c r="H2063" s="124"/>
      <c r="I2063" s="125"/>
      <c r="J2063" s="125"/>
      <c r="K2063" s="13"/>
      <c r="L2063" s="2">
        <f t="shared" si="2273"/>
        <v>0</v>
      </c>
      <c r="M2063" s="3">
        <f t="shared" si="2274"/>
        <v>0</v>
      </c>
      <c r="R2063">
        <f t="shared" si="2311"/>
        <v>1</v>
      </c>
      <c r="S2063" s="33">
        <f t="shared" ref="S2063" si="2323">B2063</f>
        <v>44032</v>
      </c>
      <c r="T2063">
        <f t="shared" si="2313"/>
        <v>30</v>
      </c>
      <c r="U2063">
        <f t="shared" si="2314"/>
        <v>7</v>
      </c>
      <c r="V2063" t="str">
        <f t="shared" si="2276"/>
        <v>30Herbert Dupont1</v>
      </c>
      <c r="W2063" s="188">
        <f t="shared" si="2315"/>
        <v>0</v>
      </c>
      <c r="X2063" s="188">
        <f t="shared" si="2316"/>
        <v>0</v>
      </c>
      <c r="Y2063" s="33">
        <f t="shared" si="2317"/>
        <v>44032</v>
      </c>
    </row>
    <row r="2064" spans="1:25" ht="15">
      <c r="A2064" s="39"/>
      <c r="B2064" s="240"/>
      <c r="C2064" s="14" t="str">
        <f>IF(B2063&lt;&gt;"",'Agents Postes'!E$4,"")</f>
        <v>Lulu Durand</v>
      </c>
      <c r="D2064" s="15"/>
      <c r="E2064" s="16"/>
      <c r="F2064" s="16"/>
      <c r="G2064" s="17"/>
      <c r="H2064" s="17"/>
      <c r="I2064" s="18"/>
      <c r="J2064" s="18"/>
      <c r="K2064" s="19"/>
      <c r="L2064" s="1">
        <f t="shared" si="2273"/>
        <v>0</v>
      </c>
      <c r="M2064" s="4">
        <f t="shared" si="2274"/>
        <v>0</v>
      </c>
      <c r="R2064">
        <f t="shared" si="2311"/>
        <v>1</v>
      </c>
      <c r="S2064" s="33">
        <f t="shared" ref="S2064" si="2324">S2063</f>
        <v>44032</v>
      </c>
      <c r="T2064">
        <f t="shared" si="2313"/>
        <v>30</v>
      </c>
      <c r="U2064">
        <f t="shared" si="2314"/>
        <v>7</v>
      </c>
      <c r="V2064" t="str">
        <f t="shared" si="2276"/>
        <v>30Lulu Durand1</v>
      </c>
      <c r="W2064" s="188">
        <f t="shared" si="2315"/>
        <v>0</v>
      </c>
      <c r="X2064" s="188">
        <f t="shared" si="2316"/>
        <v>0</v>
      </c>
      <c r="Y2064" s="33">
        <f t="shared" si="2317"/>
        <v>44032</v>
      </c>
    </row>
    <row r="2065" spans="1:25" ht="15">
      <c r="A2065" s="39"/>
      <c r="B2065" s="240"/>
      <c r="C2065" s="14" t="str">
        <f>IF(B2063&lt;&gt;"",'Agents Postes'!E$5,"")</f>
        <v>Jules Wist</v>
      </c>
      <c r="D2065" s="15"/>
      <c r="E2065" s="16"/>
      <c r="F2065" s="16"/>
      <c r="G2065" s="17"/>
      <c r="H2065" s="17"/>
      <c r="I2065" s="18"/>
      <c r="J2065" s="18"/>
      <c r="K2065" s="19"/>
      <c r="L2065" s="1">
        <f t="shared" si="2273"/>
        <v>0</v>
      </c>
      <c r="M2065" s="4">
        <f t="shared" si="2274"/>
        <v>0</v>
      </c>
      <c r="R2065">
        <f t="shared" si="2311"/>
        <v>1</v>
      </c>
      <c r="S2065" s="33">
        <f t="shared" ref="S2065" si="2325">S2063</f>
        <v>44032</v>
      </c>
      <c r="T2065">
        <f t="shared" si="2313"/>
        <v>30</v>
      </c>
      <c r="U2065">
        <f t="shared" si="2314"/>
        <v>7</v>
      </c>
      <c r="V2065" t="str">
        <f t="shared" si="2276"/>
        <v>30Jules Wist1</v>
      </c>
      <c r="W2065" s="188">
        <f t="shared" si="2315"/>
        <v>0</v>
      </c>
      <c r="X2065" s="188">
        <f t="shared" si="2316"/>
        <v>0</v>
      </c>
      <c r="Y2065" s="33">
        <f t="shared" si="2317"/>
        <v>44032</v>
      </c>
    </row>
    <row r="2066" spans="1:25" ht="15">
      <c r="A2066" s="39"/>
      <c r="B2066" s="240"/>
      <c r="C2066" s="14" t="str">
        <f>IF(B2063&lt;&gt;"",'Agents Postes'!E$6,"")</f>
        <v>Honoré Tarot</v>
      </c>
      <c r="D2066" s="15"/>
      <c r="E2066" s="16"/>
      <c r="F2066" s="16"/>
      <c r="G2066" s="17"/>
      <c r="H2066" s="17"/>
      <c r="I2066" s="18"/>
      <c r="J2066" s="18"/>
      <c r="K2066" s="19"/>
      <c r="L2066" s="1">
        <f t="shared" si="2273"/>
        <v>0</v>
      </c>
      <c r="M2066" s="4">
        <f t="shared" si="2274"/>
        <v>0</v>
      </c>
      <c r="R2066">
        <f t="shared" si="2311"/>
        <v>1</v>
      </c>
      <c r="S2066" s="33">
        <f t="shared" ref="S2066" si="2326">S2063</f>
        <v>44032</v>
      </c>
      <c r="T2066">
        <f t="shared" si="2313"/>
        <v>30</v>
      </c>
      <c r="U2066">
        <f t="shared" si="2314"/>
        <v>7</v>
      </c>
      <c r="V2066" t="str">
        <f t="shared" si="2276"/>
        <v>30Honoré Tarot1</v>
      </c>
      <c r="W2066" s="188">
        <f t="shared" si="2315"/>
        <v>0</v>
      </c>
      <c r="X2066" s="188">
        <f t="shared" si="2316"/>
        <v>0</v>
      </c>
      <c r="Y2066" s="33">
        <f t="shared" si="2317"/>
        <v>44032</v>
      </c>
    </row>
    <row r="2067" spans="1:25" ht="15">
      <c r="A2067" s="39"/>
      <c r="B2067" s="240"/>
      <c r="C2067" s="14" t="str">
        <f>IF(B2063&lt;&gt;"",'Agents Postes'!E$7,"")</f>
        <v>Joseph Belote</v>
      </c>
      <c r="D2067" s="15"/>
      <c r="E2067" s="16"/>
      <c r="F2067" s="16"/>
      <c r="G2067" s="17"/>
      <c r="H2067" s="17"/>
      <c r="I2067" s="18"/>
      <c r="J2067" s="18"/>
      <c r="K2067" s="19"/>
      <c r="L2067" s="1">
        <f t="shared" si="2273"/>
        <v>0</v>
      </c>
      <c r="M2067" s="4">
        <f t="shared" si="2274"/>
        <v>0</v>
      </c>
      <c r="R2067">
        <f t="shared" si="2311"/>
        <v>1</v>
      </c>
      <c r="S2067" s="33">
        <f t="shared" ref="S2067" si="2327">S2063</f>
        <v>44032</v>
      </c>
      <c r="T2067">
        <f t="shared" si="2313"/>
        <v>30</v>
      </c>
      <c r="U2067">
        <f t="shared" si="2314"/>
        <v>7</v>
      </c>
      <c r="V2067" t="str">
        <f t="shared" si="2276"/>
        <v>30Joseph Belote1</v>
      </c>
      <c r="W2067" s="188">
        <f t="shared" si="2315"/>
        <v>0</v>
      </c>
      <c r="X2067" s="188">
        <f t="shared" si="2316"/>
        <v>0</v>
      </c>
      <c r="Y2067" s="33">
        <f t="shared" si="2317"/>
        <v>44032</v>
      </c>
    </row>
    <row r="2068" spans="1:25" ht="15">
      <c r="A2068" s="39"/>
      <c r="B2068" s="240"/>
      <c r="C2068" s="14" t="str">
        <f>IF(B2063&lt;&gt;"",'Agents Postes'!E$8,"")</f>
        <v/>
      </c>
      <c r="D2068" s="15"/>
      <c r="E2068" s="16"/>
      <c r="F2068" s="16"/>
      <c r="G2068" s="17"/>
      <c r="H2068" s="17"/>
      <c r="I2068" s="18"/>
      <c r="J2068" s="18"/>
      <c r="K2068" s="19"/>
      <c r="L2068" s="1">
        <f t="shared" si="2273"/>
        <v>0</v>
      </c>
      <c r="M2068" s="4">
        <f t="shared" si="2274"/>
        <v>0</v>
      </c>
      <c r="R2068">
        <f t="shared" si="2311"/>
        <v>1</v>
      </c>
      <c r="S2068" s="33">
        <f t="shared" ref="S2068" si="2328">S2063</f>
        <v>44032</v>
      </c>
      <c r="T2068">
        <f t="shared" si="2313"/>
        <v>30</v>
      </c>
      <c r="U2068">
        <f t="shared" si="2314"/>
        <v>7</v>
      </c>
      <c r="V2068" t="str">
        <f t="shared" si="2276"/>
        <v>301</v>
      </c>
      <c r="W2068" s="188">
        <f t="shared" si="2315"/>
        <v>0</v>
      </c>
      <c r="X2068" s="188">
        <f t="shared" si="2316"/>
        <v>0</v>
      </c>
      <c r="Y2068" s="33">
        <f t="shared" si="2317"/>
        <v>44032</v>
      </c>
    </row>
    <row r="2069" spans="1:25" ht="15">
      <c r="A2069" s="39"/>
      <c r="B2069" s="240"/>
      <c r="C2069" s="14" t="str">
        <f>IF(B2063&lt;&gt;"",'Agents Postes'!E$9,"")</f>
        <v/>
      </c>
      <c r="D2069" s="15"/>
      <c r="E2069" s="16"/>
      <c r="F2069" s="16"/>
      <c r="G2069" s="17"/>
      <c r="H2069" s="17"/>
      <c r="I2069" s="18"/>
      <c r="J2069" s="18"/>
      <c r="K2069" s="19"/>
      <c r="L2069" s="1">
        <f t="shared" si="2273"/>
        <v>0</v>
      </c>
      <c r="M2069" s="4">
        <f t="shared" si="2274"/>
        <v>0</v>
      </c>
      <c r="R2069">
        <f t="shared" si="2311"/>
        <v>1</v>
      </c>
      <c r="S2069" s="33">
        <f t="shared" ref="S2069" si="2329">S2063</f>
        <v>44032</v>
      </c>
      <c r="T2069">
        <f t="shared" si="2313"/>
        <v>30</v>
      </c>
      <c r="U2069">
        <f t="shared" si="2314"/>
        <v>7</v>
      </c>
      <c r="V2069" t="str">
        <f t="shared" si="2276"/>
        <v>301</v>
      </c>
      <c r="W2069" s="188">
        <f t="shared" si="2315"/>
        <v>0</v>
      </c>
      <c r="X2069" s="188">
        <f t="shared" si="2316"/>
        <v>0</v>
      </c>
      <c r="Y2069" s="33">
        <f t="shared" si="2317"/>
        <v>44032</v>
      </c>
    </row>
    <row r="2070" spans="1:25" ht="15">
      <c r="A2070" s="39"/>
      <c r="B2070" s="240"/>
      <c r="C2070" s="14" t="str">
        <f>IF(B2063&lt;&gt;"",'Agents Postes'!E$10,"")</f>
        <v/>
      </c>
      <c r="D2070" s="15"/>
      <c r="E2070" s="16"/>
      <c r="F2070" s="16"/>
      <c r="G2070" s="17"/>
      <c r="H2070" s="17"/>
      <c r="I2070" s="18"/>
      <c r="J2070" s="18"/>
      <c r="K2070" s="19"/>
      <c r="L2070" s="1">
        <f t="shared" si="2273"/>
        <v>0</v>
      </c>
      <c r="M2070" s="4">
        <f t="shared" si="2274"/>
        <v>0</v>
      </c>
      <c r="R2070">
        <f t="shared" si="2311"/>
        <v>1</v>
      </c>
      <c r="S2070" s="33">
        <f t="shared" ref="S2070" si="2330">S2063</f>
        <v>44032</v>
      </c>
      <c r="T2070">
        <f t="shared" si="2313"/>
        <v>30</v>
      </c>
      <c r="U2070">
        <f t="shared" si="2314"/>
        <v>7</v>
      </c>
      <c r="V2070" t="str">
        <f t="shared" si="2276"/>
        <v>301</v>
      </c>
      <c r="W2070" s="188">
        <f t="shared" si="2315"/>
        <v>0</v>
      </c>
      <c r="X2070" s="188">
        <f t="shared" si="2316"/>
        <v>0</v>
      </c>
      <c r="Y2070" s="33">
        <f t="shared" si="2317"/>
        <v>44032</v>
      </c>
    </row>
    <row r="2071" spans="1:25" ht="15">
      <c r="A2071" s="39"/>
      <c r="B2071" s="240"/>
      <c r="C2071" s="14" t="str">
        <f>IF(B2063&lt;&gt;"",'Agents Postes'!E$11,"")</f>
        <v/>
      </c>
      <c r="D2071" s="15"/>
      <c r="E2071" s="16"/>
      <c r="F2071" s="16"/>
      <c r="G2071" s="17"/>
      <c r="H2071" s="17"/>
      <c r="I2071" s="18"/>
      <c r="J2071" s="18"/>
      <c r="K2071" s="19"/>
      <c r="L2071" s="1">
        <f t="shared" si="2273"/>
        <v>0</v>
      </c>
      <c r="M2071" s="4">
        <f t="shared" si="2274"/>
        <v>0</v>
      </c>
      <c r="R2071">
        <f t="shared" si="2311"/>
        <v>1</v>
      </c>
      <c r="S2071" s="33">
        <f t="shared" ref="S2071" si="2331">S2063</f>
        <v>44032</v>
      </c>
      <c r="T2071">
        <f t="shared" si="2313"/>
        <v>30</v>
      </c>
      <c r="U2071">
        <f t="shared" si="2314"/>
        <v>7</v>
      </c>
      <c r="V2071" t="str">
        <f t="shared" si="2276"/>
        <v>301</v>
      </c>
      <c r="W2071" s="188">
        <f t="shared" si="2315"/>
        <v>0</v>
      </c>
      <c r="X2071" s="188">
        <f t="shared" si="2316"/>
        <v>0</v>
      </c>
      <c r="Y2071" s="33">
        <f t="shared" si="2317"/>
        <v>44032</v>
      </c>
    </row>
    <row r="2072" spans="1:25" ht="15">
      <c r="A2072" s="39"/>
      <c r="B2072" s="240"/>
      <c r="C2072" s="14" t="str">
        <f>IF(B2063&lt;&gt;"",'Agents Postes'!E$12,"")</f>
        <v/>
      </c>
      <c r="D2072" s="15"/>
      <c r="E2072" s="16"/>
      <c r="F2072" s="16"/>
      <c r="G2072" s="17"/>
      <c r="H2072" s="17"/>
      <c r="I2072" s="18"/>
      <c r="J2072" s="18"/>
      <c r="K2072" s="19"/>
      <c r="L2072" s="1">
        <f t="shared" si="2273"/>
        <v>0</v>
      </c>
      <c r="M2072" s="4">
        <f t="shared" si="2274"/>
        <v>0</v>
      </c>
      <c r="R2072">
        <f t="shared" si="2311"/>
        <v>1</v>
      </c>
      <c r="S2072" s="33">
        <f t="shared" ref="S2072" si="2332">S2063</f>
        <v>44032</v>
      </c>
      <c r="T2072">
        <f t="shared" si="2313"/>
        <v>30</v>
      </c>
      <c r="U2072">
        <f t="shared" si="2314"/>
        <v>7</v>
      </c>
      <c r="V2072" t="str">
        <f t="shared" si="2276"/>
        <v>301</v>
      </c>
      <c r="W2072" s="188">
        <f t="shared" si="2315"/>
        <v>0</v>
      </c>
      <c r="X2072" s="188">
        <f t="shared" si="2316"/>
        <v>0</v>
      </c>
      <c r="Y2072" s="33">
        <f t="shared" si="2317"/>
        <v>44032</v>
      </c>
    </row>
    <row r="2073" spans="1:25" ht="15">
      <c r="A2073" s="39"/>
      <c r="B2073" s="240"/>
      <c r="C2073" s="14" t="str">
        <f>IF(B2063&lt;&gt;"",'Agents Postes'!E$13,"")</f>
        <v/>
      </c>
      <c r="D2073" s="15"/>
      <c r="E2073" s="16"/>
      <c r="F2073" s="16"/>
      <c r="G2073" s="17"/>
      <c r="H2073" s="17"/>
      <c r="I2073" s="18"/>
      <c r="J2073" s="18"/>
      <c r="K2073" s="19"/>
      <c r="L2073" s="1">
        <f t="shared" si="2273"/>
        <v>0</v>
      </c>
      <c r="M2073" s="4">
        <f t="shared" si="2274"/>
        <v>0</v>
      </c>
      <c r="R2073">
        <f t="shared" si="2311"/>
        <v>1</v>
      </c>
      <c r="S2073" s="33">
        <f t="shared" ref="S2073" si="2333">S2063</f>
        <v>44032</v>
      </c>
      <c r="T2073">
        <f t="shared" si="2313"/>
        <v>30</v>
      </c>
      <c r="U2073">
        <f t="shared" si="2314"/>
        <v>7</v>
      </c>
      <c r="V2073" t="str">
        <f t="shared" si="2276"/>
        <v>301</v>
      </c>
      <c r="W2073" s="188">
        <f t="shared" si="2315"/>
        <v>0</v>
      </c>
      <c r="X2073" s="188">
        <f t="shared" si="2316"/>
        <v>0</v>
      </c>
      <c r="Y2073" s="33">
        <f t="shared" si="2317"/>
        <v>44032</v>
      </c>
    </row>
    <row r="2074" spans="1:25" ht="15">
      <c r="A2074" s="39"/>
      <c r="B2074" s="240"/>
      <c r="C2074" s="14" t="str">
        <f>IF(B2063&lt;&gt;"",'Agents Postes'!E$14,"")</f>
        <v/>
      </c>
      <c r="D2074" s="15"/>
      <c r="E2074" s="16"/>
      <c r="F2074" s="16"/>
      <c r="G2074" s="17"/>
      <c r="H2074" s="17"/>
      <c r="I2074" s="18"/>
      <c r="J2074" s="18"/>
      <c r="K2074" s="19"/>
      <c r="L2074" s="1">
        <f t="shared" si="2273"/>
        <v>0</v>
      </c>
      <c r="M2074" s="4">
        <f t="shared" si="2274"/>
        <v>0</v>
      </c>
      <c r="R2074">
        <f t="shared" si="2311"/>
        <v>1</v>
      </c>
      <c r="S2074" s="33">
        <f t="shared" ref="S2074" si="2334">S2063</f>
        <v>44032</v>
      </c>
      <c r="T2074">
        <f t="shared" si="2313"/>
        <v>30</v>
      </c>
      <c r="U2074">
        <f t="shared" si="2314"/>
        <v>7</v>
      </c>
      <c r="V2074" t="str">
        <f t="shared" si="2276"/>
        <v>301</v>
      </c>
      <c r="W2074" s="188">
        <f t="shared" si="2315"/>
        <v>0</v>
      </c>
      <c r="X2074" s="188">
        <f t="shared" si="2316"/>
        <v>0</v>
      </c>
      <c r="Y2074" s="33">
        <f t="shared" si="2317"/>
        <v>44032</v>
      </c>
    </row>
    <row r="2075" spans="1:25" ht="15">
      <c r="A2075" s="39"/>
      <c r="B2075" s="240"/>
      <c r="C2075" s="14" t="str">
        <f>IF(B2064&lt;&gt;"",'Agents Postes'!E$14,"")</f>
        <v/>
      </c>
      <c r="D2075" s="15"/>
      <c r="E2075" s="16"/>
      <c r="F2075" s="16"/>
      <c r="G2075" s="17"/>
      <c r="H2075" s="17"/>
      <c r="I2075" s="18"/>
      <c r="J2075" s="18"/>
      <c r="K2075" s="19"/>
      <c r="L2075" s="1">
        <f t="shared" si="2273"/>
        <v>0</v>
      </c>
      <c r="M2075" s="4">
        <f t="shared" si="2274"/>
        <v>0</v>
      </c>
      <c r="R2075">
        <f t="shared" si="2311"/>
        <v>1</v>
      </c>
      <c r="S2075" s="33">
        <f t="shared" ref="S2075" si="2335">S2063</f>
        <v>44032</v>
      </c>
      <c r="T2075">
        <f t="shared" si="2313"/>
        <v>30</v>
      </c>
      <c r="U2075">
        <f t="shared" si="2314"/>
        <v>7</v>
      </c>
      <c r="V2075" t="str">
        <f t="shared" si="2276"/>
        <v>301</v>
      </c>
      <c r="W2075" s="188">
        <f t="shared" si="2315"/>
        <v>0</v>
      </c>
      <c r="X2075" s="188">
        <f t="shared" si="2316"/>
        <v>0</v>
      </c>
      <c r="Y2075" s="33">
        <f t="shared" si="2317"/>
        <v>44032</v>
      </c>
    </row>
    <row r="2076" spans="1:25" ht="15">
      <c r="A2076" s="39"/>
      <c r="B2076" s="240"/>
      <c r="C2076" s="14" t="str">
        <f>IF(B2065&lt;&gt;"",'Agents Postes'!E$14,"")</f>
        <v/>
      </c>
      <c r="D2076" s="15"/>
      <c r="E2076" s="16"/>
      <c r="F2076" s="16"/>
      <c r="G2076" s="17"/>
      <c r="H2076" s="17"/>
      <c r="I2076" s="18"/>
      <c r="J2076" s="18"/>
      <c r="K2076" s="19"/>
      <c r="L2076" s="1">
        <f t="shared" si="2273"/>
        <v>0</v>
      </c>
      <c r="M2076" s="4">
        <f t="shared" si="2274"/>
        <v>0</v>
      </c>
      <c r="R2076">
        <f t="shared" si="2311"/>
        <v>1</v>
      </c>
      <c r="S2076" s="33">
        <f t="shared" ref="S2076" si="2336">S2063</f>
        <v>44032</v>
      </c>
      <c r="T2076">
        <f t="shared" si="2313"/>
        <v>30</v>
      </c>
      <c r="U2076">
        <f t="shared" si="2314"/>
        <v>7</v>
      </c>
      <c r="V2076" t="str">
        <f t="shared" si="2276"/>
        <v>301</v>
      </c>
      <c r="W2076" s="188">
        <f t="shared" si="2315"/>
        <v>0</v>
      </c>
      <c r="X2076" s="188">
        <f t="shared" si="2316"/>
        <v>0</v>
      </c>
      <c r="Y2076" s="33">
        <f t="shared" si="2317"/>
        <v>44032</v>
      </c>
    </row>
    <row r="2077" spans="1:25" ht="15.75" thickBot="1">
      <c r="A2077" s="39"/>
      <c r="B2077" s="241"/>
      <c r="C2077" s="14" t="str">
        <f>IF(B2066&lt;&gt;"",'Agents Postes'!E$14,"")</f>
        <v/>
      </c>
      <c r="D2077" s="15"/>
      <c r="E2077" s="126"/>
      <c r="F2077" s="126"/>
      <c r="G2077" s="127"/>
      <c r="H2077" s="127"/>
      <c r="I2077" s="128"/>
      <c r="J2077" s="128"/>
      <c r="K2077" s="21"/>
      <c r="L2077" s="5">
        <f t="shared" si="2273"/>
        <v>0</v>
      </c>
      <c r="M2077" s="6">
        <f t="shared" si="2274"/>
        <v>0</v>
      </c>
      <c r="R2077">
        <f t="shared" si="2311"/>
        <v>1</v>
      </c>
      <c r="S2077" s="33">
        <f t="shared" ref="S2077" si="2337">S2063</f>
        <v>44032</v>
      </c>
      <c r="T2077">
        <f t="shared" si="2313"/>
        <v>30</v>
      </c>
      <c r="U2077">
        <f t="shared" si="2314"/>
        <v>7</v>
      </c>
      <c r="V2077" t="str">
        <f t="shared" si="2276"/>
        <v>301</v>
      </c>
      <c r="W2077" s="188">
        <f t="shared" si="2315"/>
        <v>0</v>
      </c>
      <c r="X2077" s="188">
        <f t="shared" si="2316"/>
        <v>0</v>
      </c>
      <c r="Y2077" s="33">
        <f t="shared" si="2317"/>
        <v>44032</v>
      </c>
    </row>
    <row r="2078" spans="1:25" ht="15">
      <c r="A2078" s="39">
        <v>138</v>
      </c>
      <c r="B2078" s="239">
        <f>IF(WORKDAY(D$4,A2078,Feries)&lt;=F$4,WORKDAY(D$4,A2078,Feries),"")</f>
        <v>44033</v>
      </c>
      <c r="C2078" s="11" t="str">
        <f>IF(B2078&lt;&gt;"",'Agents Postes'!E$3,"")</f>
        <v>Herbert Dupont</v>
      </c>
      <c r="D2078" s="12"/>
      <c r="E2078" s="123"/>
      <c r="F2078" s="123"/>
      <c r="G2078" s="124"/>
      <c r="H2078" s="124"/>
      <c r="I2078" s="125"/>
      <c r="J2078" s="125"/>
      <c r="K2078" s="13"/>
      <c r="L2078" s="2">
        <f t="shared" si="2273"/>
        <v>0</v>
      </c>
      <c r="M2078" s="3">
        <f t="shared" si="2274"/>
        <v>0</v>
      </c>
      <c r="R2078">
        <f t="shared" si="2311"/>
        <v>2</v>
      </c>
      <c r="S2078" s="33">
        <f t="shared" ref="S2078" si="2338">B2078</f>
        <v>44033</v>
      </c>
      <c r="T2078">
        <f t="shared" si="2313"/>
        <v>30</v>
      </c>
      <c r="U2078">
        <f t="shared" si="2314"/>
        <v>7</v>
      </c>
      <c r="V2078" t="str">
        <f t="shared" si="2276"/>
        <v>30Herbert Dupont2</v>
      </c>
      <c r="W2078" s="188">
        <f t="shared" si="2315"/>
        <v>0</v>
      </c>
      <c r="X2078" s="188">
        <f t="shared" si="2316"/>
        <v>0</v>
      </c>
      <c r="Y2078" s="33">
        <f t="shared" si="2317"/>
        <v>44033</v>
      </c>
    </row>
    <row r="2079" spans="1:25" ht="15">
      <c r="A2079" s="39"/>
      <c r="B2079" s="240"/>
      <c r="C2079" s="14" t="str">
        <f>IF(B2078&lt;&gt;"",'Agents Postes'!E$4,"")</f>
        <v>Lulu Durand</v>
      </c>
      <c r="D2079" s="15"/>
      <c r="E2079" s="16"/>
      <c r="F2079" s="16"/>
      <c r="G2079" s="17"/>
      <c r="H2079" s="17"/>
      <c r="I2079" s="18"/>
      <c r="J2079" s="18"/>
      <c r="K2079" s="19"/>
      <c r="L2079" s="1">
        <f t="shared" si="2273"/>
        <v>0</v>
      </c>
      <c r="M2079" s="4">
        <f t="shared" si="2274"/>
        <v>0</v>
      </c>
      <c r="R2079">
        <f t="shared" si="2311"/>
        <v>2</v>
      </c>
      <c r="S2079" s="33">
        <f t="shared" ref="S2079" si="2339">S2078</f>
        <v>44033</v>
      </c>
      <c r="T2079">
        <f t="shared" si="2313"/>
        <v>30</v>
      </c>
      <c r="U2079">
        <f t="shared" si="2314"/>
        <v>7</v>
      </c>
      <c r="V2079" t="str">
        <f t="shared" si="2276"/>
        <v>30Lulu Durand2</v>
      </c>
      <c r="W2079" s="188">
        <f t="shared" si="2315"/>
        <v>0</v>
      </c>
      <c r="X2079" s="188">
        <f t="shared" si="2316"/>
        <v>0</v>
      </c>
      <c r="Y2079" s="33">
        <f t="shared" si="2317"/>
        <v>44033</v>
      </c>
    </row>
    <row r="2080" spans="1:25" ht="15">
      <c r="A2080" s="39"/>
      <c r="B2080" s="240"/>
      <c r="C2080" s="14" t="str">
        <f>IF(B2078&lt;&gt;"",'Agents Postes'!E$5,"")</f>
        <v>Jules Wist</v>
      </c>
      <c r="D2080" s="15"/>
      <c r="E2080" s="16"/>
      <c r="F2080" s="16"/>
      <c r="G2080" s="17"/>
      <c r="H2080" s="17"/>
      <c r="I2080" s="18"/>
      <c r="J2080" s="18"/>
      <c r="K2080" s="19"/>
      <c r="L2080" s="1">
        <f t="shared" si="2273"/>
        <v>0</v>
      </c>
      <c r="M2080" s="4">
        <f t="shared" si="2274"/>
        <v>0</v>
      </c>
      <c r="R2080">
        <f t="shared" si="2311"/>
        <v>2</v>
      </c>
      <c r="S2080" s="33">
        <f t="shared" ref="S2080" si="2340">S2078</f>
        <v>44033</v>
      </c>
      <c r="T2080">
        <f t="shared" si="2313"/>
        <v>30</v>
      </c>
      <c r="U2080">
        <f t="shared" si="2314"/>
        <v>7</v>
      </c>
      <c r="V2080" t="str">
        <f t="shared" si="2276"/>
        <v>30Jules Wist2</v>
      </c>
      <c r="W2080" s="188">
        <f t="shared" si="2315"/>
        <v>0</v>
      </c>
      <c r="X2080" s="188">
        <f t="shared" si="2316"/>
        <v>0</v>
      </c>
      <c r="Y2080" s="33">
        <f t="shared" si="2317"/>
        <v>44033</v>
      </c>
    </row>
    <row r="2081" spans="1:25" ht="15">
      <c r="A2081" s="39"/>
      <c r="B2081" s="240"/>
      <c r="C2081" s="14" t="str">
        <f>IF(B2078&lt;&gt;"",'Agents Postes'!E$6,"")</f>
        <v>Honoré Tarot</v>
      </c>
      <c r="D2081" s="15"/>
      <c r="E2081" s="16"/>
      <c r="F2081" s="16"/>
      <c r="G2081" s="17"/>
      <c r="H2081" s="17"/>
      <c r="I2081" s="18"/>
      <c r="J2081" s="18"/>
      <c r="K2081" s="19"/>
      <c r="L2081" s="1">
        <f t="shared" si="2273"/>
        <v>0</v>
      </c>
      <c r="M2081" s="4">
        <f t="shared" si="2274"/>
        <v>0</v>
      </c>
      <c r="R2081">
        <f t="shared" si="2311"/>
        <v>2</v>
      </c>
      <c r="S2081" s="33">
        <f t="shared" ref="S2081" si="2341">S2078</f>
        <v>44033</v>
      </c>
      <c r="T2081">
        <f t="shared" si="2313"/>
        <v>30</v>
      </c>
      <c r="U2081">
        <f t="shared" si="2314"/>
        <v>7</v>
      </c>
      <c r="V2081" t="str">
        <f t="shared" si="2276"/>
        <v>30Honoré Tarot2</v>
      </c>
      <c r="W2081" s="188">
        <f t="shared" si="2315"/>
        <v>0</v>
      </c>
      <c r="X2081" s="188">
        <f t="shared" si="2316"/>
        <v>0</v>
      </c>
      <c r="Y2081" s="33">
        <f t="shared" si="2317"/>
        <v>44033</v>
      </c>
    </row>
    <row r="2082" spans="1:25" ht="15">
      <c r="A2082" s="39"/>
      <c r="B2082" s="240"/>
      <c r="C2082" s="14" t="str">
        <f>IF(B2078&lt;&gt;"",'Agents Postes'!E$7,"")</f>
        <v>Joseph Belote</v>
      </c>
      <c r="D2082" s="15"/>
      <c r="E2082" s="16"/>
      <c r="F2082" s="16"/>
      <c r="G2082" s="17"/>
      <c r="H2082" s="17"/>
      <c r="I2082" s="18"/>
      <c r="J2082" s="18"/>
      <c r="K2082" s="19"/>
      <c r="L2082" s="1">
        <f t="shared" si="2273"/>
        <v>0</v>
      </c>
      <c r="M2082" s="4">
        <f t="shared" si="2274"/>
        <v>0</v>
      </c>
      <c r="R2082">
        <f t="shared" si="2311"/>
        <v>2</v>
      </c>
      <c r="S2082" s="33">
        <f t="shared" ref="S2082" si="2342">S2078</f>
        <v>44033</v>
      </c>
      <c r="T2082">
        <f t="shared" si="2313"/>
        <v>30</v>
      </c>
      <c r="U2082">
        <f t="shared" si="2314"/>
        <v>7</v>
      </c>
      <c r="V2082" t="str">
        <f t="shared" si="2276"/>
        <v>30Joseph Belote2</v>
      </c>
      <c r="W2082" s="188">
        <f t="shared" si="2315"/>
        <v>0</v>
      </c>
      <c r="X2082" s="188">
        <f t="shared" si="2316"/>
        <v>0</v>
      </c>
      <c r="Y2082" s="33">
        <f t="shared" si="2317"/>
        <v>44033</v>
      </c>
    </row>
    <row r="2083" spans="1:25" ht="15">
      <c r="A2083" s="39"/>
      <c r="B2083" s="240"/>
      <c r="C2083" s="14" t="str">
        <f>IF(B2078&lt;&gt;"",'Agents Postes'!E$8,"")</f>
        <v/>
      </c>
      <c r="D2083" s="15"/>
      <c r="E2083" s="16"/>
      <c r="F2083" s="16"/>
      <c r="G2083" s="17"/>
      <c r="H2083" s="17"/>
      <c r="I2083" s="18"/>
      <c r="J2083" s="18"/>
      <c r="K2083" s="19"/>
      <c r="L2083" s="1">
        <f t="shared" si="2273"/>
        <v>0</v>
      </c>
      <c r="M2083" s="4">
        <f t="shared" si="2274"/>
        <v>0</v>
      </c>
      <c r="R2083">
        <f t="shared" si="2311"/>
        <v>2</v>
      </c>
      <c r="S2083" s="33">
        <f t="shared" ref="S2083" si="2343">S2078</f>
        <v>44033</v>
      </c>
      <c r="T2083">
        <f t="shared" si="2313"/>
        <v>30</v>
      </c>
      <c r="U2083">
        <f t="shared" si="2314"/>
        <v>7</v>
      </c>
      <c r="V2083" t="str">
        <f t="shared" si="2276"/>
        <v>302</v>
      </c>
      <c r="W2083" s="188">
        <f t="shared" si="2315"/>
        <v>0</v>
      </c>
      <c r="X2083" s="188">
        <f t="shared" si="2316"/>
        <v>0</v>
      </c>
      <c r="Y2083" s="33">
        <f t="shared" si="2317"/>
        <v>44033</v>
      </c>
    </row>
    <row r="2084" spans="1:25" ht="15">
      <c r="A2084" s="39"/>
      <c r="B2084" s="240"/>
      <c r="C2084" s="14" t="str">
        <f>IF(B2078&lt;&gt;"",'Agents Postes'!E$9,"")</f>
        <v/>
      </c>
      <c r="D2084" s="15"/>
      <c r="E2084" s="16"/>
      <c r="F2084" s="16"/>
      <c r="G2084" s="17"/>
      <c r="H2084" s="17"/>
      <c r="I2084" s="18"/>
      <c r="J2084" s="18"/>
      <c r="K2084" s="19"/>
      <c r="L2084" s="1">
        <f t="shared" si="2273"/>
        <v>0</v>
      </c>
      <c r="M2084" s="4">
        <f t="shared" si="2274"/>
        <v>0</v>
      </c>
      <c r="R2084">
        <f t="shared" si="2311"/>
        <v>2</v>
      </c>
      <c r="S2084" s="33">
        <f t="shared" ref="S2084" si="2344">S2078</f>
        <v>44033</v>
      </c>
      <c r="T2084">
        <f t="shared" si="2313"/>
        <v>30</v>
      </c>
      <c r="U2084">
        <f t="shared" si="2314"/>
        <v>7</v>
      </c>
      <c r="V2084" t="str">
        <f t="shared" si="2276"/>
        <v>302</v>
      </c>
      <c r="W2084" s="188">
        <f t="shared" si="2315"/>
        <v>0</v>
      </c>
      <c r="X2084" s="188">
        <f t="shared" si="2316"/>
        <v>0</v>
      </c>
      <c r="Y2084" s="33">
        <f t="shared" si="2317"/>
        <v>44033</v>
      </c>
    </row>
    <row r="2085" spans="1:25" ht="15">
      <c r="A2085" s="39"/>
      <c r="B2085" s="240"/>
      <c r="C2085" s="14" t="str">
        <f>IF(B2078&lt;&gt;"",'Agents Postes'!E$10,"")</f>
        <v/>
      </c>
      <c r="D2085" s="15"/>
      <c r="E2085" s="16"/>
      <c r="F2085" s="16"/>
      <c r="G2085" s="17"/>
      <c r="H2085" s="17"/>
      <c r="I2085" s="18"/>
      <c r="J2085" s="18"/>
      <c r="K2085" s="19"/>
      <c r="L2085" s="1">
        <f t="shared" si="2273"/>
        <v>0</v>
      </c>
      <c r="M2085" s="4">
        <f t="shared" si="2274"/>
        <v>0</v>
      </c>
      <c r="R2085">
        <f t="shared" si="2311"/>
        <v>2</v>
      </c>
      <c r="S2085" s="33">
        <f t="shared" ref="S2085" si="2345">S2078</f>
        <v>44033</v>
      </c>
      <c r="T2085">
        <f t="shared" si="2313"/>
        <v>30</v>
      </c>
      <c r="U2085">
        <f t="shared" si="2314"/>
        <v>7</v>
      </c>
      <c r="V2085" t="str">
        <f t="shared" si="2276"/>
        <v>302</v>
      </c>
      <c r="W2085" s="188">
        <f t="shared" si="2315"/>
        <v>0</v>
      </c>
      <c r="X2085" s="188">
        <f t="shared" si="2316"/>
        <v>0</v>
      </c>
      <c r="Y2085" s="33">
        <f t="shared" si="2317"/>
        <v>44033</v>
      </c>
    </row>
    <row r="2086" spans="1:25" ht="15">
      <c r="A2086" s="39"/>
      <c r="B2086" s="240"/>
      <c r="C2086" s="14" t="str">
        <f>IF(B2078&lt;&gt;"",'Agents Postes'!E$11,"")</f>
        <v/>
      </c>
      <c r="D2086" s="15"/>
      <c r="E2086" s="16"/>
      <c r="F2086" s="16"/>
      <c r="G2086" s="17"/>
      <c r="H2086" s="17"/>
      <c r="I2086" s="18"/>
      <c r="J2086" s="18"/>
      <c r="K2086" s="19"/>
      <c r="L2086" s="1">
        <f t="shared" ref="L2086:L2149" si="2346">(F2086-E2086)+(H2086-G2086)+(J2086-I2086)</f>
        <v>0</v>
      </c>
      <c r="M2086" s="4">
        <f t="shared" ref="M2086:M2149" si="2347">L2086*24</f>
        <v>0</v>
      </c>
      <c r="R2086">
        <f t="shared" si="2311"/>
        <v>2</v>
      </c>
      <c r="S2086" s="33">
        <f t="shared" ref="S2086" si="2348">S2078</f>
        <v>44033</v>
      </c>
      <c r="T2086">
        <f t="shared" si="2313"/>
        <v>30</v>
      </c>
      <c r="U2086">
        <f t="shared" si="2314"/>
        <v>7</v>
      </c>
      <c r="V2086" t="str">
        <f t="shared" ref="V2086:V2149" si="2349">T2086&amp;C2086&amp;R2086</f>
        <v>302</v>
      </c>
      <c r="W2086" s="188">
        <f t="shared" si="2315"/>
        <v>0</v>
      </c>
      <c r="X2086" s="188">
        <f t="shared" si="2316"/>
        <v>0</v>
      </c>
      <c r="Y2086" s="33">
        <f t="shared" si="2317"/>
        <v>44033</v>
      </c>
    </row>
    <row r="2087" spans="1:25" ht="15">
      <c r="A2087" s="39"/>
      <c r="B2087" s="240"/>
      <c r="C2087" s="14" t="str">
        <f>IF(B2078&lt;&gt;"",'Agents Postes'!E$12,"")</f>
        <v/>
      </c>
      <c r="D2087" s="15"/>
      <c r="E2087" s="16"/>
      <c r="F2087" s="16"/>
      <c r="G2087" s="17"/>
      <c r="H2087" s="17"/>
      <c r="I2087" s="18"/>
      <c r="J2087" s="18"/>
      <c r="K2087" s="19"/>
      <c r="L2087" s="1">
        <f t="shared" si="2346"/>
        <v>0</v>
      </c>
      <c r="M2087" s="4">
        <f t="shared" si="2347"/>
        <v>0</v>
      </c>
      <c r="R2087">
        <f t="shared" si="2311"/>
        <v>2</v>
      </c>
      <c r="S2087" s="33">
        <f t="shared" ref="S2087" si="2350">S2078</f>
        <v>44033</v>
      </c>
      <c r="T2087">
        <f t="shared" si="2313"/>
        <v>30</v>
      </c>
      <c r="U2087">
        <f t="shared" si="2314"/>
        <v>7</v>
      </c>
      <c r="V2087" t="str">
        <f t="shared" si="2349"/>
        <v>302</v>
      </c>
      <c r="W2087" s="188">
        <f t="shared" si="2315"/>
        <v>0</v>
      </c>
      <c r="X2087" s="188">
        <f t="shared" si="2316"/>
        <v>0</v>
      </c>
      <c r="Y2087" s="33">
        <f t="shared" si="2317"/>
        <v>44033</v>
      </c>
    </row>
    <row r="2088" spans="1:25" ht="15">
      <c r="A2088" s="39"/>
      <c r="B2088" s="240"/>
      <c r="C2088" s="14" t="str">
        <f>IF(B2078&lt;&gt;"",'Agents Postes'!E$13,"")</f>
        <v/>
      </c>
      <c r="D2088" s="15"/>
      <c r="E2088" s="16"/>
      <c r="F2088" s="16"/>
      <c r="G2088" s="17"/>
      <c r="H2088" s="17"/>
      <c r="I2088" s="18"/>
      <c r="J2088" s="18"/>
      <c r="K2088" s="19"/>
      <c r="L2088" s="1">
        <f t="shared" si="2346"/>
        <v>0</v>
      </c>
      <c r="M2088" s="4">
        <f t="shared" si="2347"/>
        <v>0</v>
      </c>
      <c r="R2088">
        <f t="shared" si="2311"/>
        <v>2</v>
      </c>
      <c r="S2088" s="33">
        <f t="shared" ref="S2088" si="2351">S2078</f>
        <v>44033</v>
      </c>
      <c r="T2088">
        <f t="shared" si="2313"/>
        <v>30</v>
      </c>
      <c r="U2088">
        <f t="shared" si="2314"/>
        <v>7</v>
      </c>
      <c r="V2088" t="str">
        <f t="shared" si="2349"/>
        <v>302</v>
      </c>
      <c r="W2088" s="188">
        <f t="shared" si="2315"/>
        <v>0</v>
      </c>
      <c r="X2088" s="188">
        <f t="shared" si="2316"/>
        <v>0</v>
      </c>
      <c r="Y2088" s="33">
        <f t="shared" si="2317"/>
        <v>44033</v>
      </c>
    </row>
    <row r="2089" spans="1:25" ht="15">
      <c r="A2089" s="39"/>
      <c r="B2089" s="240"/>
      <c r="C2089" s="14" t="str">
        <f>IF(B2078&lt;&gt;"",'Agents Postes'!E$14,"")</f>
        <v/>
      </c>
      <c r="D2089" s="15"/>
      <c r="E2089" s="16"/>
      <c r="F2089" s="16"/>
      <c r="G2089" s="17"/>
      <c r="H2089" s="17"/>
      <c r="I2089" s="18"/>
      <c r="J2089" s="18"/>
      <c r="K2089" s="19"/>
      <c r="L2089" s="1">
        <f t="shared" si="2346"/>
        <v>0</v>
      </c>
      <c r="M2089" s="4">
        <f t="shared" si="2347"/>
        <v>0</v>
      </c>
      <c r="R2089">
        <f t="shared" si="2311"/>
        <v>2</v>
      </c>
      <c r="S2089" s="33">
        <f t="shared" ref="S2089" si="2352">S2078</f>
        <v>44033</v>
      </c>
      <c r="T2089">
        <f t="shared" si="2313"/>
        <v>30</v>
      </c>
      <c r="U2089">
        <f t="shared" si="2314"/>
        <v>7</v>
      </c>
      <c r="V2089" t="str">
        <f t="shared" si="2349"/>
        <v>302</v>
      </c>
      <c r="W2089" s="188">
        <f t="shared" si="2315"/>
        <v>0</v>
      </c>
      <c r="X2089" s="188">
        <f t="shared" si="2316"/>
        <v>0</v>
      </c>
      <c r="Y2089" s="33">
        <f t="shared" si="2317"/>
        <v>44033</v>
      </c>
    </row>
    <row r="2090" spans="1:25" ht="15">
      <c r="A2090" s="39"/>
      <c r="B2090" s="240"/>
      <c r="C2090" s="14" t="str">
        <f>IF(B2079&lt;&gt;"",'Agents Postes'!E$14,"")</f>
        <v/>
      </c>
      <c r="D2090" s="15"/>
      <c r="E2090" s="16"/>
      <c r="F2090" s="16"/>
      <c r="G2090" s="17"/>
      <c r="H2090" s="17"/>
      <c r="I2090" s="18"/>
      <c r="J2090" s="18"/>
      <c r="K2090" s="19"/>
      <c r="L2090" s="1">
        <f t="shared" si="2346"/>
        <v>0</v>
      </c>
      <c r="M2090" s="4">
        <f t="shared" si="2347"/>
        <v>0</v>
      </c>
      <c r="R2090">
        <f t="shared" si="2311"/>
        <v>2</v>
      </c>
      <c r="S2090" s="33">
        <f t="shared" ref="S2090" si="2353">S2078</f>
        <v>44033</v>
      </c>
      <c r="T2090">
        <f t="shared" si="2313"/>
        <v>30</v>
      </c>
      <c r="U2090">
        <f t="shared" si="2314"/>
        <v>7</v>
      </c>
      <c r="V2090" t="str">
        <f t="shared" si="2349"/>
        <v>302</v>
      </c>
      <c r="W2090" s="188">
        <f t="shared" si="2315"/>
        <v>0</v>
      </c>
      <c r="X2090" s="188">
        <f t="shared" si="2316"/>
        <v>0</v>
      </c>
      <c r="Y2090" s="33">
        <f t="shared" si="2317"/>
        <v>44033</v>
      </c>
    </row>
    <row r="2091" spans="1:25" ht="15">
      <c r="A2091" s="39"/>
      <c r="B2091" s="240"/>
      <c r="C2091" s="14" t="str">
        <f>IF(B2080&lt;&gt;"",'Agents Postes'!E$14,"")</f>
        <v/>
      </c>
      <c r="D2091" s="15"/>
      <c r="E2091" s="16"/>
      <c r="F2091" s="16"/>
      <c r="G2091" s="17"/>
      <c r="H2091" s="17"/>
      <c r="I2091" s="18"/>
      <c r="J2091" s="18"/>
      <c r="K2091" s="19"/>
      <c r="L2091" s="1">
        <f t="shared" si="2346"/>
        <v>0</v>
      </c>
      <c r="M2091" s="4">
        <f t="shared" si="2347"/>
        <v>0</v>
      </c>
      <c r="R2091">
        <f t="shared" si="2311"/>
        <v>2</v>
      </c>
      <c r="S2091" s="33">
        <f t="shared" ref="S2091" si="2354">S2078</f>
        <v>44033</v>
      </c>
      <c r="T2091">
        <f t="shared" si="2313"/>
        <v>30</v>
      </c>
      <c r="U2091">
        <f t="shared" si="2314"/>
        <v>7</v>
      </c>
      <c r="V2091" t="str">
        <f t="shared" si="2349"/>
        <v>302</v>
      </c>
      <c r="W2091" s="188">
        <f t="shared" si="2315"/>
        <v>0</v>
      </c>
      <c r="X2091" s="188">
        <f t="shared" si="2316"/>
        <v>0</v>
      </c>
      <c r="Y2091" s="33">
        <f t="shared" si="2317"/>
        <v>44033</v>
      </c>
    </row>
    <row r="2092" spans="1:25" ht="15.75" thickBot="1">
      <c r="A2092" s="39"/>
      <c r="B2092" s="241"/>
      <c r="C2092" s="14" t="str">
        <f>IF(B2081&lt;&gt;"",'Agents Postes'!E$14,"")</f>
        <v/>
      </c>
      <c r="D2092" s="15"/>
      <c r="E2092" s="126"/>
      <c r="F2092" s="126"/>
      <c r="G2092" s="127"/>
      <c r="H2092" s="127"/>
      <c r="I2092" s="128"/>
      <c r="J2092" s="128"/>
      <c r="K2092" s="21"/>
      <c r="L2092" s="5">
        <f t="shared" si="2346"/>
        <v>0</v>
      </c>
      <c r="M2092" s="6">
        <f t="shared" si="2347"/>
        <v>0</v>
      </c>
      <c r="R2092">
        <f t="shared" si="2311"/>
        <v>2</v>
      </c>
      <c r="S2092" s="33">
        <f t="shared" ref="S2092" si="2355">S2078</f>
        <v>44033</v>
      </c>
      <c r="T2092">
        <f t="shared" si="2313"/>
        <v>30</v>
      </c>
      <c r="U2092">
        <f t="shared" si="2314"/>
        <v>7</v>
      </c>
      <c r="V2092" t="str">
        <f t="shared" si="2349"/>
        <v>302</v>
      </c>
      <c r="W2092" s="188">
        <f t="shared" si="2315"/>
        <v>0</v>
      </c>
      <c r="X2092" s="188">
        <f t="shared" si="2316"/>
        <v>0</v>
      </c>
      <c r="Y2092" s="33">
        <f t="shared" si="2317"/>
        <v>44033</v>
      </c>
    </row>
    <row r="2093" spans="1:25" ht="15">
      <c r="A2093" s="39">
        <v>139</v>
      </c>
      <c r="B2093" s="239">
        <f>IF(WORKDAY(D$4,A2093,Feries)&lt;=F$4,WORKDAY(D$4,A2093,Feries),"")</f>
        <v>44034</v>
      </c>
      <c r="C2093" s="11" t="str">
        <f>IF(B2093&lt;&gt;"",'Agents Postes'!E$3,"")</f>
        <v>Herbert Dupont</v>
      </c>
      <c r="D2093" s="12"/>
      <c r="E2093" s="123"/>
      <c r="F2093" s="123"/>
      <c r="G2093" s="124"/>
      <c r="H2093" s="124"/>
      <c r="I2093" s="125"/>
      <c r="J2093" s="125"/>
      <c r="K2093" s="13"/>
      <c r="L2093" s="2">
        <f t="shared" si="2346"/>
        <v>0</v>
      </c>
      <c r="M2093" s="3">
        <f t="shared" si="2347"/>
        <v>0</v>
      </c>
      <c r="R2093">
        <f t="shared" si="2311"/>
        <v>3</v>
      </c>
      <c r="S2093" s="33">
        <f t="shared" ref="S2093" si="2356">B2093</f>
        <v>44034</v>
      </c>
      <c r="T2093">
        <f t="shared" si="2313"/>
        <v>30</v>
      </c>
      <c r="U2093">
        <f t="shared" si="2314"/>
        <v>7</v>
      </c>
      <c r="V2093" t="str">
        <f t="shared" si="2349"/>
        <v>30Herbert Dupont3</v>
      </c>
      <c r="W2093" s="188">
        <f t="shared" si="2315"/>
        <v>0</v>
      </c>
      <c r="X2093" s="188">
        <f t="shared" si="2316"/>
        <v>0</v>
      </c>
      <c r="Y2093" s="33">
        <f t="shared" si="2317"/>
        <v>44034</v>
      </c>
    </row>
    <row r="2094" spans="1:25" ht="15">
      <c r="A2094" s="39"/>
      <c r="B2094" s="240"/>
      <c r="C2094" s="14" t="str">
        <f>IF(B2093&lt;&gt;"",'Agents Postes'!E$4,"")</f>
        <v>Lulu Durand</v>
      </c>
      <c r="D2094" s="15"/>
      <c r="E2094" s="16"/>
      <c r="F2094" s="16"/>
      <c r="G2094" s="17"/>
      <c r="H2094" s="17"/>
      <c r="I2094" s="18"/>
      <c r="J2094" s="18"/>
      <c r="K2094" s="19"/>
      <c r="L2094" s="1">
        <f t="shared" si="2346"/>
        <v>0</v>
      </c>
      <c r="M2094" s="4">
        <f t="shared" si="2347"/>
        <v>0</v>
      </c>
      <c r="R2094">
        <f t="shared" si="2311"/>
        <v>3</v>
      </c>
      <c r="S2094" s="33">
        <f t="shared" ref="S2094" si="2357">S2093</f>
        <v>44034</v>
      </c>
      <c r="T2094">
        <f t="shared" si="2313"/>
        <v>30</v>
      </c>
      <c r="U2094">
        <f t="shared" si="2314"/>
        <v>7</v>
      </c>
      <c r="V2094" t="str">
        <f t="shared" si="2349"/>
        <v>30Lulu Durand3</v>
      </c>
      <c r="W2094" s="188">
        <f t="shared" si="2315"/>
        <v>0</v>
      </c>
      <c r="X2094" s="188">
        <f t="shared" si="2316"/>
        <v>0</v>
      </c>
      <c r="Y2094" s="33">
        <f t="shared" si="2317"/>
        <v>44034</v>
      </c>
    </row>
    <row r="2095" spans="1:25" ht="15">
      <c r="A2095" s="39"/>
      <c r="B2095" s="240"/>
      <c r="C2095" s="14" t="str">
        <f>IF(B2093&lt;&gt;"",'Agents Postes'!E$5,"")</f>
        <v>Jules Wist</v>
      </c>
      <c r="D2095" s="15"/>
      <c r="E2095" s="16"/>
      <c r="F2095" s="16"/>
      <c r="G2095" s="17"/>
      <c r="H2095" s="17"/>
      <c r="I2095" s="18"/>
      <c r="J2095" s="18"/>
      <c r="K2095" s="19"/>
      <c r="L2095" s="1">
        <f t="shared" si="2346"/>
        <v>0</v>
      </c>
      <c r="M2095" s="4">
        <f t="shared" si="2347"/>
        <v>0</v>
      </c>
      <c r="R2095">
        <f t="shared" si="2311"/>
        <v>3</v>
      </c>
      <c r="S2095" s="33">
        <f t="shared" ref="S2095" si="2358">S2093</f>
        <v>44034</v>
      </c>
      <c r="T2095">
        <f t="shared" si="2313"/>
        <v>30</v>
      </c>
      <c r="U2095">
        <f t="shared" si="2314"/>
        <v>7</v>
      </c>
      <c r="V2095" t="str">
        <f t="shared" si="2349"/>
        <v>30Jules Wist3</v>
      </c>
      <c r="W2095" s="188">
        <f t="shared" si="2315"/>
        <v>0</v>
      </c>
      <c r="X2095" s="188">
        <f t="shared" si="2316"/>
        <v>0</v>
      </c>
      <c r="Y2095" s="33">
        <f t="shared" si="2317"/>
        <v>44034</v>
      </c>
    </row>
    <row r="2096" spans="1:25" ht="15">
      <c r="A2096" s="39"/>
      <c r="B2096" s="240"/>
      <c r="C2096" s="14" t="str">
        <f>IF(B2093&lt;&gt;"",'Agents Postes'!E$6,"")</f>
        <v>Honoré Tarot</v>
      </c>
      <c r="D2096" s="15"/>
      <c r="E2096" s="16"/>
      <c r="F2096" s="16"/>
      <c r="G2096" s="17"/>
      <c r="H2096" s="17"/>
      <c r="I2096" s="18"/>
      <c r="J2096" s="18"/>
      <c r="K2096" s="19"/>
      <c r="L2096" s="1">
        <f t="shared" si="2346"/>
        <v>0</v>
      </c>
      <c r="M2096" s="4">
        <f t="shared" si="2347"/>
        <v>0</v>
      </c>
      <c r="R2096">
        <f t="shared" si="2311"/>
        <v>3</v>
      </c>
      <c r="S2096" s="33">
        <f t="shared" ref="S2096" si="2359">S2093</f>
        <v>44034</v>
      </c>
      <c r="T2096">
        <f t="shared" si="2313"/>
        <v>30</v>
      </c>
      <c r="U2096">
        <f t="shared" si="2314"/>
        <v>7</v>
      </c>
      <c r="V2096" t="str">
        <f t="shared" si="2349"/>
        <v>30Honoré Tarot3</v>
      </c>
      <c r="W2096" s="188">
        <f t="shared" si="2315"/>
        <v>0</v>
      </c>
      <c r="X2096" s="188">
        <f t="shared" si="2316"/>
        <v>0</v>
      </c>
      <c r="Y2096" s="33">
        <f t="shared" si="2317"/>
        <v>44034</v>
      </c>
    </row>
    <row r="2097" spans="1:25" ht="15">
      <c r="A2097" s="39"/>
      <c r="B2097" s="240"/>
      <c r="C2097" s="14" t="str">
        <f>IF(B2093&lt;&gt;"",'Agents Postes'!E$7,"")</f>
        <v>Joseph Belote</v>
      </c>
      <c r="D2097" s="15"/>
      <c r="E2097" s="16"/>
      <c r="F2097" s="16"/>
      <c r="G2097" s="17"/>
      <c r="H2097" s="17"/>
      <c r="I2097" s="18"/>
      <c r="J2097" s="18"/>
      <c r="K2097" s="19"/>
      <c r="L2097" s="1">
        <f t="shared" si="2346"/>
        <v>0</v>
      </c>
      <c r="M2097" s="4">
        <f t="shared" si="2347"/>
        <v>0</v>
      </c>
      <c r="R2097">
        <f t="shared" si="2311"/>
        <v>3</v>
      </c>
      <c r="S2097" s="33">
        <f t="shared" ref="S2097" si="2360">S2093</f>
        <v>44034</v>
      </c>
      <c r="T2097">
        <f t="shared" si="2313"/>
        <v>30</v>
      </c>
      <c r="U2097">
        <f t="shared" si="2314"/>
        <v>7</v>
      </c>
      <c r="V2097" t="str">
        <f t="shared" si="2349"/>
        <v>30Joseph Belote3</v>
      </c>
      <c r="W2097" s="188">
        <f t="shared" si="2315"/>
        <v>0</v>
      </c>
      <c r="X2097" s="188">
        <f t="shared" si="2316"/>
        <v>0</v>
      </c>
      <c r="Y2097" s="33">
        <f t="shared" si="2317"/>
        <v>44034</v>
      </c>
    </row>
    <row r="2098" spans="1:25" ht="15">
      <c r="A2098" s="39"/>
      <c r="B2098" s="240"/>
      <c r="C2098" s="14" t="str">
        <f>IF(B2093&lt;&gt;"",'Agents Postes'!E$8,"")</f>
        <v/>
      </c>
      <c r="D2098" s="15"/>
      <c r="E2098" s="16"/>
      <c r="F2098" s="16"/>
      <c r="G2098" s="17"/>
      <c r="H2098" s="17"/>
      <c r="I2098" s="18"/>
      <c r="J2098" s="18"/>
      <c r="K2098" s="19"/>
      <c r="L2098" s="1">
        <f t="shared" si="2346"/>
        <v>0</v>
      </c>
      <c r="M2098" s="4">
        <f t="shared" si="2347"/>
        <v>0</v>
      </c>
      <c r="R2098">
        <f t="shared" si="2311"/>
        <v>3</v>
      </c>
      <c r="S2098" s="33">
        <f t="shared" ref="S2098" si="2361">S2093</f>
        <v>44034</v>
      </c>
      <c r="T2098">
        <f t="shared" si="2313"/>
        <v>30</v>
      </c>
      <c r="U2098">
        <f t="shared" si="2314"/>
        <v>7</v>
      </c>
      <c r="V2098" t="str">
        <f t="shared" si="2349"/>
        <v>303</v>
      </c>
      <c r="W2098" s="188">
        <f t="shared" si="2315"/>
        <v>0</v>
      </c>
      <c r="X2098" s="188">
        <f t="shared" si="2316"/>
        <v>0</v>
      </c>
      <c r="Y2098" s="33">
        <f t="shared" si="2317"/>
        <v>44034</v>
      </c>
    </row>
    <row r="2099" spans="1:25" ht="15">
      <c r="A2099" s="39"/>
      <c r="B2099" s="240"/>
      <c r="C2099" s="14" t="str">
        <f>IF(B2093&lt;&gt;"",'Agents Postes'!E$9,"")</f>
        <v/>
      </c>
      <c r="D2099" s="15"/>
      <c r="E2099" s="16"/>
      <c r="F2099" s="16"/>
      <c r="G2099" s="17"/>
      <c r="H2099" s="17"/>
      <c r="I2099" s="18"/>
      <c r="J2099" s="18"/>
      <c r="K2099" s="19"/>
      <c r="L2099" s="1">
        <f t="shared" si="2346"/>
        <v>0</v>
      </c>
      <c r="M2099" s="4">
        <f t="shared" si="2347"/>
        <v>0</v>
      </c>
      <c r="R2099">
        <f t="shared" si="2311"/>
        <v>3</v>
      </c>
      <c r="S2099" s="33">
        <f t="shared" ref="S2099" si="2362">S2093</f>
        <v>44034</v>
      </c>
      <c r="T2099">
        <f t="shared" si="2313"/>
        <v>30</v>
      </c>
      <c r="U2099">
        <f t="shared" si="2314"/>
        <v>7</v>
      </c>
      <c r="V2099" t="str">
        <f t="shared" si="2349"/>
        <v>303</v>
      </c>
      <c r="W2099" s="188">
        <f t="shared" si="2315"/>
        <v>0</v>
      </c>
      <c r="X2099" s="188">
        <f t="shared" si="2316"/>
        <v>0</v>
      </c>
      <c r="Y2099" s="33">
        <f t="shared" si="2317"/>
        <v>44034</v>
      </c>
    </row>
    <row r="2100" spans="1:25" ht="15">
      <c r="A2100" s="39"/>
      <c r="B2100" s="240"/>
      <c r="C2100" s="14" t="str">
        <f>IF(B2093&lt;&gt;"",'Agents Postes'!E$10,"")</f>
        <v/>
      </c>
      <c r="D2100" s="15"/>
      <c r="E2100" s="16"/>
      <c r="F2100" s="16"/>
      <c r="G2100" s="17"/>
      <c r="H2100" s="17"/>
      <c r="I2100" s="18"/>
      <c r="J2100" s="18"/>
      <c r="K2100" s="19"/>
      <c r="L2100" s="1">
        <f t="shared" si="2346"/>
        <v>0</v>
      </c>
      <c r="M2100" s="4">
        <f t="shared" si="2347"/>
        <v>0</v>
      </c>
      <c r="R2100">
        <f t="shared" si="2311"/>
        <v>3</v>
      </c>
      <c r="S2100" s="33">
        <f t="shared" ref="S2100" si="2363">S2093</f>
        <v>44034</v>
      </c>
      <c r="T2100">
        <f t="shared" si="2313"/>
        <v>30</v>
      </c>
      <c r="U2100">
        <f t="shared" si="2314"/>
        <v>7</v>
      </c>
      <c r="V2100" t="str">
        <f t="shared" si="2349"/>
        <v>303</v>
      </c>
      <c r="W2100" s="188">
        <f t="shared" si="2315"/>
        <v>0</v>
      </c>
      <c r="X2100" s="188">
        <f t="shared" si="2316"/>
        <v>0</v>
      </c>
      <c r="Y2100" s="33">
        <f t="shared" si="2317"/>
        <v>44034</v>
      </c>
    </row>
    <row r="2101" spans="1:25" ht="15">
      <c r="A2101" s="39"/>
      <c r="B2101" s="240"/>
      <c r="C2101" s="14" t="str">
        <f>IF(B2093&lt;&gt;"",'Agents Postes'!E$11,"")</f>
        <v/>
      </c>
      <c r="D2101" s="15"/>
      <c r="E2101" s="16"/>
      <c r="F2101" s="16"/>
      <c r="G2101" s="17"/>
      <c r="H2101" s="17"/>
      <c r="I2101" s="18"/>
      <c r="J2101" s="18"/>
      <c r="K2101" s="19"/>
      <c r="L2101" s="1">
        <f t="shared" si="2346"/>
        <v>0</v>
      </c>
      <c r="M2101" s="4">
        <f t="shared" si="2347"/>
        <v>0</v>
      </c>
      <c r="R2101">
        <f t="shared" si="2311"/>
        <v>3</v>
      </c>
      <c r="S2101" s="33">
        <f t="shared" ref="S2101" si="2364">S2093</f>
        <v>44034</v>
      </c>
      <c r="T2101">
        <f t="shared" si="2313"/>
        <v>30</v>
      </c>
      <c r="U2101">
        <f t="shared" si="2314"/>
        <v>7</v>
      </c>
      <c r="V2101" t="str">
        <f t="shared" si="2349"/>
        <v>303</v>
      </c>
      <c r="W2101" s="188">
        <f t="shared" si="2315"/>
        <v>0</v>
      </c>
      <c r="X2101" s="188">
        <f t="shared" si="2316"/>
        <v>0</v>
      </c>
      <c r="Y2101" s="33">
        <f t="shared" si="2317"/>
        <v>44034</v>
      </c>
    </row>
    <row r="2102" spans="1:25" ht="15">
      <c r="A2102" s="39"/>
      <c r="B2102" s="240"/>
      <c r="C2102" s="14" t="str">
        <f>IF(B2093&lt;&gt;"",'Agents Postes'!E$12,"")</f>
        <v/>
      </c>
      <c r="D2102" s="15"/>
      <c r="E2102" s="16"/>
      <c r="F2102" s="16"/>
      <c r="G2102" s="17"/>
      <c r="H2102" s="17"/>
      <c r="I2102" s="18"/>
      <c r="J2102" s="18"/>
      <c r="K2102" s="19"/>
      <c r="L2102" s="1">
        <f t="shared" si="2346"/>
        <v>0</v>
      </c>
      <c r="M2102" s="4">
        <f t="shared" si="2347"/>
        <v>0</v>
      </c>
      <c r="R2102">
        <f t="shared" si="2311"/>
        <v>3</v>
      </c>
      <c r="S2102" s="33">
        <f t="shared" ref="S2102" si="2365">S2093</f>
        <v>44034</v>
      </c>
      <c r="T2102">
        <f t="shared" si="2313"/>
        <v>30</v>
      </c>
      <c r="U2102">
        <f t="shared" si="2314"/>
        <v>7</v>
      </c>
      <c r="V2102" t="str">
        <f t="shared" si="2349"/>
        <v>303</v>
      </c>
      <c r="W2102" s="188">
        <f t="shared" si="2315"/>
        <v>0</v>
      </c>
      <c r="X2102" s="188">
        <f t="shared" si="2316"/>
        <v>0</v>
      </c>
      <c r="Y2102" s="33">
        <f t="shared" si="2317"/>
        <v>44034</v>
      </c>
    </row>
    <row r="2103" spans="1:25" ht="15">
      <c r="A2103" s="39"/>
      <c r="B2103" s="240"/>
      <c r="C2103" s="14" t="str">
        <f>IF(B2093&lt;&gt;"",'Agents Postes'!E$13,"")</f>
        <v/>
      </c>
      <c r="D2103" s="15"/>
      <c r="E2103" s="16"/>
      <c r="F2103" s="16"/>
      <c r="G2103" s="17"/>
      <c r="H2103" s="17"/>
      <c r="I2103" s="18"/>
      <c r="J2103" s="18"/>
      <c r="K2103" s="19"/>
      <c r="L2103" s="1">
        <f t="shared" si="2346"/>
        <v>0</v>
      </c>
      <c r="M2103" s="4">
        <f t="shared" si="2347"/>
        <v>0</v>
      </c>
      <c r="R2103">
        <f t="shared" si="2311"/>
        <v>3</v>
      </c>
      <c r="S2103" s="33">
        <f t="shared" ref="S2103" si="2366">S2093</f>
        <v>44034</v>
      </c>
      <c r="T2103">
        <f t="shared" si="2313"/>
        <v>30</v>
      </c>
      <c r="U2103">
        <f t="shared" si="2314"/>
        <v>7</v>
      </c>
      <c r="V2103" t="str">
        <f t="shared" si="2349"/>
        <v>303</v>
      </c>
      <c r="W2103" s="188">
        <f t="shared" si="2315"/>
        <v>0</v>
      </c>
      <c r="X2103" s="188">
        <f t="shared" si="2316"/>
        <v>0</v>
      </c>
      <c r="Y2103" s="33">
        <f t="shared" si="2317"/>
        <v>44034</v>
      </c>
    </row>
    <row r="2104" spans="1:25" ht="15">
      <c r="A2104" s="39"/>
      <c r="B2104" s="240"/>
      <c r="C2104" s="14" t="str">
        <f>IF(B2093&lt;&gt;"",'Agents Postes'!E$14,"")</f>
        <v/>
      </c>
      <c r="D2104" s="15"/>
      <c r="E2104" s="16"/>
      <c r="F2104" s="16"/>
      <c r="G2104" s="17"/>
      <c r="H2104" s="17"/>
      <c r="I2104" s="18"/>
      <c r="J2104" s="18"/>
      <c r="K2104" s="19"/>
      <c r="L2104" s="1">
        <f t="shared" si="2346"/>
        <v>0</v>
      </c>
      <c r="M2104" s="4">
        <f t="shared" si="2347"/>
        <v>0</v>
      </c>
      <c r="R2104">
        <f t="shared" si="2311"/>
        <v>3</v>
      </c>
      <c r="S2104" s="33">
        <f t="shared" ref="S2104" si="2367">S2093</f>
        <v>44034</v>
      </c>
      <c r="T2104">
        <f t="shared" si="2313"/>
        <v>30</v>
      </c>
      <c r="U2104">
        <f t="shared" si="2314"/>
        <v>7</v>
      </c>
      <c r="V2104" t="str">
        <f t="shared" si="2349"/>
        <v>303</v>
      </c>
      <c r="W2104" s="188">
        <f t="shared" si="2315"/>
        <v>0</v>
      </c>
      <c r="X2104" s="188">
        <f t="shared" si="2316"/>
        <v>0</v>
      </c>
      <c r="Y2104" s="33">
        <f t="shared" si="2317"/>
        <v>44034</v>
      </c>
    </row>
    <row r="2105" spans="1:25" ht="15">
      <c r="A2105" s="39"/>
      <c r="B2105" s="240"/>
      <c r="C2105" s="14" t="str">
        <f>IF(B2094&lt;&gt;"",'Agents Postes'!E$14,"")</f>
        <v/>
      </c>
      <c r="D2105" s="15"/>
      <c r="E2105" s="16"/>
      <c r="F2105" s="16"/>
      <c r="G2105" s="17"/>
      <c r="H2105" s="17"/>
      <c r="I2105" s="18"/>
      <c r="J2105" s="18"/>
      <c r="K2105" s="19"/>
      <c r="L2105" s="1">
        <f t="shared" si="2346"/>
        <v>0</v>
      </c>
      <c r="M2105" s="4">
        <f t="shared" si="2347"/>
        <v>0</v>
      </c>
      <c r="R2105">
        <f t="shared" si="2311"/>
        <v>3</v>
      </c>
      <c r="S2105" s="33">
        <f t="shared" ref="S2105" si="2368">S2093</f>
        <v>44034</v>
      </c>
      <c r="T2105">
        <f t="shared" si="2313"/>
        <v>30</v>
      </c>
      <c r="U2105">
        <f t="shared" si="2314"/>
        <v>7</v>
      </c>
      <c r="V2105" t="str">
        <f t="shared" si="2349"/>
        <v>303</v>
      </c>
      <c r="W2105" s="188">
        <f t="shared" si="2315"/>
        <v>0</v>
      </c>
      <c r="X2105" s="188">
        <f t="shared" si="2316"/>
        <v>0</v>
      </c>
      <c r="Y2105" s="33">
        <f t="shared" si="2317"/>
        <v>44034</v>
      </c>
    </row>
    <row r="2106" spans="1:25" ht="15">
      <c r="A2106" s="39"/>
      <c r="B2106" s="240"/>
      <c r="C2106" s="14" t="str">
        <f>IF(B2095&lt;&gt;"",'Agents Postes'!E$14,"")</f>
        <v/>
      </c>
      <c r="D2106" s="15"/>
      <c r="E2106" s="16"/>
      <c r="F2106" s="16"/>
      <c r="G2106" s="17"/>
      <c r="H2106" s="17"/>
      <c r="I2106" s="18"/>
      <c r="J2106" s="18"/>
      <c r="K2106" s="19"/>
      <c r="L2106" s="1">
        <f t="shared" si="2346"/>
        <v>0</v>
      </c>
      <c r="M2106" s="4">
        <f t="shared" si="2347"/>
        <v>0</v>
      </c>
      <c r="R2106">
        <f t="shared" si="2311"/>
        <v>3</v>
      </c>
      <c r="S2106" s="33">
        <f t="shared" ref="S2106" si="2369">S2093</f>
        <v>44034</v>
      </c>
      <c r="T2106">
        <f t="shared" si="2313"/>
        <v>30</v>
      </c>
      <c r="U2106">
        <f t="shared" si="2314"/>
        <v>7</v>
      </c>
      <c r="V2106" t="str">
        <f t="shared" si="2349"/>
        <v>303</v>
      </c>
      <c r="W2106" s="188">
        <f t="shared" si="2315"/>
        <v>0</v>
      </c>
      <c r="X2106" s="188">
        <f t="shared" si="2316"/>
        <v>0</v>
      </c>
      <c r="Y2106" s="33">
        <f t="shared" si="2317"/>
        <v>44034</v>
      </c>
    </row>
    <row r="2107" spans="1:25" ht="15.75" thickBot="1">
      <c r="A2107" s="39"/>
      <c r="B2107" s="241"/>
      <c r="C2107" s="14" t="str">
        <f>IF(B2096&lt;&gt;"",'Agents Postes'!E$14,"")</f>
        <v/>
      </c>
      <c r="D2107" s="15"/>
      <c r="E2107" s="126"/>
      <c r="F2107" s="126"/>
      <c r="G2107" s="127"/>
      <c r="H2107" s="127"/>
      <c r="I2107" s="128"/>
      <c r="J2107" s="128"/>
      <c r="K2107" s="21"/>
      <c r="L2107" s="5">
        <f t="shared" si="2346"/>
        <v>0</v>
      </c>
      <c r="M2107" s="6">
        <f t="shared" si="2347"/>
        <v>0</v>
      </c>
      <c r="R2107">
        <f t="shared" si="2311"/>
        <v>3</v>
      </c>
      <c r="S2107" s="33">
        <f t="shared" ref="S2107" si="2370">S2093</f>
        <v>44034</v>
      </c>
      <c r="T2107">
        <f t="shared" si="2313"/>
        <v>30</v>
      </c>
      <c r="U2107">
        <f t="shared" si="2314"/>
        <v>7</v>
      </c>
      <c r="V2107" t="str">
        <f t="shared" si="2349"/>
        <v>303</v>
      </c>
      <c r="W2107" s="188">
        <f t="shared" si="2315"/>
        <v>0</v>
      </c>
      <c r="X2107" s="188">
        <f t="shared" si="2316"/>
        <v>0</v>
      </c>
      <c r="Y2107" s="33">
        <f t="shared" si="2317"/>
        <v>44034</v>
      </c>
    </row>
    <row r="2108" spans="1:25" ht="15">
      <c r="A2108" s="39">
        <v>140</v>
      </c>
      <c r="B2108" s="239">
        <f>IF(WORKDAY(D$4,A2108,Feries)&lt;=F$4,WORKDAY(D$4,A2108,Feries),"")</f>
        <v>44035</v>
      </c>
      <c r="C2108" s="11" t="str">
        <f>IF(B2108&lt;&gt;"",'Agents Postes'!E$3,"")</f>
        <v>Herbert Dupont</v>
      </c>
      <c r="D2108" s="12"/>
      <c r="E2108" s="123"/>
      <c r="F2108" s="123"/>
      <c r="G2108" s="124"/>
      <c r="H2108" s="124"/>
      <c r="I2108" s="125"/>
      <c r="J2108" s="125"/>
      <c r="K2108" s="13"/>
      <c r="L2108" s="2">
        <f t="shared" si="2346"/>
        <v>0</v>
      </c>
      <c r="M2108" s="3">
        <f t="shared" si="2347"/>
        <v>0</v>
      </c>
      <c r="R2108">
        <f t="shared" si="2311"/>
        <v>4</v>
      </c>
      <c r="S2108" s="33">
        <f t="shared" ref="S2108" si="2371">B2108</f>
        <v>44035</v>
      </c>
      <c r="T2108">
        <f t="shared" si="2313"/>
        <v>30</v>
      </c>
      <c r="U2108">
        <f t="shared" si="2314"/>
        <v>7</v>
      </c>
      <c r="V2108" t="str">
        <f t="shared" si="2349"/>
        <v>30Herbert Dupont4</v>
      </c>
      <c r="W2108" s="188">
        <f t="shared" si="2315"/>
        <v>0</v>
      </c>
      <c r="X2108" s="188">
        <f t="shared" si="2316"/>
        <v>0</v>
      </c>
      <c r="Y2108" s="33">
        <f t="shared" si="2317"/>
        <v>44035</v>
      </c>
    </row>
    <row r="2109" spans="1:25" ht="15">
      <c r="A2109" s="39"/>
      <c r="B2109" s="240"/>
      <c r="C2109" s="14" t="str">
        <f>IF(B2108&lt;&gt;"",'Agents Postes'!E$4,"")</f>
        <v>Lulu Durand</v>
      </c>
      <c r="D2109" s="15"/>
      <c r="E2109" s="16"/>
      <c r="F2109" s="16"/>
      <c r="G2109" s="17"/>
      <c r="H2109" s="17"/>
      <c r="I2109" s="18"/>
      <c r="J2109" s="18"/>
      <c r="K2109" s="19"/>
      <c r="L2109" s="1">
        <f t="shared" si="2346"/>
        <v>0</v>
      </c>
      <c r="M2109" s="4">
        <f t="shared" si="2347"/>
        <v>0</v>
      </c>
      <c r="R2109">
        <f t="shared" si="2311"/>
        <v>4</v>
      </c>
      <c r="S2109" s="33">
        <f t="shared" ref="S2109" si="2372">S2108</f>
        <v>44035</v>
      </c>
      <c r="T2109">
        <f t="shared" si="2313"/>
        <v>30</v>
      </c>
      <c r="U2109">
        <f t="shared" si="2314"/>
        <v>7</v>
      </c>
      <c r="V2109" t="str">
        <f t="shared" si="2349"/>
        <v>30Lulu Durand4</v>
      </c>
      <c r="W2109" s="188">
        <f t="shared" si="2315"/>
        <v>0</v>
      </c>
      <c r="X2109" s="188">
        <f t="shared" si="2316"/>
        <v>0</v>
      </c>
      <c r="Y2109" s="33">
        <f t="shared" si="2317"/>
        <v>44035</v>
      </c>
    </row>
    <row r="2110" spans="1:25" ht="15">
      <c r="A2110" s="39"/>
      <c r="B2110" s="240"/>
      <c r="C2110" s="14" t="str">
        <f>IF(B2108&lt;&gt;"",'Agents Postes'!E$5,"")</f>
        <v>Jules Wist</v>
      </c>
      <c r="D2110" s="15"/>
      <c r="E2110" s="16"/>
      <c r="F2110" s="16"/>
      <c r="G2110" s="17"/>
      <c r="H2110" s="17"/>
      <c r="I2110" s="18"/>
      <c r="J2110" s="18"/>
      <c r="K2110" s="19"/>
      <c r="L2110" s="1">
        <f t="shared" si="2346"/>
        <v>0</v>
      </c>
      <c r="M2110" s="4">
        <f t="shared" si="2347"/>
        <v>0</v>
      </c>
      <c r="R2110">
        <f t="shared" si="2311"/>
        <v>4</v>
      </c>
      <c r="S2110" s="33">
        <f t="shared" ref="S2110" si="2373">S2108</f>
        <v>44035</v>
      </c>
      <c r="T2110">
        <f t="shared" si="2313"/>
        <v>30</v>
      </c>
      <c r="U2110">
        <f t="shared" si="2314"/>
        <v>7</v>
      </c>
      <c r="V2110" t="str">
        <f t="shared" si="2349"/>
        <v>30Jules Wist4</v>
      </c>
      <c r="W2110" s="188">
        <f t="shared" si="2315"/>
        <v>0</v>
      </c>
      <c r="X2110" s="188">
        <f t="shared" si="2316"/>
        <v>0</v>
      </c>
      <c r="Y2110" s="33">
        <f t="shared" si="2317"/>
        <v>44035</v>
      </c>
    </row>
    <row r="2111" spans="1:25" ht="15">
      <c r="A2111" s="39"/>
      <c r="B2111" s="240"/>
      <c r="C2111" s="14" t="str">
        <f>IF(B2108&lt;&gt;"",'Agents Postes'!E$6,"")</f>
        <v>Honoré Tarot</v>
      </c>
      <c r="D2111" s="15"/>
      <c r="E2111" s="16"/>
      <c r="F2111" s="16"/>
      <c r="G2111" s="17"/>
      <c r="H2111" s="17"/>
      <c r="I2111" s="18"/>
      <c r="J2111" s="18"/>
      <c r="K2111" s="19"/>
      <c r="L2111" s="1">
        <f t="shared" si="2346"/>
        <v>0</v>
      </c>
      <c r="M2111" s="4">
        <f t="shared" si="2347"/>
        <v>0</v>
      </c>
      <c r="R2111">
        <f t="shared" si="2311"/>
        <v>4</v>
      </c>
      <c r="S2111" s="33">
        <f t="shared" ref="S2111" si="2374">S2108</f>
        <v>44035</v>
      </c>
      <c r="T2111">
        <f t="shared" si="2313"/>
        <v>30</v>
      </c>
      <c r="U2111">
        <f t="shared" si="2314"/>
        <v>7</v>
      </c>
      <c r="V2111" t="str">
        <f t="shared" si="2349"/>
        <v>30Honoré Tarot4</v>
      </c>
      <c r="W2111" s="188">
        <f t="shared" si="2315"/>
        <v>0</v>
      </c>
      <c r="X2111" s="188">
        <f t="shared" si="2316"/>
        <v>0</v>
      </c>
      <c r="Y2111" s="33">
        <f t="shared" si="2317"/>
        <v>44035</v>
      </c>
    </row>
    <row r="2112" spans="1:25" ht="15">
      <c r="A2112" s="39"/>
      <c r="B2112" s="240"/>
      <c r="C2112" s="14" t="str">
        <f>IF(B2108&lt;&gt;"",'Agents Postes'!E$7,"")</f>
        <v>Joseph Belote</v>
      </c>
      <c r="D2112" s="15"/>
      <c r="E2112" s="16"/>
      <c r="F2112" s="16"/>
      <c r="G2112" s="17"/>
      <c r="H2112" s="17"/>
      <c r="I2112" s="18"/>
      <c r="J2112" s="18"/>
      <c r="K2112" s="19"/>
      <c r="L2112" s="1">
        <f t="shared" si="2346"/>
        <v>0</v>
      </c>
      <c r="M2112" s="4">
        <f t="shared" si="2347"/>
        <v>0</v>
      </c>
      <c r="R2112">
        <f t="shared" si="2311"/>
        <v>4</v>
      </c>
      <c r="S2112" s="33">
        <f t="shared" ref="S2112" si="2375">S2108</f>
        <v>44035</v>
      </c>
      <c r="T2112">
        <f t="shared" si="2313"/>
        <v>30</v>
      </c>
      <c r="U2112">
        <f t="shared" si="2314"/>
        <v>7</v>
      </c>
      <c r="V2112" t="str">
        <f t="shared" si="2349"/>
        <v>30Joseph Belote4</v>
      </c>
      <c r="W2112" s="188">
        <f t="shared" si="2315"/>
        <v>0</v>
      </c>
      <c r="X2112" s="188">
        <f t="shared" si="2316"/>
        <v>0</v>
      </c>
      <c r="Y2112" s="33">
        <f t="shared" si="2317"/>
        <v>44035</v>
      </c>
    </row>
    <row r="2113" spans="1:25" ht="15">
      <c r="A2113" s="39"/>
      <c r="B2113" s="240"/>
      <c r="C2113" s="14" t="str">
        <f>IF(B2108&lt;&gt;"",'Agents Postes'!E$8,"")</f>
        <v/>
      </c>
      <c r="D2113" s="15"/>
      <c r="E2113" s="16"/>
      <c r="F2113" s="16"/>
      <c r="G2113" s="17"/>
      <c r="H2113" s="17"/>
      <c r="I2113" s="18"/>
      <c r="J2113" s="18"/>
      <c r="K2113" s="19"/>
      <c r="L2113" s="1">
        <f t="shared" si="2346"/>
        <v>0</v>
      </c>
      <c r="M2113" s="4">
        <f t="shared" si="2347"/>
        <v>0</v>
      </c>
      <c r="R2113">
        <f t="shared" si="2311"/>
        <v>4</v>
      </c>
      <c r="S2113" s="33">
        <f t="shared" ref="S2113" si="2376">S2108</f>
        <v>44035</v>
      </c>
      <c r="T2113">
        <f t="shared" si="2313"/>
        <v>30</v>
      </c>
      <c r="U2113">
        <f t="shared" si="2314"/>
        <v>7</v>
      </c>
      <c r="V2113" t="str">
        <f t="shared" si="2349"/>
        <v>304</v>
      </c>
      <c r="W2113" s="188">
        <f t="shared" si="2315"/>
        <v>0</v>
      </c>
      <c r="X2113" s="188">
        <f t="shared" si="2316"/>
        <v>0</v>
      </c>
      <c r="Y2113" s="33">
        <f t="shared" si="2317"/>
        <v>44035</v>
      </c>
    </row>
    <row r="2114" spans="1:25" ht="15">
      <c r="A2114" s="39"/>
      <c r="B2114" s="240"/>
      <c r="C2114" s="14" t="str">
        <f>IF(B2108&lt;&gt;"",'Agents Postes'!E$9,"")</f>
        <v/>
      </c>
      <c r="D2114" s="15"/>
      <c r="E2114" s="16"/>
      <c r="F2114" s="16"/>
      <c r="G2114" s="17"/>
      <c r="H2114" s="17"/>
      <c r="I2114" s="18"/>
      <c r="J2114" s="18"/>
      <c r="K2114" s="19"/>
      <c r="L2114" s="1">
        <f t="shared" si="2346"/>
        <v>0</v>
      </c>
      <c r="M2114" s="4">
        <f t="shared" si="2347"/>
        <v>0</v>
      </c>
      <c r="R2114">
        <f t="shared" si="2311"/>
        <v>4</v>
      </c>
      <c r="S2114" s="33">
        <f t="shared" ref="S2114" si="2377">S2108</f>
        <v>44035</v>
      </c>
      <c r="T2114">
        <f t="shared" si="2313"/>
        <v>30</v>
      </c>
      <c r="U2114">
        <f t="shared" si="2314"/>
        <v>7</v>
      </c>
      <c r="V2114" t="str">
        <f t="shared" si="2349"/>
        <v>304</v>
      </c>
      <c r="W2114" s="188">
        <f t="shared" si="2315"/>
        <v>0</v>
      </c>
      <c r="X2114" s="188">
        <f t="shared" si="2316"/>
        <v>0</v>
      </c>
      <c r="Y2114" s="33">
        <f t="shared" si="2317"/>
        <v>44035</v>
      </c>
    </row>
    <row r="2115" spans="1:25" ht="15">
      <c r="A2115" s="39"/>
      <c r="B2115" s="240"/>
      <c r="C2115" s="14" t="str">
        <f>IF(B2108&lt;&gt;"",'Agents Postes'!E$10,"")</f>
        <v/>
      </c>
      <c r="D2115" s="15"/>
      <c r="E2115" s="16"/>
      <c r="F2115" s="16"/>
      <c r="G2115" s="17"/>
      <c r="H2115" s="17"/>
      <c r="I2115" s="18"/>
      <c r="J2115" s="18"/>
      <c r="K2115" s="19"/>
      <c r="L2115" s="1">
        <f t="shared" si="2346"/>
        <v>0</v>
      </c>
      <c r="M2115" s="4">
        <f t="shared" si="2347"/>
        <v>0</v>
      </c>
      <c r="R2115">
        <f t="shared" si="2311"/>
        <v>4</v>
      </c>
      <c r="S2115" s="33">
        <f t="shared" ref="S2115" si="2378">S2108</f>
        <v>44035</v>
      </c>
      <c r="T2115">
        <f t="shared" si="2313"/>
        <v>30</v>
      </c>
      <c r="U2115">
        <f t="shared" si="2314"/>
        <v>7</v>
      </c>
      <c r="V2115" t="str">
        <f t="shared" si="2349"/>
        <v>304</v>
      </c>
      <c r="W2115" s="188">
        <f t="shared" si="2315"/>
        <v>0</v>
      </c>
      <c r="X2115" s="188">
        <f t="shared" si="2316"/>
        <v>0</v>
      </c>
      <c r="Y2115" s="33">
        <f t="shared" si="2317"/>
        <v>44035</v>
      </c>
    </row>
    <row r="2116" spans="1:25" ht="15">
      <c r="A2116" s="39"/>
      <c r="B2116" s="240"/>
      <c r="C2116" s="14" t="str">
        <f>IF(B2108&lt;&gt;"",'Agents Postes'!E$11,"")</f>
        <v/>
      </c>
      <c r="D2116" s="15"/>
      <c r="E2116" s="16"/>
      <c r="F2116" s="16"/>
      <c r="G2116" s="17"/>
      <c r="H2116" s="17"/>
      <c r="I2116" s="18"/>
      <c r="J2116" s="18"/>
      <c r="K2116" s="19"/>
      <c r="L2116" s="1">
        <f t="shared" si="2346"/>
        <v>0</v>
      </c>
      <c r="M2116" s="4">
        <f t="shared" si="2347"/>
        <v>0</v>
      </c>
      <c r="R2116">
        <f t="shared" si="2311"/>
        <v>4</v>
      </c>
      <c r="S2116" s="33">
        <f t="shared" ref="S2116" si="2379">S2108</f>
        <v>44035</v>
      </c>
      <c r="T2116">
        <f t="shared" si="2313"/>
        <v>30</v>
      </c>
      <c r="U2116">
        <f t="shared" si="2314"/>
        <v>7</v>
      </c>
      <c r="V2116" t="str">
        <f t="shared" si="2349"/>
        <v>304</v>
      </c>
      <c r="W2116" s="188">
        <f t="shared" si="2315"/>
        <v>0</v>
      </c>
      <c r="X2116" s="188">
        <f t="shared" si="2316"/>
        <v>0</v>
      </c>
      <c r="Y2116" s="33">
        <f t="shared" si="2317"/>
        <v>44035</v>
      </c>
    </row>
    <row r="2117" spans="1:25" ht="15">
      <c r="A2117" s="39"/>
      <c r="B2117" s="240"/>
      <c r="C2117" s="14" t="str">
        <f>IF(B2108&lt;&gt;"",'Agents Postes'!E$12,"")</f>
        <v/>
      </c>
      <c r="D2117" s="15"/>
      <c r="E2117" s="16"/>
      <c r="F2117" s="16"/>
      <c r="G2117" s="17"/>
      <c r="H2117" s="17"/>
      <c r="I2117" s="18"/>
      <c r="J2117" s="18"/>
      <c r="K2117" s="19"/>
      <c r="L2117" s="1">
        <f t="shared" si="2346"/>
        <v>0</v>
      </c>
      <c r="M2117" s="4">
        <f t="shared" si="2347"/>
        <v>0</v>
      </c>
      <c r="R2117">
        <f t="shared" si="2311"/>
        <v>4</v>
      </c>
      <c r="S2117" s="33">
        <f t="shared" ref="S2117" si="2380">S2108</f>
        <v>44035</v>
      </c>
      <c r="T2117">
        <f t="shared" si="2313"/>
        <v>30</v>
      </c>
      <c r="U2117">
        <f t="shared" si="2314"/>
        <v>7</v>
      </c>
      <c r="V2117" t="str">
        <f t="shared" si="2349"/>
        <v>304</v>
      </c>
      <c r="W2117" s="188">
        <f t="shared" si="2315"/>
        <v>0</v>
      </c>
      <c r="X2117" s="188">
        <f t="shared" si="2316"/>
        <v>0</v>
      </c>
      <c r="Y2117" s="33">
        <f t="shared" si="2317"/>
        <v>44035</v>
      </c>
    </row>
    <row r="2118" spans="1:25" ht="15">
      <c r="A2118" s="39"/>
      <c r="B2118" s="240"/>
      <c r="C2118" s="14" t="str">
        <f>IF(B2108&lt;&gt;"",'Agents Postes'!E$13,"")</f>
        <v/>
      </c>
      <c r="D2118" s="15"/>
      <c r="E2118" s="16"/>
      <c r="F2118" s="16"/>
      <c r="G2118" s="17"/>
      <c r="H2118" s="17"/>
      <c r="I2118" s="18"/>
      <c r="J2118" s="18"/>
      <c r="K2118" s="19"/>
      <c r="L2118" s="1">
        <f t="shared" si="2346"/>
        <v>0</v>
      </c>
      <c r="M2118" s="4">
        <f t="shared" si="2347"/>
        <v>0</v>
      </c>
      <c r="R2118">
        <f t="shared" si="2311"/>
        <v>4</v>
      </c>
      <c r="S2118" s="33">
        <f t="shared" ref="S2118" si="2381">S2108</f>
        <v>44035</v>
      </c>
      <c r="T2118">
        <f t="shared" si="2313"/>
        <v>30</v>
      </c>
      <c r="U2118">
        <f t="shared" si="2314"/>
        <v>7</v>
      </c>
      <c r="V2118" t="str">
        <f t="shared" si="2349"/>
        <v>304</v>
      </c>
      <c r="W2118" s="188">
        <f t="shared" si="2315"/>
        <v>0</v>
      </c>
      <c r="X2118" s="188">
        <f t="shared" si="2316"/>
        <v>0</v>
      </c>
      <c r="Y2118" s="33">
        <f t="shared" si="2317"/>
        <v>44035</v>
      </c>
    </row>
    <row r="2119" spans="1:25" ht="15">
      <c r="A2119" s="39"/>
      <c r="B2119" s="240"/>
      <c r="C2119" s="14" t="str">
        <f>IF(B2108&lt;&gt;"",'Agents Postes'!E$14,"")</f>
        <v/>
      </c>
      <c r="D2119" s="15"/>
      <c r="E2119" s="16"/>
      <c r="F2119" s="16"/>
      <c r="G2119" s="17"/>
      <c r="H2119" s="17"/>
      <c r="I2119" s="18"/>
      <c r="J2119" s="18"/>
      <c r="K2119" s="19"/>
      <c r="L2119" s="1">
        <f t="shared" si="2346"/>
        <v>0</v>
      </c>
      <c r="M2119" s="4">
        <f t="shared" si="2347"/>
        <v>0</v>
      </c>
      <c r="R2119">
        <f t="shared" si="2311"/>
        <v>4</v>
      </c>
      <c r="S2119" s="33">
        <f t="shared" ref="S2119" si="2382">S2108</f>
        <v>44035</v>
      </c>
      <c r="T2119">
        <f t="shared" si="2313"/>
        <v>30</v>
      </c>
      <c r="U2119">
        <f t="shared" si="2314"/>
        <v>7</v>
      </c>
      <c r="V2119" t="str">
        <f t="shared" si="2349"/>
        <v>304</v>
      </c>
      <c r="W2119" s="188">
        <f t="shared" si="2315"/>
        <v>0</v>
      </c>
      <c r="X2119" s="188">
        <f t="shared" si="2316"/>
        <v>0</v>
      </c>
      <c r="Y2119" s="33">
        <f t="shared" si="2317"/>
        <v>44035</v>
      </c>
    </row>
    <row r="2120" spans="1:25" ht="15">
      <c r="A2120" s="39"/>
      <c r="B2120" s="240"/>
      <c r="C2120" s="14" t="str">
        <f>IF(B2109&lt;&gt;"",'Agents Postes'!E$14,"")</f>
        <v/>
      </c>
      <c r="D2120" s="15"/>
      <c r="E2120" s="16"/>
      <c r="F2120" s="16"/>
      <c r="G2120" s="17"/>
      <c r="H2120" s="17"/>
      <c r="I2120" s="18"/>
      <c r="J2120" s="18"/>
      <c r="K2120" s="19"/>
      <c r="L2120" s="1">
        <f t="shared" si="2346"/>
        <v>0</v>
      </c>
      <c r="M2120" s="4">
        <f t="shared" si="2347"/>
        <v>0</v>
      </c>
      <c r="R2120">
        <f t="shared" si="2311"/>
        <v>4</v>
      </c>
      <c r="S2120" s="33">
        <f t="shared" ref="S2120" si="2383">S2108</f>
        <v>44035</v>
      </c>
      <c r="T2120">
        <f t="shared" si="2313"/>
        <v>30</v>
      </c>
      <c r="U2120">
        <f t="shared" si="2314"/>
        <v>7</v>
      </c>
      <c r="V2120" t="str">
        <f t="shared" si="2349"/>
        <v>304</v>
      </c>
      <c r="W2120" s="188">
        <f t="shared" si="2315"/>
        <v>0</v>
      </c>
      <c r="X2120" s="188">
        <f t="shared" si="2316"/>
        <v>0</v>
      </c>
      <c r="Y2120" s="33">
        <f t="shared" si="2317"/>
        <v>44035</v>
      </c>
    </row>
    <row r="2121" spans="1:25" ht="15">
      <c r="A2121" s="39"/>
      <c r="B2121" s="240"/>
      <c r="C2121" s="14" t="str">
        <f>IF(B2110&lt;&gt;"",'Agents Postes'!E$14,"")</f>
        <v/>
      </c>
      <c r="D2121" s="15"/>
      <c r="E2121" s="16"/>
      <c r="F2121" s="16"/>
      <c r="G2121" s="17"/>
      <c r="H2121" s="17"/>
      <c r="I2121" s="18"/>
      <c r="J2121" s="18"/>
      <c r="K2121" s="19"/>
      <c r="L2121" s="1">
        <f t="shared" si="2346"/>
        <v>0</v>
      </c>
      <c r="M2121" s="4">
        <f t="shared" si="2347"/>
        <v>0</v>
      </c>
      <c r="R2121">
        <f t="shared" ref="R2121:R2184" si="2384">IF(S2121&lt;&gt;"",WEEKDAY(S2121,2),"")</f>
        <v>4</v>
      </c>
      <c r="S2121" s="33">
        <f t="shared" ref="S2121" si="2385">S2108</f>
        <v>44035</v>
      </c>
      <c r="T2121">
        <f t="shared" ref="T2121:T2184" si="2386">IF(S2121&lt;&gt;"",WEEKNUM(S2121,2),"")</f>
        <v>30</v>
      </c>
      <c r="U2121">
        <f t="shared" ref="U2121:U2184" si="2387">IF(S2121&lt;&gt;"",MONTH(S2121),"")</f>
        <v>7</v>
      </c>
      <c r="V2121" t="str">
        <f t="shared" si="2349"/>
        <v>304</v>
      </c>
      <c r="W2121" s="188">
        <f t="shared" ref="W2121:W2184" si="2388">D2121</f>
        <v>0</v>
      </c>
      <c r="X2121" s="188">
        <f t="shared" ref="X2121:X2184" si="2389">K2121</f>
        <v>0</v>
      </c>
      <c r="Y2121" s="33">
        <f t="shared" ref="Y2121:Y2184" si="2390">S2121</f>
        <v>44035</v>
      </c>
    </row>
    <row r="2122" spans="1:25" ht="15.75" thickBot="1">
      <c r="A2122" s="39"/>
      <c r="B2122" s="241"/>
      <c r="C2122" s="14" t="str">
        <f>IF(B2111&lt;&gt;"",'Agents Postes'!E$14,"")</f>
        <v/>
      </c>
      <c r="D2122" s="15"/>
      <c r="E2122" s="126"/>
      <c r="F2122" s="126"/>
      <c r="G2122" s="127"/>
      <c r="H2122" s="127"/>
      <c r="I2122" s="128"/>
      <c r="J2122" s="128"/>
      <c r="K2122" s="21"/>
      <c r="L2122" s="5">
        <f t="shared" si="2346"/>
        <v>0</v>
      </c>
      <c r="M2122" s="6">
        <f t="shared" si="2347"/>
        <v>0</v>
      </c>
      <c r="R2122">
        <f t="shared" si="2384"/>
        <v>4</v>
      </c>
      <c r="S2122" s="33">
        <f t="shared" ref="S2122" si="2391">S2108</f>
        <v>44035</v>
      </c>
      <c r="T2122">
        <f t="shared" si="2386"/>
        <v>30</v>
      </c>
      <c r="U2122">
        <f t="shared" si="2387"/>
        <v>7</v>
      </c>
      <c r="V2122" t="str">
        <f t="shared" si="2349"/>
        <v>304</v>
      </c>
      <c r="W2122" s="188">
        <f t="shared" si="2388"/>
        <v>0</v>
      </c>
      <c r="X2122" s="188">
        <f t="shared" si="2389"/>
        <v>0</v>
      </c>
      <c r="Y2122" s="33">
        <f t="shared" si="2390"/>
        <v>44035</v>
      </c>
    </row>
    <row r="2123" spans="1:25" ht="15">
      <c r="A2123" s="39">
        <v>141</v>
      </c>
      <c r="B2123" s="239">
        <f>IF(WORKDAY(D$4,A2123,Feries)&lt;=F$4,WORKDAY(D$4,A2123,Feries),"")</f>
        <v>44036</v>
      </c>
      <c r="C2123" s="11" t="str">
        <f>IF(B2123&lt;&gt;"",'Agents Postes'!E$3,"")</f>
        <v>Herbert Dupont</v>
      </c>
      <c r="D2123" s="12"/>
      <c r="E2123" s="123"/>
      <c r="F2123" s="123"/>
      <c r="G2123" s="124"/>
      <c r="H2123" s="124"/>
      <c r="I2123" s="125"/>
      <c r="J2123" s="125"/>
      <c r="K2123" s="13"/>
      <c r="L2123" s="2">
        <f t="shared" si="2346"/>
        <v>0</v>
      </c>
      <c r="M2123" s="3">
        <f t="shared" si="2347"/>
        <v>0</v>
      </c>
      <c r="R2123">
        <f t="shared" si="2384"/>
        <v>5</v>
      </c>
      <c r="S2123" s="33">
        <f t="shared" ref="S2123" si="2392">B2123</f>
        <v>44036</v>
      </c>
      <c r="T2123">
        <f t="shared" si="2386"/>
        <v>30</v>
      </c>
      <c r="U2123">
        <f t="shared" si="2387"/>
        <v>7</v>
      </c>
      <c r="V2123" t="str">
        <f t="shared" si="2349"/>
        <v>30Herbert Dupont5</v>
      </c>
      <c r="W2123" s="188">
        <f t="shared" si="2388"/>
        <v>0</v>
      </c>
      <c r="X2123" s="188">
        <f t="shared" si="2389"/>
        <v>0</v>
      </c>
      <c r="Y2123" s="33">
        <f t="shared" si="2390"/>
        <v>44036</v>
      </c>
    </row>
    <row r="2124" spans="1:25" ht="15">
      <c r="A2124" s="39"/>
      <c r="B2124" s="240"/>
      <c r="C2124" s="14" t="str">
        <f>IF(B2123&lt;&gt;"",'Agents Postes'!E$4,"")</f>
        <v>Lulu Durand</v>
      </c>
      <c r="D2124" s="15"/>
      <c r="E2124" s="16"/>
      <c r="F2124" s="16"/>
      <c r="G2124" s="17"/>
      <c r="H2124" s="17"/>
      <c r="I2124" s="18"/>
      <c r="J2124" s="18"/>
      <c r="K2124" s="19"/>
      <c r="L2124" s="1">
        <f t="shared" si="2346"/>
        <v>0</v>
      </c>
      <c r="M2124" s="4">
        <f t="shared" si="2347"/>
        <v>0</v>
      </c>
      <c r="R2124">
        <f t="shared" si="2384"/>
        <v>5</v>
      </c>
      <c r="S2124" s="33">
        <f t="shared" ref="S2124" si="2393">S2123</f>
        <v>44036</v>
      </c>
      <c r="T2124">
        <f t="shared" si="2386"/>
        <v>30</v>
      </c>
      <c r="U2124">
        <f t="shared" si="2387"/>
        <v>7</v>
      </c>
      <c r="V2124" t="str">
        <f t="shared" si="2349"/>
        <v>30Lulu Durand5</v>
      </c>
      <c r="W2124" s="188">
        <f t="shared" si="2388"/>
        <v>0</v>
      </c>
      <c r="X2124" s="188">
        <f t="shared" si="2389"/>
        <v>0</v>
      </c>
      <c r="Y2124" s="33">
        <f t="shared" si="2390"/>
        <v>44036</v>
      </c>
    </row>
    <row r="2125" spans="1:25" ht="15">
      <c r="A2125" s="39"/>
      <c r="B2125" s="240"/>
      <c r="C2125" s="14" t="str">
        <f>IF(B2123&lt;&gt;"",'Agents Postes'!E$5,"")</f>
        <v>Jules Wist</v>
      </c>
      <c r="D2125" s="15"/>
      <c r="E2125" s="16"/>
      <c r="F2125" s="16"/>
      <c r="G2125" s="17"/>
      <c r="H2125" s="17"/>
      <c r="I2125" s="18"/>
      <c r="J2125" s="18"/>
      <c r="K2125" s="19"/>
      <c r="L2125" s="1">
        <f t="shared" si="2346"/>
        <v>0</v>
      </c>
      <c r="M2125" s="4">
        <f t="shared" si="2347"/>
        <v>0</v>
      </c>
      <c r="R2125">
        <f t="shared" si="2384"/>
        <v>5</v>
      </c>
      <c r="S2125" s="33">
        <f t="shared" ref="S2125" si="2394">S2123</f>
        <v>44036</v>
      </c>
      <c r="T2125">
        <f t="shared" si="2386"/>
        <v>30</v>
      </c>
      <c r="U2125">
        <f t="shared" si="2387"/>
        <v>7</v>
      </c>
      <c r="V2125" t="str">
        <f t="shared" si="2349"/>
        <v>30Jules Wist5</v>
      </c>
      <c r="W2125" s="188">
        <f t="shared" si="2388"/>
        <v>0</v>
      </c>
      <c r="X2125" s="188">
        <f t="shared" si="2389"/>
        <v>0</v>
      </c>
      <c r="Y2125" s="33">
        <f t="shared" si="2390"/>
        <v>44036</v>
      </c>
    </row>
    <row r="2126" spans="1:25" ht="15">
      <c r="A2126" s="39"/>
      <c r="B2126" s="240"/>
      <c r="C2126" s="14" t="str">
        <f>IF(B2123&lt;&gt;"",'Agents Postes'!E$6,"")</f>
        <v>Honoré Tarot</v>
      </c>
      <c r="D2126" s="15"/>
      <c r="E2126" s="16"/>
      <c r="F2126" s="16"/>
      <c r="G2126" s="17"/>
      <c r="H2126" s="17"/>
      <c r="I2126" s="18"/>
      <c r="J2126" s="18"/>
      <c r="K2126" s="19"/>
      <c r="L2126" s="1">
        <f t="shared" si="2346"/>
        <v>0</v>
      </c>
      <c r="M2126" s="4">
        <f t="shared" si="2347"/>
        <v>0</v>
      </c>
      <c r="R2126">
        <f t="shared" si="2384"/>
        <v>5</v>
      </c>
      <c r="S2126" s="33">
        <f t="shared" ref="S2126" si="2395">S2123</f>
        <v>44036</v>
      </c>
      <c r="T2126">
        <f t="shared" si="2386"/>
        <v>30</v>
      </c>
      <c r="U2126">
        <f t="shared" si="2387"/>
        <v>7</v>
      </c>
      <c r="V2126" t="str">
        <f t="shared" si="2349"/>
        <v>30Honoré Tarot5</v>
      </c>
      <c r="W2126" s="188">
        <f t="shared" si="2388"/>
        <v>0</v>
      </c>
      <c r="X2126" s="188">
        <f t="shared" si="2389"/>
        <v>0</v>
      </c>
      <c r="Y2126" s="33">
        <f t="shared" si="2390"/>
        <v>44036</v>
      </c>
    </row>
    <row r="2127" spans="1:25" ht="15">
      <c r="A2127" s="39"/>
      <c r="B2127" s="240"/>
      <c r="C2127" s="14" t="str">
        <f>IF(B2123&lt;&gt;"",'Agents Postes'!E$7,"")</f>
        <v>Joseph Belote</v>
      </c>
      <c r="D2127" s="15"/>
      <c r="E2127" s="16"/>
      <c r="F2127" s="16"/>
      <c r="G2127" s="17"/>
      <c r="H2127" s="17"/>
      <c r="I2127" s="18"/>
      <c r="J2127" s="18"/>
      <c r="K2127" s="19"/>
      <c r="L2127" s="1">
        <f t="shared" si="2346"/>
        <v>0</v>
      </c>
      <c r="M2127" s="4">
        <f t="shared" si="2347"/>
        <v>0</v>
      </c>
      <c r="R2127">
        <f t="shared" si="2384"/>
        <v>5</v>
      </c>
      <c r="S2127" s="33">
        <f t="shared" ref="S2127" si="2396">S2123</f>
        <v>44036</v>
      </c>
      <c r="T2127">
        <f t="shared" si="2386"/>
        <v>30</v>
      </c>
      <c r="U2127">
        <f t="shared" si="2387"/>
        <v>7</v>
      </c>
      <c r="V2127" t="str">
        <f t="shared" si="2349"/>
        <v>30Joseph Belote5</v>
      </c>
      <c r="W2127" s="188">
        <f t="shared" si="2388"/>
        <v>0</v>
      </c>
      <c r="X2127" s="188">
        <f t="shared" si="2389"/>
        <v>0</v>
      </c>
      <c r="Y2127" s="33">
        <f t="shared" si="2390"/>
        <v>44036</v>
      </c>
    </row>
    <row r="2128" spans="1:25" ht="15">
      <c r="A2128" s="39"/>
      <c r="B2128" s="240"/>
      <c r="C2128" s="14" t="str">
        <f>IF(B2123&lt;&gt;"",'Agents Postes'!E$8,"")</f>
        <v/>
      </c>
      <c r="D2128" s="15"/>
      <c r="E2128" s="16"/>
      <c r="F2128" s="16"/>
      <c r="G2128" s="17"/>
      <c r="H2128" s="17"/>
      <c r="I2128" s="18"/>
      <c r="J2128" s="18"/>
      <c r="K2128" s="19"/>
      <c r="L2128" s="1">
        <f t="shared" si="2346"/>
        <v>0</v>
      </c>
      <c r="M2128" s="4">
        <f t="shared" si="2347"/>
        <v>0</v>
      </c>
      <c r="R2128">
        <f t="shared" si="2384"/>
        <v>5</v>
      </c>
      <c r="S2128" s="33">
        <f t="shared" ref="S2128" si="2397">S2123</f>
        <v>44036</v>
      </c>
      <c r="T2128">
        <f t="shared" si="2386"/>
        <v>30</v>
      </c>
      <c r="U2128">
        <f t="shared" si="2387"/>
        <v>7</v>
      </c>
      <c r="V2128" t="str">
        <f t="shared" si="2349"/>
        <v>305</v>
      </c>
      <c r="W2128" s="188">
        <f t="shared" si="2388"/>
        <v>0</v>
      </c>
      <c r="X2128" s="188">
        <f t="shared" si="2389"/>
        <v>0</v>
      </c>
      <c r="Y2128" s="33">
        <f t="shared" si="2390"/>
        <v>44036</v>
      </c>
    </row>
    <row r="2129" spans="1:25" ht="15">
      <c r="A2129" s="39"/>
      <c r="B2129" s="240"/>
      <c r="C2129" s="14" t="str">
        <f>IF(B2123&lt;&gt;"",'Agents Postes'!E$9,"")</f>
        <v/>
      </c>
      <c r="D2129" s="15"/>
      <c r="E2129" s="16"/>
      <c r="F2129" s="16"/>
      <c r="G2129" s="17"/>
      <c r="H2129" s="17"/>
      <c r="I2129" s="18"/>
      <c r="J2129" s="18"/>
      <c r="K2129" s="19"/>
      <c r="L2129" s="1">
        <f t="shared" si="2346"/>
        <v>0</v>
      </c>
      <c r="M2129" s="4">
        <f t="shared" si="2347"/>
        <v>0</v>
      </c>
      <c r="R2129">
        <f t="shared" si="2384"/>
        <v>5</v>
      </c>
      <c r="S2129" s="33">
        <f t="shared" ref="S2129" si="2398">S2123</f>
        <v>44036</v>
      </c>
      <c r="T2129">
        <f t="shared" si="2386"/>
        <v>30</v>
      </c>
      <c r="U2129">
        <f t="shared" si="2387"/>
        <v>7</v>
      </c>
      <c r="V2129" t="str">
        <f t="shared" si="2349"/>
        <v>305</v>
      </c>
      <c r="W2129" s="188">
        <f t="shared" si="2388"/>
        <v>0</v>
      </c>
      <c r="X2129" s="188">
        <f t="shared" si="2389"/>
        <v>0</v>
      </c>
      <c r="Y2129" s="33">
        <f t="shared" si="2390"/>
        <v>44036</v>
      </c>
    </row>
    <row r="2130" spans="1:25" ht="15">
      <c r="A2130" s="39"/>
      <c r="B2130" s="240"/>
      <c r="C2130" s="14" t="str">
        <f>IF(B2123&lt;&gt;"",'Agents Postes'!E$10,"")</f>
        <v/>
      </c>
      <c r="D2130" s="15"/>
      <c r="E2130" s="16"/>
      <c r="F2130" s="16"/>
      <c r="G2130" s="17"/>
      <c r="H2130" s="17"/>
      <c r="I2130" s="18"/>
      <c r="J2130" s="18"/>
      <c r="K2130" s="19"/>
      <c r="L2130" s="1">
        <f t="shared" si="2346"/>
        <v>0</v>
      </c>
      <c r="M2130" s="4">
        <f t="shared" si="2347"/>
        <v>0</v>
      </c>
      <c r="R2130">
        <f t="shared" si="2384"/>
        <v>5</v>
      </c>
      <c r="S2130" s="33">
        <f t="shared" ref="S2130" si="2399">S2123</f>
        <v>44036</v>
      </c>
      <c r="T2130">
        <f t="shared" si="2386"/>
        <v>30</v>
      </c>
      <c r="U2130">
        <f t="shared" si="2387"/>
        <v>7</v>
      </c>
      <c r="V2130" t="str">
        <f t="shared" si="2349"/>
        <v>305</v>
      </c>
      <c r="W2130" s="188">
        <f t="shared" si="2388"/>
        <v>0</v>
      </c>
      <c r="X2130" s="188">
        <f t="shared" si="2389"/>
        <v>0</v>
      </c>
      <c r="Y2130" s="33">
        <f t="shared" si="2390"/>
        <v>44036</v>
      </c>
    </row>
    <row r="2131" spans="1:25" ht="15">
      <c r="A2131" s="39"/>
      <c r="B2131" s="240"/>
      <c r="C2131" s="14" t="str">
        <f>IF(B2123&lt;&gt;"",'Agents Postes'!E$11,"")</f>
        <v/>
      </c>
      <c r="D2131" s="15"/>
      <c r="E2131" s="16"/>
      <c r="F2131" s="16"/>
      <c r="G2131" s="17"/>
      <c r="H2131" s="17"/>
      <c r="I2131" s="18"/>
      <c r="J2131" s="18"/>
      <c r="K2131" s="19"/>
      <c r="L2131" s="1">
        <f t="shared" si="2346"/>
        <v>0</v>
      </c>
      <c r="M2131" s="4">
        <f t="shared" si="2347"/>
        <v>0</v>
      </c>
      <c r="R2131">
        <f t="shared" si="2384"/>
        <v>5</v>
      </c>
      <c r="S2131" s="33">
        <f t="shared" ref="S2131" si="2400">S2123</f>
        <v>44036</v>
      </c>
      <c r="T2131">
        <f t="shared" si="2386"/>
        <v>30</v>
      </c>
      <c r="U2131">
        <f t="shared" si="2387"/>
        <v>7</v>
      </c>
      <c r="V2131" t="str">
        <f t="shared" si="2349"/>
        <v>305</v>
      </c>
      <c r="W2131" s="188">
        <f t="shared" si="2388"/>
        <v>0</v>
      </c>
      <c r="X2131" s="188">
        <f t="shared" si="2389"/>
        <v>0</v>
      </c>
      <c r="Y2131" s="33">
        <f t="shared" si="2390"/>
        <v>44036</v>
      </c>
    </row>
    <row r="2132" spans="1:25" ht="15">
      <c r="A2132" s="39"/>
      <c r="B2132" s="240"/>
      <c r="C2132" s="14" t="str">
        <f>IF(B2123&lt;&gt;"",'Agents Postes'!E$12,"")</f>
        <v/>
      </c>
      <c r="D2132" s="15"/>
      <c r="E2132" s="16"/>
      <c r="F2132" s="16"/>
      <c r="G2132" s="17"/>
      <c r="H2132" s="17"/>
      <c r="I2132" s="18"/>
      <c r="J2132" s="18"/>
      <c r="K2132" s="19"/>
      <c r="L2132" s="1">
        <f t="shared" si="2346"/>
        <v>0</v>
      </c>
      <c r="M2132" s="4">
        <f t="shared" si="2347"/>
        <v>0</v>
      </c>
      <c r="R2132">
        <f t="shared" si="2384"/>
        <v>5</v>
      </c>
      <c r="S2132" s="33">
        <f t="shared" ref="S2132" si="2401">S2123</f>
        <v>44036</v>
      </c>
      <c r="T2132">
        <f t="shared" si="2386"/>
        <v>30</v>
      </c>
      <c r="U2132">
        <f t="shared" si="2387"/>
        <v>7</v>
      </c>
      <c r="V2132" t="str">
        <f t="shared" si="2349"/>
        <v>305</v>
      </c>
      <c r="W2132" s="188">
        <f t="shared" si="2388"/>
        <v>0</v>
      </c>
      <c r="X2132" s="188">
        <f t="shared" si="2389"/>
        <v>0</v>
      </c>
      <c r="Y2132" s="33">
        <f t="shared" si="2390"/>
        <v>44036</v>
      </c>
    </row>
    <row r="2133" spans="1:25" ht="15">
      <c r="A2133" s="39"/>
      <c r="B2133" s="240"/>
      <c r="C2133" s="14" t="str">
        <f>IF(B2123&lt;&gt;"",'Agents Postes'!E$13,"")</f>
        <v/>
      </c>
      <c r="D2133" s="15"/>
      <c r="E2133" s="16"/>
      <c r="F2133" s="16"/>
      <c r="G2133" s="17"/>
      <c r="H2133" s="17"/>
      <c r="I2133" s="18"/>
      <c r="J2133" s="18"/>
      <c r="K2133" s="19"/>
      <c r="L2133" s="1">
        <f t="shared" si="2346"/>
        <v>0</v>
      </c>
      <c r="M2133" s="4">
        <f t="shared" si="2347"/>
        <v>0</v>
      </c>
      <c r="R2133">
        <f t="shared" si="2384"/>
        <v>5</v>
      </c>
      <c r="S2133" s="33">
        <f t="shared" ref="S2133" si="2402">S2123</f>
        <v>44036</v>
      </c>
      <c r="T2133">
        <f t="shared" si="2386"/>
        <v>30</v>
      </c>
      <c r="U2133">
        <f t="shared" si="2387"/>
        <v>7</v>
      </c>
      <c r="V2133" t="str">
        <f t="shared" si="2349"/>
        <v>305</v>
      </c>
      <c r="W2133" s="188">
        <f t="shared" si="2388"/>
        <v>0</v>
      </c>
      <c r="X2133" s="188">
        <f t="shared" si="2389"/>
        <v>0</v>
      </c>
      <c r="Y2133" s="33">
        <f t="shared" si="2390"/>
        <v>44036</v>
      </c>
    </row>
    <row r="2134" spans="1:25" ht="15">
      <c r="A2134" s="39"/>
      <c r="B2134" s="240"/>
      <c r="C2134" s="14" t="str">
        <f>IF(B2123&lt;&gt;"",'Agents Postes'!E$14,"")</f>
        <v/>
      </c>
      <c r="D2134" s="15"/>
      <c r="E2134" s="16"/>
      <c r="F2134" s="16"/>
      <c r="G2134" s="17"/>
      <c r="H2134" s="17"/>
      <c r="I2134" s="18"/>
      <c r="J2134" s="18"/>
      <c r="K2134" s="19"/>
      <c r="L2134" s="1">
        <f t="shared" si="2346"/>
        <v>0</v>
      </c>
      <c r="M2134" s="4">
        <f t="shared" si="2347"/>
        <v>0</v>
      </c>
      <c r="R2134">
        <f t="shared" si="2384"/>
        <v>5</v>
      </c>
      <c r="S2134" s="33">
        <f t="shared" ref="S2134" si="2403">S2123</f>
        <v>44036</v>
      </c>
      <c r="T2134">
        <f t="shared" si="2386"/>
        <v>30</v>
      </c>
      <c r="U2134">
        <f t="shared" si="2387"/>
        <v>7</v>
      </c>
      <c r="V2134" t="str">
        <f t="shared" si="2349"/>
        <v>305</v>
      </c>
      <c r="W2134" s="188">
        <f t="shared" si="2388"/>
        <v>0</v>
      </c>
      <c r="X2134" s="188">
        <f t="shared" si="2389"/>
        <v>0</v>
      </c>
      <c r="Y2134" s="33">
        <f t="shared" si="2390"/>
        <v>44036</v>
      </c>
    </row>
    <row r="2135" spans="1:25" ht="15">
      <c r="A2135" s="39"/>
      <c r="B2135" s="240"/>
      <c r="C2135" s="14" t="str">
        <f>IF(B2124&lt;&gt;"",'Agents Postes'!E$14,"")</f>
        <v/>
      </c>
      <c r="D2135" s="15"/>
      <c r="E2135" s="16"/>
      <c r="F2135" s="16"/>
      <c r="G2135" s="17"/>
      <c r="H2135" s="17"/>
      <c r="I2135" s="18"/>
      <c r="J2135" s="18"/>
      <c r="K2135" s="19"/>
      <c r="L2135" s="1">
        <f t="shared" si="2346"/>
        <v>0</v>
      </c>
      <c r="M2135" s="4">
        <f t="shared" si="2347"/>
        <v>0</v>
      </c>
      <c r="R2135">
        <f t="shared" si="2384"/>
        <v>5</v>
      </c>
      <c r="S2135" s="33">
        <f t="shared" ref="S2135" si="2404">S2123</f>
        <v>44036</v>
      </c>
      <c r="T2135">
        <f t="shared" si="2386"/>
        <v>30</v>
      </c>
      <c r="U2135">
        <f t="shared" si="2387"/>
        <v>7</v>
      </c>
      <c r="V2135" t="str">
        <f t="shared" si="2349"/>
        <v>305</v>
      </c>
      <c r="W2135" s="188">
        <f t="shared" si="2388"/>
        <v>0</v>
      </c>
      <c r="X2135" s="188">
        <f t="shared" si="2389"/>
        <v>0</v>
      </c>
      <c r="Y2135" s="33">
        <f t="shared" si="2390"/>
        <v>44036</v>
      </c>
    </row>
    <row r="2136" spans="1:25" ht="15">
      <c r="A2136" s="39"/>
      <c r="B2136" s="240"/>
      <c r="C2136" s="14" t="str">
        <f>IF(B2125&lt;&gt;"",'Agents Postes'!E$14,"")</f>
        <v/>
      </c>
      <c r="D2136" s="15"/>
      <c r="E2136" s="16"/>
      <c r="F2136" s="16"/>
      <c r="G2136" s="17"/>
      <c r="H2136" s="17"/>
      <c r="I2136" s="18"/>
      <c r="J2136" s="18"/>
      <c r="K2136" s="19"/>
      <c r="L2136" s="1">
        <f t="shared" si="2346"/>
        <v>0</v>
      </c>
      <c r="M2136" s="4">
        <f t="shared" si="2347"/>
        <v>0</v>
      </c>
      <c r="R2136">
        <f t="shared" si="2384"/>
        <v>5</v>
      </c>
      <c r="S2136" s="33">
        <f t="shared" ref="S2136" si="2405">S2123</f>
        <v>44036</v>
      </c>
      <c r="T2136">
        <f t="shared" si="2386"/>
        <v>30</v>
      </c>
      <c r="U2136">
        <f t="shared" si="2387"/>
        <v>7</v>
      </c>
      <c r="V2136" t="str">
        <f t="shared" si="2349"/>
        <v>305</v>
      </c>
      <c r="W2136" s="188">
        <f t="shared" si="2388"/>
        <v>0</v>
      </c>
      <c r="X2136" s="188">
        <f t="shared" si="2389"/>
        <v>0</v>
      </c>
      <c r="Y2136" s="33">
        <f t="shared" si="2390"/>
        <v>44036</v>
      </c>
    </row>
    <row r="2137" spans="1:25" ht="15.75" thickBot="1">
      <c r="A2137" s="39"/>
      <c r="B2137" s="241"/>
      <c r="C2137" s="14" t="str">
        <f>IF(B2126&lt;&gt;"",'Agents Postes'!E$14,"")</f>
        <v/>
      </c>
      <c r="D2137" s="15"/>
      <c r="E2137" s="126"/>
      <c r="F2137" s="126"/>
      <c r="G2137" s="127"/>
      <c r="H2137" s="127"/>
      <c r="I2137" s="128"/>
      <c r="J2137" s="128"/>
      <c r="K2137" s="21"/>
      <c r="L2137" s="5">
        <f t="shared" si="2346"/>
        <v>0</v>
      </c>
      <c r="M2137" s="6">
        <f t="shared" si="2347"/>
        <v>0</v>
      </c>
      <c r="R2137">
        <f t="shared" si="2384"/>
        <v>5</v>
      </c>
      <c r="S2137" s="33">
        <f t="shared" ref="S2137" si="2406">S2123</f>
        <v>44036</v>
      </c>
      <c r="T2137">
        <f t="shared" si="2386"/>
        <v>30</v>
      </c>
      <c r="U2137">
        <f t="shared" si="2387"/>
        <v>7</v>
      </c>
      <c r="V2137" t="str">
        <f t="shared" si="2349"/>
        <v>305</v>
      </c>
      <c r="W2137" s="188">
        <f t="shared" si="2388"/>
        <v>0</v>
      </c>
      <c r="X2137" s="188">
        <f t="shared" si="2389"/>
        <v>0</v>
      </c>
      <c r="Y2137" s="33">
        <f t="shared" si="2390"/>
        <v>44036</v>
      </c>
    </row>
    <row r="2138" spans="1:25" ht="15">
      <c r="A2138" s="39">
        <v>142</v>
      </c>
      <c r="B2138" s="239">
        <f>IF(WORKDAY(D$4,A2138,Feries)&lt;=F$4,WORKDAY(D$4,A2138,Feries),"")</f>
        <v>44039</v>
      </c>
      <c r="C2138" s="11" t="str">
        <f>IF(B2138&lt;&gt;"",'Agents Postes'!E$3,"")</f>
        <v>Herbert Dupont</v>
      </c>
      <c r="D2138" s="12"/>
      <c r="E2138" s="123"/>
      <c r="F2138" s="123"/>
      <c r="G2138" s="124"/>
      <c r="H2138" s="124"/>
      <c r="I2138" s="125"/>
      <c r="J2138" s="125"/>
      <c r="K2138" s="13"/>
      <c r="L2138" s="2">
        <f t="shared" si="2346"/>
        <v>0</v>
      </c>
      <c r="M2138" s="3">
        <f t="shared" si="2347"/>
        <v>0</v>
      </c>
      <c r="R2138">
        <f t="shared" si="2384"/>
        <v>1</v>
      </c>
      <c r="S2138" s="33">
        <f t="shared" ref="S2138" si="2407">B2138</f>
        <v>44039</v>
      </c>
      <c r="T2138">
        <f t="shared" si="2386"/>
        <v>31</v>
      </c>
      <c r="U2138">
        <f t="shared" si="2387"/>
        <v>7</v>
      </c>
      <c r="V2138" t="str">
        <f t="shared" si="2349"/>
        <v>31Herbert Dupont1</v>
      </c>
      <c r="W2138" s="188">
        <f t="shared" si="2388"/>
        <v>0</v>
      </c>
      <c r="X2138" s="188">
        <f t="shared" si="2389"/>
        <v>0</v>
      </c>
      <c r="Y2138" s="33">
        <f t="shared" si="2390"/>
        <v>44039</v>
      </c>
    </row>
    <row r="2139" spans="1:25" ht="15">
      <c r="A2139" s="39"/>
      <c r="B2139" s="240"/>
      <c r="C2139" s="14" t="str">
        <f>IF(B2138&lt;&gt;"",'Agents Postes'!E$4,"")</f>
        <v>Lulu Durand</v>
      </c>
      <c r="D2139" s="15"/>
      <c r="E2139" s="16"/>
      <c r="F2139" s="16"/>
      <c r="G2139" s="17"/>
      <c r="H2139" s="17"/>
      <c r="I2139" s="18"/>
      <c r="J2139" s="18"/>
      <c r="K2139" s="19"/>
      <c r="L2139" s="1">
        <f t="shared" si="2346"/>
        <v>0</v>
      </c>
      <c r="M2139" s="4">
        <f t="shared" si="2347"/>
        <v>0</v>
      </c>
      <c r="R2139">
        <f t="shared" si="2384"/>
        <v>1</v>
      </c>
      <c r="S2139" s="33">
        <f t="shared" ref="S2139" si="2408">S2138</f>
        <v>44039</v>
      </c>
      <c r="T2139">
        <f t="shared" si="2386"/>
        <v>31</v>
      </c>
      <c r="U2139">
        <f t="shared" si="2387"/>
        <v>7</v>
      </c>
      <c r="V2139" t="str">
        <f t="shared" si="2349"/>
        <v>31Lulu Durand1</v>
      </c>
      <c r="W2139" s="188">
        <f t="shared" si="2388"/>
        <v>0</v>
      </c>
      <c r="X2139" s="188">
        <f t="shared" si="2389"/>
        <v>0</v>
      </c>
      <c r="Y2139" s="33">
        <f t="shared" si="2390"/>
        <v>44039</v>
      </c>
    </row>
    <row r="2140" spans="1:25" ht="15">
      <c r="A2140" s="39"/>
      <c r="B2140" s="240"/>
      <c r="C2140" s="14" t="str">
        <f>IF(B2138&lt;&gt;"",'Agents Postes'!E$5,"")</f>
        <v>Jules Wist</v>
      </c>
      <c r="D2140" s="15"/>
      <c r="E2140" s="16"/>
      <c r="F2140" s="16"/>
      <c r="G2140" s="17"/>
      <c r="H2140" s="17"/>
      <c r="I2140" s="18"/>
      <c r="J2140" s="18"/>
      <c r="K2140" s="19"/>
      <c r="L2140" s="1">
        <f t="shared" si="2346"/>
        <v>0</v>
      </c>
      <c r="M2140" s="4">
        <f t="shared" si="2347"/>
        <v>0</v>
      </c>
      <c r="R2140">
        <f t="shared" si="2384"/>
        <v>1</v>
      </c>
      <c r="S2140" s="33">
        <f t="shared" ref="S2140" si="2409">S2138</f>
        <v>44039</v>
      </c>
      <c r="T2140">
        <f t="shared" si="2386"/>
        <v>31</v>
      </c>
      <c r="U2140">
        <f t="shared" si="2387"/>
        <v>7</v>
      </c>
      <c r="V2140" t="str">
        <f t="shared" si="2349"/>
        <v>31Jules Wist1</v>
      </c>
      <c r="W2140" s="188">
        <f t="shared" si="2388"/>
        <v>0</v>
      </c>
      <c r="X2140" s="188">
        <f t="shared" si="2389"/>
        <v>0</v>
      </c>
      <c r="Y2140" s="33">
        <f t="shared" si="2390"/>
        <v>44039</v>
      </c>
    </row>
    <row r="2141" spans="1:25" ht="15">
      <c r="A2141" s="39"/>
      <c r="B2141" s="240"/>
      <c r="C2141" s="14" t="str">
        <f>IF(B2138&lt;&gt;"",'Agents Postes'!E$6,"")</f>
        <v>Honoré Tarot</v>
      </c>
      <c r="D2141" s="15"/>
      <c r="E2141" s="16"/>
      <c r="F2141" s="16"/>
      <c r="G2141" s="17"/>
      <c r="H2141" s="17"/>
      <c r="I2141" s="18"/>
      <c r="J2141" s="18"/>
      <c r="K2141" s="19"/>
      <c r="L2141" s="1">
        <f t="shared" si="2346"/>
        <v>0</v>
      </c>
      <c r="M2141" s="4">
        <f t="shared" si="2347"/>
        <v>0</v>
      </c>
      <c r="R2141">
        <f t="shared" si="2384"/>
        <v>1</v>
      </c>
      <c r="S2141" s="33">
        <f t="shared" ref="S2141" si="2410">S2138</f>
        <v>44039</v>
      </c>
      <c r="T2141">
        <f t="shared" si="2386"/>
        <v>31</v>
      </c>
      <c r="U2141">
        <f t="shared" si="2387"/>
        <v>7</v>
      </c>
      <c r="V2141" t="str">
        <f t="shared" si="2349"/>
        <v>31Honoré Tarot1</v>
      </c>
      <c r="W2141" s="188">
        <f t="shared" si="2388"/>
        <v>0</v>
      </c>
      <c r="X2141" s="188">
        <f t="shared" si="2389"/>
        <v>0</v>
      </c>
      <c r="Y2141" s="33">
        <f t="shared" si="2390"/>
        <v>44039</v>
      </c>
    </row>
    <row r="2142" spans="1:25" ht="15">
      <c r="A2142" s="39"/>
      <c r="B2142" s="240"/>
      <c r="C2142" s="14" t="str">
        <f>IF(B2138&lt;&gt;"",'Agents Postes'!E$7,"")</f>
        <v>Joseph Belote</v>
      </c>
      <c r="D2142" s="15"/>
      <c r="E2142" s="16"/>
      <c r="F2142" s="16"/>
      <c r="G2142" s="17"/>
      <c r="H2142" s="17"/>
      <c r="I2142" s="18"/>
      <c r="J2142" s="18"/>
      <c r="K2142" s="19"/>
      <c r="L2142" s="1">
        <f t="shared" si="2346"/>
        <v>0</v>
      </c>
      <c r="M2142" s="4">
        <f t="shared" si="2347"/>
        <v>0</v>
      </c>
      <c r="R2142">
        <f t="shared" si="2384"/>
        <v>1</v>
      </c>
      <c r="S2142" s="33">
        <f t="shared" ref="S2142" si="2411">S2138</f>
        <v>44039</v>
      </c>
      <c r="T2142">
        <f t="shared" si="2386"/>
        <v>31</v>
      </c>
      <c r="U2142">
        <f t="shared" si="2387"/>
        <v>7</v>
      </c>
      <c r="V2142" t="str">
        <f t="shared" si="2349"/>
        <v>31Joseph Belote1</v>
      </c>
      <c r="W2142" s="188">
        <f t="shared" si="2388"/>
        <v>0</v>
      </c>
      <c r="X2142" s="188">
        <f t="shared" si="2389"/>
        <v>0</v>
      </c>
      <c r="Y2142" s="33">
        <f t="shared" si="2390"/>
        <v>44039</v>
      </c>
    </row>
    <row r="2143" spans="1:25" ht="15">
      <c r="A2143" s="39"/>
      <c r="B2143" s="240"/>
      <c r="C2143" s="14" t="str">
        <f>IF(B2138&lt;&gt;"",'Agents Postes'!E$8,"")</f>
        <v/>
      </c>
      <c r="D2143" s="15"/>
      <c r="E2143" s="16"/>
      <c r="F2143" s="16"/>
      <c r="G2143" s="17"/>
      <c r="H2143" s="17"/>
      <c r="I2143" s="18"/>
      <c r="J2143" s="18"/>
      <c r="K2143" s="19"/>
      <c r="L2143" s="1">
        <f t="shared" si="2346"/>
        <v>0</v>
      </c>
      <c r="M2143" s="4">
        <f t="shared" si="2347"/>
        <v>0</v>
      </c>
      <c r="R2143">
        <f t="shared" si="2384"/>
        <v>1</v>
      </c>
      <c r="S2143" s="33">
        <f t="shared" ref="S2143" si="2412">S2138</f>
        <v>44039</v>
      </c>
      <c r="T2143">
        <f t="shared" si="2386"/>
        <v>31</v>
      </c>
      <c r="U2143">
        <f t="shared" si="2387"/>
        <v>7</v>
      </c>
      <c r="V2143" t="str">
        <f t="shared" si="2349"/>
        <v>311</v>
      </c>
      <c r="W2143" s="188">
        <f t="shared" si="2388"/>
        <v>0</v>
      </c>
      <c r="X2143" s="188">
        <f t="shared" si="2389"/>
        <v>0</v>
      </c>
      <c r="Y2143" s="33">
        <f t="shared" si="2390"/>
        <v>44039</v>
      </c>
    </row>
    <row r="2144" spans="1:25" ht="15">
      <c r="A2144" s="39"/>
      <c r="B2144" s="240"/>
      <c r="C2144" s="14" t="str">
        <f>IF(B2138&lt;&gt;"",'Agents Postes'!E$9,"")</f>
        <v/>
      </c>
      <c r="D2144" s="15"/>
      <c r="E2144" s="16"/>
      <c r="F2144" s="16"/>
      <c r="G2144" s="17"/>
      <c r="H2144" s="17"/>
      <c r="I2144" s="18"/>
      <c r="J2144" s="18"/>
      <c r="K2144" s="19"/>
      <c r="L2144" s="1">
        <f t="shared" si="2346"/>
        <v>0</v>
      </c>
      <c r="M2144" s="4">
        <f t="shared" si="2347"/>
        <v>0</v>
      </c>
      <c r="R2144">
        <f t="shared" si="2384"/>
        <v>1</v>
      </c>
      <c r="S2144" s="33">
        <f t="shared" ref="S2144" si="2413">S2138</f>
        <v>44039</v>
      </c>
      <c r="T2144">
        <f t="shared" si="2386"/>
        <v>31</v>
      </c>
      <c r="U2144">
        <f t="shared" si="2387"/>
        <v>7</v>
      </c>
      <c r="V2144" t="str">
        <f t="shared" si="2349"/>
        <v>311</v>
      </c>
      <c r="W2144" s="188">
        <f t="shared" si="2388"/>
        <v>0</v>
      </c>
      <c r="X2144" s="188">
        <f t="shared" si="2389"/>
        <v>0</v>
      </c>
      <c r="Y2144" s="33">
        <f t="shared" si="2390"/>
        <v>44039</v>
      </c>
    </row>
    <row r="2145" spans="1:25" ht="15">
      <c r="A2145" s="39"/>
      <c r="B2145" s="240"/>
      <c r="C2145" s="14" t="str">
        <f>IF(B2138&lt;&gt;"",'Agents Postes'!E$10,"")</f>
        <v/>
      </c>
      <c r="D2145" s="15"/>
      <c r="E2145" s="16"/>
      <c r="F2145" s="16"/>
      <c r="G2145" s="17"/>
      <c r="H2145" s="17"/>
      <c r="I2145" s="18"/>
      <c r="J2145" s="18"/>
      <c r="K2145" s="19"/>
      <c r="L2145" s="1">
        <f t="shared" si="2346"/>
        <v>0</v>
      </c>
      <c r="M2145" s="4">
        <f t="shared" si="2347"/>
        <v>0</v>
      </c>
      <c r="R2145">
        <f t="shared" si="2384"/>
        <v>1</v>
      </c>
      <c r="S2145" s="33">
        <f t="shared" ref="S2145" si="2414">S2138</f>
        <v>44039</v>
      </c>
      <c r="T2145">
        <f t="shared" si="2386"/>
        <v>31</v>
      </c>
      <c r="U2145">
        <f t="shared" si="2387"/>
        <v>7</v>
      </c>
      <c r="V2145" t="str">
        <f t="shared" si="2349"/>
        <v>311</v>
      </c>
      <c r="W2145" s="188">
        <f t="shared" si="2388"/>
        <v>0</v>
      </c>
      <c r="X2145" s="188">
        <f t="shared" si="2389"/>
        <v>0</v>
      </c>
      <c r="Y2145" s="33">
        <f t="shared" si="2390"/>
        <v>44039</v>
      </c>
    </row>
    <row r="2146" spans="1:25" ht="15">
      <c r="A2146" s="39"/>
      <c r="B2146" s="240"/>
      <c r="C2146" s="14" t="str">
        <f>IF(B2138&lt;&gt;"",'Agents Postes'!E$11,"")</f>
        <v/>
      </c>
      <c r="D2146" s="15"/>
      <c r="E2146" s="16"/>
      <c r="F2146" s="16"/>
      <c r="G2146" s="17"/>
      <c r="H2146" s="17"/>
      <c r="I2146" s="18"/>
      <c r="J2146" s="18"/>
      <c r="K2146" s="19"/>
      <c r="L2146" s="1">
        <f t="shared" si="2346"/>
        <v>0</v>
      </c>
      <c r="M2146" s="4">
        <f t="shared" si="2347"/>
        <v>0</v>
      </c>
      <c r="R2146">
        <f t="shared" si="2384"/>
        <v>1</v>
      </c>
      <c r="S2146" s="33">
        <f t="shared" ref="S2146" si="2415">S2138</f>
        <v>44039</v>
      </c>
      <c r="T2146">
        <f t="shared" si="2386"/>
        <v>31</v>
      </c>
      <c r="U2146">
        <f t="shared" si="2387"/>
        <v>7</v>
      </c>
      <c r="V2146" t="str">
        <f t="shared" si="2349"/>
        <v>311</v>
      </c>
      <c r="W2146" s="188">
        <f t="shared" si="2388"/>
        <v>0</v>
      </c>
      <c r="X2146" s="188">
        <f t="shared" si="2389"/>
        <v>0</v>
      </c>
      <c r="Y2146" s="33">
        <f t="shared" si="2390"/>
        <v>44039</v>
      </c>
    </row>
    <row r="2147" spans="1:25" ht="15">
      <c r="A2147" s="39"/>
      <c r="B2147" s="240"/>
      <c r="C2147" s="14" t="str">
        <f>IF(B2138&lt;&gt;"",'Agents Postes'!E$12,"")</f>
        <v/>
      </c>
      <c r="D2147" s="15"/>
      <c r="E2147" s="16"/>
      <c r="F2147" s="16"/>
      <c r="G2147" s="17"/>
      <c r="H2147" s="17"/>
      <c r="I2147" s="18"/>
      <c r="J2147" s="18"/>
      <c r="K2147" s="19"/>
      <c r="L2147" s="1">
        <f t="shared" si="2346"/>
        <v>0</v>
      </c>
      <c r="M2147" s="4">
        <f t="shared" si="2347"/>
        <v>0</v>
      </c>
      <c r="R2147">
        <f t="shared" si="2384"/>
        <v>1</v>
      </c>
      <c r="S2147" s="33">
        <f t="shared" ref="S2147" si="2416">S2138</f>
        <v>44039</v>
      </c>
      <c r="T2147">
        <f t="shared" si="2386"/>
        <v>31</v>
      </c>
      <c r="U2147">
        <f t="shared" si="2387"/>
        <v>7</v>
      </c>
      <c r="V2147" t="str">
        <f t="shared" si="2349"/>
        <v>311</v>
      </c>
      <c r="W2147" s="188">
        <f t="shared" si="2388"/>
        <v>0</v>
      </c>
      <c r="X2147" s="188">
        <f t="shared" si="2389"/>
        <v>0</v>
      </c>
      <c r="Y2147" s="33">
        <f t="shared" si="2390"/>
        <v>44039</v>
      </c>
    </row>
    <row r="2148" spans="1:25" ht="15">
      <c r="A2148" s="39"/>
      <c r="B2148" s="240"/>
      <c r="C2148" s="14" t="str">
        <f>IF(B2138&lt;&gt;"",'Agents Postes'!E$13,"")</f>
        <v/>
      </c>
      <c r="D2148" s="15"/>
      <c r="E2148" s="16"/>
      <c r="F2148" s="16"/>
      <c r="G2148" s="17"/>
      <c r="H2148" s="17"/>
      <c r="I2148" s="18"/>
      <c r="J2148" s="18"/>
      <c r="K2148" s="19"/>
      <c r="L2148" s="1">
        <f t="shared" si="2346"/>
        <v>0</v>
      </c>
      <c r="M2148" s="4">
        <f t="shared" si="2347"/>
        <v>0</v>
      </c>
      <c r="R2148">
        <f t="shared" si="2384"/>
        <v>1</v>
      </c>
      <c r="S2148" s="33">
        <f t="shared" ref="S2148" si="2417">S2138</f>
        <v>44039</v>
      </c>
      <c r="T2148">
        <f t="shared" si="2386"/>
        <v>31</v>
      </c>
      <c r="U2148">
        <f t="shared" si="2387"/>
        <v>7</v>
      </c>
      <c r="V2148" t="str">
        <f t="shared" si="2349"/>
        <v>311</v>
      </c>
      <c r="W2148" s="188">
        <f t="shared" si="2388"/>
        <v>0</v>
      </c>
      <c r="X2148" s="188">
        <f t="shared" si="2389"/>
        <v>0</v>
      </c>
      <c r="Y2148" s="33">
        <f t="shared" si="2390"/>
        <v>44039</v>
      </c>
    </row>
    <row r="2149" spans="1:25" ht="15">
      <c r="A2149" s="39"/>
      <c r="B2149" s="240"/>
      <c r="C2149" s="14" t="str">
        <f>IF(B2138&lt;&gt;"",'Agents Postes'!E$14,"")</f>
        <v/>
      </c>
      <c r="D2149" s="15"/>
      <c r="E2149" s="16"/>
      <c r="F2149" s="16"/>
      <c r="G2149" s="17"/>
      <c r="H2149" s="17"/>
      <c r="I2149" s="18"/>
      <c r="J2149" s="18"/>
      <c r="K2149" s="19"/>
      <c r="L2149" s="1">
        <f t="shared" si="2346"/>
        <v>0</v>
      </c>
      <c r="M2149" s="4">
        <f t="shared" si="2347"/>
        <v>0</v>
      </c>
      <c r="R2149">
        <f t="shared" si="2384"/>
        <v>1</v>
      </c>
      <c r="S2149" s="33">
        <f t="shared" ref="S2149" si="2418">S2138</f>
        <v>44039</v>
      </c>
      <c r="T2149">
        <f t="shared" si="2386"/>
        <v>31</v>
      </c>
      <c r="U2149">
        <f t="shared" si="2387"/>
        <v>7</v>
      </c>
      <c r="V2149" t="str">
        <f t="shared" si="2349"/>
        <v>311</v>
      </c>
      <c r="W2149" s="188">
        <f t="shared" si="2388"/>
        <v>0</v>
      </c>
      <c r="X2149" s="188">
        <f t="shared" si="2389"/>
        <v>0</v>
      </c>
      <c r="Y2149" s="33">
        <f t="shared" si="2390"/>
        <v>44039</v>
      </c>
    </row>
    <row r="2150" spans="1:25" ht="15">
      <c r="A2150" s="39"/>
      <c r="B2150" s="240"/>
      <c r="C2150" s="14" t="str">
        <f>IF(B2139&lt;&gt;"",'Agents Postes'!E$14,"")</f>
        <v/>
      </c>
      <c r="D2150" s="15"/>
      <c r="E2150" s="16"/>
      <c r="F2150" s="16"/>
      <c r="G2150" s="17"/>
      <c r="H2150" s="17"/>
      <c r="I2150" s="18"/>
      <c r="J2150" s="18"/>
      <c r="K2150" s="19"/>
      <c r="L2150" s="1">
        <f t="shared" ref="L2150:L2213" si="2419">(F2150-E2150)+(H2150-G2150)+(J2150-I2150)</f>
        <v>0</v>
      </c>
      <c r="M2150" s="4">
        <f t="shared" ref="M2150:M2213" si="2420">L2150*24</f>
        <v>0</v>
      </c>
      <c r="R2150">
        <f t="shared" si="2384"/>
        <v>1</v>
      </c>
      <c r="S2150" s="33">
        <f t="shared" ref="S2150" si="2421">S2138</f>
        <v>44039</v>
      </c>
      <c r="T2150">
        <f t="shared" si="2386"/>
        <v>31</v>
      </c>
      <c r="U2150">
        <f t="shared" si="2387"/>
        <v>7</v>
      </c>
      <c r="V2150" t="str">
        <f t="shared" ref="V2150:V2213" si="2422">T2150&amp;C2150&amp;R2150</f>
        <v>311</v>
      </c>
      <c r="W2150" s="188">
        <f t="shared" si="2388"/>
        <v>0</v>
      </c>
      <c r="X2150" s="188">
        <f t="shared" si="2389"/>
        <v>0</v>
      </c>
      <c r="Y2150" s="33">
        <f t="shared" si="2390"/>
        <v>44039</v>
      </c>
    </row>
    <row r="2151" spans="1:25" ht="15">
      <c r="A2151" s="39"/>
      <c r="B2151" s="240"/>
      <c r="C2151" s="14" t="str">
        <f>IF(B2140&lt;&gt;"",'Agents Postes'!E$14,"")</f>
        <v/>
      </c>
      <c r="D2151" s="15"/>
      <c r="E2151" s="16"/>
      <c r="F2151" s="16"/>
      <c r="G2151" s="17"/>
      <c r="H2151" s="17"/>
      <c r="I2151" s="18"/>
      <c r="J2151" s="18"/>
      <c r="K2151" s="19"/>
      <c r="L2151" s="1">
        <f t="shared" si="2419"/>
        <v>0</v>
      </c>
      <c r="M2151" s="4">
        <f t="shared" si="2420"/>
        <v>0</v>
      </c>
      <c r="R2151">
        <f t="shared" si="2384"/>
        <v>1</v>
      </c>
      <c r="S2151" s="33">
        <f t="shared" ref="S2151" si="2423">S2138</f>
        <v>44039</v>
      </c>
      <c r="T2151">
        <f t="shared" si="2386"/>
        <v>31</v>
      </c>
      <c r="U2151">
        <f t="shared" si="2387"/>
        <v>7</v>
      </c>
      <c r="V2151" t="str">
        <f t="shared" si="2422"/>
        <v>311</v>
      </c>
      <c r="W2151" s="188">
        <f t="shared" si="2388"/>
        <v>0</v>
      </c>
      <c r="X2151" s="188">
        <f t="shared" si="2389"/>
        <v>0</v>
      </c>
      <c r="Y2151" s="33">
        <f t="shared" si="2390"/>
        <v>44039</v>
      </c>
    </row>
    <row r="2152" spans="1:25" ht="15.75" thickBot="1">
      <c r="A2152" s="39"/>
      <c r="B2152" s="241"/>
      <c r="C2152" s="14" t="str">
        <f>IF(B2141&lt;&gt;"",'Agents Postes'!E$14,"")</f>
        <v/>
      </c>
      <c r="D2152" s="15"/>
      <c r="E2152" s="126"/>
      <c r="F2152" s="126"/>
      <c r="G2152" s="127"/>
      <c r="H2152" s="127"/>
      <c r="I2152" s="128"/>
      <c r="J2152" s="128"/>
      <c r="K2152" s="21"/>
      <c r="L2152" s="5">
        <f t="shared" si="2419"/>
        <v>0</v>
      </c>
      <c r="M2152" s="6">
        <f t="shared" si="2420"/>
        <v>0</v>
      </c>
      <c r="R2152">
        <f t="shared" si="2384"/>
        <v>1</v>
      </c>
      <c r="S2152" s="33">
        <f t="shared" ref="S2152" si="2424">S2138</f>
        <v>44039</v>
      </c>
      <c r="T2152">
        <f t="shared" si="2386"/>
        <v>31</v>
      </c>
      <c r="U2152">
        <f t="shared" si="2387"/>
        <v>7</v>
      </c>
      <c r="V2152" t="str">
        <f t="shared" si="2422"/>
        <v>311</v>
      </c>
      <c r="W2152" s="188">
        <f t="shared" si="2388"/>
        <v>0</v>
      </c>
      <c r="X2152" s="188">
        <f t="shared" si="2389"/>
        <v>0</v>
      </c>
      <c r="Y2152" s="33">
        <f t="shared" si="2390"/>
        <v>44039</v>
      </c>
    </row>
    <row r="2153" spans="1:25" ht="15">
      <c r="A2153" s="39">
        <v>143</v>
      </c>
      <c r="B2153" s="239">
        <f>IF(WORKDAY(D$4,A2153,Feries)&lt;=F$4,WORKDAY(D$4,A2153,Feries),"")</f>
        <v>44040</v>
      </c>
      <c r="C2153" s="11" t="str">
        <f>IF(B2153&lt;&gt;"",'Agents Postes'!E$3,"")</f>
        <v>Herbert Dupont</v>
      </c>
      <c r="D2153" s="12"/>
      <c r="E2153" s="123"/>
      <c r="F2153" s="123"/>
      <c r="G2153" s="124"/>
      <c r="H2153" s="124"/>
      <c r="I2153" s="125"/>
      <c r="J2153" s="125"/>
      <c r="K2153" s="13"/>
      <c r="L2153" s="2">
        <f t="shared" si="2419"/>
        <v>0</v>
      </c>
      <c r="M2153" s="3">
        <f t="shared" si="2420"/>
        <v>0</v>
      </c>
      <c r="R2153">
        <f t="shared" si="2384"/>
        <v>2</v>
      </c>
      <c r="S2153" s="33">
        <f t="shared" ref="S2153" si="2425">B2153</f>
        <v>44040</v>
      </c>
      <c r="T2153">
        <f t="shared" si="2386"/>
        <v>31</v>
      </c>
      <c r="U2153">
        <f t="shared" si="2387"/>
        <v>7</v>
      </c>
      <c r="V2153" t="str">
        <f t="shared" si="2422"/>
        <v>31Herbert Dupont2</v>
      </c>
      <c r="W2153" s="188">
        <f t="shared" si="2388"/>
        <v>0</v>
      </c>
      <c r="X2153" s="188">
        <f t="shared" si="2389"/>
        <v>0</v>
      </c>
      <c r="Y2153" s="33">
        <f t="shared" si="2390"/>
        <v>44040</v>
      </c>
    </row>
    <row r="2154" spans="1:25" ht="15">
      <c r="A2154" s="39"/>
      <c r="B2154" s="240"/>
      <c r="C2154" s="14" t="str">
        <f>IF(B2153&lt;&gt;"",'Agents Postes'!E$4,"")</f>
        <v>Lulu Durand</v>
      </c>
      <c r="D2154" s="15"/>
      <c r="E2154" s="16"/>
      <c r="F2154" s="16"/>
      <c r="G2154" s="17"/>
      <c r="H2154" s="17"/>
      <c r="I2154" s="18"/>
      <c r="J2154" s="18"/>
      <c r="K2154" s="19"/>
      <c r="L2154" s="1">
        <f t="shared" si="2419"/>
        <v>0</v>
      </c>
      <c r="M2154" s="4">
        <f t="shared" si="2420"/>
        <v>0</v>
      </c>
      <c r="R2154">
        <f t="shared" si="2384"/>
        <v>2</v>
      </c>
      <c r="S2154" s="33">
        <f t="shared" ref="S2154" si="2426">S2153</f>
        <v>44040</v>
      </c>
      <c r="T2154">
        <f t="shared" si="2386"/>
        <v>31</v>
      </c>
      <c r="U2154">
        <f t="shared" si="2387"/>
        <v>7</v>
      </c>
      <c r="V2154" t="str">
        <f t="shared" si="2422"/>
        <v>31Lulu Durand2</v>
      </c>
      <c r="W2154" s="188">
        <f t="shared" si="2388"/>
        <v>0</v>
      </c>
      <c r="X2154" s="188">
        <f t="shared" si="2389"/>
        <v>0</v>
      </c>
      <c r="Y2154" s="33">
        <f t="shared" si="2390"/>
        <v>44040</v>
      </c>
    </row>
    <row r="2155" spans="1:25" ht="15">
      <c r="A2155" s="39"/>
      <c r="B2155" s="240"/>
      <c r="C2155" s="14" t="str">
        <f>IF(B2153&lt;&gt;"",'Agents Postes'!E$5,"")</f>
        <v>Jules Wist</v>
      </c>
      <c r="D2155" s="15"/>
      <c r="E2155" s="16"/>
      <c r="F2155" s="16"/>
      <c r="G2155" s="17"/>
      <c r="H2155" s="17"/>
      <c r="I2155" s="18"/>
      <c r="J2155" s="18"/>
      <c r="K2155" s="19"/>
      <c r="L2155" s="1">
        <f t="shared" si="2419"/>
        <v>0</v>
      </c>
      <c r="M2155" s="4">
        <f t="shared" si="2420"/>
        <v>0</v>
      </c>
      <c r="R2155">
        <f t="shared" si="2384"/>
        <v>2</v>
      </c>
      <c r="S2155" s="33">
        <f t="shared" ref="S2155" si="2427">S2153</f>
        <v>44040</v>
      </c>
      <c r="T2155">
        <f t="shared" si="2386"/>
        <v>31</v>
      </c>
      <c r="U2155">
        <f t="shared" si="2387"/>
        <v>7</v>
      </c>
      <c r="V2155" t="str">
        <f t="shared" si="2422"/>
        <v>31Jules Wist2</v>
      </c>
      <c r="W2155" s="188">
        <f t="shared" si="2388"/>
        <v>0</v>
      </c>
      <c r="X2155" s="188">
        <f t="shared" si="2389"/>
        <v>0</v>
      </c>
      <c r="Y2155" s="33">
        <f t="shared" si="2390"/>
        <v>44040</v>
      </c>
    </row>
    <row r="2156" spans="1:25" ht="15">
      <c r="A2156" s="39"/>
      <c r="B2156" s="240"/>
      <c r="C2156" s="14" t="str">
        <f>IF(B2153&lt;&gt;"",'Agents Postes'!E$6,"")</f>
        <v>Honoré Tarot</v>
      </c>
      <c r="D2156" s="15"/>
      <c r="E2156" s="16"/>
      <c r="F2156" s="16"/>
      <c r="G2156" s="17"/>
      <c r="H2156" s="17"/>
      <c r="I2156" s="18"/>
      <c r="J2156" s="18"/>
      <c r="K2156" s="19"/>
      <c r="L2156" s="1">
        <f t="shared" si="2419"/>
        <v>0</v>
      </c>
      <c r="M2156" s="4">
        <f t="shared" si="2420"/>
        <v>0</v>
      </c>
      <c r="R2156">
        <f t="shared" si="2384"/>
        <v>2</v>
      </c>
      <c r="S2156" s="33">
        <f t="shared" ref="S2156" si="2428">S2153</f>
        <v>44040</v>
      </c>
      <c r="T2156">
        <f t="shared" si="2386"/>
        <v>31</v>
      </c>
      <c r="U2156">
        <f t="shared" si="2387"/>
        <v>7</v>
      </c>
      <c r="V2156" t="str">
        <f t="shared" si="2422"/>
        <v>31Honoré Tarot2</v>
      </c>
      <c r="W2156" s="188">
        <f t="shared" si="2388"/>
        <v>0</v>
      </c>
      <c r="X2156" s="188">
        <f t="shared" si="2389"/>
        <v>0</v>
      </c>
      <c r="Y2156" s="33">
        <f t="shared" si="2390"/>
        <v>44040</v>
      </c>
    </row>
    <row r="2157" spans="1:25" ht="15">
      <c r="A2157" s="39"/>
      <c r="B2157" s="240"/>
      <c r="C2157" s="14" t="str">
        <f>IF(B2153&lt;&gt;"",'Agents Postes'!E$7,"")</f>
        <v>Joseph Belote</v>
      </c>
      <c r="D2157" s="15"/>
      <c r="E2157" s="16"/>
      <c r="F2157" s="16"/>
      <c r="G2157" s="17"/>
      <c r="H2157" s="17"/>
      <c r="I2157" s="18"/>
      <c r="J2157" s="18"/>
      <c r="K2157" s="19"/>
      <c r="L2157" s="1">
        <f t="shared" si="2419"/>
        <v>0</v>
      </c>
      <c r="M2157" s="4">
        <f t="shared" si="2420"/>
        <v>0</v>
      </c>
      <c r="R2157">
        <f t="shared" si="2384"/>
        <v>2</v>
      </c>
      <c r="S2157" s="33">
        <f t="shared" ref="S2157" si="2429">S2153</f>
        <v>44040</v>
      </c>
      <c r="T2157">
        <f t="shared" si="2386"/>
        <v>31</v>
      </c>
      <c r="U2157">
        <f t="shared" si="2387"/>
        <v>7</v>
      </c>
      <c r="V2157" t="str">
        <f t="shared" si="2422"/>
        <v>31Joseph Belote2</v>
      </c>
      <c r="W2157" s="188">
        <f t="shared" si="2388"/>
        <v>0</v>
      </c>
      <c r="X2157" s="188">
        <f t="shared" si="2389"/>
        <v>0</v>
      </c>
      <c r="Y2157" s="33">
        <f t="shared" si="2390"/>
        <v>44040</v>
      </c>
    </row>
    <row r="2158" spans="1:25" ht="15">
      <c r="A2158" s="39"/>
      <c r="B2158" s="240"/>
      <c r="C2158" s="14" t="str">
        <f>IF(B2153&lt;&gt;"",'Agents Postes'!E$8,"")</f>
        <v/>
      </c>
      <c r="D2158" s="15"/>
      <c r="E2158" s="16"/>
      <c r="F2158" s="16"/>
      <c r="G2158" s="17"/>
      <c r="H2158" s="17"/>
      <c r="I2158" s="18"/>
      <c r="J2158" s="18"/>
      <c r="K2158" s="19"/>
      <c r="L2158" s="1">
        <f t="shared" si="2419"/>
        <v>0</v>
      </c>
      <c r="M2158" s="4">
        <f t="shared" si="2420"/>
        <v>0</v>
      </c>
      <c r="R2158">
        <f t="shared" si="2384"/>
        <v>2</v>
      </c>
      <c r="S2158" s="33">
        <f t="shared" ref="S2158" si="2430">S2153</f>
        <v>44040</v>
      </c>
      <c r="T2158">
        <f t="shared" si="2386"/>
        <v>31</v>
      </c>
      <c r="U2158">
        <f t="shared" si="2387"/>
        <v>7</v>
      </c>
      <c r="V2158" t="str">
        <f t="shared" si="2422"/>
        <v>312</v>
      </c>
      <c r="W2158" s="188">
        <f t="shared" si="2388"/>
        <v>0</v>
      </c>
      <c r="X2158" s="188">
        <f t="shared" si="2389"/>
        <v>0</v>
      </c>
      <c r="Y2158" s="33">
        <f t="shared" si="2390"/>
        <v>44040</v>
      </c>
    </row>
    <row r="2159" spans="1:25" ht="15">
      <c r="A2159" s="39"/>
      <c r="B2159" s="240"/>
      <c r="C2159" s="14" t="str">
        <f>IF(B2153&lt;&gt;"",'Agents Postes'!E$9,"")</f>
        <v/>
      </c>
      <c r="D2159" s="15"/>
      <c r="E2159" s="16"/>
      <c r="F2159" s="16"/>
      <c r="G2159" s="17"/>
      <c r="H2159" s="17"/>
      <c r="I2159" s="18"/>
      <c r="J2159" s="18"/>
      <c r="K2159" s="19"/>
      <c r="L2159" s="1">
        <f t="shared" si="2419"/>
        <v>0</v>
      </c>
      <c r="M2159" s="4">
        <f t="shared" si="2420"/>
        <v>0</v>
      </c>
      <c r="R2159">
        <f t="shared" si="2384"/>
        <v>2</v>
      </c>
      <c r="S2159" s="33">
        <f t="shared" ref="S2159" si="2431">S2153</f>
        <v>44040</v>
      </c>
      <c r="T2159">
        <f t="shared" si="2386"/>
        <v>31</v>
      </c>
      <c r="U2159">
        <f t="shared" si="2387"/>
        <v>7</v>
      </c>
      <c r="V2159" t="str">
        <f t="shared" si="2422"/>
        <v>312</v>
      </c>
      <c r="W2159" s="188">
        <f t="shared" si="2388"/>
        <v>0</v>
      </c>
      <c r="X2159" s="188">
        <f t="shared" si="2389"/>
        <v>0</v>
      </c>
      <c r="Y2159" s="33">
        <f t="shared" si="2390"/>
        <v>44040</v>
      </c>
    </row>
    <row r="2160" spans="1:25" ht="15">
      <c r="A2160" s="39"/>
      <c r="B2160" s="240"/>
      <c r="C2160" s="14" t="str">
        <f>IF(B2153&lt;&gt;"",'Agents Postes'!E$10,"")</f>
        <v/>
      </c>
      <c r="D2160" s="15"/>
      <c r="E2160" s="16"/>
      <c r="F2160" s="16"/>
      <c r="G2160" s="17"/>
      <c r="H2160" s="17"/>
      <c r="I2160" s="18"/>
      <c r="J2160" s="18"/>
      <c r="K2160" s="19"/>
      <c r="L2160" s="1">
        <f t="shared" si="2419"/>
        <v>0</v>
      </c>
      <c r="M2160" s="4">
        <f t="shared" si="2420"/>
        <v>0</v>
      </c>
      <c r="R2160">
        <f t="shared" si="2384"/>
        <v>2</v>
      </c>
      <c r="S2160" s="33">
        <f t="shared" ref="S2160" si="2432">S2153</f>
        <v>44040</v>
      </c>
      <c r="T2160">
        <f t="shared" si="2386"/>
        <v>31</v>
      </c>
      <c r="U2160">
        <f t="shared" si="2387"/>
        <v>7</v>
      </c>
      <c r="V2160" t="str">
        <f t="shared" si="2422"/>
        <v>312</v>
      </c>
      <c r="W2160" s="188">
        <f t="shared" si="2388"/>
        <v>0</v>
      </c>
      <c r="X2160" s="188">
        <f t="shared" si="2389"/>
        <v>0</v>
      </c>
      <c r="Y2160" s="33">
        <f t="shared" si="2390"/>
        <v>44040</v>
      </c>
    </row>
    <row r="2161" spans="1:25" ht="15">
      <c r="A2161" s="39"/>
      <c r="B2161" s="240"/>
      <c r="C2161" s="14" t="str">
        <f>IF(B2153&lt;&gt;"",'Agents Postes'!E$11,"")</f>
        <v/>
      </c>
      <c r="D2161" s="15"/>
      <c r="E2161" s="16"/>
      <c r="F2161" s="16"/>
      <c r="G2161" s="17"/>
      <c r="H2161" s="17"/>
      <c r="I2161" s="18"/>
      <c r="J2161" s="18"/>
      <c r="K2161" s="19"/>
      <c r="L2161" s="1">
        <f t="shared" si="2419"/>
        <v>0</v>
      </c>
      <c r="M2161" s="4">
        <f t="shared" si="2420"/>
        <v>0</v>
      </c>
      <c r="R2161">
        <f t="shared" si="2384"/>
        <v>2</v>
      </c>
      <c r="S2161" s="33">
        <f t="shared" ref="S2161" si="2433">S2153</f>
        <v>44040</v>
      </c>
      <c r="T2161">
        <f t="shared" si="2386"/>
        <v>31</v>
      </c>
      <c r="U2161">
        <f t="shared" si="2387"/>
        <v>7</v>
      </c>
      <c r="V2161" t="str">
        <f t="shared" si="2422"/>
        <v>312</v>
      </c>
      <c r="W2161" s="188">
        <f t="shared" si="2388"/>
        <v>0</v>
      </c>
      <c r="X2161" s="188">
        <f t="shared" si="2389"/>
        <v>0</v>
      </c>
      <c r="Y2161" s="33">
        <f t="shared" si="2390"/>
        <v>44040</v>
      </c>
    </row>
    <row r="2162" spans="1:25" ht="15">
      <c r="A2162" s="39"/>
      <c r="B2162" s="240"/>
      <c r="C2162" s="14" t="str">
        <f>IF(B2153&lt;&gt;"",'Agents Postes'!E$12,"")</f>
        <v/>
      </c>
      <c r="D2162" s="15"/>
      <c r="E2162" s="16"/>
      <c r="F2162" s="16"/>
      <c r="G2162" s="17"/>
      <c r="H2162" s="17"/>
      <c r="I2162" s="18"/>
      <c r="J2162" s="18"/>
      <c r="K2162" s="19"/>
      <c r="L2162" s="1">
        <f t="shared" si="2419"/>
        <v>0</v>
      </c>
      <c r="M2162" s="4">
        <f t="shared" si="2420"/>
        <v>0</v>
      </c>
      <c r="R2162">
        <f t="shared" si="2384"/>
        <v>2</v>
      </c>
      <c r="S2162" s="33">
        <f t="shared" ref="S2162" si="2434">S2153</f>
        <v>44040</v>
      </c>
      <c r="T2162">
        <f t="shared" si="2386"/>
        <v>31</v>
      </c>
      <c r="U2162">
        <f t="shared" si="2387"/>
        <v>7</v>
      </c>
      <c r="V2162" t="str">
        <f t="shared" si="2422"/>
        <v>312</v>
      </c>
      <c r="W2162" s="188">
        <f t="shared" si="2388"/>
        <v>0</v>
      </c>
      <c r="X2162" s="188">
        <f t="shared" si="2389"/>
        <v>0</v>
      </c>
      <c r="Y2162" s="33">
        <f t="shared" si="2390"/>
        <v>44040</v>
      </c>
    </row>
    <row r="2163" spans="1:25" ht="15">
      <c r="A2163" s="39"/>
      <c r="B2163" s="240"/>
      <c r="C2163" s="14" t="str">
        <f>IF(B2153&lt;&gt;"",'Agents Postes'!E$13,"")</f>
        <v/>
      </c>
      <c r="D2163" s="15"/>
      <c r="E2163" s="16"/>
      <c r="F2163" s="16"/>
      <c r="G2163" s="17"/>
      <c r="H2163" s="17"/>
      <c r="I2163" s="18"/>
      <c r="J2163" s="18"/>
      <c r="K2163" s="19"/>
      <c r="L2163" s="1">
        <f t="shared" si="2419"/>
        <v>0</v>
      </c>
      <c r="M2163" s="4">
        <f t="shared" si="2420"/>
        <v>0</v>
      </c>
      <c r="R2163">
        <f t="shared" si="2384"/>
        <v>2</v>
      </c>
      <c r="S2163" s="33">
        <f t="shared" ref="S2163" si="2435">S2153</f>
        <v>44040</v>
      </c>
      <c r="T2163">
        <f t="shared" si="2386"/>
        <v>31</v>
      </c>
      <c r="U2163">
        <f t="shared" si="2387"/>
        <v>7</v>
      </c>
      <c r="V2163" t="str">
        <f t="shared" si="2422"/>
        <v>312</v>
      </c>
      <c r="W2163" s="188">
        <f t="shared" si="2388"/>
        <v>0</v>
      </c>
      <c r="X2163" s="188">
        <f t="shared" si="2389"/>
        <v>0</v>
      </c>
      <c r="Y2163" s="33">
        <f t="shared" si="2390"/>
        <v>44040</v>
      </c>
    </row>
    <row r="2164" spans="1:25" ht="15">
      <c r="A2164" s="39"/>
      <c r="B2164" s="240"/>
      <c r="C2164" s="14" t="str">
        <f>IF(B2153&lt;&gt;"",'Agents Postes'!E$14,"")</f>
        <v/>
      </c>
      <c r="D2164" s="15"/>
      <c r="E2164" s="16"/>
      <c r="F2164" s="16"/>
      <c r="G2164" s="17"/>
      <c r="H2164" s="17"/>
      <c r="I2164" s="18"/>
      <c r="J2164" s="18"/>
      <c r="K2164" s="19"/>
      <c r="L2164" s="1">
        <f t="shared" si="2419"/>
        <v>0</v>
      </c>
      <c r="M2164" s="4">
        <f t="shared" si="2420"/>
        <v>0</v>
      </c>
      <c r="R2164">
        <f t="shared" si="2384"/>
        <v>2</v>
      </c>
      <c r="S2164" s="33">
        <f t="shared" ref="S2164" si="2436">S2153</f>
        <v>44040</v>
      </c>
      <c r="T2164">
        <f t="shared" si="2386"/>
        <v>31</v>
      </c>
      <c r="U2164">
        <f t="shared" si="2387"/>
        <v>7</v>
      </c>
      <c r="V2164" t="str">
        <f t="shared" si="2422"/>
        <v>312</v>
      </c>
      <c r="W2164" s="188">
        <f t="shared" si="2388"/>
        <v>0</v>
      </c>
      <c r="X2164" s="188">
        <f t="shared" si="2389"/>
        <v>0</v>
      </c>
      <c r="Y2164" s="33">
        <f t="shared" si="2390"/>
        <v>44040</v>
      </c>
    </row>
    <row r="2165" spans="1:25" ht="15">
      <c r="A2165" s="39"/>
      <c r="B2165" s="240"/>
      <c r="C2165" s="14" t="str">
        <f>IF(B2154&lt;&gt;"",'Agents Postes'!E$14,"")</f>
        <v/>
      </c>
      <c r="D2165" s="15"/>
      <c r="E2165" s="16"/>
      <c r="F2165" s="16"/>
      <c r="G2165" s="17"/>
      <c r="H2165" s="17"/>
      <c r="I2165" s="18"/>
      <c r="J2165" s="18"/>
      <c r="K2165" s="19"/>
      <c r="L2165" s="1">
        <f t="shared" si="2419"/>
        <v>0</v>
      </c>
      <c r="M2165" s="4">
        <f t="shared" si="2420"/>
        <v>0</v>
      </c>
      <c r="R2165">
        <f t="shared" si="2384"/>
        <v>2</v>
      </c>
      <c r="S2165" s="33">
        <f t="shared" ref="S2165" si="2437">S2153</f>
        <v>44040</v>
      </c>
      <c r="T2165">
        <f t="shared" si="2386"/>
        <v>31</v>
      </c>
      <c r="U2165">
        <f t="shared" si="2387"/>
        <v>7</v>
      </c>
      <c r="V2165" t="str">
        <f t="shared" si="2422"/>
        <v>312</v>
      </c>
      <c r="W2165" s="188">
        <f t="shared" si="2388"/>
        <v>0</v>
      </c>
      <c r="X2165" s="188">
        <f t="shared" si="2389"/>
        <v>0</v>
      </c>
      <c r="Y2165" s="33">
        <f t="shared" si="2390"/>
        <v>44040</v>
      </c>
    </row>
    <row r="2166" spans="1:25" ht="15">
      <c r="A2166" s="39"/>
      <c r="B2166" s="240"/>
      <c r="C2166" s="14" t="str">
        <f>IF(B2155&lt;&gt;"",'Agents Postes'!E$14,"")</f>
        <v/>
      </c>
      <c r="D2166" s="15"/>
      <c r="E2166" s="16"/>
      <c r="F2166" s="16"/>
      <c r="G2166" s="17"/>
      <c r="H2166" s="17"/>
      <c r="I2166" s="18"/>
      <c r="J2166" s="18"/>
      <c r="K2166" s="19"/>
      <c r="L2166" s="1">
        <f t="shared" si="2419"/>
        <v>0</v>
      </c>
      <c r="M2166" s="4">
        <f t="shared" si="2420"/>
        <v>0</v>
      </c>
      <c r="R2166">
        <f t="shared" si="2384"/>
        <v>2</v>
      </c>
      <c r="S2166" s="33">
        <f t="shared" ref="S2166" si="2438">S2153</f>
        <v>44040</v>
      </c>
      <c r="T2166">
        <f t="shared" si="2386"/>
        <v>31</v>
      </c>
      <c r="U2166">
        <f t="shared" si="2387"/>
        <v>7</v>
      </c>
      <c r="V2166" t="str">
        <f t="shared" si="2422"/>
        <v>312</v>
      </c>
      <c r="W2166" s="188">
        <f t="shared" si="2388"/>
        <v>0</v>
      </c>
      <c r="X2166" s="188">
        <f t="shared" si="2389"/>
        <v>0</v>
      </c>
      <c r="Y2166" s="33">
        <f t="shared" si="2390"/>
        <v>44040</v>
      </c>
    </row>
    <row r="2167" spans="1:25" ht="15.75" thickBot="1">
      <c r="A2167" s="39"/>
      <c r="B2167" s="241"/>
      <c r="C2167" s="14" t="str">
        <f>IF(B2156&lt;&gt;"",'Agents Postes'!E$14,"")</f>
        <v/>
      </c>
      <c r="D2167" s="15"/>
      <c r="E2167" s="126"/>
      <c r="F2167" s="126"/>
      <c r="G2167" s="127"/>
      <c r="H2167" s="127"/>
      <c r="I2167" s="128"/>
      <c r="J2167" s="128"/>
      <c r="K2167" s="21"/>
      <c r="L2167" s="5">
        <f t="shared" si="2419"/>
        <v>0</v>
      </c>
      <c r="M2167" s="6">
        <f t="shared" si="2420"/>
        <v>0</v>
      </c>
      <c r="R2167">
        <f t="shared" si="2384"/>
        <v>2</v>
      </c>
      <c r="S2167" s="33">
        <f t="shared" ref="S2167" si="2439">S2153</f>
        <v>44040</v>
      </c>
      <c r="T2167">
        <f t="shared" si="2386"/>
        <v>31</v>
      </c>
      <c r="U2167">
        <f t="shared" si="2387"/>
        <v>7</v>
      </c>
      <c r="V2167" t="str">
        <f t="shared" si="2422"/>
        <v>312</v>
      </c>
      <c r="W2167" s="188">
        <f t="shared" si="2388"/>
        <v>0</v>
      </c>
      <c r="X2167" s="188">
        <f t="shared" si="2389"/>
        <v>0</v>
      </c>
      <c r="Y2167" s="33">
        <f t="shared" si="2390"/>
        <v>44040</v>
      </c>
    </row>
    <row r="2168" spans="1:25" ht="15">
      <c r="A2168" s="39">
        <v>144</v>
      </c>
      <c r="B2168" s="239">
        <f>IF(WORKDAY(D$4,A2168,Feries)&lt;=F$4,WORKDAY(D$4,A2168,Feries),"")</f>
        <v>44041</v>
      </c>
      <c r="C2168" s="11" t="str">
        <f>IF(B2168&lt;&gt;"",'Agents Postes'!E$3,"")</f>
        <v>Herbert Dupont</v>
      </c>
      <c r="D2168" s="12"/>
      <c r="E2168" s="123"/>
      <c r="F2168" s="123"/>
      <c r="G2168" s="124"/>
      <c r="H2168" s="124"/>
      <c r="I2168" s="125"/>
      <c r="J2168" s="125"/>
      <c r="K2168" s="13"/>
      <c r="L2168" s="2">
        <f t="shared" si="2419"/>
        <v>0</v>
      </c>
      <c r="M2168" s="3">
        <f t="shared" si="2420"/>
        <v>0</v>
      </c>
      <c r="R2168">
        <f t="shared" si="2384"/>
        <v>3</v>
      </c>
      <c r="S2168" s="33">
        <f t="shared" ref="S2168" si="2440">B2168</f>
        <v>44041</v>
      </c>
      <c r="T2168">
        <f t="shared" si="2386"/>
        <v>31</v>
      </c>
      <c r="U2168">
        <f t="shared" si="2387"/>
        <v>7</v>
      </c>
      <c r="V2168" t="str">
        <f t="shared" si="2422"/>
        <v>31Herbert Dupont3</v>
      </c>
      <c r="W2168" s="188">
        <f t="shared" si="2388"/>
        <v>0</v>
      </c>
      <c r="X2168" s="188">
        <f t="shared" si="2389"/>
        <v>0</v>
      </c>
      <c r="Y2168" s="33">
        <f t="shared" si="2390"/>
        <v>44041</v>
      </c>
    </row>
    <row r="2169" spans="1:25" ht="15">
      <c r="A2169" s="39"/>
      <c r="B2169" s="240"/>
      <c r="C2169" s="14" t="str">
        <f>IF(B2168&lt;&gt;"",'Agents Postes'!E$4,"")</f>
        <v>Lulu Durand</v>
      </c>
      <c r="D2169" s="15"/>
      <c r="E2169" s="16"/>
      <c r="F2169" s="16"/>
      <c r="G2169" s="17"/>
      <c r="H2169" s="17"/>
      <c r="I2169" s="18"/>
      <c r="J2169" s="18"/>
      <c r="K2169" s="19"/>
      <c r="L2169" s="1">
        <f t="shared" si="2419"/>
        <v>0</v>
      </c>
      <c r="M2169" s="4">
        <f t="shared" si="2420"/>
        <v>0</v>
      </c>
      <c r="R2169">
        <f t="shared" si="2384"/>
        <v>3</v>
      </c>
      <c r="S2169" s="33">
        <f t="shared" ref="S2169" si="2441">S2168</f>
        <v>44041</v>
      </c>
      <c r="T2169">
        <f t="shared" si="2386"/>
        <v>31</v>
      </c>
      <c r="U2169">
        <f t="shared" si="2387"/>
        <v>7</v>
      </c>
      <c r="V2169" t="str">
        <f t="shared" si="2422"/>
        <v>31Lulu Durand3</v>
      </c>
      <c r="W2169" s="188">
        <f t="shared" si="2388"/>
        <v>0</v>
      </c>
      <c r="X2169" s="188">
        <f t="shared" si="2389"/>
        <v>0</v>
      </c>
      <c r="Y2169" s="33">
        <f t="shared" si="2390"/>
        <v>44041</v>
      </c>
    </row>
    <row r="2170" spans="1:25" ht="15">
      <c r="A2170" s="39"/>
      <c r="B2170" s="240"/>
      <c r="C2170" s="14" t="str">
        <f>IF(B2168&lt;&gt;"",'Agents Postes'!E$5,"")</f>
        <v>Jules Wist</v>
      </c>
      <c r="D2170" s="15"/>
      <c r="E2170" s="16"/>
      <c r="F2170" s="16"/>
      <c r="G2170" s="17"/>
      <c r="H2170" s="17"/>
      <c r="I2170" s="18"/>
      <c r="J2170" s="18"/>
      <c r="K2170" s="19"/>
      <c r="L2170" s="1">
        <f t="shared" si="2419"/>
        <v>0</v>
      </c>
      <c r="M2170" s="4">
        <f t="shared" si="2420"/>
        <v>0</v>
      </c>
      <c r="R2170">
        <f t="shared" si="2384"/>
        <v>3</v>
      </c>
      <c r="S2170" s="33">
        <f t="shared" ref="S2170" si="2442">S2168</f>
        <v>44041</v>
      </c>
      <c r="T2170">
        <f t="shared" si="2386"/>
        <v>31</v>
      </c>
      <c r="U2170">
        <f t="shared" si="2387"/>
        <v>7</v>
      </c>
      <c r="V2170" t="str">
        <f t="shared" si="2422"/>
        <v>31Jules Wist3</v>
      </c>
      <c r="W2170" s="188">
        <f t="shared" si="2388"/>
        <v>0</v>
      </c>
      <c r="X2170" s="188">
        <f t="shared" si="2389"/>
        <v>0</v>
      </c>
      <c r="Y2170" s="33">
        <f t="shared" si="2390"/>
        <v>44041</v>
      </c>
    </row>
    <row r="2171" spans="1:25" ht="15">
      <c r="A2171" s="39"/>
      <c r="B2171" s="240"/>
      <c r="C2171" s="14" t="str">
        <f>IF(B2168&lt;&gt;"",'Agents Postes'!E$6,"")</f>
        <v>Honoré Tarot</v>
      </c>
      <c r="D2171" s="15"/>
      <c r="E2171" s="16"/>
      <c r="F2171" s="16"/>
      <c r="G2171" s="17"/>
      <c r="H2171" s="17"/>
      <c r="I2171" s="18"/>
      <c r="J2171" s="18"/>
      <c r="K2171" s="19"/>
      <c r="L2171" s="1">
        <f t="shared" si="2419"/>
        <v>0</v>
      </c>
      <c r="M2171" s="4">
        <f t="shared" si="2420"/>
        <v>0</v>
      </c>
      <c r="R2171">
        <f t="shared" si="2384"/>
        <v>3</v>
      </c>
      <c r="S2171" s="33">
        <f t="shared" ref="S2171" si="2443">S2168</f>
        <v>44041</v>
      </c>
      <c r="T2171">
        <f t="shared" si="2386"/>
        <v>31</v>
      </c>
      <c r="U2171">
        <f t="shared" si="2387"/>
        <v>7</v>
      </c>
      <c r="V2171" t="str">
        <f t="shared" si="2422"/>
        <v>31Honoré Tarot3</v>
      </c>
      <c r="W2171" s="188">
        <f t="shared" si="2388"/>
        <v>0</v>
      </c>
      <c r="X2171" s="188">
        <f t="shared" si="2389"/>
        <v>0</v>
      </c>
      <c r="Y2171" s="33">
        <f t="shared" si="2390"/>
        <v>44041</v>
      </c>
    </row>
    <row r="2172" spans="1:25" ht="15">
      <c r="A2172" s="39"/>
      <c r="B2172" s="240"/>
      <c r="C2172" s="14" t="str">
        <f>IF(B2168&lt;&gt;"",'Agents Postes'!E$7,"")</f>
        <v>Joseph Belote</v>
      </c>
      <c r="D2172" s="15"/>
      <c r="E2172" s="16"/>
      <c r="F2172" s="16"/>
      <c r="G2172" s="17"/>
      <c r="H2172" s="17"/>
      <c r="I2172" s="18"/>
      <c r="J2172" s="18"/>
      <c r="K2172" s="19"/>
      <c r="L2172" s="1">
        <f t="shared" si="2419"/>
        <v>0</v>
      </c>
      <c r="M2172" s="4">
        <f t="shared" si="2420"/>
        <v>0</v>
      </c>
      <c r="R2172">
        <f t="shared" si="2384"/>
        <v>3</v>
      </c>
      <c r="S2172" s="33">
        <f t="shared" ref="S2172" si="2444">S2168</f>
        <v>44041</v>
      </c>
      <c r="T2172">
        <f t="shared" si="2386"/>
        <v>31</v>
      </c>
      <c r="U2172">
        <f t="shared" si="2387"/>
        <v>7</v>
      </c>
      <c r="V2172" t="str">
        <f t="shared" si="2422"/>
        <v>31Joseph Belote3</v>
      </c>
      <c r="W2172" s="188">
        <f t="shared" si="2388"/>
        <v>0</v>
      </c>
      <c r="X2172" s="188">
        <f t="shared" si="2389"/>
        <v>0</v>
      </c>
      <c r="Y2172" s="33">
        <f t="shared" si="2390"/>
        <v>44041</v>
      </c>
    </row>
    <row r="2173" spans="1:25" ht="15">
      <c r="A2173" s="39"/>
      <c r="B2173" s="240"/>
      <c r="C2173" s="14" t="str">
        <f>IF(B2168&lt;&gt;"",'Agents Postes'!E$8,"")</f>
        <v/>
      </c>
      <c r="D2173" s="15"/>
      <c r="E2173" s="16"/>
      <c r="F2173" s="16"/>
      <c r="G2173" s="17"/>
      <c r="H2173" s="17"/>
      <c r="I2173" s="18"/>
      <c r="J2173" s="18"/>
      <c r="K2173" s="19"/>
      <c r="L2173" s="1">
        <f t="shared" si="2419"/>
        <v>0</v>
      </c>
      <c r="M2173" s="4">
        <f t="shared" si="2420"/>
        <v>0</v>
      </c>
      <c r="R2173">
        <f t="shared" si="2384"/>
        <v>3</v>
      </c>
      <c r="S2173" s="33">
        <f t="shared" ref="S2173" si="2445">S2168</f>
        <v>44041</v>
      </c>
      <c r="T2173">
        <f t="shared" si="2386"/>
        <v>31</v>
      </c>
      <c r="U2173">
        <f t="shared" si="2387"/>
        <v>7</v>
      </c>
      <c r="V2173" t="str">
        <f t="shared" si="2422"/>
        <v>313</v>
      </c>
      <c r="W2173" s="188">
        <f t="shared" si="2388"/>
        <v>0</v>
      </c>
      <c r="X2173" s="188">
        <f t="shared" si="2389"/>
        <v>0</v>
      </c>
      <c r="Y2173" s="33">
        <f t="shared" si="2390"/>
        <v>44041</v>
      </c>
    </row>
    <row r="2174" spans="1:25" ht="15">
      <c r="A2174" s="39"/>
      <c r="B2174" s="240"/>
      <c r="C2174" s="14" t="str">
        <f>IF(B2168&lt;&gt;"",'Agents Postes'!E$9,"")</f>
        <v/>
      </c>
      <c r="D2174" s="15"/>
      <c r="E2174" s="16"/>
      <c r="F2174" s="16"/>
      <c r="G2174" s="17"/>
      <c r="H2174" s="17"/>
      <c r="I2174" s="18"/>
      <c r="J2174" s="18"/>
      <c r="K2174" s="19"/>
      <c r="L2174" s="1">
        <f t="shared" si="2419"/>
        <v>0</v>
      </c>
      <c r="M2174" s="4">
        <f t="shared" si="2420"/>
        <v>0</v>
      </c>
      <c r="R2174">
        <f t="shared" si="2384"/>
        <v>3</v>
      </c>
      <c r="S2174" s="33">
        <f t="shared" ref="S2174" si="2446">S2168</f>
        <v>44041</v>
      </c>
      <c r="T2174">
        <f t="shared" si="2386"/>
        <v>31</v>
      </c>
      <c r="U2174">
        <f t="shared" si="2387"/>
        <v>7</v>
      </c>
      <c r="V2174" t="str">
        <f t="shared" si="2422"/>
        <v>313</v>
      </c>
      <c r="W2174" s="188">
        <f t="shared" si="2388"/>
        <v>0</v>
      </c>
      <c r="X2174" s="188">
        <f t="shared" si="2389"/>
        <v>0</v>
      </c>
      <c r="Y2174" s="33">
        <f t="shared" si="2390"/>
        <v>44041</v>
      </c>
    </row>
    <row r="2175" spans="1:25" ht="15">
      <c r="A2175" s="39"/>
      <c r="B2175" s="240"/>
      <c r="C2175" s="14" t="str">
        <f>IF(B2168&lt;&gt;"",'Agents Postes'!E$10,"")</f>
        <v/>
      </c>
      <c r="D2175" s="15"/>
      <c r="E2175" s="16"/>
      <c r="F2175" s="16"/>
      <c r="G2175" s="17"/>
      <c r="H2175" s="17"/>
      <c r="I2175" s="18"/>
      <c r="J2175" s="18"/>
      <c r="K2175" s="19"/>
      <c r="L2175" s="1">
        <f t="shared" si="2419"/>
        <v>0</v>
      </c>
      <c r="M2175" s="4">
        <f t="shared" si="2420"/>
        <v>0</v>
      </c>
      <c r="R2175">
        <f t="shared" si="2384"/>
        <v>3</v>
      </c>
      <c r="S2175" s="33">
        <f t="shared" ref="S2175" si="2447">S2168</f>
        <v>44041</v>
      </c>
      <c r="T2175">
        <f t="shared" si="2386"/>
        <v>31</v>
      </c>
      <c r="U2175">
        <f t="shared" si="2387"/>
        <v>7</v>
      </c>
      <c r="V2175" t="str">
        <f t="shared" si="2422"/>
        <v>313</v>
      </c>
      <c r="W2175" s="188">
        <f t="shared" si="2388"/>
        <v>0</v>
      </c>
      <c r="X2175" s="188">
        <f t="shared" si="2389"/>
        <v>0</v>
      </c>
      <c r="Y2175" s="33">
        <f t="shared" si="2390"/>
        <v>44041</v>
      </c>
    </row>
    <row r="2176" spans="1:25" ht="15">
      <c r="A2176" s="39"/>
      <c r="B2176" s="240"/>
      <c r="C2176" s="14" t="str">
        <f>IF(B2168&lt;&gt;"",'Agents Postes'!E$11,"")</f>
        <v/>
      </c>
      <c r="D2176" s="15"/>
      <c r="E2176" s="16"/>
      <c r="F2176" s="16"/>
      <c r="G2176" s="17"/>
      <c r="H2176" s="17"/>
      <c r="I2176" s="18"/>
      <c r="J2176" s="18"/>
      <c r="K2176" s="19"/>
      <c r="L2176" s="1">
        <f t="shared" si="2419"/>
        <v>0</v>
      </c>
      <c r="M2176" s="4">
        <f t="shared" si="2420"/>
        <v>0</v>
      </c>
      <c r="R2176">
        <f t="shared" si="2384"/>
        <v>3</v>
      </c>
      <c r="S2176" s="33">
        <f t="shared" ref="S2176" si="2448">S2168</f>
        <v>44041</v>
      </c>
      <c r="T2176">
        <f t="shared" si="2386"/>
        <v>31</v>
      </c>
      <c r="U2176">
        <f t="shared" si="2387"/>
        <v>7</v>
      </c>
      <c r="V2176" t="str">
        <f t="shared" si="2422"/>
        <v>313</v>
      </c>
      <c r="W2176" s="188">
        <f t="shared" si="2388"/>
        <v>0</v>
      </c>
      <c r="X2176" s="188">
        <f t="shared" si="2389"/>
        <v>0</v>
      </c>
      <c r="Y2176" s="33">
        <f t="shared" si="2390"/>
        <v>44041</v>
      </c>
    </row>
    <row r="2177" spans="1:25" ht="15">
      <c r="A2177" s="39"/>
      <c r="B2177" s="240"/>
      <c r="C2177" s="14" t="str">
        <f>IF(B2168&lt;&gt;"",'Agents Postes'!E$12,"")</f>
        <v/>
      </c>
      <c r="D2177" s="15"/>
      <c r="E2177" s="16"/>
      <c r="F2177" s="16"/>
      <c r="G2177" s="17"/>
      <c r="H2177" s="17"/>
      <c r="I2177" s="18"/>
      <c r="J2177" s="18"/>
      <c r="K2177" s="19"/>
      <c r="L2177" s="1">
        <f t="shared" si="2419"/>
        <v>0</v>
      </c>
      <c r="M2177" s="4">
        <f t="shared" si="2420"/>
        <v>0</v>
      </c>
      <c r="R2177">
        <f t="shared" si="2384"/>
        <v>3</v>
      </c>
      <c r="S2177" s="33">
        <f t="shared" ref="S2177" si="2449">S2168</f>
        <v>44041</v>
      </c>
      <c r="T2177">
        <f t="shared" si="2386"/>
        <v>31</v>
      </c>
      <c r="U2177">
        <f t="shared" si="2387"/>
        <v>7</v>
      </c>
      <c r="V2177" t="str">
        <f t="shared" si="2422"/>
        <v>313</v>
      </c>
      <c r="W2177" s="188">
        <f t="shared" si="2388"/>
        <v>0</v>
      </c>
      <c r="X2177" s="188">
        <f t="shared" si="2389"/>
        <v>0</v>
      </c>
      <c r="Y2177" s="33">
        <f t="shared" si="2390"/>
        <v>44041</v>
      </c>
    </row>
    <row r="2178" spans="1:25" ht="15">
      <c r="A2178" s="39"/>
      <c r="B2178" s="240"/>
      <c r="C2178" s="14" t="str">
        <f>IF(B2168&lt;&gt;"",'Agents Postes'!E$13,"")</f>
        <v/>
      </c>
      <c r="D2178" s="15"/>
      <c r="E2178" s="16"/>
      <c r="F2178" s="16"/>
      <c r="G2178" s="17"/>
      <c r="H2178" s="17"/>
      <c r="I2178" s="18"/>
      <c r="J2178" s="18"/>
      <c r="K2178" s="19"/>
      <c r="L2178" s="1">
        <f t="shared" si="2419"/>
        <v>0</v>
      </c>
      <c r="M2178" s="4">
        <f t="shared" si="2420"/>
        <v>0</v>
      </c>
      <c r="R2178">
        <f t="shared" si="2384"/>
        <v>3</v>
      </c>
      <c r="S2178" s="33">
        <f t="shared" ref="S2178" si="2450">S2168</f>
        <v>44041</v>
      </c>
      <c r="T2178">
        <f t="shared" si="2386"/>
        <v>31</v>
      </c>
      <c r="U2178">
        <f t="shared" si="2387"/>
        <v>7</v>
      </c>
      <c r="V2178" t="str">
        <f t="shared" si="2422"/>
        <v>313</v>
      </c>
      <c r="W2178" s="188">
        <f t="shared" si="2388"/>
        <v>0</v>
      </c>
      <c r="X2178" s="188">
        <f t="shared" si="2389"/>
        <v>0</v>
      </c>
      <c r="Y2178" s="33">
        <f t="shared" si="2390"/>
        <v>44041</v>
      </c>
    </row>
    <row r="2179" spans="1:25" ht="15">
      <c r="A2179" s="39"/>
      <c r="B2179" s="240"/>
      <c r="C2179" s="14" t="str">
        <f>IF(B2168&lt;&gt;"",'Agents Postes'!E$14,"")</f>
        <v/>
      </c>
      <c r="D2179" s="15"/>
      <c r="E2179" s="16"/>
      <c r="F2179" s="16"/>
      <c r="G2179" s="17"/>
      <c r="H2179" s="17"/>
      <c r="I2179" s="18"/>
      <c r="J2179" s="18"/>
      <c r="K2179" s="19"/>
      <c r="L2179" s="1">
        <f t="shared" si="2419"/>
        <v>0</v>
      </c>
      <c r="M2179" s="4">
        <f t="shared" si="2420"/>
        <v>0</v>
      </c>
      <c r="R2179">
        <f t="shared" si="2384"/>
        <v>3</v>
      </c>
      <c r="S2179" s="33">
        <f t="shared" ref="S2179" si="2451">S2168</f>
        <v>44041</v>
      </c>
      <c r="T2179">
        <f t="shared" si="2386"/>
        <v>31</v>
      </c>
      <c r="U2179">
        <f t="shared" si="2387"/>
        <v>7</v>
      </c>
      <c r="V2179" t="str">
        <f t="shared" si="2422"/>
        <v>313</v>
      </c>
      <c r="W2179" s="188">
        <f t="shared" si="2388"/>
        <v>0</v>
      </c>
      <c r="X2179" s="188">
        <f t="shared" si="2389"/>
        <v>0</v>
      </c>
      <c r="Y2179" s="33">
        <f t="shared" si="2390"/>
        <v>44041</v>
      </c>
    </row>
    <row r="2180" spans="1:25" ht="15">
      <c r="A2180" s="39"/>
      <c r="B2180" s="240"/>
      <c r="C2180" s="14" t="str">
        <f>IF(B2169&lt;&gt;"",'Agents Postes'!E$14,"")</f>
        <v/>
      </c>
      <c r="D2180" s="15"/>
      <c r="E2180" s="16"/>
      <c r="F2180" s="16"/>
      <c r="G2180" s="17"/>
      <c r="H2180" s="17"/>
      <c r="I2180" s="18"/>
      <c r="J2180" s="18"/>
      <c r="K2180" s="19"/>
      <c r="L2180" s="1">
        <f t="shared" si="2419"/>
        <v>0</v>
      </c>
      <c r="M2180" s="4">
        <f t="shared" si="2420"/>
        <v>0</v>
      </c>
      <c r="R2180">
        <f t="shared" si="2384"/>
        <v>3</v>
      </c>
      <c r="S2180" s="33">
        <f t="shared" ref="S2180" si="2452">S2168</f>
        <v>44041</v>
      </c>
      <c r="T2180">
        <f t="shared" si="2386"/>
        <v>31</v>
      </c>
      <c r="U2180">
        <f t="shared" si="2387"/>
        <v>7</v>
      </c>
      <c r="V2180" t="str">
        <f t="shared" si="2422"/>
        <v>313</v>
      </c>
      <c r="W2180" s="188">
        <f t="shared" si="2388"/>
        <v>0</v>
      </c>
      <c r="X2180" s="188">
        <f t="shared" si="2389"/>
        <v>0</v>
      </c>
      <c r="Y2180" s="33">
        <f t="shared" si="2390"/>
        <v>44041</v>
      </c>
    </row>
    <row r="2181" spans="1:25" ht="15">
      <c r="A2181" s="39"/>
      <c r="B2181" s="240"/>
      <c r="C2181" s="14" t="str">
        <f>IF(B2170&lt;&gt;"",'Agents Postes'!E$14,"")</f>
        <v/>
      </c>
      <c r="D2181" s="15"/>
      <c r="E2181" s="16"/>
      <c r="F2181" s="16"/>
      <c r="G2181" s="17"/>
      <c r="H2181" s="17"/>
      <c r="I2181" s="18"/>
      <c r="J2181" s="18"/>
      <c r="K2181" s="19"/>
      <c r="L2181" s="1">
        <f t="shared" si="2419"/>
        <v>0</v>
      </c>
      <c r="M2181" s="4">
        <f t="shared" si="2420"/>
        <v>0</v>
      </c>
      <c r="R2181">
        <f t="shared" si="2384"/>
        <v>3</v>
      </c>
      <c r="S2181" s="33">
        <f t="shared" ref="S2181" si="2453">S2168</f>
        <v>44041</v>
      </c>
      <c r="T2181">
        <f t="shared" si="2386"/>
        <v>31</v>
      </c>
      <c r="U2181">
        <f t="shared" si="2387"/>
        <v>7</v>
      </c>
      <c r="V2181" t="str">
        <f t="shared" si="2422"/>
        <v>313</v>
      </c>
      <c r="W2181" s="188">
        <f t="shared" si="2388"/>
        <v>0</v>
      </c>
      <c r="X2181" s="188">
        <f t="shared" si="2389"/>
        <v>0</v>
      </c>
      <c r="Y2181" s="33">
        <f t="shared" si="2390"/>
        <v>44041</v>
      </c>
    </row>
    <row r="2182" spans="1:25" ht="15.75" thickBot="1">
      <c r="A2182" s="39"/>
      <c r="B2182" s="241"/>
      <c r="C2182" s="14" t="str">
        <f>IF(B2171&lt;&gt;"",'Agents Postes'!E$14,"")</f>
        <v/>
      </c>
      <c r="D2182" s="15"/>
      <c r="E2182" s="126"/>
      <c r="F2182" s="126"/>
      <c r="G2182" s="127"/>
      <c r="H2182" s="127"/>
      <c r="I2182" s="128"/>
      <c r="J2182" s="128"/>
      <c r="K2182" s="21"/>
      <c r="L2182" s="5">
        <f t="shared" si="2419"/>
        <v>0</v>
      </c>
      <c r="M2182" s="6">
        <f t="shared" si="2420"/>
        <v>0</v>
      </c>
      <c r="R2182">
        <f t="shared" si="2384"/>
        <v>3</v>
      </c>
      <c r="S2182" s="33">
        <f t="shared" ref="S2182" si="2454">S2168</f>
        <v>44041</v>
      </c>
      <c r="T2182">
        <f t="shared" si="2386"/>
        <v>31</v>
      </c>
      <c r="U2182">
        <f t="shared" si="2387"/>
        <v>7</v>
      </c>
      <c r="V2182" t="str">
        <f t="shared" si="2422"/>
        <v>313</v>
      </c>
      <c r="W2182" s="188">
        <f t="shared" si="2388"/>
        <v>0</v>
      </c>
      <c r="X2182" s="188">
        <f t="shared" si="2389"/>
        <v>0</v>
      </c>
      <c r="Y2182" s="33">
        <f t="shared" si="2390"/>
        <v>44041</v>
      </c>
    </row>
    <row r="2183" spans="1:25" ht="15">
      <c r="A2183" s="39">
        <v>145</v>
      </c>
      <c r="B2183" s="239">
        <f>IF(WORKDAY(D$4,A2183,Feries)&lt;=F$4,WORKDAY(D$4,A2183,Feries),"")</f>
        <v>44042</v>
      </c>
      <c r="C2183" s="11" t="str">
        <f>IF(B2183&lt;&gt;"",'Agents Postes'!E$3,"")</f>
        <v>Herbert Dupont</v>
      </c>
      <c r="D2183" s="12"/>
      <c r="E2183" s="123"/>
      <c r="F2183" s="123"/>
      <c r="G2183" s="124"/>
      <c r="H2183" s="124"/>
      <c r="I2183" s="125"/>
      <c r="J2183" s="125"/>
      <c r="K2183" s="13"/>
      <c r="L2183" s="2">
        <f t="shared" si="2419"/>
        <v>0</v>
      </c>
      <c r="M2183" s="3">
        <f t="shared" si="2420"/>
        <v>0</v>
      </c>
      <c r="R2183">
        <f t="shared" si="2384"/>
        <v>4</v>
      </c>
      <c r="S2183" s="33">
        <f t="shared" ref="S2183" si="2455">B2183</f>
        <v>44042</v>
      </c>
      <c r="T2183">
        <f t="shared" si="2386"/>
        <v>31</v>
      </c>
      <c r="U2183">
        <f t="shared" si="2387"/>
        <v>7</v>
      </c>
      <c r="V2183" t="str">
        <f t="shared" si="2422"/>
        <v>31Herbert Dupont4</v>
      </c>
      <c r="W2183" s="188">
        <f t="shared" si="2388"/>
        <v>0</v>
      </c>
      <c r="X2183" s="188">
        <f t="shared" si="2389"/>
        <v>0</v>
      </c>
      <c r="Y2183" s="33">
        <f t="shared" si="2390"/>
        <v>44042</v>
      </c>
    </row>
    <row r="2184" spans="1:25" ht="15">
      <c r="A2184" s="39"/>
      <c r="B2184" s="240"/>
      <c r="C2184" s="14" t="str">
        <f>IF(B2183&lt;&gt;"",'Agents Postes'!E$4,"")</f>
        <v>Lulu Durand</v>
      </c>
      <c r="D2184" s="15"/>
      <c r="E2184" s="16"/>
      <c r="F2184" s="16"/>
      <c r="G2184" s="17"/>
      <c r="H2184" s="17"/>
      <c r="I2184" s="18"/>
      <c r="J2184" s="18"/>
      <c r="K2184" s="19"/>
      <c r="L2184" s="1">
        <f t="shared" si="2419"/>
        <v>0</v>
      </c>
      <c r="M2184" s="4">
        <f t="shared" si="2420"/>
        <v>0</v>
      </c>
      <c r="R2184">
        <f t="shared" si="2384"/>
        <v>4</v>
      </c>
      <c r="S2184" s="33">
        <f t="shared" ref="S2184" si="2456">S2183</f>
        <v>44042</v>
      </c>
      <c r="T2184">
        <f t="shared" si="2386"/>
        <v>31</v>
      </c>
      <c r="U2184">
        <f t="shared" si="2387"/>
        <v>7</v>
      </c>
      <c r="V2184" t="str">
        <f t="shared" si="2422"/>
        <v>31Lulu Durand4</v>
      </c>
      <c r="W2184" s="188">
        <f t="shared" si="2388"/>
        <v>0</v>
      </c>
      <c r="X2184" s="188">
        <f t="shared" si="2389"/>
        <v>0</v>
      </c>
      <c r="Y2184" s="33">
        <f t="shared" si="2390"/>
        <v>44042</v>
      </c>
    </row>
    <row r="2185" spans="1:25" ht="15">
      <c r="A2185" s="39"/>
      <c r="B2185" s="240"/>
      <c r="C2185" s="14" t="str">
        <f>IF(B2183&lt;&gt;"",'Agents Postes'!E$5,"")</f>
        <v>Jules Wist</v>
      </c>
      <c r="D2185" s="15"/>
      <c r="E2185" s="16"/>
      <c r="F2185" s="16"/>
      <c r="G2185" s="17"/>
      <c r="H2185" s="17"/>
      <c r="I2185" s="18"/>
      <c r="J2185" s="18"/>
      <c r="K2185" s="19"/>
      <c r="L2185" s="1">
        <f t="shared" si="2419"/>
        <v>0</v>
      </c>
      <c r="M2185" s="4">
        <f t="shared" si="2420"/>
        <v>0</v>
      </c>
      <c r="R2185">
        <f t="shared" ref="R2185:R2248" si="2457">IF(S2185&lt;&gt;"",WEEKDAY(S2185,2),"")</f>
        <v>4</v>
      </c>
      <c r="S2185" s="33">
        <f t="shared" ref="S2185" si="2458">S2183</f>
        <v>44042</v>
      </c>
      <c r="T2185">
        <f t="shared" ref="T2185:T2248" si="2459">IF(S2185&lt;&gt;"",WEEKNUM(S2185,2),"")</f>
        <v>31</v>
      </c>
      <c r="U2185">
        <f t="shared" ref="U2185:U2248" si="2460">IF(S2185&lt;&gt;"",MONTH(S2185),"")</f>
        <v>7</v>
      </c>
      <c r="V2185" t="str">
        <f t="shared" si="2422"/>
        <v>31Jules Wist4</v>
      </c>
      <c r="W2185" s="188">
        <f t="shared" ref="W2185:W2248" si="2461">D2185</f>
        <v>0</v>
      </c>
      <c r="X2185" s="188">
        <f t="shared" ref="X2185:X2248" si="2462">K2185</f>
        <v>0</v>
      </c>
      <c r="Y2185" s="33">
        <f t="shared" ref="Y2185:Y2248" si="2463">S2185</f>
        <v>44042</v>
      </c>
    </row>
    <row r="2186" spans="1:25" ht="15">
      <c r="A2186" s="39"/>
      <c r="B2186" s="240"/>
      <c r="C2186" s="14" t="str">
        <f>IF(B2183&lt;&gt;"",'Agents Postes'!E$6,"")</f>
        <v>Honoré Tarot</v>
      </c>
      <c r="D2186" s="15"/>
      <c r="E2186" s="16"/>
      <c r="F2186" s="16"/>
      <c r="G2186" s="17"/>
      <c r="H2186" s="17"/>
      <c r="I2186" s="18"/>
      <c r="J2186" s="18"/>
      <c r="K2186" s="19"/>
      <c r="L2186" s="1">
        <f t="shared" si="2419"/>
        <v>0</v>
      </c>
      <c r="M2186" s="4">
        <f t="shared" si="2420"/>
        <v>0</v>
      </c>
      <c r="R2186">
        <f t="shared" si="2457"/>
        <v>4</v>
      </c>
      <c r="S2186" s="33">
        <f t="shared" ref="S2186" si="2464">S2183</f>
        <v>44042</v>
      </c>
      <c r="T2186">
        <f t="shared" si="2459"/>
        <v>31</v>
      </c>
      <c r="U2186">
        <f t="shared" si="2460"/>
        <v>7</v>
      </c>
      <c r="V2186" t="str">
        <f t="shared" si="2422"/>
        <v>31Honoré Tarot4</v>
      </c>
      <c r="W2186" s="188">
        <f t="shared" si="2461"/>
        <v>0</v>
      </c>
      <c r="X2186" s="188">
        <f t="shared" si="2462"/>
        <v>0</v>
      </c>
      <c r="Y2186" s="33">
        <f t="shared" si="2463"/>
        <v>44042</v>
      </c>
    </row>
    <row r="2187" spans="1:25" ht="15">
      <c r="A2187" s="39"/>
      <c r="B2187" s="240"/>
      <c r="C2187" s="14" t="str">
        <f>IF(B2183&lt;&gt;"",'Agents Postes'!E$7,"")</f>
        <v>Joseph Belote</v>
      </c>
      <c r="D2187" s="15"/>
      <c r="E2187" s="16"/>
      <c r="F2187" s="16"/>
      <c r="G2187" s="17"/>
      <c r="H2187" s="17"/>
      <c r="I2187" s="18"/>
      <c r="J2187" s="18"/>
      <c r="K2187" s="19"/>
      <c r="L2187" s="1">
        <f t="shared" si="2419"/>
        <v>0</v>
      </c>
      <c r="M2187" s="4">
        <f t="shared" si="2420"/>
        <v>0</v>
      </c>
      <c r="R2187">
        <f t="shared" si="2457"/>
        <v>4</v>
      </c>
      <c r="S2187" s="33">
        <f t="shared" ref="S2187" si="2465">S2183</f>
        <v>44042</v>
      </c>
      <c r="T2187">
        <f t="shared" si="2459"/>
        <v>31</v>
      </c>
      <c r="U2187">
        <f t="shared" si="2460"/>
        <v>7</v>
      </c>
      <c r="V2187" t="str">
        <f t="shared" si="2422"/>
        <v>31Joseph Belote4</v>
      </c>
      <c r="W2187" s="188">
        <f t="shared" si="2461"/>
        <v>0</v>
      </c>
      <c r="X2187" s="188">
        <f t="shared" si="2462"/>
        <v>0</v>
      </c>
      <c r="Y2187" s="33">
        <f t="shared" si="2463"/>
        <v>44042</v>
      </c>
    </row>
    <row r="2188" spans="1:25" ht="15">
      <c r="A2188" s="39"/>
      <c r="B2188" s="240"/>
      <c r="C2188" s="14" t="str">
        <f>IF(B2183&lt;&gt;"",'Agents Postes'!E$8,"")</f>
        <v/>
      </c>
      <c r="D2188" s="15"/>
      <c r="E2188" s="16"/>
      <c r="F2188" s="16"/>
      <c r="G2188" s="17"/>
      <c r="H2188" s="17"/>
      <c r="I2188" s="18"/>
      <c r="J2188" s="18"/>
      <c r="K2188" s="19"/>
      <c r="L2188" s="1">
        <f t="shared" si="2419"/>
        <v>0</v>
      </c>
      <c r="M2188" s="4">
        <f t="shared" si="2420"/>
        <v>0</v>
      </c>
      <c r="R2188">
        <f t="shared" si="2457"/>
        <v>4</v>
      </c>
      <c r="S2188" s="33">
        <f t="shared" ref="S2188" si="2466">S2183</f>
        <v>44042</v>
      </c>
      <c r="T2188">
        <f t="shared" si="2459"/>
        <v>31</v>
      </c>
      <c r="U2188">
        <f t="shared" si="2460"/>
        <v>7</v>
      </c>
      <c r="V2188" t="str">
        <f t="shared" si="2422"/>
        <v>314</v>
      </c>
      <c r="W2188" s="188">
        <f t="shared" si="2461"/>
        <v>0</v>
      </c>
      <c r="X2188" s="188">
        <f t="shared" si="2462"/>
        <v>0</v>
      </c>
      <c r="Y2188" s="33">
        <f t="shared" si="2463"/>
        <v>44042</v>
      </c>
    </row>
    <row r="2189" spans="1:25" ht="15">
      <c r="A2189" s="39"/>
      <c r="B2189" s="240"/>
      <c r="C2189" s="14" t="str">
        <f>IF(B2183&lt;&gt;"",'Agents Postes'!E$9,"")</f>
        <v/>
      </c>
      <c r="D2189" s="15"/>
      <c r="E2189" s="16"/>
      <c r="F2189" s="16"/>
      <c r="G2189" s="17"/>
      <c r="H2189" s="17"/>
      <c r="I2189" s="18"/>
      <c r="J2189" s="18"/>
      <c r="K2189" s="19"/>
      <c r="L2189" s="1">
        <f t="shared" si="2419"/>
        <v>0</v>
      </c>
      <c r="M2189" s="4">
        <f t="shared" si="2420"/>
        <v>0</v>
      </c>
      <c r="R2189">
        <f t="shared" si="2457"/>
        <v>4</v>
      </c>
      <c r="S2189" s="33">
        <f t="shared" ref="S2189" si="2467">S2183</f>
        <v>44042</v>
      </c>
      <c r="T2189">
        <f t="shared" si="2459"/>
        <v>31</v>
      </c>
      <c r="U2189">
        <f t="shared" si="2460"/>
        <v>7</v>
      </c>
      <c r="V2189" t="str">
        <f t="shared" si="2422"/>
        <v>314</v>
      </c>
      <c r="W2189" s="188">
        <f t="shared" si="2461"/>
        <v>0</v>
      </c>
      <c r="X2189" s="188">
        <f t="shared" si="2462"/>
        <v>0</v>
      </c>
      <c r="Y2189" s="33">
        <f t="shared" si="2463"/>
        <v>44042</v>
      </c>
    </row>
    <row r="2190" spans="1:25" ht="15">
      <c r="A2190" s="39"/>
      <c r="B2190" s="240"/>
      <c r="C2190" s="14" t="str">
        <f>IF(B2183&lt;&gt;"",'Agents Postes'!E$10,"")</f>
        <v/>
      </c>
      <c r="D2190" s="15"/>
      <c r="E2190" s="16"/>
      <c r="F2190" s="16"/>
      <c r="G2190" s="17"/>
      <c r="H2190" s="17"/>
      <c r="I2190" s="18"/>
      <c r="J2190" s="18"/>
      <c r="K2190" s="19"/>
      <c r="L2190" s="1">
        <f t="shared" si="2419"/>
        <v>0</v>
      </c>
      <c r="M2190" s="4">
        <f t="shared" si="2420"/>
        <v>0</v>
      </c>
      <c r="R2190">
        <f t="shared" si="2457"/>
        <v>4</v>
      </c>
      <c r="S2190" s="33">
        <f t="shared" ref="S2190" si="2468">S2183</f>
        <v>44042</v>
      </c>
      <c r="T2190">
        <f t="shared" si="2459"/>
        <v>31</v>
      </c>
      <c r="U2190">
        <f t="shared" si="2460"/>
        <v>7</v>
      </c>
      <c r="V2190" t="str">
        <f t="shared" si="2422"/>
        <v>314</v>
      </c>
      <c r="W2190" s="188">
        <f t="shared" si="2461"/>
        <v>0</v>
      </c>
      <c r="X2190" s="188">
        <f t="shared" si="2462"/>
        <v>0</v>
      </c>
      <c r="Y2190" s="33">
        <f t="shared" si="2463"/>
        <v>44042</v>
      </c>
    </row>
    <row r="2191" spans="1:25" ht="15">
      <c r="A2191" s="39"/>
      <c r="B2191" s="240"/>
      <c r="C2191" s="14" t="str">
        <f>IF(B2183&lt;&gt;"",'Agents Postes'!E$11,"")</f>
        <v/>
      </c>
      <c r="D2191" s="15"/>
      <c r="E2191" s="16"/>
      <c r="F2191" s="16"/>
      <c r="G2191" s="17"/>
      <c r="H2191" s="17"/>
      <c r="I2191" s="18"/>
      <c r="J2191" s="18"/>
      <c r="K2191" s="19"/>
      <c r="L2191" s="1">
        <f t="shared" si="2419"/>
        <v>0</v>
      </c>
      <c r="M2191" s="4">
        <f t="shared" si="2420"/>
        <v>0</v>
      </c>
      <c r="R2191">
        <f t="shared" si="2457"/>
        <v>4</v>
      </c>
      <c r="S2191" s="33">
        <f t="shared" ref="S2191" si="2469">S2183</f>
        <v>44042</v>
      </c>
      <c r="T2191">
        <f t="shared" si="2459"/>
        <v>31</v>
      </c>
      <c r="U2191">
        <f t="shared" si="2460"/>
        <v>7</v>
      </c>
      <c r="V2191" t="str">
        <f t="shared" si="2422"/>
        <v>314</v>
      </c>
      <c r="W2191" s="188">
        <f t="shared" si="2461"/>
        <v>0</v>
      </c>
      <c r="X2191" s="188">
        <f t="shared" si="2462"/>
        <v>0</v>
      </c>
      <c r="Y2191" s="33">
        <f t="shared" si="2463"/>
        <v>44042</v>
      </c>
    </row>
    <row r="2192" spans="1:25" ht="15">
      <c r="A2192" s="39"/>
      <c r="B2192" s="240"/>
      <c r="C2192" s="14" t="str">
        <f>IF(B2183&lt;&gt;"",'Agents Postes'!E$12,"")</f>
        <v/>
      </c>
      <c r="D2192" s="15"/>
      <c r="E2192" s="16"/>
      <c r="F2192" s="16"/>
      <c r="G2192" s="17"/>
      <c r="H2192" s="17"/>
      <c r="I2192" s="18"/>
      <c r="J2192" s="18"/>
      <c r="K2192" s="19"/>
      <c r="L2192" s="1">
        <f t="shared" si="2419"/>
        <v>0</v>
      </c>
      <c r="M2192" s="4">
        <f t="shared" si="2420"/>
        <v>0</v>
      </c>
      <c r="R2192">
        <f t="shared" si="2457"/>
        <v>4</v>
      </c>
      <c r="S2192" s="33">
        <f t="shared" ref="S2192" si="2470">S2183</f>
        <v>44042</v>
      </c>
      <c r="T2192">
        <f t="shared" si="2459"/>
        <v>31</v>
      </c>
      <c r="U2192">
        <f t="shared" si="2460"/>
        <v>7</v>
      </c>
      <c r="V2192" t="str">
        <f t="shared" si="2422"/>
        <v>314</v>
      </c>
      <c r="W2192" s="188">
        <f t="shared" si="2461"/>
        <v>0</v>
      </c>
      <c r="X2192" s="188">
        <f t="shared" si="2462"/>
        <v>0</v>
      </c>
      <c r="Y2192" s="33">
        <f t="shared" si="2463"/>
        <v>44042</v>
      </c>
    </row>
    <row r="2193" spans="1:25" ht="15">
      <c r="A2193" s="39"/>
      <c r="B2193" s="240"/>
      <c r="C2193" s="14" t="str">
        <f>IF(B2183&lt;&gt;"",'Agents Postes'!E$13,"")</f>
        <v/>
      </c>
      <c r="D2193" s="15"/>
      <c r="E2193" s="16"/>
      <c r="F2193" s="16"/>
      <c r="G2193" s="17"/>
      <c r="H2193" s="17"/>
      <c r="I2193" s="18"/>
      <c r="J2193" s="18"/>
      <c r="K2193" s="19"/>
      <c r="L2193" s="1">
        <f t="shared" si="2419"/>
        <v>0</v>
      </c>
      <c r="M2193" s="4">
        <f t="shared" si="2420"/>
        <v>0</v>
      </c>
      <c r="R2193">
        <f t="shared" si="2457"/>
        <v>4</v>
      </c>
      <c r="S2193" s="33">
        <f t="shared" ref="S2193" si="2471">S2183</f>
        <v>44042</v>
      </c>
      <c r="T2193">
        <f t="shared" si="2459"/>
        <v>31</v>
      </c>
      <c r="U2193">
        <f t="shared" si="2460"/>
        <v>7</v>
      </c>
      <c r="V2193" t="str">
        <f t="shared" si="2422"/>
        <v>314</v>
      </c>
      <c r="W2193" s="188">
        <f t="shared" si="2461"/>
        <v>0</v>
      </c>
      <c r="X2193" s="188">
        <f t="shared" si="2462"/>
        <v>0</v>
      </c>
      <c r="Y2193" s="33">
        <f t="shared" si="2463"/>
        <v>44042</v>
      </c>
    </row>
    <row r="2194" spans="1:25" ht="15">
      <c r="A2194" s="39"/>
      <c r="B2194" s="240"/>
      <c r="C2194" s="14" t="str">
        <f>IF(B2183&lt;&gt;"",'Agents Postes'!E$14,"")</f>
        <v/>
      </c>
      <c r="D2194" s="15"/>
      <c r="E2194" s="16"/>
      <c r="F2194" s="16"/>
      <c r="G2194" s="17"/>
      <c r="H2194" s="17"/>
      <c r="I2194" s="18"/>
      <c r="J2194" s="18"/>
      <c r="K2194" s="19"/>
      <c r="L2194" s="1">
        <f t="shared" si="2419"/>
        <v>0</v>
      </c>
      <c r="M2194" s="4">
        <f t="shared" si="2420"/>
        <v>0</v>
      </c>
      <c r="R2194">
        <f t="shared" si="2457"/>
        <v>4</v>
      </c>
      <c r="S2194" s="33">
        <f t="shared" ref="S2194" si="2472">S2183</f>
        <v>44042</v>
      </c>
      <c r="T2194">
        <f t="shared" si="2459"/>
        <v>31</v>
      </c>
      <c r="U2194">
        <f t="shared" si="2460"/>
        <v>7</v>
      </c>
      <c r="V2194" t="str">
        <f t="shared" si="2422"/>
        <v>314</v>
      </c>
      <c r="W2194" s="188">
        <f t="shared" si="2461"/>
        <v>0</v>
      </c>
      <c r="X2194" s="188">
        <f t="shared" si="2462"/>
        <v>0</v>
      </c>
      <c r="Y2194" s="33">
        <f t="shared" si="2463"/>
        <v>44042</v>
      </c>
    </row>
    <row r="2195" spans="1:25" ht="15">
      <c r="A2195" s="39"/>
      <c r="B2195" s="240"/>
      <c r="C2195" s="14" t="str">
        <f>IF(B2184&lt;&gt;"",'Agents Postes'!E$14,"")</f>
        <v/>
      </c>
      <c r="D2195" s="15"/>
      <c r="E2195" s="16"/>
      <c r="F2195" s="16"/>
      <c r="G2195" s="17"/>
      <c r="H2195" s="17"/>
      <c r="I2195" s="18"/>
      <c r="J2195" s="18"/>
      <c r="K2195" s="19"/>
      <c r="L2195" s="1">
        <f t="shared" si="2419"/>
        <v>0</v>
      </c>
      <c r="M2195" s="4">
        <f t="shared" si="2420"/>
        <v>0</v>
      </c>
      <c r="R2195">
        <f t="shared" si="2457"/>
        <v>4</v>
      </c>
      <c r="S2195" s="33">
        <f t="shared" ref="S2195" si="2473">S2183</f>
        <v>44042</v>
      </c>
      <c r="T2195">
        <f t="shared" si="2459"/>
        <v>31</v>
      </c>
      <c r="U2195">
        <f t="shared" si="2460"/>
        <v>7</v>
      </c>
      <c r="V2195" t="str">
        <f t="shared" si="2422"/>
        <v>314</v>
      </c>
      <c r="W2195" s="188">
        <f t="shared" si="2461"/>
        <v>0</v>
      </c>
      <c r="X2195" s="188">
        <f t="shared" si="2462"/>
        <v>0</v>
      </c>
      <c r="Y2195" s="33">
        <f t="shared" si="2463"/>
        <v>44042</v>
      </c>
    </row>
    <row r="2196" spans="1:25" ht="15">
      <c r="A2196" s="39"/>
      <c r="B2196" s="240"/>
      <c r="C2196" s="14" t="str">
        <f>IF(B2185&lt;&gt;"",'Agents Postes'!E$14,"")</f>
        <v/>
      </c>
      <c r="D2196" s="15"/>
      <c r="E2196" s="16"/>
      <c r="F2196" s="16"/>
      <c r="G2196" s="17"/>
      <c r="H2196" s="17"/>
      <c r="I2196" s="18"/>
      <c r="J2196" s="18"/>
      <c r="K2196" s="19"/>
      <c r="L2196" s="1">
        <f t="shared" si="2419"/>
        <v>0</v>
      </c>
      <c r="M2196" s="4">
        <f t="shared" si="2420"/>
        <v>0</v>
      </c>
      <c r="R2196">
        <f t="shared" si="2457"/>
        <v>4</v>
      </c>
      <c r="S2196" s="33">
        <f t="shared" ref="S2196" si="2474">S2183</f>
        <v>44042</v>
      </c>
      <c r="T2196">
        <f t="shared" si="2459"/>
        <v>31</v>
      </c>
      <c r="U2196">
        <f t="shared" si="2460"/>
        <v>7</v>
      </c>
      <c r="V2196" t="str">
        <f t="shared" si="2422"/>
        <v>314</v>
      </c>
      <c r="W2196" s="188">
        <f t="shared" si="2461"/>
        <v>0</v>
      </c>
      <c r="X2196" s="188">
        <f t="shared" si="2462"/>
        <v>0</v>
      </c>
      <c r="Y2196" s="33">
        <f t="shared" si="2463"/>
        <v>44042</v>
      </c>
    </row>
    <row r="2197" spans="1:25" ht="15.75" thickBot="1">
      <c r="A2197" s="39"/>
      <c r="B2197" s="241"/>
      <c r="C2197" s="14" t="str">
        <f>IF(B2186&lt;&gt;"",'Agents Postes'!E$14,"")</f>
        <v/>
      </c>
      <c r="D2197" s="15"/>
      <c r="E2197" s="126"/>
      <c r="F2197" s="126"/>
      <c r="G2197" s="127"/>
      <c r="H2197" s="127"/>
      <c r="I2197" s="128"/>
      <c r="J2197" s="128"/>
      <c r="K2197" s="21"/>
      <c r="L2197" s="5">
        <f t="shared" si="2419"/>
        <v>0</v>
      </c>
      <c r="M2197" s="6">
        <f t="shared" si="2420"/>
        <v>0</v>
      </c>
      <c r="R2197">
        <f t="shared" si="2457"/>
        <v>4</v>
      </c>
      <c r="S2197" s="33">
        <f t="shared" ref="S2197" si="2475">S2183</f>
        <v>44042</v>
      </c>
      <c r="T2197">
        <f t="shared" si="2459"/>
        <v>31</v>
      </c>
      <c r="U2197">
        <f t="shared" si="2460"/>
        <v>7</v>
      </c>
      <c r="V2197" t="str">
        <f t="shared" si="2422"/>
        <v>314</v>
      </c>
      <c r="W2197" s="188">
        <f t="shared" si="2461"/>
        <v>0</v>
      </c>
      <c r="X2197" s="188">
        <f t="shared" si="2462"/>
        <v>0</v>
      </c>
      <c r="Y2197" s="33">
        <f t="shared" si="2463"/>
        <v>44042</v>
      </c>
    </row>
    <row r="2198" spans="1:25" ht="15">
      <c r="A2198" s="39">
        <v>146</v>
      </c>
      <c r="B2198" s="239">
        <f>IF(WORKDAY(D$4,A2198,Feries)&lt;=F$4,WORKDAY(D$4,A2198,Feries),"")</f>
        <v>44043</v>
      </c>
      <c r="C2198" s="11" t="str">
        <f>IF(B2198&lt;&gt;"",'Agents Postes'!E$3,"")</f>
        <v>Herbert Dupont</v>
      </c>
      <c r="D2198" s="12"/>
      <c r="E2198" s="123"/>
      <c r="F2198" s="123"/>
      <c r="G2198" s="124"/>
      <c r="H2198" s="124"/>
      <c r="I2198" s="125"/>
      <c r="J2198" s="125"/>
      <c r="K2198" s="13"/>
      <c r="L2198" s="2">
        <f t="shared" si="2419"/>
        <v>0</v>
      </c>
      <c r="M2198" s="3">
        <f t="shared" si="2420"/>
        <v>0</v>
      </c>
      <c r="R2198">
        <f t="shared" si="2457"/>
        <v>5</v>
      </c>
      <c r="S2198" s="33">
        <f t="shared" ref="S2198" si="2476">B2198</f>
        <v>44043</v>
      </c>
      <c r="T2198">
        <f t="shared" si="2459"/>
        <v>31</v>
      </c>
      <c r="U2198">
        <f t="shared" si="2460"/>
        <v>7</v>
      </c>
      <c r="V2198" t="str">
        <f t="shared" si="2422"/>
        <v>31Herbert Dupont5</v>
      </c>
      <c r="W2198" s="188">
        <f t="shared" si="2461"/>
        <v>0</v>
      </c>
      <c r="X2198" s="188">
        <f t="shared" si="2462"/>
        <v>0</v>
      </c>
      <c r="Y2198" s="33">
        <f t="shared" si="2463"/>
        <v>44043</v>
      </c>
    </row>
    <row r="2199" spans="1:25" ht="15">
      <c r="A2199" s="39"/>
      <c r="B2199" s="240"/>
      <c r="C2199" s="14" t="str">
        <f>IF(B2198&lt;&gt;"",'Agents Postes'!E$4,"")</f>
        <v>Lulu Durand</v>
      </c>
      <c r="D2199" s="15"/>
      <c r="E2199" s="16"/>
      <c r="F2199" s="16"/>
      <c r="G2199" s="17"/>
      <c r="H2199" s="17"/>
      <c r="I2199" s="18"/>
      <c r="J2199" s="18"/>
      <c r="K2199" s="19"/>
      <c r="L2199" s="1">
        <f t="shared" si="2419"/>
        <v>0</v>
      </c>
      <c r="M2199" s="4">
        <f t="shared" si="2420"/>
        <v>0</v>
      </c>
      <c r="R2199">
        <f t="shared" si="2457"/>
        <v>5</v>
      </c>
      <c r="S2199" s="33">
        <f t="shared" ref="S2199" si="2477">S2198</f>
        <v>44043</v>
      </c>
      <c r="T2199">
        <f t="shared" si="2459"/>
        <v>31</v>
      </c>
      <c r="U2199">
        <f t="shared" si="2460"/>
        <v>7</v>
      </c>
      <c r="V2199" t="str">
        <f t="shared" si="2422"/>
        <v>31Lulu Durand5</v>
      </c>
      <c r="W2199" s="188">
        <f t="shared" si="2461"/>
        <v>0</v>
      </c>
      <c r="X2199" s="188">
        <f t="shared" si="2462"/>
        <v>0</v>
      </c>
      <c r="Y2199" s="33">
        <f t="shared" si="2463"/>
        <v>44043</v>
      </c>
    </row>
    <row r="2200" spans="1:25" ht="15">
      <c r="A2200" s="39"/>
      <c r="B2200" s="240"/>
      <c r="C2200" s="14" t="str">
        <f>IF(B2198&lt;&gt;"",'Agents Postes'!E$5,"")</f>
        <v>Jules Wist</v>
      </c>
      <c r="D2200" s="15"/>
      <c r="E2200" s="16"/>
      <c r="F2200" s="16"/>
      <c r="G2200" s="17"/>
      <c r="H2200" s="17"/>
      <c r="I2200" s="18"/>
      <c r="J2200" s="18"/>
      <c r="K2200" s="19"/>
      <c r="L2200" s="1">
        <f t="shared" si="2419"/>
        <v>0</v>
      </c>
      <c r="M2200" s="4">
        <f t="shared" si="2420"/>
        <v>0</v>
      </c>
      <c r="R2200">
        <f t="shared" si="2457"/>
        <v>5</v>
      </c>
      <c r="S2200" s="33">
        <f t="shared" ref="S2200" si="2478">S2198</f>
        <v>44043</v>
      </c>
      <c r="T2200">
        <f t="shared" si="2459"/>
        <v>31</v>
      </c>
      <c r="U2200">
        <f t="shared" si="2460"/>
        <v>7</v>
      </c>
      <c r="V2200" t="str">
        <f t="shared" si="2422"/>
        <v>31Jules Wist5</v>
      </c>
      <c r="W2200" s="188">
        <f t="shared" si="2461"/>
        <v>0</v>
      </c>
      <c r="X2200" s="188">
        <f t="shared" si="2462"/>
        <v>0</v>
      </c>
      <c r="Y2200" s="33">
        <f t="shared" si="2463"/>
        <v>44043</v>
      </c>
    </row>
    <row r="2201" spans="1:25" ht="15">
      <c r="A2201" s="39"/>
      <c r="B2201" s="240"/>
      <c r="C2201" s="14" t="str">
        <f>IF(B2198&lt;&gt;"",'Agents Postes'!E$6,"")</f>
        <v>Honoré Tarot</v>
      </c>
      <c r="D2201" s="15"/>
      <c r="E2201" s="16"/>
      <c r="F2201" s="16"/>
      <c r="G2201" s="17"/>
      <c r="H2201" s="17"/>
      <c r="I2201" s="18"/>
      <c r="J2201" s="18"/>
      <c r="K2201" s="19"/>
      <c r="L2201" s="1">
        <f t="shared" si="2419"/>
        <v>0</v>
      </c>
      <c r="M2201" s="4">
        <f t="shared" si="2420"/>
        <v>0</v>
      </c>
      <c r="R2201">
        <f t="shared" si="2457"/>
        <v>5</v>
      </c>
      <c r="S2201" s="33">
        <f t="shared" ref="S2201" si="2479">S2198</f>
        <v>44043</v>
      </c>
      <c r="T2201">
        <f t="shared" si="2459"/>
        <v>31</v>
      </c>
      <c r="U2201">
        <f t="shared" si="2460"/>
        <v>7</v>
      </c>
      <c r="V2201" t="str">
        <f t="shared" si="2422"/>
        <v>31Honoré Tarot5</v>
      </c>
      <c r="W2201" s="188">
        <f t="shared" si="2461"/>
        <v>0</v>
      </c>
      <c r="X2201" s="188">
        <f t="shared" si="2462"/>
        <v>0</v>
      </c>
      <c r="Y2201" s="33">
        <f t="shared" si="2463"/>
        <v>44043</v>
      </c>
    </row>
    <row r="2202" spans="1:25" ht="15">
      <c r="A2202" s="39"/>
      <c r="B2202" s="240"/>
      <c r="C2202" s="14" t="str">
        <f>IF(B2198&lt;&gt;"",'Agents Postes'!E$7,"")</f>
        <v>Joseph Belote</v>
      </c>
      <c r="D2202" s="15"/>
      <c r="E2202" s="16"/>
      <c r="F2202" s="16"/>
      <c r="G2202" s="17"/>
      <c r="H2202" s="17"/>
      <c r="I2202" s="18"/>
      <c r="J2202" s="18"/>
      <c r="K2202" s="19"/>
      <c r="L2202" s="1">
        <f t="shared" si="2419"/>
        <v>0</v>
      </c>
      <c r="M2202" s="4">
        <f t="shared" si="2420"/>
        <v>0</v>
      </c>
      <c r="R2202">
        <f t="shared" si="2457"/>
        <v>5</v>
      </c>
      <c r="S2202" s="33">
        <f t="shared" ref="S2202" si="2480">S2198</f>
        <v>44043</v>
      </c>
      <c r="T2202">
        <f t="shared" si="2459"/>
        <v>31</v>
      </c>
      <c r="U2202">
        <f t="shared" si="2460"/>
        <v>7</v>
      </c>
      <c r="V2202" t="str">
        <f t="shared" si="2422"/>
        <v>31Joseph Belote5</v>
      </c>
      <c r="W2202" s="188">
        <f t="shared" si="2461"/>
        <v>0</v>
      </c>
      <c r="X2202" s="188">
        <f t="shared" si="2462"/>
        <v>0</v>
      </c>
      <c r="Y2202" s="33">
        <f t="shared" si="2463"/>
        <v>44043</v>
      </c>
    </row>
    <row r="2203" spans="1:25" ht="15">
      <c r="A2203" s="39"/>
      <c r="B2203" s="240"/>
      <c r="C2203" s="14" t="str">
        <f>IF(B2198&lt;&gt;"",'Agents Postes'!E$8,"")</f>
        <v/>
      </c>
      <c r="D2203" s="15"/>
      <c r="E2203" s="16"/>
      <c r="F2203" s="16"/>
      <c r="G2203" s="17"/>
      <c r="H2203" s="17"/>
      <c r="I2203" s="18"/>
      <c r="J2203" s="18"/>
      <c r="K2203" s="19"/>
      <c r="L2203" s="1">
        <f t="shared" si="2419"/>
        <v>0</v>
      </c>
      <c r="M2203" s="4">
        <f t="shared" si="2420"/>
        <v>0</v>
      </c>
      <c r="R2203">
        <f t="shared" si="2457"/>
        <v>5</v>
      </c>
      <c r="S2203" s="33">
        <f t="shared" ref="S2203" si="2481">S2198</f>
        <v>44043</v>
      </c>
      <c r="T2203">
        <f t="shared" si="2459"/>
        <v>31</v>
      </c>
      <c r="U2203">
        <f t="shared" si="2460"/>
        <v>7</v>
      </c>
      <c r="V2203" t="str">
        <f t="shared" si="2422"/>
        <v>315</v>
      </c>
      <c r="W2203" s="188">
        <f t="shared" si="2461"/>
        <v>0</v>
      </c>
      <c r="X2203" s="188">
        <f t="shared" si="2462"/>
        <v>0</v>
      </c>
      <c r="Y2203" s="33">
        <f t="shared" si="2463"/>
        <v>44043</v>
      </c>
    </row>
    <row r="2204" spans="1:25" ht="15">
      <c r="A2204" s="39"/>
      <c r="B2204" s="240"/>
      <c r="C2204" s="14" t="str">
        <f>IF(B2198&lt;&gt;"",'Agents Postes'!E$9,"")</f>
        <v/>
      </c>
      <c r="D2204" s="15"/>
      <c r="E2204" s="16"/>
      <c r="F2204" s="16"/>
      <c r="G2204" s="17"/>
      <c r="H2204" s="17"/>
      <c r="I2204" s="18"/>
      <c r="J2204" s="18"/>
      <c r="K2204" s="19"/>
      <c r="L2204" s="1">
        <f t="shared" si="2419"/>
        <v>0</v>
      </c>
      <c r="M2204" s="4">
        <f t="shared" si="2420"/>
        <v>0</v>
      </c>
      <c r="R2204">
        <f t="shared" si="2457"/>
        <v>5</v>
      </c>
      <c r="S2204" s="33">
        <f t="shared" ref="S2204" si="2482">S2198</f>
        <v>44043</v>
      </c>
      <c r="T2204">
        <f t="shared" si="2459"/>
        <v>31</v>
      </c>
      <c r="U2204">
        <f t="shared" si="2460"/>
        <v>7</v>
      </c>
      <c r="V2204" t="str">
        <f t="shared" si="2422"/>
        <v>315</v>
      </c>
      <c r="W2204" s="188">
        <f t="shared" si="2461"/>
        <v>0</v>
      </c>
      <c r="X2204" s="188">
        <f t="shared" si="2462"/>
        <v>0</v>
      </c>
      <c r="Y2204" s="33">
        <f t="shared" si="2463"/>
        <v>44043</v>
      </c>
    </row>
    <row r="2205" spans="1:25" ht="15">
      <c r="A2205" s="39"/>
      <c r="B2205" s="240"/>
      <c r="C2205" s="14" t="str">
        <f>IF(B2198&lt;&gt;"",'Agents Postes'!E$10,"")</f>
        <v/>
      </c>
      <c r="D2205" s="15"/>
      <c r="E2205" s="16"/>
      <c r="F2205" s="16"/>
      <c r="G2205" s="17"/>
      <c r="H2205" s="17"/>
      <c r="I2205" s="18"/>
      <c r="J2205" s="18"/>
      <c r="K2205" s="19"/>
      <c r="L2205" s="1">
        <f t="shared" si="2419"/>
        <v>0</v>
      </c>
      <c r="M2205" s="4">
        <f t="shared" si="2420"/>
        <v>0</v>
      </c>
      <c r="R2205">
        <f t="shared" si="2457"/>
        <v>5</v>
      </c>
      <c r="S2205" s="33">
        <f t="shared" ref="S2205" si="2483">S2198</f>
        <v>44043</v>
      </c>
      <c r="T2205">
        <f t="shared" si="2459"/>
        <v>31</v>
      </c>
      <c r="U2205">
        <f t="shared" si="2460"/>
        <v>7</v>
      </c>
      <c r="V2205" t="str">
        <f t="shared" si="2422"/>
        <v>315</v>
      </c>
      <c r="W2205" s="188">
        <f t="shared" si="2461"/>
        <v>0</v>
      </c>
      <c r="X2205" s="188">
        <f t="shared" si="2462"/>
        <v>0</v>
      </c>
      <c r="Y2205" s="33">
        <f t="shared" si="2463"/>
        <v>44043</v>
      </c>
    </row>
    <row r="2206" spans="1:25" ht="15">
      <c r="A2206" s="39"/>
      <c r="B2206" s="240"/>
      <c r="C2206" s="14" t="str">
        <f>IF(B2198&lt;&gt;"",'Agents Postes'!E$11,"")</f>
        <v/>
      </c>
      <c r="D2206" s="15"/>
      <c r="E2206" s="16"/>
      <c r="F2206" s="16"/>
      <c r="G2206" s="17"/>
      <c r="H2206" s="17"/>
      <c r="I2206" s="18"/>
      <c r="J2206" s="18"/>
      <c r="K2206" s="19"/>
      <c r="L2206" s="1">
        <f t="shared" si="2419"/>
        <v>0</v>
      </c>
      <c r="M2206" s="4">
        <f t="shared" si="2420"/>
        <v>0</v>
      </c>
      <c r="R2206">
        <f t="shared" si="2457"/>
        <v>5</v>
      </c>
      <c r="S2206" s="33">
        <f t="shared" ref="S2206" si="2484">S2198</f>
        <v>44043</v>
      </c>
      <c r="T2206">
        <f t="shared" si="2459"/>
        <v>31</v>
      </c>
      <c r="U2206">
        <f t="shared" si="2460"/>
        <v>7</v>
      </c>
      <c r="V2206" t="str">
        <f t="shared" si="2422"/>
        <v>315</v>
      </c>
      <c r="W2206" s="188">
        <f t="shared" si="2461"/>
        <v>0</v>
      </c>
      <c r="X2206" s="188">
        <f t="shared" si="2462"/>
        <v>0</v>
      </c>
      <c r="Y2206" s="33">
        <f t="shared" si="2463"/>
        <v>44043</v>
      </c>
    </row>
    <row r="2207" spans="1:25" ht="15">
      <c r="A2207" s="39"/>
      <c r="B2207" s="240"/>
      <c r="C2207" s="14" t="str">
        <f>IF(B2198&lt;&gt;"",'Agents Postes'!E$12,"")</f>
        <v/>
      </c>
      <c r="D2207" s="15"/>
      <c r="E2207" s="16"/>
      <c r="F2207" s="16"/>
      <c r="G2207" s="17"/>
      <c r="H2207" s="17"/>
      <c r="I2207" s="18"/>
      <c r="J2207" s="18"/>
      <c r="K2207" s="19"/>
      <c r="L2207" s="1">
        <f t="shared" si="2419"/>
        <v>0</v>
      </c>
      <c r="M2207" s="4">
        <f t="shared" si="2420"/>
        <v>0</v>
      </c>
      <c r="R2207">
        <f t="shared" si="2457"/>
        <v>5</v>
      </c>
      <c r="S2207" s="33">
        <f t="shared" ref="S2207" si="2485">S2198</f>
        <v>44043</v>
      </c>
      <c r="T2207">
        <f t="shared" si="2459"/>
        <v>31</v>
      </c>
      <c r="U2207">
        <f t="shared" si="2460"/>
        <v>7</v>
      </c>
      <c r="V2207" t="str">
        <f t="shared" si="2422"/>
        <v>315</v>
      </c>
      <c r="W2207" s="188">
        <f t="shared" si="2461"/>
        <v>0</v>
      </c>
      <c r="X2207" s="188">
        <f t="shared" si="2462"/>
        <v>0</v>
      </c>
      <c r="Y2207" s="33">
        <f t="shared" si="2463"/>
        <v>44043</v>
      </c>
    </row>
    <row r="2208" spans="1:25" ht="15">
      <c r="A2208" s="39"/>
      <c r="B2208" s="240"/>
      <c r="C2208" s="14" t="str">
        <f>IF(B2198&lt;&gt;"",'Agents Postes'!E$13,"")</f>
        <v/>
      </c>
      <c r="D2208" s="15"/>
      <c r="E2208" s="16"/>
      <c r="F2208" s="16"/>
      <c r="G2208" s="17"/>
      <c r="H2208" s="17"/>
      <c r="I2208" s="18"/>
      <c r="J2208" s="18"/>
      <c r="K2208" s="19"/>
      <c r="L2208" s="1">
        <f t="shared" si="2419"/>
        <v>0</v>
      </c>
      <c r="M2208" s="4">
        <f t="shared" si="2420"/>
        <v>0</v>
      </c>
      <c r="R2208">
        <f t="shared" si="2457"/>
        <v>5</v>
      </c>
      <c r="S2208" s="33">
        <f t="shared" ref="S2208" si="2486">S2198</f>
        <v>44043</v>
      </c>
      <c r="T2208">
        <f t="shared" si="2459"/>
        <v>31</v>
      </c>
      <c r="U2208">
        <f t="shared" si="2460"/>
        <v>7</v>
      </c>
      <c r="V2208" t="str">
        <f t="shared" si="2422"/>
        <v>315</v>
      </c>
      <c r="W2208" s="188">
        <f t="shared" si="2461"/>
        <v>0</v>
      </c>
      <c r="X2208" s="188">
        <f t="shared" si="2462"/>
        <v>0</v>
      </c>
      <c r="Y2208" s="33">
        <f t="shared" si="2463"/>
        <v>44043</v>
      </c>
    </row>
    <row r="2209" spans="1:25" ht="15">
      <c r="A2209" s="39"/>
      <c r="B2209" s="240"/>
      <c r="C2209" s="14" t="str">
        <f>IF(B2198&lt;&gt;"",'Agents Postes'!E$14,"")</f>
        <v/>
      </c>
      <c r="D2209" s="15"/>
      <c r="E2209" s="16"/>
      <c r="F2209" s="16"/>
      <c r="G2209" s="17"/>
      <c r="H2209" s="17"/>
      <c r="I2209" s="18"/>
      <c r="J2209" s="18"/>
      <c r="K2209" s="19"/>
      <c r="L2209" s="1">
        <f t="shared" si="2419"/>
        <v>0</v>
      </c>
      <c r="M2209" s="4">
        <f t="shared" si="2420"/>
        <v>0</v>
      </c>
      <c r="R2209">
        <f t="shared" si="2457"/>
        <v>5</v>
      </c>
      <c r="S2209" s="33">
        <f t="shared" ref="S2209" si="2487">S2198</f>
        <v>44043</v>
      </c>
      <c r="T2209">
        <f t="shared" si="2459"/>
        <v>31</v>
      </c>
      <c r="U2209">
        <f t="shared" si="2460"/>
        <v>7</v>
      </c>
      <c r="V2209" t="str">
        <f t="shared" si="2422"/>
        <v>315</v>
      </c>
      <c r="W2209" s="188">
        <f t="shared" si="2461"/>
        <v>0</v>
      </c>
      <c r="X2209" s="188">
        <f t="shared" si="2462"/>
        <v>0</v>
      </c>
      <c r="Y2209" s="33">
        <f t="shared" si="2463"/>
        <v>44043</v>
      </c>
    </row>
    <row r="2210" spans="1:25" ht="15">
      <c r="A2210" s="39"/>
      <c r="B2210" s="240"/>
      <c r="C2210" s="14" t="str">
        <f>IF(B2199&lt;&gt;"",'Agents Postes'!E$14,"")</f>
        <v/>
      </c>
      <c r="D2210" s="15"/>
      <c r="E2210" s="16"/>
      <c r="F2210" s="16"/>
      <c r="G2210" s="17"/>
      <c r="H2210" s="17"/>
      <c r="I2210" s="18"/>
      <c r="J2210" s="18"/>
      <c r="K2210" s="19"/>
      <c r="L2210" s="1">
        <f t="shared" si="2419"/>
        <v>0</v>
      </c>
      <c r="M2210" s="4">
        <f t="shared" si="2420"/>
        <v>0</v>
      </c>
      <c r="R2210">
        <f t="shared" si="2457"/>
        <v>5</v>
      </c>
      <c r="S2210" s="33">
        <f t="shared" ref="S2210" si="2488">S2198</f>
        <v>44043</v>
      </c>
      <c r="T2210">
        <f t="shared" si="2459"/>
        <v>31</v>
      </c>
      <c r="U2210">
        <f t="shared" si="2460"/>
        <v>7</v>
      </c>
      <c r="V2210" t="str">
        <f t="shared" si="2422"/>
        <v>315</v>
      </c>
      <c r="W2210" s="188">
        <f t="shared" si="2461"/>
        <v>0</v>
      </c>
      <c r="X2210" s="188">
        <f t="shared" si="2462"/>
        <v>0</v>
      </c>
      <c r="Y2210" s="33">
        <f t="shared" si="2463"/>
        <v>44043</v>
      </c>
    </row>
    <row r="2211" spans="1:25" ht="15">
      <c r="A2211" s="39"/>
      <c r="B2211" s="240"/>
      <c r="C2211" s="14" t="str">
        <f>IF(B2200&lt;&gt;"",'Agents Postes'!E$14,"")</f>
        <v/>
      </c>
      <c r="D2211" s="15"/>
      <c r="E2211" s="16"/>
      <c r="F2211" s="16"/>
      <c r="G2211" s="17"/>
      <c r="H2211" s="17"/>
      <c r="I2211" s="18"/>
      <c r="J2211" s="18"/>
      <c r="K2211" s="19"/>
      <c r="L2211" s="1">
        <f t="shared" si="2419"/>
        <v>0</v>
      </c>
      <c r="M2211" s="4">
        <f t="shared" si="2420"/>
        <v>0</v>
      </c>
      <c r="R2211">
        <f t="shared" si="2457"/>
        <v>5</v>
      </c>
      <c r="S2211" s="33">
        <f t="shared" ref="S2211" si="2489">S2198</f>
        <v>44043</v>
      </c>
      <c r="T2211">
        <f t="shared" si="2459"/>
        <v>31</v>
      </c>
      <c r="U2211">
        <f t="shared" si="2460"/>
        <v>7</v>
      </c>
      <c r="V2211" t="str">
        <f t="shared" si="2422"/>
        <v>315</v>
      </c>
      <c r="W2211" s="188">
        <f t="shared" si="2461"/>
        <v>0</v>
      </c>
      <c r="X2211" s="188">
        <f t="shared" si="2462"/>
        <v>0</v>
      </c>
      <c r="Y2211" s="33">
        <f t="shared" si="2463"/>
        <v>44043</v>
      </c>
    </row>
    <row r="2212" spans="1:25" ht="15.75" thickBot="1">
      <c r="A2212" s="39"/>
      <c r="B2212" s="241"/>
      <c r="C2212" s="14" t="str">
        <f>IF(B2201&lt;&gt;"",'Agents Postes'!E$14,"")</f>
        <v/>
      </c>
      <c r="D2212" s="15"/>
      <c r="E2212" s="126"/>
      <c r="F2212" s="126"/>
      <c r="G2212" s="127"/>
      <c r="H2212" s="127"/>
      <c r="I2212" s="128"/>
      <c r="J2212" s="128"/>
      <c r="K2212" s="21"/>
      <c r="L2212" s="5">
        <f t="shared" si="2419"/>
        <v>0</v>
      </c>
      <c r="M2212" s="6">
        <f t="shared" si="2420"/>
        <v>0</v>
      </c>
      <c r="R2212">
        <f t="shared" si="2457"/>
        <v>5</v>
      </c>
      <c r="S2212" s="33">
        <f t="shared" ref="S2212" si="2490">S2198</f>
        <v>44043</v>
      </c>
      <c r="T2212">
        <f t="shared" si="2459"/>
        <v>31</v>
      </c>
      <c r="U2212">
        <f t="shared" si="2460"/>
        <v>7</v>
      </c>
      <c r="V2212" t="str">
        <f t="shared" si="2422"/>
        <v>315</v>
      </c>
      <c r="W2212" s="188">
        <f t="shared" si="2461"/>
        <v>0</v>
      </c>
      <c r="X2212" s="188">
        <f t="shared" si="2462"/>
        <v>0</v>
      </c>
      <c r="Y2212" s="33">
        <f t="shared" si="2463"/>
        <v>44043</v>
      </c>
    </row>
    <row r="2213" spans="1:25" ht="15">
      <c r="A2213" s="39">
        <v>147</v>
      </c>
      <c r="B2213" s="239">
        <f>IF(WORKDAY(D$4,A2213,Feries)&lt;=F$4,WORKDAY(D$4,A2213,Feries),"")</f>
        <v>44046</v>
      </c>
      <c r="C2213" s="11" t="str">
        <f>IF(B2213&lt;&gt;"",'Agents Postes'!E$3,"")</f>
        <v>Herbert Dupont</v>
      </c>
      <c r="D2213" s="12"/>
      <c r="E2213" s="123"/>
      <c r="F2213" s="123"/>
      <c r="G2213" s="124"/>
      <c r="H2213" s="124"/>
      <c r="I2213" s="125"/>
      <c r="J2213" s="125"/>
      <c r="K2213" s="13"/>
      <c r="L2213" s="2">
        <f t="shared" si="2419"/>
        <v>0</v>
      </c>
      <c r="M2213" s="3">
        <f t="shared" si="2420"/>
        <v>0</v>
      </c>
      <c r="R2213">
        <f t="shared" si="2457"/>
        <v>1</v>
      </c>
      <c r="S2213" s="33">
        <f t="shared" ref="S2213" si="2491">B2213</f>
        <v>44046</v>
      </c>
      <c r="T2213">
        <f t="shared" si="2459"/>
        <v>32</v>
      </c>
      <c r="U2213">
        <f t="shared" si="2460"/>
        <v>8</v>
      </c>
      <c r="V2213" t="str">
        <f t="shared" si="2422"/>
        <v>32Herbert Dupont1</v>
      </c>
      <c r="W2213" s="188">
        <f t="shared" si="2461"/>
        <v>0</v>
      </c>
      <c r="X2213" s="188">
        <f t="shared" si="2462"/>
        <v>0</v>
      </c>
      <c r="Y2213" s="33">
        <f t="shared" si="2463"/>
        <v>44046</v>
      </c>
    </row>
    <row r="2214" spans="1:25" ht="15">
      <c r="A2214" s="39"/>
      <c r="B2214" s="240"/>
      <c r="C2214" s="14" t="str">
        <f>IF(B2213&lt;&gt;"",'Agents Postes'!E$4,"")</f>
        <v>Lulu Durand</v>
      </c>
      <c r="D2214" s="15"/>
      <c r="E2214" s="16"/>
      <c r="F2214" s="16"/>
      <c r="G2214" s="17"/>
      <c r="H2214" s="17"/>
      <c r="I2214" s="18"/>
      <c r="J2214" s="18"/>
      <c r="K2214" s="19"/>
      <c r="L2214" s="1">
        <f t="shared" ref="L2214:L2277" si="2492">(F2214-E2214)+(H2214-G2214)+(J2214-I2214)</f>
        <v>0</v>
      </c>
      <c r="M2214" s="4">
        <f t="shared" ref="M2214:M2277" si="2493">L2214*24</f>
        <v>0</v>
      </c>
      <c r="R2214">
        <f t="shared" si="2457"/>
        <v>1</v>
      </c>
      <c r="S2214" s="33">
        <f t="shared" ref="S2214" si="2494">S2213</f>
        <v>44046</v>
      </c>
      <c r="T2214">
        <f t="shared" si="2459"/>
        <v>32</v>
      </c>
      <c r="U2214">
        <f t="shared" si="2460"/>
        <v>8</v>
      </c>
      <c r="V2214" t="str">
        <f t="shared" ref="V2214:V2277" si="2495">T2214&amp;C2214&amp;R2214</f>
        <v>32Lulu Durand1</v>
      </c>
      <c r="W2214" s="188">
        <f t="shared" si="2461"/>
        <v>0</v>
      </c>
      <c r="X2214" s="188">
        <f t="shared" si="2462"/>
        <v>0</v>
      </c>
      <c r="Y2214" s="33">
        <f t="shared" si="2463"/>
        <v>44046</v>
      </c>
    </row>
    <row r="2215" spans="1:25" ht="15">
      <c r="A2215" s="39"/>
      <c r="B2215" s="240"/>
      <c r="C2215" s="14" t="str">
        <f>IF(B2213&lt;&gt;"",'Agents Postes'!E$5,"")</f>
        <v>Jules Wist</v>
      </c>
      <c r="D2215" s="15"/>
      <c r="E2215" s="16"/>
      <c r="F2215" s="16"/>
      <c r="G2215" s="17"/>
      <c r="H2215" s="17"/>
      <c r="I2215" s="18"/>
      <c r="J2215" s="18"/>
      <c r="K2215" s="19"/>
      <c r="L2215" s="1">
        <f t="shared" si="2492"/>
        <v>0</v>
      </c>
      <c r="M2215" s="4">
        <f t="shared" si="2493"/>
        <v>0</v>
      </c>
      <c r="R2215">
        <f t="shared" si="2457"/>
        <v>1</v>
      </c>
      <c r="S2215" s="33">
        <f t="shared" ref="S2215" si="2496">S2213</f>
        <v>44046</v>
      </c>
      <c r="T2215">
        <f t="shared" si="2459"/>
        <v>32</v>
      </c>
      <c r="U2215">
        <f t="shared" si="2460"/>
        <v>8</v>
      </c>
      <c r="V2215" t="str">
        <f t="shared" si="2495"/>
        <v>32Jules Wist1</v>
      </c>
      <c r="W2215" s="188">
        <f t="shared" si="2461"/>
        <v>0</v>
      </c>
      <c r="X2215" s="188">
        <f t="shared" si="2462"/>
        <v>0</v>
      </c>
      <c r="Y2215" s="33">
        <f t="shared" si="2463"/>
        <v>44046</v>
      </c>
    </row>
    <row r="2216" spans="1:25" ht="15">
      <c r="A2216" s="39"/>
      <c r="B2216" s="240"/>
      <c r="C2216" s="14" t="str">
        <f>IF(B2213&lt;&gt;"",'Agents Postes'!E$6,"")</f>
        <v>Honoré Tarot</v>
      </c>
      <c r="D2216" s="15"/>
      <c r="E2216" s="16"/>
      <c r="F2216" s="16"/>
      <c r="G2216" s="17"/>
      <c r="H2216" s="17"/>
      <c r="I2216" s="18"/>
      <c r="J2216" s="18"/>
      <c r="K2216" s="19"/>
      <c r="L2216" s="1">
        <f t="shared" si="2492"/>
        <v>0</v>
      </c>
      <c r="M2216" s="4">
        <f t="shared" si="2493"/>
        <v>0</v>
      </c>
      <c r="R2216">
        <f t="shared" si="2457"/>
        <v>1</v>
      </c>
      <c r="S2216" s="33">
        <f t="shared" ref="S2216" si="2497">S2213</f>
        <v>44046</v>
      </c>
      <c r="T2216">
        <f t="shared" si="2459"/>
        <v>32</v>
      </c>
      <c r="U2216">
        <f t="shared" si="2460"/>
        <v>8</v>
      </c>
      <c r="V2216" t="str">
        <f t="shared" si="2495"/>
        <v>32Honoré Tarot1</v>
      </c>
      <c r="W2216" s="188">
        <f t="shared" si="2461"/>
        <v>0</v>
      </c>
      <c r="X2216" s="188">
        <f t="shared" si="2462"/>
        <v>0</v>
      </c>
      <c r="Y2216" s="33">
        <f t="shared" si="2463"/>
        <v>44046</v>
      </c>
    </row>
    <row r="2217" spans="1:25" ht="15">
      <c r="A2217" s="39"/>
      <c r="B2217" s="240"/>
      <c r="C2217" s="14" t="str">
        <f>IF(B2213&lt;&gt;"",'Agents Postes'!E$7,"")</f>
        <v>Joseph Belote</v>
      </c>
      <c r="D2217" s="15"/>
      <c r="E2217" s="16"/>
      <c r="F2217" s="16"/>
      <c r="G2217" s="17"/>
      <c r="H2217" s="17"/>
      <c r="I2217" s="18"/>
      <c r="J2217" s="18"/>
      <c r="K2217" s="19"/>
      <c r="L2217" s="1">
        <f t="shared" si="2492"/>
        <v>0</v>
      </c>
      <c r="M2217" s="4">
        <f t="shared" si="2493"/>
        <v>0</v>
      </c>
      <c r="R2217">
        <f t="shared" si="2457"/>
        <v>1</v>
      </c>
      <c r="S2217" s="33">
        <f t="shared" ref="S2217" si="2498">S2213</f>
        <v>44046</v>
      </c>
      <c r="T2217">
        <f t="shared" si="2459"/>
        <v>32</v>
      </c>
      <c r="U2217">
        <f t="shared" si="2460"/>
        <v>8</v>
      </c>
      <c r="V2217" t="str">
        <f t="shared" si="2495"/>
        <v>32Joseph Belote1</v>
      </c>
      <c r="W2217" s="188">
        <f t="shared" si="2461"/>
        <v>0</v>
      </c>
      <c r="X2217" s="188">
        <f t="shared" si="2462"/>
        <v>0</v>
      </c>
      <c r="Y2217" s="33">
        <f t="shared" si="2463"/>
        <v>44046</v>
      </c>
    </row>
    <row r="2218" spans="1:25" ht="15">
      <c r="A2218" s="39"/>
      <c r="B2218" s="240"/>
      <c r="C2218" s="14" t="str">
        <f>IF(B2213&lt;&gt;"",'Agents Postes'!E$8,"")</f>
        <v/>
      </c>
      <c r="D2218" s="15"/>
      <c r="E2218" s="16"/>
      <c r="F2218" s="16"/>
      <c r="G2218" s="17"/>
      <c r="H2218" s="17"/>
      <c r="I2218" s="18"/>
      <c r="J2218" s="18"/>
      <c r="K2218" s="19"/>
      <c r="L2218" s="1">
        <f t="shared" si="2492"/>
        <v>0</v>
      </c>
      <c r="M2218" s="4">
        <f t="shared" si="2493"/>
        <v>0</v>
      </c>
      <c r="R2218">
        <f t="shared" si="2457"/>
        <v>1</v>
      </c>
      <c r="S2218" s="33">
        <f t="shared" ref="S2218" si="2499">S2213</f>
        <v>44046</v>
      </c>
      <c r="T2218">
        <f t="shared" si="2459"/>
        <v>32</v>
      </c>
      <c r="U2218">
        <f t="shared" si="2460"/>
        <v>8</v>
      </c>
      <c r="V2218" t="str">
        <f t="shared" si="2495"/>
        <v>321</v>
      </c>
      <c r="W2218" s="188">
        <f t="shared" si="2461"/>
        <v>0</v>
      </c>
      <c r="X2218" s="188">
        <f t="shared" si="2462"/>
        <v>0</v>
      </c>
      <c r="Y2218" s="33">
        <f t="shared" si="2463"/>
        <v>44046</v>
      </c>
    </row>
    <row r="2219" spans="1:25" ht="15">
      <c r="A2219" s="39"/>
      <c r="B2219" s="240"/>
      <c r="C2219" s="14" t="str">
        <f>IF(B2213&lt;&gt;"",'Agents Postes'!E$9,"")</f>
        <v/>
      </c>
      <c r="D2219" s="15"/>
      <c r="E2219" s="16"/>
      <c r="F2219" s="16"/>
      <c r="G2219" s="17"/>
      <c r="H2219" s="17"/>
      <c r="I2219" s="18"/>
      <c r="J2219" s="18"/>
      <c r="K2219" s="19"/>
      <c r="L2219" s="1">
        <f t="shared" si="2492"/>
        <v>0</v>
      </c>
      <c r="M2219" s="4">
        <f t="shared" si="2493"/>
        <v>0</v>
      </c>
      <c r="R2219">
        <f t="shared" si="2457"/>
        <v>1</v>
      </c>
      <c r="S2219" s="33">
        <f t="shared" ref="S2219" si="2500">S2213</f>
        <v>44046</v>
      </c>
      <c r="T2219">
        <f t="shared" si="2459"/>
        <v>32</v>
      </c>
      <c r="U2219">
        <f t="shared" si="2460"/>
        <v>8</v>
      </c>
      <c r="V2219" t="str">
        <f t="shared" si="2495"/>
        <v>321</v>
      </c>
      <c r="W2219" s="188">
        <f t="shared" si="2461"/>
        <v>0</v>
      </c>
      <c r="X2219" s="188">
        <f t="shared" si="2462"/>
        <v>0</v>
      </c>
      <c r="Y2219" s="33">
        <f t="shared" si="2463"/>
        <v>44046</v>
      </c>
    </row>
    <row r="2220" spans="1:25" ht="15">
      <c r="A2220" s="39"/>
      <c r="B2220" s="240"/>
      <c r="C2220" s="14" t="str">
        <f>IF(B2213&lt;&gt;"",'Agents Postes'!E$10,"")</f>
        <v/>
      </c>
      <c r="D2220" s="15"/>
      <c r="E2220" s="16"/>
      <c r="F2220" s="16"/>
      <c r="G2220" s="17"/>
      <c r="H2220" s="17"/>
      <c r="I2220" s="18"/>
      <c r="J2220" s="18"/>
      <c r="K2220" s="19"/>
      <c r="L2220" s="1">
        <f t="shared" si="2492"/>
        <v>0</v>
      </c>
      <c r="M2220" s="4">
        <f t="shared" si="2493"/>
        <v>0</v>
      </c>
      <c r="R2220">
        <f t="shared" si="2457"/>
        <v>1</v>
      </c>
      <c r="S2220" s="33">
        <f t="shared" ref="S2220" si="2501">S2213</f>
        <v>44046</v>
      </c>
      <c r="T2220">
        <f t="shared" si="2459"/>
        <v>32</v>
      </c>
      <c r="U2220">
        <f t="shared" si="2460"/>
        <v>8</v>
      </c>
      <c r="V2220" t="str">
        <f t="shared" si="2495"/>
        <v>321</v>
      </c>
      <c r="W2220" s="188">
        <f t="shared" si="2461"/>
        <v>0</v>
      </c>
      <c r="X2220" s="188">
        <f t="shared" si="2462"/>
        <v>0</v>
      </c>
      <c r="Y2220" s="33">
        <f t="shared" si="2463"/>
        <v>44046</v>
      </c>
    </row>
    <row r="2221" spans="1:25" ht="15">
      <c r="A2221" s="39"/>
      <c r="B2221" s="240"/>
      <c r="C2221" s="14" t="str">
        <f>IF(B2213&lt;&gt;"",'Agents Postes'!E$11,"")</f>
        <v/>
      </c>
      <c r="D2221" s="15"/>
      <c r="E2221" s="16"/>
      <c r="F2221" s="16"/>
      <c r="G2221" s="17"/>
      <c r="H2221" s="17"/>
      <c r="I2221" s="18"/>
      <c r="J2221" s="18"/>
      <c r="K2221" s="19"/>
      <c r="L2221" s="1">
        <f t="shared" si="2492"/>
        <v>0</v>
      </c>
      <c r="M2221" s="4">
        <f t="shared" si="2493"/>
        <v>0</v>
      </c>
      <c r="R2221">
        <f t="shared" si="2457"/>
        <v>1</v>
      </c>
      <c r="S2221" s="33">
        <f t="shared" ref="S2221" si="2502">S2213</f>
        <v>44046</v>
      </c>
      <c r="T2221">
        <f t="shared" si="2459"/>
        <v>32</v>
      </c>
      <c r="U2221">
        <f t="shared" si="2460"/>
        <v>8</v>
      </c>
      <c r="V2221" t="str">
        <f t="shared" si="2495"/>
        <v>321</v>
      </c>
      <c r="W2221" s="188">
        <f t="shared" si="2461"/>
        <v>0</v>
      </c>
      <c r="X2221" s="188">
        <f t="shared" si="2462"/>
        <v>0</v>
      </c>
      <c r="Y2221" s="33">
        <f t="shared" si="2463"/>
        <v>44046</v>
      </c>
    </row>
    <row r="2222" spans="1:25" ht="15">
      <c r="A2222" s="39"/>
      <c r="B2222" s="240"/>
      <c r="C2222" s="14" t="str">
        <f>IF(B2213&lt;&gt;"",'Agents Postes'!E$12,"")</f>
        <v/>
      </c>
      <c r="D2222" s="15"/>
      <c r="E2222" s="16"/>
      <c r="F2222" s="16"/>
      <c r="G2222" s="17"/>
      <c r="H2222" s="17"/>
      <c r="I2222" s="18"/>
      <c r="J2222" s="18"/>
      <c r="K2222" s="19"/>
      <c r="L2222" s="1">
        <f t="shared" si="2492"/>
        <v>0</v>
      </c>
      <c r="M2222" s="4">
        <f t="shared" si="2493"/>
        <v>0</v>
      </c>
      <c r="R2222">
        <f t="shared" si="2457"/>
        <v>1</v>
      </c>
      <c r="S2222" s="33">
        <f t="shared" ref="S2222" si="2503">S2213</f>
        <v>44046</v>
      </c>
      <c r="T2222">
        <f t="shared" si="2459"/>
        <v>32</v>
      </c>
      <c r="U2222">
        <f t="shared" si="2460"/>
        <v>8</v>
      </c>
      <c r="V2222" t="str">
        <f t="shared" si="2495"/>
        <v>321</v>
      </c>
      <c r="W2222" s="188">
        <f t="shared" si="2461"/>
        <v>0</v>
      </c>
      <c r="X2222" s="188">
        <f t="shared" si="2462"/>
        <v>0</v>
      </c>
      <c r="Y2222" s="33">
        <f t="shared" si="2463"/>
        <v>44046</v>
      </c>
    </row>
    <row r="2223" spans="1:25" ht="15">
      <c r="A2223" s="39"/>
      <c r="B2223" s="240"/>
      <c r="C2223" s="14" t="str">
        <f>IF(B2213&lt;&gt;"",'Agents Postes'!E$13,"")</f>
        <v/>
      </c>
      <c r="D2223" s="15"/>
      <c r="E2223" s="16"/>
      <c r="F2223" s="16"/>
      <c r="G2223" s="17"/>
      <c r="H2223" s="17"/>
      <c r="I2223" s="18"/>
      <c r="J2223" s="18"/>
      <c r="K2223" s="19"/>
      <c r="L2223" s="1">
        <f t="shared" si="2492"/>
        <v>0</v>
      </c>
      <c r="M2223" s="4">
        <f t="shared" si="2493"/>
        <v>0</v>
      </c>
      <c r="R2223">
        <f t="shared" si="2457"/>
        <v>1</v>
      </c>
      <c r="S2223" s="33">
        <f t="shared" ref="S2223" si="2504">S2213</f>
        <v>44046</v>
      </c>
      <c r="T2223">
        <f t="shared" si="2459"/>
        <v>32</v>
      </c>
      <c r="U2223">
        <f t="shared" si="2460"/>
        <v>8</v>
      </c>
      <c r="V2223" t="str">
        <f t="shared" si="2495"/>
        <v>321</v>
      </c>
      <c r="W2223" s="188">
        <f t="shared" si="2461"/>
        <v>0</v>
      </c>
      <c r="X2223" s="188">
        <f t="shared" si="2462"/>
        <v>0</v>
      </c>
      <c r="Y2223" s="33">
        <f t="shared" si="2463"/>
        <v>44046</v>
      </c>
    </row>
    <row r="2224" spans="1:25" ht="15">
      <c r="A2224" s="39"/>
      <c r="B2224" s="240"/>
      <c r="C2224" s="14" t="str">
        <f>IF(B2213&lt;&gt;"",'Agents Postes'!E$14,"")</f>
        <v/>
      </c>
      <c r="D2224" s="15"/>
      <c r="E2224" s="16"/>
      <c r="F2224" s="16"/>
      <c r="G2224" s="17"/>
      <c r="H2224" s="17"/>
      <c r="I2224" s="18"/>
      <c r="J2224" s="18"/>
      <c r="K2224" s="19"/>
      <c r="L2224" s="1">
        <f t="shared" si="2492"/>
        <v>0</v>
      </c>
      <c r="M2224" s="4">
        <f t="shared" si="2493"/>
        <v>0</v>
      </c>
      <c r="R2224">
        <f t="shared" si="2457"/>
        <v>1</v>
      </c>
      <c r="S2224" s="33">
        <f t="shared" ref="S2224" si="2505">S2213</f>
        <v>44046</v>
      </c>
      <c r="T2224">
        <f t="shared" si="2459"/>
        <v>32</v>
      </c>
      <c r="U2224">
        <f t="shared" si="2460"/>
        <v>8</v>
      </c>
      <c r="V2224" t="str">
        <f t="shared" si="2495"/>
        <v>321</v>
      </c>
      <c r="W2224" s="188">
        <f t="shared" si="2461"/>
        <v>0</v>
      </c>
      <c r="X2224" s="188">
        <f t="shared" si="2462"/>
        <v>0</v>
      </c>
      <c r="Y2224" s="33">
        <f t="shared" si="2463"/>
        <v>44046</v>
      </c>
    </row>
    <row r="2225" spans="1:25" ht="15">
      <c r="A2225" s="39"/>
      <c r="B2225" s="240"/>
      <c r="C2225" s="14" t="str">
        <f>IF(B2214&lt;&gt;"",'Agents Postes'!E$14,"")</f>
        <v/>
      </c>
      <c r="D2225" s="15"/>
      <c r="E2225" s="16"/>
      <c r="F2225" s="16"/>
      <c r="G2225" s="17"/>
      <c r="H2225" s="17"/>
      <c r="I2225" s="18"/>
      <c r="J2225" s="18"/>
      <c r="K2225" s="19"/>
      <c r="L2225" s="1">
        <f t="shared" si="2492"/>
        <v>0</v>
      </c>
      <c r="M2225" s="4">
        <f t="shared" si="2493"/>
        <v>0</v>
      </c>
      <c r="R2225">
        <f t="shared" si="2457"/>
        <v>1</v>
      </c>
      <c r="S2225" s="33">
        <f t="shared" ref="S2225" si="2506">S2213</f>
        <v>44046</v>
      </c>
      <c r="T2225">
        <f t="shared" si="2459"/>
        <v>32</v>
      </c>
      <c r="U2225">
        <f t="shared" si="2460"/>
        <v>8</v>
      </c>
      <c r="V2225" t="str">
        <f t="shared" si="2495"/>
        <v>321</v>
      </c>
      <c r="W2225" s="188">
        <f t="shared" si="2461"/>
        <v>0</v>
      </c>
      <c r="X2225" s="188">
        <f t="shared" si="2462"/>
        <v>0</v>
      </c>
      <c r="Y2225" s="33">
        <f t="shared" si="2463"/>
        <v>44046</v>
      </c>
    </row>
    <row r="2226" spans="1:25" ht="15">
      <c r="A2226" s="39"/>
      <c r="B2226" s="240"/>
      <c r="C2226" s="14" t="str">
        <f>IF(B2215&lt;&gt;"",'Agents Postes'!E$14,"")</f>
        <v/>
      </c>
      <c r="D2226" s="15"/>
      <c r="E2226" s="16"/>
      <c r="F2226" s="16"/>
      <c r="G2226" s="17"/>
      <c r="H2226" s="17"/>
      <c r="I2226" s="18"/>
      <c r="J2226" s="18"/>
      <c r="K2226" s="19"/>
      <c r="L2226" s="1">
        <f t="shared" si="2492"/>
        <v>0</v>
      </c>
      <c r="M2226" s="4">
        <f t="shared" si="2493"/>
        <v>0</v>
      </c>
      <c r="R2226">
        <f t="shared" si="2457"/>
        <v>1</v>
      </c>
      <c r="S2226" s="33">
        <f t="shared" ref="S2226" si="2507">S2213</f>
        <v>44046</v>
      </c>
      <c r="T2226">
        <f t="shared" si="2459"/>
        <v>32</v>
      </c>
      <c r="U2226">
        <f t="shared" si="2460"/>
        <v>8</v>
      </c>
      <c r="V2226" t="str">
        <f t="shared" si="2495"/>
        <v>321</v>
      </c>
      <c r="W2226" s="188">
        <f t="shared" si="2461"/>
        <v>0</v>
      </c>
      <c r="X2226" s="188">
        <f t="shared" si="2462"/>
        <v>0</v>
      </c>
      <c r="Y2226" s="33">
        <f t="shared" si="2463"/>
        <v>44046</v>
      </c>
    </row>
    <row r="2227" spans="1:25" ht="15.75" thickBot="1">
      <c r="A2227" s="39"/>
      <c r="B2227" s="241"/>
      <c r="C2227" s="14" t="str">
        <f>IF(B2216&lt;&gt;"",'Agents Postes'!E$14,"")</f>
        <v/>
      </c>
      <c r="D2227" s="15"/>
      <c r="E2227" s="126"/>
      <c r="F2227" s="126"/>
      <c r="G2227" s="127"/>
      <c r="H2227" s="127"/>
      <c r="I2227" s="128"/>
      <c r="J2227" s="128"/>
      <c r="K2227" s="21"/>
      <c r="L2227" s="5">
        <f t="shared" si="2492"/>
        <v>0</v>
      </c>
      <c r="M2227" s="6">
        <f t="shared" si="2493"/>
        <v>0</v>
      </c>
      <c r="R2227">
        <f t="shared" si="2457"/>
        <v>1</v>
      </c>
      <c r="S2227" s="33">
        <f t="shared" ref="S2227" si="2508">S2213</f>
        <v>44046</v>
      </c>
      <c r="T2227">
        <f t="shared" si="2459"/>
        <v>32</v>
      </c>
      <c r="U2227">
        <f t="shared" si="2460"/>
        <v>8</v>
      </c>
      <c r="V2227" t="str">
        <f t="shared" si="2495"/>
        <v>321</v>
      </c>
      <c r="W2227" s="188">
        <f t="shared" si="2461"/>
        <v>0</v>
      </c>
      <c r="X2227" s="188">
        <f t="shared" si="2462"/>
        <v>0</v>
      </c>
      <c r="Y2227" s="33">
        <f t="shared" si="2463"/>
        <v>44046</v>
      </c>
    </row>
    <row r="2228" spans="1:25" ht="15">
      <c r="A2228" s="39">
        <v>148</v>
      </c>
      <c r="B2228" s="239">
        <f>IF(WORKDAY(D$4,A2228,Feries)&lt;=F$4,WORKDAY(D$4,A2228,Feries),"")</f>
        <v>44047</v>
      </c>
      <c r="C2228" s="11" t="str">
        <f>IF(B2228&lt;&gt;"",'Agents Postes'!E$3,"")</f>
        <v>Herbert Dupont</v>
      </c>
      <c r="D2228" s="12"/>
      <c r="E2228" s="123"/>
      <c r="F2228" s="123"/>
      <c r="G2228" s="124"/>
      <c r="H2228" s="124"/>
      <c r="I2228" s="125"/>
      <c r="J2228" s="125"/>
      <c r="K2228" s="13"/>
      <c r="L2228" s="2">
        <f t="shared" si="2492"/>
        <v>0</v>
      </c>
      <c r="M2228" s="3">
        <f t="shared" si="2493"/>
        <v>0</v>
      </c>
      <c r="R2228">
        <f t="shared" si="2457"/>
        <v>2</v>
      </c>
      <c r="S2228" s="33">
        <f t="shared" ref="S2228" si="2509">B2228</f>
        <v>44047</v>
      </c>
      <c r="T2228">
        <f t="shared" si="2459"/>
        <v>32</v>
      </c>
      <c r="U2228">
        <f t="shared" si="2460"/>
        <v>8</v>
      </c>
      <c r="V2228" t="str">
        <f t="shared" si="2495"/>
        <v>32Herbert Dupont2</v>
      </c>
      <c r="W2228" s="188">
        <f t="shared" si="2461"/>
        <v>0</v>
      </c>
      <c r="X2228" s="188">
        <f t="shared" si="2462"/>
        <v>0</v>
      </c>
      <c r="Y2228" s="33">
        <f t="shared" si="2463"/>
        <v>44047</v>
      </c>
    </row>
    <row r="2229" spans="1:25" ht="15">
      <c r="A2229" s="39"/>
      <c r="B2229" s="240"/>
      <c r="C2229" s="14" t="str">
        <f>IF(B2228&lt;&gt;"",'Agents Postes'!E$4,"")</f>
        <v>Lulu Durand</v>
      </c>
      <c r="D2229" s="15"/>
      <c r="E2229" s="16"/>
      <c r="F2229" s="16"/>
      <c r="G2229" s="17"/>
      <c r="H2229" s="17"/>
      <c r="I2229" s="18"/>
      <c r="J2229" s="18"/>
      <c r="K2229" s="19"/>
      <c r="L2229" s="1">
        <f t="shared" si="2492"/>
        <v>0</v>
      </c>
      <c r="M2229" s="4">
        <f t="shared" si="2493"/>
        <v>0</v>
      </c>
      <c r="R2229">
        <f t="shared" si="2457"/>
        <v>2</v>
      </c>
      <c r="S2229" s="33">
        <f t="shared" ref="S2229" si="2510">S2228</f>
        <v>44047</v>
      </c>
      <c r="T2229">
        <f t="shared" si="2459"/>
        <v>32</v>
      </c>
      <c r="U2229">
        <f t="shared" si="2460"/>
        <v>8</v>
      </c>
      <c r="V2229" t="str">
        <f t="shared" si="2495"/>
        <v>32Lulu Durand2</v>
      </c>
      <c r="W2229" s="188">
        <f t="shared" si="2461"/>
        <v>0</v>
      </c>
      <c r="X2229" s="188">
        <f t="shared" si="2462"/>
        <v>0</v>
      </c>
      <c r="Y2229" s="33">
        <f t="shared" si="2463"/>
        <v>44047</v>
      </c>
    </row>
    <row r="2230" spans="1:25" ht="15">
      <c r="A2230" s="39"/>
      <c r="B2230" s="240"/>
      <c r="C2230" s="14" t="str">
        <f>IF(B2228&lt;&gt;"",'Agents Postes'!E$5,"")</f>
        <v>Jules Wist</v>
      </c>
      <c r="D2230" s="15"/>
      <c r="E2230" s="16"/>
      <c r="F2230" s="16"/>
      <c r="G2230" s="17"/>
      <c r="H2230" s="17"/>
      <c r="I2230" s="18"/>
      <c r="J2230" s="18"/>
      <c r="K2230" s="19"/>
      <c r="L2230" s="1">
        <f t="shared" si="2492"/>
        <v>0</v>
      </c>
      <c r="M2230" s="4">
        <f t="shared" si="2493"/>
        <v>0</v>
      </c>
      <c r="R2230">
        <f t="shared" si="2457"/>
        <v>2</v>
      </c>
      <c r="S2230" s="33">
        <f t="shared" ref="S2230" si="2511">S2228</f>
        <v>44047</v>
      </c>
      <c r="T2230">
        <f t="shared" si="2459"/>
        <v>32</v>
      </c>
      <c r="U2230">
        <f t="shared" si="2460"/>
        <v>8</v>
      </c>
      <c r="V2230" t="str">
        <f t="shared" si="2495"/>
        <v>32Jules Wist2</v>
      </c>
      <c r="W2230" s="188">
        <f t="shared" si="2461"/>
        <v>0</v>
      </c>
      <c r="X2230" s="188">
        <f t="shared" si="2462"/>
        <v>0</v>
      </c>
      <c r="Y2230" s="33">
        <f t="shared" si="2463"/>
        <v>44047</v>
      </c>
    </row>
    <row r="2231" spans="1:25" ht="15">
      <c r="A2231" s="39"/>
      <c r="B2231" s="240"/>
      <c r="C2231" s="14" t="str">
        <f>IF(B2228&lt;&gt;"",'Agents Postes'!E$6,"")</f>
        <v>Honoré Tarot</v>
      </c>
      <c r="D2231" s="15"/>
      <c r="E2231" s="16"/>
      <c r="F2231" s="16"/>
      <c r="G2231" s="17"/>
      <c r="H2231" s="17"/>
      <c r="I2231" s="18"/>
      <c r="J2231" s="18"/>
      <c r="K2231" s="19"/>
      <c r="L2231" s="1">
        <f t="shared" si="2492"/>
        <v>0</v>
      </c>
      <c r="M2231" s="4">
        <f t="shared" si="2493"/>
        <v>0</v>
      </c>
      <c r="R2231">
        <f t="shared" si="2457"/>
        <v>2</v>
      </c>
      <c r="S2231" s="33">
        <f t="shared" ref="S2231" si="2512">S2228</f>
        <v>44047</v>
      </c>
      <c r="T2231">
        <f t="shared" si="2459"/>
        <v>32</v>
      </c>
      <c r="U2231">
        <f t="shared" si="2460"/>
        <v>8</v>
      </c>
      <c r="V2231" t="str">
        <f t="shared" si="2495"/>
        <v>32Honoré Tarot2</v>
      </c>
      <c r="W2231" s="188">
        <f t="shared" si="2461"/>
        <v>0</v>
      </c>
      <c r="X2231" s="188">
        <f t="shared" si="2462"/>
        <v>0</v>
      </c>
      <c r="Y2231" s="33">
        <f t="shared" si="2463"/>
        <v>44047</v>
      </c>
    </row>
    <row r="2232" spans="1:25" ht="15">
      <c r="A2232" s="39"/>
      <c r="B2232" s="240"/>
      <c r="C2232" s="14" t="str">
        <f>IF(B2228&lt;&gt;"",'Agents Postes'!E$7,"")</f>
        <v>Joseph Belote</v>
      </c>
      <c r="D2232" s="15"/>
      <c r="E2232" s="16"/>
      <c r="F2232" s="16"/>
      <c r="G2232" s="17"/>
      <c r="H2232" s="17"/>
      <c r="I2232" s="18"/>
      <c r="J2232" s="18"/>
      <c r="K2232" s="19"/>
      <c r="L2232" s="1">
        <f t="shared" si="2492"/>
        <v>0</v>
      </c>
      <c r="M2232" s="4">
        <f t="shared" si="2493"/>
        <v>0</v>
      </c>
      <c r="R2232">
        <f t="shared" si="2457"/>
        <v>2</v>
      </c>
      <c r="S2232" s="33">
        <f t="shared" ref="S2232" si="2513">S2228</f>
        <v>44047</v>
      </c>
      <c r="T2232">
        <f t="shared" si="2459"/>
        <v>32</v>
      </c>
      <c r="U2232">
        <f t="shared" si="2460"/>
        <v>8</v>
      </c>
      <c r="V2232" t="str">
        <f t="shared" si="2495"/>
        <v>32Joseph Belote2</v>
      </c>
      <c r="W2232" s="188">
        <f t="shared" si="2461"/>
        <v>0</v>
      </c>
      <c r="X2232" s="188">
        <f t="shared" si="2462"/>
        <v>0</v>
      </c>
      <c r="Y2232" s="33">
        <f t="shared" si="2463"/>
        <v>44047</v>
      </c>
    </row>
    <row r="2233" spans="1:25" ht="15">
      <c r="A2233" s="39"/>
      <c r="B2233" s="240"/>
      <c r="C2233" s="14" t="str">
        <f>IF(B2228&lt;&gt;"",'Agents Postes'!E$8,"")</f>
        <v/>
      </c>
      <c r="D2233" s="15"/>
      <c r="E2233" s="16"/>
      <c r="F2233" s="16"/>
      <c r="G2233" s="17"/>
      <c r="H2233" s="17"/>
      <c r="I2233" s="18"/>
      <c r="J2233" s="18"/>
      <c r="K2233" s="19"/>
      <c r="L2233" s="1">
        <f t="shared" si="2492"/>
        <v>0</v>
      </c>
      <c r="M2233" s="4">
        <f t="shared" si="2493"/>
        <v>0</v>
      </c>
      <c r="R2233">
        <f t="shared" si="2457"/>
        <v>2</v>
      </c>
      <c r="S2233" s="33">
        <f t="shared" ref="S2233" si="2514">S2228</f>
        <v>44047</v>
      </c>
      <c r="T2233">
        <f t="shared" si="2459"/>
        <v>32</v>
      </c>
      <c r="U2233">
        <f t="shared" si="2460"/>
        <v>8</v>
      </c>
      <c r="V2233" t="str">
        <f t="shared" si="2495"/>
        <v>322</v>
      </c>
      <c r="W2233" s="188">
        <f t="shared" si="2461"/>
        <v>0</v>
      </c>
      <c r="X2233" s="188">
        <f t="shared" si="2462"/>
        <v>0</v>
      </c>
      <c r="Y2233" s="33">
        <f t="shared" si="2463"/>
        <v>44047</v>
      </c>
    </row>
    <row r="2234" spans="1:25" ht="15">
      <c r="A2234" s="39"/>
      <c r="B2234" s="240"/>
      <c r="C2234" s="14" t="str">
        <f>IF(B2228&lt;&gt;"",'Agents Postes'!E$9,"")</f>
        <v/>
      </c>
      <c r="D2234" s="15"/>
      <c r="E2234" s="16"/>
      <c r="F2234" s="16"/>
      <c r="G2234" s="17"/>
      <c r="H2234" s="17"/>
      <c r="I2234" s="18"/>
      <c r="J2234" s="18"/>
      <c r="K2234" s="19"/>
      <c r="L2234" s="1">
        <f t="shared" si="2492"/>
        <v>0</v>
      </c>
      <c r="M2234" s="4">
        <f t="shared" si="2493"/>
        <v>0</v>
      </c>
      <c r="R2234">
        <f t="shared" si="2457"/>
        <v>2</v>
      </c>
      <c r="S2234" s="33">
        <f t="shared" ref="S2234" si="2515">S2228</f>
        <v>44047</v>
      </c>
      <c r="T2234">
        <f t="shared" si="2459"/>
        <v>32</v>
      </c>
      <c r="U2234">
        <f t="shared" si="2460"/>
        <v>8</v>
      </c>
      <c r="V2234" t="str">
        <f t="shared" si="2495"/>
        <v>322</v>
      </c>
      <c r="W2234" s="188">
        <f t="shared" si="2461"/>
        <v>0</v>
      </c>
      <c r="X2234" s="188">
        <f t="shared" si="2462"/>
        <v>0</v>
      </c>
      <c r="Y2234" s="33">
        <f t="shared" si="2463"/>
        <v>44047</v>
      </c>
    </row>
    <row r="2235" spans="1:25" ht="15">
      <c r="A2235" s="39"/>
      <c r="B2235" s="240"/>
      <c r="C2235" s="14" t="str">
        <f>IF(B2228&lt;&gt;"",'Agents Postes'!E$10,"")</f>
        <v/>
      </c>
      <c r="D2235" s="15"/>
      <c r="E2235" s="16"/>
      <c r="F2235" s="16"/>
      <c r="G2235" s="17"/>
      <c r="H2235" s="17"/>
      <c r="I2235" s="18"/>
      <c r="J2235" s="18"/>
      <c r="K2235" s="19"/>
      <c r="L2235" s="1">
        <f t="shared" si="2492"/>
        <v>0</v>
      </c>
      <c r="M2235" s="4">
        <f t="shared" si="2493"/>
        <v>0</v>
      </c>
      <c r="R2235">
        <f t="shared" si="2457"/>
        <v>2</v>
      </c>
      <c r="S2235" s="33">
        <f t="shared" ref="S2235" si="2516">S2228</f>
        <v>44047</v>
      </c>
      <c r="T2235">
        <f t="shared" si="2459"/>
        <v>32</v>
      </c>
      <c r="U2235">
        <f t="shared" si="2460"/>
        <v>8</v>
      </c>
      <c r="V2235" t="str">
        <f t="shared" si="2495"/>
        <v>322</v>
      </c>
      <c r="W2235" s="188">
        <f t="shared" si="2461"/>
        <v>0</v>
      </c>
      <c r="X2235" s="188">
        <f t="shared" si="2462"/>
        <v>0</v>
      </c>
      <c r="Y2235" s="33">
        <f t="shared" si="2463"/>
        <v>44047</v>
      </c>
    </row>
    <row r="2236" spans="1:25" ht="15">
      <c r="A2236" s="39"/>
      <c r="B2236" s="240"/>
      <c r="C2236" s="14" t="str">
        <f>IF(B2228&lt;&gt;"",'Agents Postes'!E$11,"")</f>
        <v/>
      </c>
      <c r="D2236" s="15"/>
      <c r="E2236" s="16"/>
      <c r="F2236" s="16"/>
      <c r="G2236" s="17"/>
      <c r="H2236" s="17"/>
      <c r="I2236" s="18"/>
      <c r="J2236" s="18"/>
      <c r="K2236" s="19"/>
      <c r="L2236" s="1">
        <f t="shared" si="2492"/>
        <v>0</v>
      </c>
      <c r="M2236" s="4">
        <f t="shared" si="2493"/>
        <v>0</v>
      </c>
      <c r="R2236">
        <f t="shared" si="2457"/>
        <v>2</v>
      </c>
      <c r="S2236" s="33">
        <f t="shared" ref="S2236" si="2517">S2228</f>
        <v>44047</v>
      </c>
      <c r="T2236">
        <f t="shared" si="2459"/>
        <v>32</v>
      </c>
      <c r="U2236">
        <f t="shared" si="2460"/>
        <v>8</v>
      </c>
      <c r="V2236" t="str">
        <f t="shared" si="2495"/>
        <v>322</v>
      </c>
      <c r="W2236" s="188">
        <f t="shared" si="2461"/>
        <v>0</v>
      </c>
      <c r="X2236" s="188">
        <f t="shared" si="2462"/>
        <v>0</v>
      </c>
      <c r="Y2236" s="33">
        <f t="shared" si="2463"/>
        <v>44047</v>
      </c>
    </row>
    <row r="2237" spans="1:25" ht="15">
      <c r="A2237" s="39"/>
      <c r="B2237" s="240"/>
      <c r="C2237" s="14" t="str">
        <f>IF(B2228&lt;&gt;"",'Agents Postes'!E$12,"")</f>
        <v/>
      </c>
      <c r="D2237" s="15"/>
      <c r="E2237" s="16"/>
      <c r="F2237" s="16"/>
      <c r="G2237" s="17"/>
      <c r="H2237" s="17"/>
      <c r="I2237" s="18"/>
      <c r="J2237" s="18"/>
      <c r="K2237" s="19"/>
      <c r="L2237" s="1">
        <f t="shared" si="2492"/>
        <v>0</v>
      </c>
      <c r="M2237" s="4">
        <f t="shared" si="2493"/>
        <v>0</v>
      </c>
      <c r="R2237">
        <f t="shared" si="2457"/>
        <v>2</v>
      </c>
      <c r="S2237" s="33">
        <f t="shared" ref="S2237" si="2518">S2228</f>
        <v>44047</v>
      </c>
      <c r="T2237">
        <f t="shared" si="2459"/>
        <v>32</v>
      </c>
      <c r="U2237">
        <f t="shared" si="2460"/>
        <v>8</v>
      </c>
      <c r="V2237" t="str">
        <f t="shared" si="2495"/>
        <v>322</v>
      </c>
      <c r="W2237" s="188">
        <f t="shared" si="2461"/>
        <v>0</v>
      </c>
      <c r="X2237" s="188">
        <f t="shared" si="2462"/>
        <v>0</v>
      </c>
      <c r="Y2237" s="33">
        <f t="shared" si="2463"/>
        <v>44047</v>
      </c>
    </row>
    <row r="2238" spans="1:25" ht="15">
      <c r="A2238" s="39"/>
      <c r="B2238" s="240"/>
      <c r="C2238" s="14" t="str">
        <f>IF(B2228&lt;&gt;"",'Agents Postes'!E$13,"")</f>
        <v/>
      </c>
      <c r="D2238" s="15"/>
      <c r="E2238" s="16"/>
      <c r="F2238" s="16"/>
      <c r="G2238" s="17"/>
      <c r="H2238" s="17"/>
      <c r="I2238" s="18"/>
      <c r="J2238" s="18"/>
      <c r="K2238" s="19"/>
      <c r="L2238" s="1">
        <f t="shared" si="2492"/>
        <v>0</v>
      </c>
      <c r="M2238" s="4">
        <f t="shared" si="2493"/>
        <v>0</v>
      </c>
      <c r="R2238">
        <f t="shared" si="2457"/>
        <v>2</v>
      </c>
      <c r="S2238" s="33">
        <f t="shared" ref="S2238" si="2519">S2228</f>
        <v>44047</v>
      </c>
      <c r="T2238">
        <f t="shared" si="2459"/>
        <v>32</v>
      </c>
      <c r="U2238">
        <f t="shared" si="2460"/>
        <v>8</v>
      </c>
      <c r="V2238" t="str">
        <f t="shared" si="2495"/>
        <v>322</v>
      </c>
      <c r="W2238" s="188">
        <f t="shared" si="2461"/>
        <v>0</v>
      </c>
      <c r="X2238" s="188">
        <f t="shared" si="2462"/>
        <v>0</v>
      </c>
      <c r="Y2238" s="33">
        <f t="shared" si="2463"/>
        <v>44047</v>
      </c>
    </row>
    <row r="2239" spans="1:25" ht="15">
      <c r="A2239" s="39"/>
      <c r="B2239" s="240"/>
      <c r="C2239" s="14" t="str">
        <f>IF(B2228&lt;&gt;"",'Agents Postes'!E$14,"")</f>
        <v/>
      </c>
      <c r="D2239" s="15"/>
      <c r="E2239" s="16"/>
      <c r="F2239" s="16"/>
      <c r="G2239" s="17"/>
      <c r="H2239" s="17"/>
      <c r="I2239" s="18"/>
      <c r="J2239" s="18"/>
      <c r="K2239" s="19"/>
      <c r="L2239" s="1">
        <f t="shared" si="2492"/>
        <v>0</v>
      </c>
      <c r="M2239" s="4">
        <f t="shared" si="2493"/>
        <v>0</v>
      </c>
      <c r="R2239">
        <f t="shared" si="2457"/>
        <v>2</v>
      </c>
      <c r="S2239" s="33">
        <f t="shared" ref="S2239" si="2520">S2228</f>
        <v>44047</v>
      </c>
      <c r="T2239">
        <f t="shared" si="2459"/>
        <v>32</v>
      </c>
      <c r="U2239">
        <f t="shared" si="2460"/>
        <v>8</v>
      </c>
      <c r="V2239" t="str">
        <f t="shared" si="2495"/>
        <v>322</v>
      </c>
      <c r="W2239" s="188">
        <f t="shared" si="2461"/>
        <v>0</v>
      </c>
      <c r="X2239" s="188">
        <f t="shared" si="2462"/>
        <v>0</v>
      </c>
      <c r="Y2239" s="33">
        <f t="shared" si="2463"/>
        <v>44047</v>
      </c>
    </row>
    <row r="2240" spans="1:25" ht="15">
      <c r="A2240" s="39"/>
      <c r="B2240" s="240"/>
      <c r="C2240" s="14" t="str">
        <f>IF(B2229&lt;&gt;"",'Agents Postes'!E$14,"")</f>
        <v/>
      </c>
      <c r="D2240" s="15"/>
      <c r="E2240" s="16"/>
      <c r="F2240" s="16"/>
      <c r="G2240" s="17"/>
      <c r="H2240" s="17"/>
      <c r="I2240" s="18"/>
      <c r="J2240" s="18"/>
      <c r="K2240" s="19"/>
      <c r="L2240" s="1">
        <f t="shared" si="2492"/>
        <v>0</v>
      </c>
      <c r="M2240" s="4">
        <f t="shared" si="2493"/>
        <v>0</v>
      </c>
      <c r="R2240">
        <f t="shared" si="2457"/>
        <v>2</v>
      </c>
      <c r="S2240" s="33">
        <f t="shared" ref="S2240" si="2521">S2228</f>
        <v>44047</v>
      </c>
      <c r="T2240">
        <f t="shared" si="2459"/>
        <v>32</v>
      </c>
      <c r="U2240">
        <f t="shared" si="2460"/>
        <v>8</v>
      </c>
      <c r="V2240" t="str">
        <f t="shared" si="2495"/>
        <v>322</v>
      </c>
      <c r="W2240" s="188">
        <f t="shared" si="2461"/>
        <v>0</v>
      </c>
      <c r="X2240" s="188">
        <f t="shared" si="2462"/>
        <v>0</v>
      </c>
      <c r="Y2240" s="33">
        <f t="shared" si="2463"/>
        <v>44047</v>
      </c>
    </row>
    <row r="2241" spans="1:25" ht="15">
      <c r="A2241" s="39"/>
      <c r="B2241" s="240"/>
      <c r="C2241" s="14" t="str">
        <f>IF(B2230&lt;&gt;"",'Agents Postes'!E$14,"")</f>
        <v/>
      </c>
      <c r="D2241" s="15"/>
      <c r="E2241" s="16"/>
      <c r="F2241" s="16"/>
      <c r="G2241" s="17"/>
      <c r="H2241" s="17"/>
      <c r="I2241" s="18"/>
      <c r="J2241" s="18"/>
      <c r="K2241" s="19"/>
      <c r="L2241" s="1">
        <f t="shared" si="2492"/>
        <v>0</v>
      </c>
      <c r="M2241" s="4">
        <f t="shared" si="2493"/>
        <v>0</v>
      </c>
      <c r="R2241">
        <f t="shared" si="2457"/>
        <v>2</v>
      </c>
      <c r="S2241" s="33">
        <f t="shared" ref="S2241" si="2522">S2228</f>
        <v>44047</v>
      </c>
      <c r="T2241">
        <f t="shared" si="2459"/>
        <v>32</v>
      </c>
      <c r="U2241">
        <f t="shared" si="2460"/>
        <v>8</v>
      </c>
      <c r="V2241" t="str">
        <f t="shared" si="2495"/>
        <v>322</v>
      </c>
      <c r="W2241" s="188">
        <f t="shared" si="2461"/>
        <v>0</v>
      </c>
      <c r="X2241" s="188">
        <f t="shared" si="2462"/>
        <v>0</v>
      </c>
      <c r="Y2241" s="33">
        <f t="shared" si="2463"/>
        <v>44047</v>
      </c>
    </row>
    <row r="2242" spans="1:25" ht="15.75" thickBot="1">
      <c r="A2242" s="39"/>
      <c r="B2242" s="241"/>
      <c r="C2242" s="14" t="str">
        <f>IF(B2231&lt;&gt;"",'Agents Postes'!E$14,"")</f>
        <v/>
      </c>
      <c r="D2242" s="15"/>
      <c r="E2242" s="126"/>
      <c r="F2242" s="126"/>
      <c r="G2242" s="127"/>
      <c r="H2242" s="127"/>
      <c r="I2242" s="128"/>
      <c r="J2242" s="128"/>
      <c r="K2242" s="21"/>
      <c r="L2242" s="5">
        <f t="shared" si="2492"/>
        <v>0</v>
      </c>
      <c r="M2242" s="6">
        <f t="shared" si="2493"/>
        <v>0</v>
      </c>
      <c r="R2242">
        <f t="shared" si="2457"/>
        <v>2</v>
      </c>
      <c r="S2242" s="33">
        <f t="shared" ref="S2242" si="2523">S2228</f>
        <v>44047</v>
      </c>
      <c r="T2242">
        <f t="shared" si="2459"/>
        <v>32</v>
      </c>
      <c r="U2242">
        <f t="shared" si="2460"/>
        <v>8</v>
      </c>
      <c r="V2242" t="str">
        <f t="shared" si="2495"/>
        <v>322</v>
      </c>
      <c r="W2242" s="188">
        <f t="shared" si="2461"/>
        <v>0</v>
      </c>
      <c r="X2242" s="188">
        <f t="shared" si="2462"/>
        <v>0</v>
      </c>
      <c r="Y2242" s="33">
        <f t="shared" si="2463"/>
        <v>44047</v>
      </c>
    </row>
    <row r="2243" spans="1:25" ht="15">
      <c r="A2243" s="39">
        <v>149</v>
      </c>
      <c r="B2243" s="239">
        <f>IF(WORKDAY(D$4,A2243,Feries)&lt;=F$4,WORKDAY(D$4,A2243,Feries),"")</f>
        <v>44048</v>
      </c>
      <c r="C2243" s="11" t="str">
        <f>IF(B2243&lt;&gt;"",'Agents Postes'!E$3,"")</f>
        <v>Herbert Dupont</v>
      </c>
      <c r="D2243" s="12"/>
      <c r="E2243" s="123"/>
      <c r="F2243" s="123"/>
      <c r="G2243" s="124"/>
      <c r="H2243" s="124"/>
      <c r="I2243" s="125"/>
      <c r="J2243" s="125"/>
      <c r="K2243" s="13"/>
      <c r="L2243" s="2">
        <f t="shared" si="2492"/>
        <v>0</v>
      </c>
      <c r="M2243" s="3">
        <f t="shared" si="2493"/>
        <v>0</v>
      </c>
      <c r="R2243">
        <f t="shared" si="2457"/>
        <v>3</v>
      </c>
      <c r="S2243" s="33">
        <f t="shared" ref="S2243" si="2524">B2243</f>
        <v>44048</v>
      </c>
      <c r="T2243">
        <f t="shared" si="2459"/>
        <v>32</v>
      </c>
      <c r="U2243">
        <f t="shared" si="2460"/>
        <v>8</v>
      </c>
      <c r="V2243" t="str">
        <f t="shared" si="2495"/>
        <v>32Herbert Dupont3</v>
      </c>
      <c r="W2243" s="188">
        <f t="shared" si="2461"/>
        <v>0</v>
      </c>
      <c r="X2243" s="188">
        <f t="shared" si="2462"/>
        <v>0</v>
      </c>
      <c r="Y2243" s="33">
        <f t="shared" si="2463"/>
        <v>44048</v>
      </c>
    </row>
    <row r="2244" spans="1:25" ht="15">
      <c r="A2244" s="39"/>
      <c r="B2244" s="240"/>
      <c r="C2244" s="14" t="str">
        <f>IF(B2243&lt;&gt;"",'Agents Postes'!E$4,"")</f>
        <v>Lulu Durand</v>
      </c>
      <c r="D2244" s="15"/>
      <c r="E2244" s="16"/>
      <c r="F2244" s="16"/>
      <c r="G2244" s="17"/>
      <c r="H2244" s="17"/>
      <c r="I2244" s="18"/>
      <c r="J2244" s="18"/>
      <c r="K2244" s="19"/>
      <c r="L2244" s="1">
        <f t="shared" si="2492"/>
        <v>0</v>
      </c>
      <c r="M2244" s="4">
        <f t="shared" si="2493"/>
        <v>0</v>
      </c>
      <c r="R2244">
        <f t="shared" si="2457"/>
        <v>3</v>
      </c>
      <c r="S2244" s="33">
        <f t="shared" ref="S2244" si="2525">S2243</f>
        <v>44048</v>
      </c>
      <c r="T2244">
        <f t="shared" si="2459"/>
        <v>32</v>
      </c>
      <c r="U2244">
        <f t="shared" si="2460"/>
        <v>8</v>
      </c>
      <c r="V2244" t="str">
        <f t="shared" si="2495"/>
        <v>32Lulu Durand3</v>
      </c>
      <c r="W2244" s="188">
        <f t="shared" si="2461"/>
        <v>0</v>
      </c>
      <c r="X2244" s="188">
        <f t="shared" si="2462"/>
        <v>0</v>
      </c>
      <c r="Y2244" s="33">
        <f t="shared" si="2463"/>
        <v>44048</v>
      </c>
    </row>
    <row r="2245" spans="1:25" ht="15">
      <c r="A2245" s="39"/>
      <c r="B2245" s="240"/>
      <c r="C2245" s="14" t="str">
        <f>IF(B2243&lt;&gt;"",'Agents Postes'!E$5,"")</f>
        <v>Jules Wist</v>
      </c>
      <c r="D2245" s="15"/>
      <c r="E2245" s="16"/>
      <c r="F2245" s="16"/>
      <c r="G2245" s="17"/>
      <c r="H2245" s="17"/>
      <c r="I2245" s="18"/>
      <c r="J2245" s="18"/>
      <c r="K2245" s="19"/>
      <c r="L2245" s="1">
        <f t="shared" si="2492"/>
        <v>0</v>
      </c>
      <c r="M2245" s="4">
        <f t="shared" si="2493"/>
        <v>0</v>
      </c>
      <c r="R2245">
        <f t="shared" si="2457"/>
        <v>3</v>
      </c>
      <c r="S2245" s="33">
        <f t="shared" ref="S2245" si="2526">S2243</f>
        <v>44048</v>
      </c>
      <c r="T2245">
        <f t="shared" si="2459"/>
        <v>32</v>
      </c>
      <c r="U2245">
        <f t="shared" si="2460"/>
        <v>8</v>
      </c>
      <c r="V2245" t="str">
        <f t="shared" si="2495"/>
        <v>32Jules Wist3</v>
      </c>
      <c r="W2245" s="188">
        <f t="shared" si="2461"/>
        <v>0</v>
      </c>
      <c r="X2245" s="188">
        <f t="shared" si="2462"/>
        <v>0</v>
      </c>
      <c r="Y2245" s="33">
        <f t="shared" si="2463"/>
        <v>44048</v>
      </c>
    </row>
    <row r="2246" spans="1:25" ht="15">
      <c r="A2246" s="39"/>
      <c r="B2246" s="240"/>
      <c r="C2246" s="14" t="str">
        <f>IF(B2243&lt;&gt;"",'Agents Postes'!E$6,"")</f>
        <v>Honoré Tarot</v>
      </c>
      <c r="D2246" s="15"/>
      <c r="E2246" s="16"/>
      <c r="F2246" s="16"/>
      <c r="G2246" s="17"/>
      <c r="H2246" s="17"/>
      <c r="I2246" s="18"/>
      <c r="J2246" s="18"/>
      <c r="K2246" s="19"/>
      <c r="L2246" s="1">
        <f t="shared" si="2492"/>
        <v>0</v>
      </c>
      <c r="M2246" s="4">
        <f t="shared" si="2493"/>
        <v>0</v>
      </c>
      <c r="R2246">
        <f t="shared" si="2457"/>
        <v>3</v>
      </c>
      <c r="S2246" s="33">
        <f t="shared" ref="S2246" si="2527">S2243</f>
        <v>44048</v>
      </c>
      <c r="T2246">
        <f t="shared" si="2459"/>
        <v>32</v>
      </c>
      <c r="U2246">
        <f t="shared" si="2460"/>
        <v>8</v>
      </c>
      <c r="V2246" t="str">
        <f t="shared" si="2495"/>
        <v>32Honoré Tarot3</v>
      </c>
      <c r="W2246" s="188">
        <f t="shared" si="2461"/>
        <v>0</v>
      </c>
      <c r="X2246" s="188">
        <f t="shared" si="2462"/>
        <v>0</v>
      </c>
      <c r="Y2246" s="33">
        <f t="shared" si="2463"/>
        <v>44048</v>
      </c>
    </row>
    <row r="2247" spans="1:25" ht="15">
      <c r="A2247" s="39"/>
      <c r="B2247" s="240"/>
      <c r="C2247" s="14" t="str">
        <f>IF(B2243&lt;&gt;"",'Agents Postes'!E$7,"")</f>
        <v>Joseph Belote</v>
      </c>
      <c r="D2247" s="15"/>
      <c r="E2247" s="16"/>
      <c r="F2247" s="16"/>
      <c r="G2247" s="17"/>
      <c r="H2247" s="17"/>
      <c r="I2247" s="18"/>
      <c r="J2247" s="18"/>
      <c r="K2247" s="19"/>
      <c r="L2247" s="1">
        <f t="shared" si="2492"/>
        <v>0</v>
      </c>
      <c r="M2247" s="4">
        <f t="shared" si="2493"/>
        <v>0</v>
      </c>
      <c r="R2247">
        <f t="shared" si="2457"/>
        <v>3</v>
      </c>
      <c r="S2247" s="33">
        <f t="shared" ref="S2247" si="2528">S2243</f>
        <v>44048</v>
      </c>
      <c r="T2247">
        <f t="shared" si="2459"/>
        <v>32</v>
      </c>
      <c r="U2247">
        <f t="shared" si="2460"/>
        <v>8</v>
      </c>
      <c r="V2247" t="str">
        <f t="shared" si="2495"/>
        <v>32Joseph Belote3</v>
      </c>
      <c r="W2247" s="188">
        <f t="shared" si="2461"/>
        <v>0</v>
      </c>
      <c r="X2247" s="188">
        <f t="shared" si="2462"/>
        <v>0</v>
      </c>
      <c r="Y2247" s="33">
        <f t="shared" si="2463"/>
        <v>44048</v>
      </c>
    </row>
    <row r="2248" spans="1:25" ht="15">
      <c r="A2248" s="39"/>
      <c r="B2248" s="240"/>
      <c r="C2248" s="14" t="str">
        <f>IF(B2243&lt;&gt;"",'Agents Postes'!E$8,"")</f>
        <v/>
      </c>
      <c r="D2248" s="15"/>
      <c r="E2248" s="16"/>
      <c r="F2248" s="16"/>
      <c r="G2248" s="17"/>
      <c r="H2248" s="17"/>
      <c r="I2248" s="18"/>
      <c r="J2248" s="18"/>
      <c r="K2248" s="19"/>
      <c r="L2248" s="1">
        <f t="shared" si="2492"/>
        <v>0</v>
      </c>
      <c r="M2248" s="4">
        <f t="shared" si="2493"/>
        <v>0</v>
      </c>
      <c r="R2248">
        <f t="shared" si="2457"/>
        <v>3</v>
      </c>
      <c r="S2248" s="33">
        <f t="shared" ref="S2248" si="2529">S2243</f>
        <v>44048</v>
      </c>
      <c r="T2248">
        <f t="shared" si="2459"/>
        <v>32</v>
      </c>
      <c r="U2248">
        <f t="shared" si="2460"/>
        <v>8</v>
      </c>
      <c r="V2248" t="str">
        <f t="shared" si="2495"/>
        <v>323</v>
      </c>
      <c r="W2248" s="188">
        <f t="shared" si="2461"/>
        <v>0</v>
      </c>
      <c r="X2248" s="188">
        <f t="shared" si="2462"/>
        <v>0</v>
      </c>
      <c r="Y2248" s="33">
        <f t="shared" si="2463"/>
        <v>44048</v>
      </c>
    </row>
    <row r="2249" spans="1:25" ht="15">
      <c r="A2249" s="39"/>
      <c r="B2249" s="240"/>
      <c r="C2249" s="14" t="str">
        <f>IF(B2243&lt;&gt;"",'Agents Postes'!E$9,"")</f>
        <v/>
      </c>
      <c r="D2249" s="15"/>
      <c r="E2249" s="16"/>
      <c r="F2249" s="16"/>
      <c r="G2249" s="17"/>
      <c r="H2249" s="17"/>
      <c r="I2249" s="18"/>
      <c r="J2249" s="18"/>
      <c r="K2249" s="19"/>
      <c r="L2249" s="1">
        <f t="shared" si="2492"/>
        <v>0</v>
      </c>
      <c r="M2249" s="4">
        <f t="shared" si="2493"/>
        <v>0</v>
      </c>
      <c r="R2249">
        <f t="shared" ref="R2249:R2312" si="2530">IF(S2249&lt;&gt;"",WEEKDAY(S2249,2),"")</f>
        <v>3</v>
      </c>
      <c r="S2249" s="33">
        <f t="shared" ref="S2249" si="2531">S2243</f>
        <v>44048</v>
      </c>
      <c r="T2249">
        <f t="shared" ref="T2249:T2312" si="2532">IF(S2249&lt;&gt;"",WEEKNUM(S2249,2),"")</f>
        <v>32</v>
      </c>
      <c r="U2249">
        <f t="shared" ref="U2249:U2312" si="2533">IF(S2249&lt;&gt;"",MONTH(S2249),"")</f>
        <v>8</v>
      </c>
      <c r="V2249" t="str">
        <f t="shared" si="2495"/>
        <v>323</v>
      </c>
      <c r="W2249" s="188">
        <f t="shared" ref="W2249:W2312" si="2534">D2249</f>
        <v>0</v>
      </c>
      <c r="X2249" s="188">
        <f t="shared" ref="X2249:X2312" si="2535">K2249</f>
        <v>0</v>
      </c>
      <c r="Y2249" s="33">
        <f t="shared" ref="Y2249:Y2312" si="2536">S2249</f>
        <v>44048</v>
      </c>
    </row>
    <row r="2250" spans="1:25" ht="15">
      <c r="A2250" s="39"/>
      <c r="B2250" s="240"/>
      <c r="C2250" s="14" t="str">
        <f>IF(B2243&lt;&gt;"",'Agents Postes'!E$10,"")</f>
        <v/>
      </c>
      <c r="D2250" s="15"/>
      <c r="E2250" s="16"/>
      <c r="F2250" s="16"/>
      <c r="G2250" s="17"/>
      <c r="H2250" s="17"/>
      <c r="I2250" s="18"/>
      <c r="J2250" s="18"/>
      <c r="K2250" s="19"/>
      <c r="L2250" s="1">
        <f t="shared" si="2492"/>
        <v>0</v>
      </c>
      <c r="M2250" s="4">
        <f t="shared" si="2493"/>
        <v>0</v>
      </c>
      <c r="R2250">
        <f t="shared" si="2530"/>
        <v>3</v>
      </c>
      <c r="S2250" s="33">
        <f t="shared" ref="S2250" si="2537">S2243</f>
        <v>44048</v>
      </c>
      <c r="T2250">
        <f t="shared" si="2532"/>
        <v>32</v>
      </c>
      <c r="U2250">
        <f t="shared" si="2533"/>
        <v>8</v>
      </c>
      <c r="V2250" t="str">
        <f t="shared" si="2495"/>
        <v>323</v>
      </c>
      <c r="W2250" s="188">
        <f t="shared" si="2534"/>
        <v>0</v>
      </c>
      <c r="X2250" s="188">
        <f t="shared" si="2535"/>
        <v>0</v>
      </c>
      <c r="Y2250" s="33">
        <f t="shared" si="2536"/>
        <v>44048</v>
      </c>
    </row>
    <row r="2251" spans="1:25" ht="15">
      <c r="A2251" s="39"/>
      <c r="B2251" s="240"/>
      <c r="C2251" s="14" t="str">
        <f>IF(B2243&lt;&gt;"",'Agents Postes'!E$11,"")</f>
        <v/>
      </c>
      <c r="D2251" s="15"/>
      <c r="E2251" s="16"/>
      <c r="F2251" s="16"/>
      <c r="G2251" s="17"/>
      <c r="H2251" s="17"/>
      <c r="I2251" s="18"/>
      <c r="J2251" s="18"/>
      <c r="K2251" s="19"/>
      <c r="L2251" s="1">
        <f t="shared" si="2492"/>
        <v>0</v>
      </c>
      <c r="M2251" s="4">
        <f t="shared" si="2493"/>
        <v>0</v>
      </c>
      <c r="R2251">
        <f t="shared" si="2530"/>
        <v>3</v>
      </c>
      <c r="S2251" s="33">
        <f t="shared" ref="S2251" si="2538">S2243</f>
        <v>44048</v>
      </c>
      <c r="T2251">
        <f t="shared" si="2532"/>
        <v>32</v>
      </c>
      <c r="U2251">
        <f t="shared" si="2533"/>
        <v>8</v>
      </c>
      <c r="V2251" t="str">
        <f t="shared" si="2495"/>
        <v>323</v>
      </c>
      <c r="W2251" s="188">
        <f t="shared" si="2534"/>
        <v>0</v>
      </c>
      <c r="X2251" s="188">
        <f t="shared" si="2535"/>
        <v>0</v>
      </c>
      <c r="Y2251" s="33">
        <f t="shared" si="2536"/>
        <v>44048</v>
      </c>
    </row>
    <row r="2252" spans="1:25" ht="15">
      <c r="A2252" s="39"/>
      <c r="B2252" s="240"/>
      <c r="C2252" s="14" t="str">
        <f>IF(B2243&lt;&gt;"",'Agents Postes'!E$12,"")</f>
        <v/>
      </c>
      <c r="D2252" s="15"/>
      <c r="E2252" s="16"/>
      <c r="F2252" s="16"/>
      <c r="G2252" s="17"/>
      <c r="H2252" s="17"/>
      <c r="I2252" s="18"/>
      <c r="J2252" s="18"/>
      <c r="K2252" s="19"/>
      <c r="L2252" s="1">
        <f t="shared" si="2492"/>
        <v>0</v>
      </c>
      <c r="M2252" s="4">
        <f t="shared" si="2493"/>
        <v>0</v>
      </c>
      <c r="R2252">
        <f t="shared" si="2530"/>
        <v>3</v>
      </c>
      <c r="S2252" s="33">
        <f t="shared" ref="S2252" si="2539">S2243</f>
        <v>44048</v>
      </c>
      <c r="T2252">
        <f t="shared" si="2532"/>
        <v>32</v>
      </c>
      <c r="U2252">
        <f t="shared" si="2533"/>
        <v>8</v>
      </c>
      <c r="V2252" t="str">
        <f t="shared" si="2495"/>
        <v>323</v>
      </c>
      <c r="W2252" s="188">
        <f t="shared" si="2534"/>
        <v>0</v>
      </c>
      <c r="X2252" s="188">
        <f t="shared" si="2535"/>
        <v>0</v>
      </c>
      <c r="Y2252" s="33">
        <f t="shared" si="2536"/>
        <v>44048</v>
      </c>
    </row>
    <row r="2253" spans="1:25" ht="15">
      <c r="A2253" s="39"/>
      <c r="B2253" s="240"/>
      <c r="C2253" s="14" t="str">
        <f>IF(B2243&lt;&gt;"",'Agents Postes'!E$13,"")</f>
        <v/>
      </c>
      <c r="D2253" s="15"/>
      <c r="E2253" s="16"/>
      <c r="F2253" s="16"/>
      <c r="G2253" s="17"/>
      <c r="H2253" s="17"/>
      <c r="I2253" s="18"/>
      <c r="J2253" s="18"/>
      <c r="K2253" s="19"/>
      <c r="L2253" s="1">
        <f t="shared" si="2492"/>
        <v>0</v>
      </c>
      <c r="M2253" s="4">
        <f t="shared" si="2493"/>
        <v>0</v>
      </c>
      <c r="R2253">
        <f t="shared" si="2530"/>
        <v>3</v>
      </c>
      <c r="S2253" s="33">
        <f t="shared" ref="S2253" si="2540">S2243</f>
        <v>44048</v>
      </c>
      <c r="T2253">
        <f t="shared" si="2532"/>
        <v>32</v>
      </c>
      <c r="U2253">
        <f t="shared" si="2533"/>
        <v>8</v>
      </c>
      <c r="V2253" t="str">
        <f t="shared" si="2495"/>
        <v>323</v>
      </c>
      <c r="W2253" s="188">
        <f t="shared" si="2534"/>
        <v>0</v>
      </c>
      <c r="X2253" s="188">
        <f t="shared" si="2535"/>
        <v>0</v>
      </c>
      <c r="Y2253" s="33">
        <f t="shared" si="2536"/>
        <v>44048</v>
      </c>
    </row>
    <row r="2254" spans="1:25" ht="15">
      <c r="A2254" s="39"/>
      <c r="B2254" s="240"/>
      <c r="C2254" s="14" t="str">
        <f>IF(B2243&lt;&gt;"",'Agents Postes'!E$14,"")</f>
        <v/>
      </c>
      <c r="D2254" s="15"/>
      <c r="E2254" s="16"/>
      <c r="F2254" s="16"/>
      <c r="G2254" s="17"/>
      <c r="H2254" s="17"/>
      <c r="I2254" s="18"/>
      <c r="J2254" s="18"/>
      <c r="K2254" s="19"/>
      <c r="L2254" s="1">
        <f t="shared" si="2492"/>
        <v>0</v>
      </c>
      <c r="M2254" s="4">
        <f t="shared" si="2493"/>
        <v>0</v>
      </c>
      <c r="R2254">
        <f t="shared" si="2530"/>
        <v>3</v>
      </c>
      <c r="S2254" s="33">
        <f t="shared" ref="S2254" si="2541">S2243</f>
        <v>44048</v>
      </c>
      <c r="T2254">
        <f t="shared" si="2532"/>
        <v>32</v>
      </c>
      <c r="U2254">
        <f t="shared" si="2533"/>
        <v>8</v>
      </c>
      <c r="V2254" t="str">
        <f t="shared" si="2495"/>
        <v>323</v>
      </c>
      <c r="W2254" s="188">
        <f t="shared" si="2534"/>
        <v>0</v>
      </c>
      <c r="X2254" s="188">
        <f t="shared" si="2535"/>
        <v>0</v>
      </c>
      <c r="Y2254" s="33">
        <f t="shared" si="2536"/>
        <v>44048</v>
      </c>
    </row>
    <row r="2255" spans="1:25" ht="15">
      <c r="A2255" s="39"/>
      <c r="B2255" s="240"/>
      <c r="C2255" s="14" t="str">
        <f>IF(B2244&lt;&gt;"",'Agents Postes'!E$14,"")</f>
        <v/>
      </c>
      <c r="D2255" s="15"/>
      <c r="E2255" s="16"/>
      <c r="F2255" s="16"/>
      <c r="G2255" s="17"/>
      <c r="H2255" s="17"/>
      <c r="I2255" s="18"/>
      <c r="J2255" s="18"/>
      <c r="K2255" s="19"/>
      <c r="L2255" s="1">
        <f t="shared" si="2492"/>
        <v>0</v>
      </c>
      <c r="M2255" s="4">
        <f t="shared" si="2493"/>
        <v>0</v>
      </c>
      <c r="R2255">
        <f t="shared" si="2530"/>
        <v>3</v>
      </c>
      <c r="S2255" s="33">
        <f t="shared" ref="S2255" si="2542">S2243</f>
        <v>44048</v>
      </c>
      <c r="T2255">
        <f t="shared" si="2532"/>
        <v>32</v>
      </c>
      <c r="U2255">
        <f t="shared" si="2533"/>
        <v>8</v>
      </c>
      <c r="V2255" t="str">
        <f t="shared" si="2495"/>
        <v>323</v>
      </c>
      <c r="W2255" s="188">
        <f t="shared" si="2534"/>
        <v>0</v>
      </c>
      <c r="X2255" s="188">
        <f t="shared" si="2535"/>
        <v>0</v>
      </c>
      <c r="Y2255" s="33">
        <f t="shared" si="2536"/>
        <v>44048</v>
      </c>
    </row>
    <row r="2256" spans="1:25" ht="15">
      <c r="A2256" s="39"/>
      <c r="B2256" s="240"/>
      <c r="C2256" s="14" t="str">
        <f>IF(B2245&lt;&gt;"",'Agents Postes'!E$14,"")</f>
        <v/>
      </c>
      <c r="D2256" s="15"/>
      <c r="E2256" s="16"/>
      <c r="F2256" s="16"/>
      <c r="G2256" s="17"/>
      <c r="H2256" s="17"/>
      <c r="I2256" s="18"/>
      <c r="J2256" s="18"/>
      <c r="K2256" s="19"/>
      <c r="L2256" s="1">
        <f t="shared" si="2492"/>
        <v>0</v>
      </c>
      <c r="M2256" s="4">
        <f t="shared" si="2493"/>
        <v>0</v>
      </c>
      <c r="R2256">
        <f t="shared" si="2530"/>
        <v>3</v>
      </c>
      <c r="S2256" s="33">
        <f t="shared" ref="S2256" si="2543">S2243</f>
        <v>44048</v>
      </c>
      <c r="T2256">
        <f t="shared" si="2532"/>
        <v>32</v>
      </c>
      <c r="U2256">
        <f t="shared" si="2533"/>
        <v>8</v>
      </c>
      <c r="V2256" t="str">
        <f t="shared" si="2495"/>
        <v>323</v>
      </c>
      <c r="W2256" s="188">
        <f t="shared" si="2534"/>
        <v>0</v>
      </c>
      <c r="X2256" s="188">
        <f t="shared" si="2535"/>
        <v>0</v>
      </c>
      <c r="Y2256" s="33">
        <f t="shared" si="2536"/>
        <v>44048</v>
      </c>
    </row>
    <row r="2257" spans="1:25" ht="15.75" thickBot="1">
      <c r="A2257" s="39"/>
      <c r="B2257" s="241"/>
      <c r="C2257" s="14" t="str">
        <f>IF(B2246&lt;&gt;"",'Agents Postes'!E$14,"")</f>
        <v/>
      </c>
      <c r="D2257" s="15"/>
      <c r="E2257" s="126"/>
      <c r="F2257" s="126"/>
      <c r="G2257" s="127"/>
      <c r="H2257" s="127"/>
      <c r="I2257" s="128"/>
      <c r="J2257" s="128"/>
      <c r="K2257" s="21"/>
      <c r="L2257" s="5">
        <f t="shared" si="2492"/>
        <v>0</v>
      </c>
      <c r="M2257" s="6">
        <f t="shared" si="2493"/>
        <v>0</v>
      </c>
      <c r="R2257">
        <f t="shared" si="2530"/>
        <v>3</v>
      </c>
      <c r="S2257" s="33">
        <f t="shared" ref="S2257" si="2544">S2243</f>
        <v>44048</v>
      </c>
      <c r="T2257">
        <f t="shared" si="2532"/>
        <v>32</v>
      </c>
      <c r="U2257">
        <f t="shared" si="2533"/>
        <v>8</v>
      </c>
      <c r="V2257" t="str">
        <f t="shared" si="2495"/>
        <v>323</v>
      </c>
      <c r="W2257" s="188">
        <f t="shared" si="2534"/>
        <v>0</v>
      </c>
      <c r="X2257" s="188">
        <f t="shared" si="2535"/>
        <v>0</v>
      </c>
      <c r="Y2257" s="33">
        <f t="shared" si="2536"/>
        <v>44048</v>
      </c>
    </row>
    <row r="2258" spans="1:25" ht="15">
      <c r="A2258" s="39">
        <v>150</v>
      </c>
      <c r="B2258" s="239">
        <f>IF(WORKDAY(D$4,A2258,Feries)&lt;=F$4,WORKDAY(D$4,A2258,Feries),"")</f>
        <v>44049</v>
      </c>
      <c r="C2258" s="11" t="str">
        <f>IF(B2258&lt;&gt;"",'Agents Postes'!E$3,"")</f>
        <v>Herbert Dupont</v>
      </c>
      <c r="D2258" s="12"/>
      <c r="E2258" s="123"/>
      <c r="F2258" s="123"/>
      <c r="G2258" s="124"/>
      <c r="H2258" s="124"/>
      <c r="I2258" s="125"/>
      <c r="J2258" s="125"/>
      <c r="K2258" s="13"/>
      <c r="L2258" s="2">
        <f t="shared" si="2492"/>
        <v>0</v>
      </c>
      <c r="M2258" s="3">
        <f t="shared" si="2493"/>
        <v>0</v>
      </c>
      <c r="R2258">
        <f t="shared" si="2530"/>
        <v>4</v>
      </c>
      <c r="S2258" s="33">
        <f t="shared" ref="S2258" si="2545">B2258</f>
        <v>44049</v>
      </c>
      <c r="T2258">
        <f t="shared" si="2532"/>
        <v>32</v>
      </c>
      <c r="U2258">
        <f t="shared" si="2533"/>
        <v>8</v>
      </c>
      <c r="V2258" t="str">
        <f t="shared" si="2495"/>
        <v>32Herbert Dupont4</v>
      </c>
      <c r="W2258" s="188">
        <f t="shared" si="2534"/>
        <v>0</v>
      </c>
      <c r="X2258" s="188">
        <f t="shared" si="2535"/>
        <v>0</v>
      </c>
      <c r="Y2258" s="33">
        <f t="shared" si="2536"/>
        <v>44049</v>
      </c>
    </row>
    <row r="2259" spans="1:25" ht="15">
      <c r="A2259" s="39"/>
      <c r="B2259" s="240"/>
      <c r="C2259" s="14" t="str">
        <f>IF(B2258&lt;&gt;"",'Agents Postes'!E$4,"")</f>
        <v>Lulu Durand</v>
      </c>
      <c r="D2259" s="15"/>
      <c r="E2259" s="16"/>
      <c r="F2259" s="16"/>
      <c r="G2259" s="17"/>
      <c r="H2259" s="17"/>
      <c r="I2259" s="18"/>
      <c r="J2259" s="18"/>
      <c r="K2259" s="19"/>
      <c r="L2259" s="1">
        <f t="shared" si="2492"/>
        <v>0</v>
      </c>
      <c r="M2259" s="4">
        <f t="shared" si="2493"/>
        <v>0</v>
      </c>
      <c r="R2259">
        <f t="shared" si="2530"/>
        <v>4</v>
      </c>
      <c r="S2259" s="33">
        <f t="shared" ref="S2259" si="2546">S2258</f>
        <v>44049</v>
      </c>
      <c r="T2259">
        <f t="shared" si="2532"/>
        <v>32</v>
      </c>
      <c r="U2259">
        <f t="shared" si="2533"/>
        <v>8</v>
      </c>
      <c r="V2259" t="str">
        <f t="shared" si="2495"/>
        <v>32Lulu Durand4</v>
      </c>
      <c r="W2259" s="188">
        <f t="shared" si="2534"/>
        <v>0</v>
      </c>
      <c r="X2259" s="188">
        <f t="shared" si="2535"/>
        <v>0</v>
      </c>
      <c r="Y2259" s="33">
        <f t="shared" si="2536"/>
        <v>44049</v>
      </c>
    </row>
    <row r="2260" spans="1:25" ht="15">
      <c r="A2260" s="39"/>
      <c r="B2260" s="240"/>
      <c r="C2260" s="14" t="str">
        <f>IF(B2258&lt;&gt;"",'Agents Postes'!E$5,"")</f>
        <v>Jules Wist</v>
      </c>
      <c r="D2260" s="15"/>
      <c r="E2260" s="16"/>
      <c r="F2260" s="16"/>
      <c r="G2260" s="17"/>
      <c r="H2260" s="17"/>
      <c r="I2260" s="18"/>
      <c r="J2260" s="18"/>
      <c r="K2260" s="19"/>
      <c r="L2260" s="1">
        <f t="shared" si="2492"/>
        <v>0</v>
      </c>
      <c r="M2260" s="4">
        <f t="shared" si="2493"/>
        <v>0</v>
      </c>
      <c r="R2260">
        <f t="shared" si="2530"/>
        <v>4</v>
      </c>
      <c r="S2260" s="33">
        <f t="shared" ref="S2260" si="2547">S2258</f>
        <v>44049</v>
      </c>
      <c r="T2260">
        <f t="shared" si="2532"/>
        <v>32</v>
      </c>
      <c r="U2260">
        <f t="shared" si="2533"/>
        <v>8</v>
      </c>
      <c r="V2260" t="str">
        <f t="shared" si="2495"/>
        <v>32Jules Wist4</v>
      </c>
      <c r="W2260" s="188">
        <f t="shared" si="2534"/>
        <v>0</v>
      </c>
      <c r="X2260" s="188">
        <f t="shared" si="2535"/>
        <v>0</v>
      </c>
      <c r="Y2260" s="33">
        <f t="shared" si="2536"/>
        <v>44049</v>
      </c>
    </row>
    <row r="2261" spans="1:25" ht="15">
      <c r="A2261" s="39"/>
      <c r="B2261" s="240"/>
      <c r="C2261" s="14" t="str">
        <f>IF(B2258&lt;&gt;"",'Agents Postes'!E$6,"")</f>
        <v>Honoré Tarot</v>
      </c>
      <c r="D2261" s="15"/>
      <c r="E2261" s="16"/>
      <c r="F2261" s="16"/>
      <c r="G2261" s="17"/>
      <c r="H2261" s="17"/>
      <c r="I2261" s="18"/>
      <c r="J2261" s="18"/>
      <c r="K2261" s="19"/>
      <c r="L2261" s="1">
        <f t="shared" si="2492"/>
        <v>0</v>
      </c>
      <c r="M2261" s="4">
        <f t="shared" si="2493"/>
        <v>0</v>
      </c>
      <c r="R2261">
        <f t="shared" si="2530"/>
        <v>4</v>
      </c>
      <c r="S2261" s="33">
        <f t="shared" ref="S2261" si="2548">S2258</f>
        <v>44049</v>
      </c>
      <c r="T2261">
        <f t="shared" si="2532"/>
        <v>32</v>
      </c>
      <c r="U2261">
        <f t="shared" si="2533"/>
        <v>8</v>
      </c>
      <c r="V2261" t="str">
        <f t="shared" si="2495"/>
        <v>32Honoré Tarot4</v>
      </c>
      <c r="W2261" s="188">
        <f t="shared" si="2534"/>
        <v>0</v>
      </c>
      <c r="X2261" s="188">
        <f t="shared" si="2535"/>
        <v>0</v>
      </c>
      <c r="Y2261" s="33">
        <f t="shared" si="2536"/>
        <v>44049</v>
      </c>
    </row>
    <row r="2262" spans="1:25" ht="15">
      <c r="A2262" s="39"/>
      <c r="B2262" s="240"/>
      <c r="C2262" s="14" t="str">
        <f>IF(B2258&lt;&gt;"",'Agents Postes'!E$7,"")</f>
        <v>Joseph Belote</v>
      </c>
      <c r="D2262" s="15"/>
      <c r="E2262" s="16"/>
      <c r="F2262" s="16"/>
      <c r="G2262" s="17"/>
      <c r="H2262" s="17"/>
      <c r="I2262" s="18"/>
      <c r="J2262" s="18"/>
      <c r="K2262" s="19"/>
      <c r="L2262" s="1">
        <f t="shared" si="2492"/>
        <v>0</v>
      </c>
      <c r="M2262" s="4">
        <f t="shared" si="2493"/>
        <v>0</v>
      </c>
      <c r="R2262">
        <f t="shared" si="2530"/>
        <v>4</v>
      </c>
      <c r="S2262" s="33">
        <f t="shared" ref="S2262" si="2549">S2258</f>
        <v>44049</v>
      </c>
      <c r="T2262">
        <f t="shared" si="2532"/>
        <v>32</v>
      </c>
      <c r="U2262">
        <f t="shared" si="2533"/>
        <v>8</v>
      </c>
      <c r="V2262" t="str">
        <f t="shared" si="2495"/>
        <v>32Joseph Belote4</v>
      </c>
      <c r="W2262" s="188">
        <f t="shared" si="2534"/>
        <v>0</v>
      </c>
      <c r="X2262" s="188">
        <f t="shared" si="2535"/>
        <v>0</v>
      </c>
      <c r="Y2262" s="33">
        <f t="shared" si="2536"/>
        <v>44049</v>
      </c>
    </row>
    <row r="2263" spans="1:25" ht="15">
      <c r="A2263" s="39"/>
      <c r="B2263" s="240"/>
      <c r="C2263" s="14" t="str">
        <f>IF(B2258&lt;&gt;"",'Agents Postes'!E$8,"")</f>
        <v/>
      </c>
      <c r="D2263" s="15"/>
      <c r="E2263" s="16"/>
      <c r="F2263" s="16"/>
      <c r="G2263" s="17"/>
      <c r="H2263" s="17"/>
      <c r="I2263" s="18"/>
      <c r="J2263" s="18"/>
      <c r="K2263" s="19"/>
      <c r="L2263" s="1">
        <f t="shared" si="2492"/>
        <v>0</v>
      </c>
      <c r="M2263" s="4">
        <f t="shared" si="2493"/>
        <v>0</v>
      </c>
      <c r="R2263">
        <f t="shared" si="2530"/>
        <v>4</v>
      </c>
      <c r="S2263" s="33">
        <f t="shared" ref="S2263" si="2550">S2258</f>
        <v>44049</v>
      </c>
      <c r="T2263">
        <f t="shared" si="2532"/>
        <v>32</v>
      </c>
      <c r="U2263">
        <f t="shared" si="2533"/>
        <v>8</v>
      </c>
      <c r="V2263" t="str">
        <f t="shared" si="2495"/>
        <v>324</v>
      </c>
      <c r="W2263" s="188">
        <f t="shared" si="2534"/>
        <v>0</v>
      </c>
      <c r="X2263" s="188">
        <f t="shared" si="2535"/>
        <v>0</v>
      </c>
      <c r="Y2263" s="33">
        <f t="shared" si="2536"/>
        <v>44049</v>
      </c>
    </row>
    <row r="2264" spans="1:25" ht="15">
      <c r="A2264" s="39"/>
      <c r="B2264" s="240"/>
      <c r="C2264" s="14" t="str">
        <f>IF(B2258&lt;&gt;"",'Agents Postes'!E$9,"")</f>
        <v/>
      </c>
      <c r="D2264" s="15"/>
      <c r="E2264" s="16"/>
      <c r="F2264" s="16"/>
      <c r="G2264" s="17"/>
      <c r="H2264" s="17"/>
      <c r="I2264" s="18"/>
      <c r="J2264" s="18"/>
      <c r="K2264" s="19"/>
      <c r="L2264" s="1">
        <f t="shared" si="2492"/>
        <v>0</v>
      </c>
      <c r="M2264" s="4">
        <f t="shared" si="2493"/>
        <v>0</v>
      </c>
      <c r="R2264">
        <f t="shared" si="2530"/>
        <v>4</v>
      </c>
      <c r="S2264" s="33">
        <f t="shared" ref="S2264" si="2551">S2258</f>
        <v>44049</v>
      </c>
      <c r="T2264">
        <f t="shared" si="2532"/>
        <v>32</v>
      </c>
      <c r="U2264">
        <f t="shared" si="2533"/>
        <v>8</v>
      </c>
      <c r="V2264" t="str">
        <f t="shared" si="2495"/>
        <v>324</v>
      </c>
      <c r="W2264" s="188">
        <f t="shared" si="2534"/>
        <v>0</v>
      </c>
      <c r="X2264" s="188">
        <f t="shared" si="2535"/>
        <v>0</v>
      </c>
      <c r="Y2264" s="33">
        <f t="shared" si="2536"/>
        <v>44049</v>
      </c>
    </row>
    <row r="2265" spans="1:25" ht="15">
      <c r="A2265" s="39"/>
      <c r="B2265" s="240"/>
      <c r="C2265" s="14" t="str">
        <f>IF(B2258&lt;&gt;"",'Agents Postes'!E$10,"")</f>
        <v/>
      </c>
      <c r="D2265" s="15"/>
      <c r="E2265" s="16"/>
      <c r="F2265" s="16"/>
      <c r="G2265" s="17"/>
      <c r="H2265" s="17"/>
      <c r="I2265" s="18"/>
      <c r="J2265" s="18"/>
      <c r="K2265" s="19"/>
      <c r="L2265" s="1">
        <f t="shared" si="2492"/>
        <v>0</v>
      </c>
      <c r="M2265" s="4">
        <f t="shared" si="2493"/>
        <v>0</v>
      </c>
      <c r="R2265">
        <f t="shared" si="2530"/>
        <v>4</v>
      </c>
      <c r="S2265" s="33">
        <f t="shared" ref="S2265" si="2552">S2258</f>
        <v>44049</v>
      </c>
      <c r="T2265">
        <f t="shared" si="2532"/>
        <v>32</v>
      </c>
      <c r="U2265">
        <f t="shared" si="2533"/>
        <v>8</v>
      </c>
      <c r="V2265" t="str">
        <f t="shared" si="2495"/>
        <v>324</v>
      </c>
      <c r="W2265" s="188">
        <f t="shared" si="2534"/>
        <v>0</v>
      </c>
      <c r="X2265" s="188">
        <f t="shared" si="2535"/>
        <v>0</v>
      </c>
      <c r="Y2265" s="33">
        <f t="shared" si="2536"/>
        <v>44049</v>
      </c>
    </row>
    <row r="2266" spans="1:25" ht="15">
      <c r="A2266" s="39"/>
      <c r="B2266" s="240"/>
      <c r="C2266" s="14" t="str">
        <f>IF(B2258&lt;&gt;"",'Agents Postes'!E$11,"")</f>
        <v/>
      </c>
      <c r="D2266" s="15"/>
      <c r="E2266" s="16"/>
      <c r="F2266" s="16"/>
      <c r="G2266" s="17"/>
      <c r="H2266" s="17"/>
      <c r="I2266" s="18"/>
      <c r="J2266" s="18"/>
      <c r="K2266" s="19"/>
      <c r="L2266" s="1">
        <f t="shared" si="2492"/>
        <v>0</v>
      </c>
      <c r="M2266" s="4">
        <f t="shared" si="2493"/>
        <v>0</v>
      </c>
      <c r="R2266">
        <f t="shared" si="2530"/>
        <v>4</v>
      </c>
      <c r="S2266" s="33">
        <f t="shared" ref="S2266" si="2553">S2258</f>
        <v>44049</v>
      </c>
      <c r="T2266">
        <f t="shared" si="2532"/>
        <v>32</v>
      </c>
      <c r="U2266">
        <f t="shared" si="2533"/>
        <v>8</v>
      </c>
      <c r="V2266" t="str">
        <f t="shared" si="2495"/>
        <v>324</v>
      </c>
      <c r="W2266" s="188">
        <f t="shared" si="2534"/>
        <v>0</v>
      </c>
      <c r="X2266" s="188">
        <f t="shared" si="2535"/>
        <v>0</v>
      </c>
      <c r="Y2266" s="33">
        <f t="shared" si="2536"/>
        <v>44049</v>
      </c>
    </row>
    <row r="2267" spans="1:25" ht="15">
      <c r="A2267" s="39"/>
      <c r="B2267" s="240"/>
      <c r="C2267" s="14" t="str">
        <f>IF(B2258&lt;&gt;"",'Agents Postes'!E$12,"")</f>
        <v/>
      </c>
      <c r="D2267" s="15"/>
      <c r="E2267" s="16"/>
      <c r="F2267" s="16"/>
      <c r="G2267" s="17"/>
      <c r="H2267" s="17"/>
      <c r="I2267" s="18"/>
      <c r="J2267" s="18"/>
      <c r="K2267" s="19"/>
      <c r="L2267" s="1">
        <f t="shared" si="2492"/>
        <v>0</v>
      </c>
      <c r="M2267" s="4">
        <f t="shared" si="2493"/>
        <v>0</v>
      </c>
      <c r="R2267">
        <f t="shared" si="2530"/>
        <v>4</v>
      </c>
      <c r="S2267" s="33">
        <f t="shared" ref="S2267" si="2554">S2258</f>
        <v>44049</v>
      </c>
      <c r="T2267">
        <f t="shared" si="2532"/>
        <v>32</v>
      </c>
      <c r="U2267">
        <f t="shared" si="2533"/>
        <v>8</v>
      </c>
      <c r="V2267" t="str">
        <f t="shared" si="2495"/>
        <v>324</v>
      </c>
      <c r="W2267" s="188">
        <f t="shared" si="2534"/>
        <v>0</v>
      </c>
      <c r="X2267" s="188">
        <f t="shared" si="2535"/>
        <v>0</v>
      </c>
      <c r="Y2267" s="33">
        <f t="shared" si="2536"/>
        <v>44049</v>
      </c>
    </row>
    <row r="2268" spans="1:25" ht="15">
      <c r="A2268" s="39"/>
      <c r="B2268" s="240"/>
      <c r="C2268" s="14" t="str">
        <f>IF(B2258&lt;&gt;"",'Agents Postes'!E$13,"")</f>
        <v/>
      </c>
      <c r="D2268" s="15"/>
      <c r="E2268" s="16"/>
      <c r="F2268" s="16"/>
      <c r="G2268" s="17"/>
      <c r="H2268" s="17"/>
      <c r="I2268" s="18"/>
      <c r="J2268" s="18"/>
      <c r="K2268" s="19"/>
      <c r="L2268" s="1">
        <f t="shared" si="2492"/>
        <v>0</v>
      </c>
      <c r="M2268" s="4">
        <f t="shared" si="2493"/>
        <v>0</v>
      </c>
      <c r="R2268">
        <f t="shared" si="2530"/>
        <v>4</v>
      </c>
      <c r="S2268" s="33">
        <f t="shared" ref="S2268" si="2555">S2258</f>
        <v>44049</v>
      </c>
      <c r="T2268">
        <f t="shared" si="2532"/>
        <v>32</v>
      </c>
      <c r="U2268">
        <f t="shared" si="2533"/>
        <v>8</v>
      </c>
      <c r="V2268" t="str">
        <f t="shared" si="2495"/>
        <v>324</v>
      </c>
      <c r="W2268" s="188">
        <f t="shared" si="2534"/>
        <v>0</v>
      </c>
      <c r="X2268" s="188">
        <f t="shared" si="2535"/>
        <v>0</v>
      </c>
      <c r="Y2268" s="33">
        <f t="shared" si="2536"/>
        <v>44049</v>
      </c>
    </row>
    <row r="2269" spans="1:25" ht="15">
      <c r="A2269" s="39"/>
      <c r="B2269" s="240"/>
      <c r="C2269" s="14" t="str">
        <f>IF(B2258&lt;&gt;"",'Agents Postes'!E$14,"")</f>
        <v/>
      </c>
      <c r="D2269" s="15"/>
      <c r="E2269" s="16"/>
      <c r="F2269" s="16"/>
      <c r="G2269" s="17"/>
      <c r="H2269" s="17"/>
      <c r="I2269" s="18"/>
      <c r="J2269" s="18"/>
      <c r="K2269" s="19"/>
      <c r="L2269" s="1">
        <f t="shared" si="2492"/>
        <v>0</v>
      </c>
      <c r="M2269" s="4">
        <f t="shared" si="2493"/>
        <v>0</v>
      </c>
      <c r="R2269">
        <f t="shared" si="2530"/>
        <v>4</v>
      </c>
      <c r="S2269" s="33">
        <f t="shared" ref="S2269" si="2556">S2258</f>
        <v>44049</v>
      </c>
      <c r="T2269">
        <f t="shared" si="2532"/>
        <v>32</v>
      </c>
      <c r="U2269">
        <f t="shared" si="2533"/>
        <v>8</v>
      </c>
      <c r="V2269" t="str">
        <f t="shared" si="2495"/>
        <v>324</v>
      </c>
      <c r="W2269" s="188">
        <f t="shared" si="2534"/>
        <v>0</v>
      </c>
      <c r="X2269" s="188">
        <f t="shared" si="2535"/>
        <v>0</v>
      </c>
      <c r="Y2269" s="33">
        <f t="shared" si="2536"/>
        <v>44049</v>
      </c>
    </row>
    <row r="2270" spans="1:25" ht="15">
      <c r="A2270" s="39"/>
      <c r="B2270" s="240"/>
      <c r="C2270" s="14" t="str">
        <f>IF(B2259&lt;&gt;"",'Agents Postes'!E$14,"")</f>
        <v/>
      </c>
      <c r="D2270" s="15"/>
      <c r="E2270" s="16"/>
      <c r="F2270" s="16"/>
      <c r="G2270" s="17"/>
      <c r="H2270" s="17"/>
      <c r="I2270" s="18"/>
      <c r="J2270" s="18"/>
      <c r="K2270" s="19"/>
      <c r="L2270" s="1">
        <f t="shared" si="2492"/>
        <v>0</v>
      </c>
      <c r="M2270" s="4">
        <f t="shared" si="2493"/>
        <v>0</v>
      </c>
      <c r="R2270">
        <f t="shared" si="2530"/>
        <v>4</v>
      </c>
      <c r="S2270" s="33">
        <f t="shared" ref="S2270" si="2557">S2258</f>
        <v>44049</v>
      </c>
      <c r="T2270">
        <f t="shared" si="2532"/>
        <v>32</v>
      </c>
      <c r="U2270">
        <f t="shared" si="2533"/>
        <v>8</v>
      </c>
      <c r="V2270" t="str">
        <f t="shared" si="2495"/>
        <v>324</v>
      </c>
      <c r="W2270" s="188">
        <f t="shared" si="2534"/>
        <v>0</v>
      </c>
      <c r="X2270" s="188">
        <f t="shared" si="2535"/>
        <v>0</v>
      </c>
      <c r="Y2270" s="33">
        <f t="shared" si="2536"/>
        <v>44049</v>
      </c>
    </row>
    <row r="2271" spans="1:25" ht="15">
      <c r="A2271" s="39"/>
      <c r="B2271" s="240"/>
      <c r="C2271" s="14" t="str">
        <f>IF(B2260&lt;&gt;"",'Agents Postes'!E$14,"")</f>
        <v/>
      </c>
      <c r="D2271" s="15"/>
      <c r="E2271" s="16"/>
      <c r="F2271" s="16"/>
      <c r="G2271" s="17"/>
      <c r="H2271" s="17"/>
      <c r="I2271" s="18"/>
      <c r="J2271" s="18"/>
      <c r="K2271" s="19"/>
      <c r="L2271" s="1">
        <f t="shared" si="2492"/>
        <v>0</v>
      </c>
      <c r="M2271" s="4">
        <f t="shared" si="2493"/>
        <v>0</v>
      </c>
      <c r="R2271">
        <f t="shared" si="2530"/>
        <v>4</v>
      </c>
      <c r="S2271" s="33">
        <f t="shared" ref="S2271" si="2558">S2258</f>
        <v>44049</v>
      </c>
      <c r="T2271">
        <f t="shared" si="2532"/>
        <v>32</v>
      </c>
      <c r="U2271">
        <f t="shared" si="2533"/>
        <v>8</v>
      </c>
      <c r="V2271" t="str">
        <f t="shared" si="2495"/>
        <v>324</v>
      </c>
      <c r="W2271" s="188">
        <f t="shared" si="2534"/>
        <v>0</v>
      </c>
      <c r="X2271" s="188">
        <f t="shared" si="2535"/>
        <v>0</v>
      </c>
      <c r="Y2271" s="33">
        <f t="shared" si="2536"/>
        <v>44049</v>
      </c>
    </row>
    <row r="2272" spans="1:25" ht="15.75" thickBot="1">
      <c r="A2272" s="39"/>
      <c r="B2272" s="241"/>
      <c r="C2272" s="14" t="str">
        <f>IF(B2261&lt;&gt;"",'Agents Postes'!E$14,"")</f>
        <v/>
      </c>
      <c r="D2272" s="15"/>
      <c r="E2272" s="126"/>
      <c r="F2272" s="126"/>
      <c r="G2272" s="127"/>
      <c r="H2272" s="127"/>
      <c r="I2272" s="128"/>
      <c r="J2272" s="128"/>
      <c r="K2272" s="21"/>
      <c r="L2272" s="5">
        <f t="shared" si="2492"/>
        <v>0</v>
      </c>
      <c r="M2272" s="6">
        <f t="shared" si="2493"/>
        <v>0</v>
      </c>
      <c r="R2272">
        <f t="shared" si="2530"/>
        <v>4</v>
      </c>
      <c r="S2272" s="33">
        <f t="shared" ref="S2272" si="2559">S2258</f>
        <v>44049</v>
      </c>
      <c r="T2272">
        <f t="shared" si="2532"/>
        <v>32</v>
      </c>
      <c r="U2272">
        <f t="shared" si="2533"/>
        <v>8</v>
      </c>
      <c r="V2272" t="str">
        <f t="shared" si="2495"/>
        <v>324</v>
      </c>
      <c r="W2272" s="188">
        <f t="shared" si="2534"/>
        <v>0</v>
      </c>
      <c r="X2272" s="188">
        <f t="shared" si="2535"/>
        <v>0</v>
      </c>
      <c r="Y2272" s="33">
        <f t="shared" si="2536"/>
        <v>44049</v>
      </c>
    </row>
    <row r="2273" spans="1:25" ht="15">
      <c r="A2273" s="39">
        <v>151</v>
      </c>
      <c r="B2273" s="239">
        <f>IF(WORKDAY(D$4,A2273,Feries)&lt;=F$4,WORKDAY(D$4,A2273,Feries),"")</f>
        <v>44050</v>
      </c>
      <c r="C2273" s="11" t="str">
        <f>IF(B2273&lt;&gt;"",'Agents Postes'!E$3,"")</f>
        <v>Herbert Dupont</v>
      </c>
      <c r="D2273" s="12"/>
      <c r="E2273" s="123"/>
      <c r="F2273" s="123"/>
      <c r="G2273" s="124"/>
      <c r="H2273" s="124"/>
      <c r="I2273" s="125"/>
      <c r="J2273" s="125"/>
      <c r="K2273" s="13"/>
      <c r="L2273" s="2">
        <f t="shared" si="2492"/>
        <v>0</v>
      </c>
      <c r="M2273" s="3">
        <f t="shared" si="2493"/>
        <v>0</v>
      </c>
      <c r="R2273">
        <f t="shared" si="2530"/>
        <v>5</v>
      </c>
      <c r="S2273" s="33">
        <f t="shared" ref="S2273" si="2560">B2273</f>
        <v>44050</v>
      </c>
      <c r="T2273">
        <f t="shared" si="2532"/>
        <v>32</v>
      </c>
      <c r="U2273">
        <f t="shared" si="2533"/>
        <v>8</v>
      </c>
      <c r="V2273" t="str">
        <f t="shared" si="2495"/>
        <v>32Herbert Dupont5</v>
      </c>
      <c r="W2273" s="188">
        <f t="shared" si="2534"/>
        <v>0</v>
      </c>
      <c r="X2273" s="188">
        <f t="shared" si="2535"/>
        <v>0</v>
      </c>
      <c r="Y2273" s="33">
        <f t="shared" si="2536"/>
        <v>44050</v>
      </c>
    </row>
    <row r="2274" spans="1:25" ht="15">
      <c r="A2274" s="39"/>
      <c r="B2274" s="240"/>
      <c r="C2274" s="14" t="str">
        <f>IF(B2273&lt;&gt;"",'Agents Postes'!E$4,"")</f>
        <v>Lulu Durand</v>
      </c>
      <c r="D2274" s="15"/>
      <c r="E2274" s="16"/>
      <c r="F2274" s="16"/>
      <c r="G2274" s="17"/>
      <c r="H2274" s="17"/>
      <c r="I2274" s="18"/>
      <c r="J2274" s="18"/>
      <c r="K2274" s="19"/>
      <c r="L2274" s="1">
        <f t="shared" si="2492"/>
        <v>0</v>
      </c>
      <c r="M2274" s="4">
        <f t="shared" si="2493"/>
        <v>0</v>
      </c>
      <c r="R2274">
        <f t="shared" si="2530"/>
        <v>5</v>
      </c>
      <c r="S2274" s="33">
        <f t="shared" ref="S2274" si="2561">S2273</f>
        <v>44050</v>
      </c>
      <c r="T2274">
        <f t="shared" si="2532"/>
        <v>32</v>
      </c>
      <c r="U2274">
        <f t="shared" si="2533"/>
        <v>8</v>
      </c>
      <c r="V2274" t="str">
        <f t="shared" si="2495"/>
        <v>32Lulu Durand5</v>
      </c>
      <c r="W2274" s="188">
        <f t="shared" si="2534"/>
        <v>0</v>
      </c>
      <c r="X2274" s="188">
        <f t="shared" si="2535"/>
        <v>0</v>
      </c>
      <c r="Y2274" s="33">
        <f t="shared" si="2536"/>
        <v>44050</v>
      </c>
    </row>
    <row r="2275" spans="1:25" ht="15">
      <c r="A2275" s="39"/>
      <c r="B2275" s="240"/>
      <c r="C2275" s="14" t="str">
        <f>IF(B2273&lt;&gt;"",'Agents Postes'!E$5,"")</f>
        <v>Jules Wist</v>
      </c>
      <c r="D2275" s="15"/>
      <c r="E2275" s="16"/>
      <c r="F2275" s="16"/>
      <c r="G2275" s="17"/>
      <c r="H2275" s="17"/>
      <c r="I2275" s="18"/>
      <c r="J2275" s="18"/>
      <c r="K2275" s="19"/>
      <c r="L2275" s="1">
        <f t="shared" si="2492"/>
        <v>0</v>
      </c>
      <c r="M2275" s="4">
        <f t="shared" si="2493"/>
        <v>0</v>
      </c>
      <c r="R2275">
        <f t="shared" si="2530"/>
        <v>5</v>
      </c>
      <c r="S2275" s="33">
        <f t="shared" ref="S2275" si="2562">S2273</f>
        <v>44050</v>
      </c>
      <c r="T2275">
        <f t="shared" si="2532"/>
        <v>32</v>
      </c>
      <c r="U2275">
        <f t="shared" si="2533"/>
        <v>8</v>
      </c>
      <c r="V2275" t="str">
        <f t="shared" si="2495"/>
        <v>32Jules Wist5</v>
      </c>
      <c r="W2275" s="188">
        <f t="shared" si="2534"/>
        <v>0</v>
      </c>
      <c r="X2275" s="188">
        <f t="shared" si="2535"/>
        <v>0</v>
      </c>
      <c r="Y2275" s="33">
        <f t="shared" si="2536"/>
        <v>44050</v>
      </c>
    </row>
    <row r="2276" spans="1:25" ht="15">
      <c r="A2276" s="39"/>
      <c r="B2276" s="240"/>
      <c r="C2276" s="14" t="str">
        <f>IF(B2273&lt;&gt;"",'Agents Postes'!E$6,"")</f>
        <v>Honoré Tarot</v>
      </c>
      <c r="D2276" s="15"/>
      <c r="E2276" s="16"/>
      <c r="F2276" s="16"/>
      <c r="G2276" s="17"/>
      <c r="H2276" s="17"/>
      <c r="I2276" s="18"/>
      <c r="J2276" s="18"/>
      <c r="K2276" s="19"/>
      <c r="L2276" s="1">
        <f t="shared" si="2492"/>
        <v>0</v>
      </c>
      <c r="M2276" s="4">
        <f t="shared" si="2493"/>
        <v>0</v>
      </c>
      <c r="R2276">
        <f t="shared" si="2530"/>
        <v>5</v>
      </c>
      <c r="S2276" s="33">
        <f t="shared" ref="S2276" si="2563">S2273</f>
        <v>44050</v>
      </c>
      <c r="T2276">
        <f t="shared" si="2532"/>
        <v>32</v>
      </c>
      <c r="U2276">
        <f t="shared" si="2533"/>
        <v>8</v>
      </c>
      <c r="V2276" t="str">
        <f t="shared" si="2495"/>
        <v>32Honoré Tarot5</v>
      </c>
      <c r="W2276" s="188">
        <f t="shared" si="2534"/>
        <v>0</v>
      </c>
      <c r="X2276" s="188">
        <f t="shared" si="2535"/>
        <v>0</v>
      </c>
      <c r="Y2276" s="33">
        <f t="shared" si="2536"/>
        <v>44050</v>
      </c>
    </row>
    <row r="2277" spans="1:25" ht="15">
      <c r="A2277" s="39"/>
      <c r="B2277" s="240"/>
      <c r="C2277" s="14" t="str">
        <f>IF(B2273&lt;&gt;"",'Agents Postes'!E$7,"")</f>
        <v>Joseph Belote</v>
      </c>
      <c r="D2277" s="15"/>
      <c r="E2277" s="16"/>
      <c r="F2277" s="16"/>
      <c r="G2277" s="17"/>
      <c r="H2277" s="17"/>
      <c r="I2277" s="18"/>
      <c r="J2277" s="18"/>
      <c r="K2277" s="19"/>
      <c r="L2277" s="1">
        <f t="shared" si="2492"/>
        <v>0</v>
      </c>
      <c r="M2277" s="4">
        <f t="shared" si="2493"/>
        <v>0</v>
      </c>
      <c r="R2277">
        <f t="shared" si="2530"/>
        <v>5</v>
      </c>
      <c r="S2277" s="33">
        <f t="shared" ref="S2277" si="2564">S2273</f>
        <v>44050</v>
      </c>
      <c r="T2277">
        <f t="shared" si="2532"/>
        <v>32</v>
      </c>
      <c r="U2277">
        <f t="shared" si="2533"/>
        <v>8</v>
      </c>
      <c r="V2277" t="str">
        <f t="shared" si="2495"/>
        <v>32Joseph Belote5</v>
      </c>
      <c r="W2277" s="188">
        <f t="shared" si="2534"/>
        <v>0</v>
      </c>
      <c r="X2277" s="188">
        <f t="shared" si="2535"/>
        <v>0</v>
      </c>
      <c r="Y2277" s="33">
        <f t="shared" si="2536"/>
        <v>44050</v>
      </c>
    </row>
    <row r="2278" spans="1:25" ht="15">
      <c r="A2278" s="39"/>
      <c r="B2278" s="240"/>
      <c r="C2278" s="14" t="str">
        <f>IF(B2273&lt;&gt;"",'Agents Postes'!E$8,"")</f>
        <v/>
      </c>
      <c r="D2278" s="15"/>
      <c r="E2278" s="16"/>
      <c r="F2278" s="16"/>
      <c r="G2278" s="17"/>
      <c r="H2278" s="17"/>
      <c r="I2278" s="18"/>
      <c r="J2278" s="18"/>
      <c r="K2278" s="19"/>
      <c r="L2278" s="1">
        <f t="shared" ref="L2278:L2341" si="2565">(F2278-E2278)+(H2278-G2278)+(J2278-I2278)</f>
        <v>0</v>
      </c>
      <c r="M2278" s="4">
        <f t="shared" ref="M2278:M2341" si="2566">L2278*24</f>
        <v>0</v>
      </c>
      <c r="R2278">
        <f t="shared" si="2530"/>
        <v>5</v>
      </c>
      <c r="S2278" s="33">
        <f t="shared" ref="S2278" si="2567">S2273</f>
        <v>44050</v>
      </c>
      <c r="T2278">
        <f t="shared" si="2532"/>
        <v>32</v>
      </c>
      <c r="U2278">
        <f t="shared" si="2533"/>
        <v>8</v>
      </c>
      <c r="V2278" t="str">
        <f t="shared" ref="V2278:V2341" si="2568">T2278&amp;C2278&amp;R2278</f>
        <v>325</v>
      </c>
      <c r="W2278" s="188">
        <f t="shared" si="2534"/>
        <v>0</v>
      </c>
      <c r="X2278" s="188">
        <f t="shared" si="2535"/>
        <v>0</v>
      </c>
      <c r="Y2278" s="33">
        <f t="shared" si="2536"/>
        <v>44050</v>
      </c>
    </row>
    <row r="2279" spans="1:25" ht="15">
      <c r="A2279" s="39"/>
      <c r="B2279" s="240"/>
      <c r="C2279" s="14" t="str">
        <f>IF(B2273&lt;&gt;"",'Agents Postes'!E$9,"")</f>
        <v/>
      </c>
      <c r="D2279" s="15"/>
      <c r="E2279" s="16"/>
      <c r="F2279" s="16"/>
      <c r="G2279" s="17"/>
      <c r="H2279" s="17"/>
      <c r="I2279" s="18"/>
      <c r="J2279" s="18"/>
      <c r="K2279" s="19"/>
      <c r="L2279" s="1">
        <f t="shared" si="2565"/>
        <v>0</v>
      </c>
      <c r="M2279" s="4">
        <f t="shared" si="2566"/>
        <v>0</v>
      </c>
      <c r="R2279">
        <f t="shared" si="2530"/>
        <v>5</v>
      </c>
      <c r="S2279" s="33">
        <f t="shared" ref="S2279" si="2569">S2273</f>
        <v>44050</v>
      </c>
      <c r="T2279">
        <f t="shared" si="2532"/>
        <v>32</v>
      </c>
      <c r="U2279">
        <f t="shared" si="2533"/>
        <v>8</v>
      </c>
      <c r="V2279" t="str">
        <f t="shared" si="2568"/>
        <v>325</v>
      </c>
      <c r="W2279" s="188">
        <f t="shared" si="2534"/>
        <v>0</v>
      </c>
      <c r="X2279" s="188">
        <f t="shared" si="2535"/>
        <v>0</v>
      </c>
      <c r="Y2279" s="33">
        <f t="shared" si="2536"/>
        <v>44050</v>
      </c>
    </row>
    <row r="2280" spans="1:25" ht="15">
      <c r="A2280" s="39"/>
      <c r="B2280" s="240"/>
      <c r="C2280" s="14" t="str">
        <f>IF(B2273&lt;&gt;"",'Agents Postes'!E$10,"")</f>
        <v/>
      </c>
      <c r="D2280" s="15"/>
      <c r="E2280" s="16"/>
      <c r="F2280" s="16"/>
      <c r="G2280" s="17"/>
      <c r="H2280" s="17"/>
      <c r="I2280" s="18"/>
      <c r="J2280" s="18"/>
      <c r="K2280" s="19"/>
      <c r="L2280" s="1">
        <f t="shared" si="2565"/>
        <v>0</v>
      </c>
      <c r="M2280" s="4">
        <f t="shared" si="2566"/>
        <v>0</v>
      </c>
      <c r="R2280">
        <f t="shared" si="2530"/>
        <v>5</v>
      </c>
      <c r="S2280" s="33">
        <f t="shared" ref="S2280" si="2570">S2273</f>
        <v>44050</v>
      </c>
      <c r="T2280">
        <f t="shared" si="2532"/>
        <v>32</v>
      </c>
      <c r="U2280">
        <f t="shared" si="2533"/>
        <v>8</v>
      </c>
      <c r="V2280" t="str">
        <f t="shared" si="2568"/>
        <v>325</v>
      </c>
      <c r="W2280" s="188">
        <f t="shared" si="2534"/>
        <v>0</v>
      </c>
      <c r="X2280" s="188">
        <f t="shared" si="2535"/>
        <v>0</v>
      </c>
      <c r="Y2280" s="33">
        <f t="shared" si="2536"/>
        <v>44050</v>
      </c>
    </row>
    <row r="2281" spans="1:25" ht="15">
      <c r="A2281" s="39"/>
      <c r="B2281" s="240"/>
      <c r="C2281" s="14" t="str">
        <f>IF(B2273&lt;&gt;"",'Agents Postes'!E$11,"")</f>
        <v/>
      </c>
      <c r="D2281" s="15"/>
      <c r="E2281" s="16"/>
      <c r="F2281" s="16"/>
      <c r="G2281" s="17"/>
      <c r="H2281" s="17"/>
      <c r="I2281" s="18"/>
      <c r="J2281" s="18"/>
      <c r="K2281" s="19"/>
      <c r="L2281" s="1">
        <f t="shared" si="2565"/>
        <v>0</v>
      </c>
      <c r="M2281" s="4">
        <f t="shared" si="2566"/>
        <v>0</v>
      </c>
      <c r="R2281">
        <f t="shared" si="2530"/>
        <v>5</v>
      </c>
      <c r="S2281" s="33">
        <f t="shared" ref="S2281" si="2571">S2273</f>
        <v>44050</v>
      </c>
      <c r="T2281">
        <f t="shared" si="2532"/>
        <v>32</v>
      </c>
      <c r="U2281">
        <f t="shared" si="2533"/>
        <v>8</v>
      </c>
      <c r="V2281" t="str">
        <f t="shared" si="2568"/>
        <v>325</v>
      </c>
      <c r="W2281" s="188">
        <f t="shared" si="2534"/>
        <v>0</v>
      </c>
      <c r="X2281" s="188">
        <f t="shared" si="2535"/>
        <v>0</v>
      </c>
      <c r="Y2281" s="33">
        <f t="shared" si="2536"/>
        <v>44050</v>
      </c>
    </row>
    <row r="2282" spans="1:25" ht="15">
      <c r="A2282" s="39"/>
      <c r="B2282" s="240"/>
      <c r="C2282" s="14" t="str">
        <f>IF(B2273&lt;&gt;"",'Agents Postes'!E$12,"")</f>
        <v/>
      </c>
      <c r="D2282" s="15"/>
      <c r="E2282" s="16"/>
      <c r="F2282" s="16"/>
      <c r="G2282" s="17"/>
      <c r="H2282" s="17"/>
      <c r="I2282" s="18"/>
      <c r="J2282" s="18"/>
      <c r="K2282" s="19"/>
      <c r="L2282" s="1">
        <f t="shared" si="2565"/>
        <v>0</v>
      </c>
      <c r="M2282" s="4">
        <f t="shared" si="2566"/>
        <v>0</v>
      </c>
      <c r="R2282">
        <f t="shared" si="2530"/>
        <v>5</v>
      </c>
      <c r="S2282" s="33">
        <f t="shared" ref="S2282" si="2572">S2273</f>
        <v>44050</v>
      </c>
      <c r="T2282">
        <f t="shared" si="2532"/>
        <v>32</v>
      </c>
      <c r="U2282">
        <f t="shared" si="2533"/>
        <v>8</v>
      </c>
      <c r="V2282" t="str">
        <f t="shared" si="2568"/>
        <v>325</v>
      </c>
      <c r="W2282" s="188">
        <f t="shared" si="2534"/>
        <v>0</v>
      </c>
      <c r="X2282" s="188">
        <f t="shared" si="2535"/>
        <v>0</v>
      </c>
      <c r="Y2282" s="33">
        <f t="shared" si="2536"/>
        <v>44050</v>
      </c>
    </row>
    <row r="2283" spans="1:25" ht="15">
      <c r="A2283" s="39"/>
      <c r="B2283" s="240"/>
      <c r="C2283" s="14" t="str">
        <f>IF(B2273&lt;&gt;"",'Agents Postes'!E$13,"")</f>
        <v/>
      </c>
      <c r="D2283" s="15"/>
      <c r="E2283" s="16"/>
      <c r="F2283" s="16"/>
      <c r="G2283" s="17"/>
      <c r="H2283" s="17"/>
      <c r="I2283" s="18"/>
      <c r="J2283" s="18"/>
      <c r="K2283" s="19"/>
      <c r="L2283" s="1">
        <f t="shared" si="2565"/>
        <v>0</v>
      </c>
      <c r="M2283" s="4">
        <f t="shared" si="2566"/>
        <v>0</v>
      </c>
      <c r="R2283">
        <f t="shared" si="2530"/>
        <v>5</v>
      </c>
      <c r="S2283" s="33">
        <f t="shared" ref="S2283" si="2573">S2273</f>
        <v>44050</v>
      </c>
      <c r="T2283">
        <f t="shared" si="2532"/>
        <v>32</v>
      </c>
      <c r="U2283">
        <f t="shared" si="2533"/>
        <v>8</v>
      </c>
      <c r="V2283" t="str">
        <f t="shared" si="2568"/>
        <v>325</v>
      </c>
      <c r="W2283" s="188">
        <f t="shared" si="2534"/>
        <v>0</v>
      </c>
      <c r="X2283" s="188">
        <f t="shared" si="2535"/>
        <v>0</v>
      </c>
      <c r="Y2283" s="33">
        <f t="shared" si="2536"/>
        <v>44050</v>
      </c>
    </row>
    <row r="2284" spans="1:25" ht="15">
      <c r="A2284" s="39"/>
      <c r="B2284" s="240"/>
      <c r="C2284" s="14" t="str">
        <f>IF(B2273&lt;&gt;"",'Agents Postes'!E$14,"")</f>
        <v/>
      </c>
      <c r="D2284" s="15"/>
      <c r="E2284" s="16"/>
      <c r="F2284" s="16"/>
      <c r="G2284" s="17"/>
      <c r="H2284" s="17"/>
      <c r="I2284" s="18"/>
      <c r="J2284" s="18"/>
      <c r="K2284" s="19"/>
      <c r="L2284" s="1">
        <f t="shared" si="2565"/>
        <v>0</v>
      </c>
      <c r="M2284" s="4">
        <f t="shared" si="2566"/>
        <v>0</v>
      </c>
      <c r="R2284">
        <f t="shared" si="2530"/>
        <v>5</v>
      </c>
      <c r="S2284" s="33">
        <f t="shared" ref="S2284" si="2574">S2273</f>
        <v>44050</v>
      </c>
      <c r="T2284">
        <f t="shared" si="2532"/>
        <v>32</v>
      </c>
      <c r="U2284">
        <f t="shared" si="2533"/>
        <v>8</v>
      </c>
      <c r="V2284" t="str">
        <f t="shared" si="2568"/>
        <v>325</v>
      </c>
      <c r="W2284" s="188">
        <f t="shared" si="2534"/>
        <v>0</v>
      </c>
      <c r="X2284" s="188">
        <f t="shared" si="2535"/>
        <v>0</v>
      </c>
      <c r="Y2284" s="33">
        <f t="shared" si="2536"/>
        <v>44050</v>
      </c>
    </row>
    <row r="2285" spans="1:25" ht="15">
      <c r="A2285" s="39"/>
      <c r="B2285" s="240"/>
      <c r="C2285" s="14" t="str">
        <f>IF(B2274&lt;&gt;"",'Agents Postes'!E$14,"")</f>
        <v/>
      </c>
      <c r="D2285" s="15"/>
      <c r="E2285" s="16"/>
      <c r="F2285" s="16"/>
      <c r="G2285" s="17"/>
      <c r="H2285" s="17"/>
      <c r="I2285" s="18"/>
      <c r="J2285" s="18"/>
      <c r="K2285" s="19"/>
      <c r="L2285" s="1">
        <f t="shared" si="2565"/>
        <v>0</v>
      </c>
      <c r="M2285" s="4">
        <f t="shared" si="2566"/>
        <v>0</v>
      </c>
      <c r="R2285">
        <f t="shared" si="2530"/>
        <v>5</v>
      </c>
      <c r="S2285" s="33">
        <f t="shared" ref="S2285" si="2575">S2273</f>
        <v>44050</v>
      </c>
      <c r="T2285">
        <f t="shared" si="2532"/>
        <v>32</v>
      </c>
      <c r="U2285">
        <f t="shared" si="2533"/>
        <v>8</v>
      </c>
      <c r="V2285" t="str">
        <f t="shared" si="2568"/>
        <v>325</v>
      </c>
      <c r="W2285" s="188">
        <f t="shared" si="2534"/>
        <v>0</v>
      </c>
      <c r="X2285" s="188">
        <f t="shared" si="2535"/>
        <v>0</v>
      </c>
      <c r="Y2285" s="33">
        <f t="shared" si="2536"/>
        <v>44050</v>
      </c>
    </row>
    <row r="2286" spans="1:25" ht="15">
      <c r="A2286" s="39"/>
      <c r="B2286" s="240"/>
      <c r="C2286" s="14" t="str">
        <f>IF(B2275&lt;&gt;"",'Agents Postes'!E$14,"")</f>
        <v/>
      </c>
      <c r="D2286" s="15"/>
      <c r="E2286" s="16"/>
      <c r="F2286" s="16"/>
      <c r="G2286" s="17"/>
      <c r="H2286" s="17"/>
      <c r="I2286" s="18"/>
      <c r="J2286" s="18"/>
      <c r="K2286" s="19"/>
      <c r="L2286" s="1">
        <f t="shared" si="2565"/>
        <v>0</v>
      </c>
      <c r="M2286" s="4">
        <f t="shared" si="2566"/>
        <v>0</v>
      </c>
      <c r="R2286">
        <f t="shared" si="2530"/>
        <v>5</v>
      </c>
      <c r="S2286" s="33">
        <f t="shared" ref="S2286" si="2576">S2273</f>
        <v>44050</v>
      </c>
      <c r="T2286">
        <f t="shared" si="2532"/>
        <v>32</v>
      </c>
      <c r="U2286">
        <f t="shared" si="2533"/>
        <v>8</v>
      </c>
      <c r="V2286" t="str">
        <f t="shared" si="2568"/>
        <v>325</v>
      </c>
      <c r="W2286" s="188">
        <f t="shared" si="2534"/>
        <v>0</v>
      </c>
      <c r="X2286" s="188">
        <f t="shared" si="2535"/>
        <v>0</v>
      </c>
      <c r="Y2286" s="33">
        <f t="shared" si="2536"/>
        <v>44050</v>
      </c>
    </row>
    <row r="2287" spans="1:25" ht="15.75" thickBot="1">
      <c r="A2287" s="39"/>
      <c r="B2287" s="241"/>
      <c r="C2287" s="14" t="str">
        <f>IF(B2276&lt;&gt;"",'Agents Postes'!E$14,"")</f>
        <v/>
      </c>
      <c r="D2287" s="15"/>
      <c r="E2287" s="126"/>
      <c r="F2287" s="126"/>
      <c r="G2287" s="127"/>
      <c r="H2287" s="127"/>
      <c r="I2287" s="128"/>
      <c r="J2287" s="128"/>
      <c r="K2287" s="21"/>
      <c r="L2287" s="5">
        <f t="shared" si="2565"/>
        <v>0</v>
      </c>
      <c r="M2287" s="6">
        <f t="shared" si="2566"/>
        <v>0</v>
      </c>
      <c r="R2287">
        <f t="shared" si="2530"/>
        <v>5</v>
      </c>
      <c r="S2287" s="33">
        <f t="shared" ref="S2287" si="2577">S2273</f>
        <v>44050</v>
      </c>
      <c r="T2287">
        <f t="shared" si="2532"/>
        <v>32</v>
      </c>
      <c r="U2287">
        <f t="shared" si="2533"/>
        <v>8</v>
      </c>
      <c r="V2287" t="str">
        <f t="shared" si="2568"/>
        <v>325</v>
      </c>
      <c r="W2287" s="188">
        <f t="shared" si="2534"/>
        <v>0</v>
      </c>
      <c r="X2287" s="188">
        <f t="shared" si="2535"/>
        <v>0</v>
      </c>
      <c r="Y2287" s="33">
        <f t="shared" si="2536"/>
        <v>44050</v>
      </c>
    </row>
    <row r="2288" spans="1:25" ht="15">
      <c r="A2288" s="39">
        <v>152</v>
      </c>
      <c r="B2288" s="239">
        <f>IF(WORKDAY(D$4,A2288,Feries)&lt;=F$4,WORKDAY(D$4,A2288,Feries),"")</f>
        <v>44053</v>
      </c>
      <c r="C2288" s="11" t="str">
        <f>IF(B2288&lt;&gt;"",'Agents Postes'!E$3,"")</f>
        <v>Herbert Dupont</v>
      </c>
      <c r="D2288" s="12"/>
      <c r="E2288" s="123"/>
      <c r="F2288" s="123"/>
      <c r="G2288" s="124"/>
      <c r="H2288" s="124"/>
      <c r="I2288" s="125"/>
      <c r="J2288" s="125"/>
      <c r="K2288" s="13"/>
      <c r="L2288" s="2">
        <f t="shared" si="2565"/>
        <v>0</v>
      </c>
      <c r="M2288" s="3">
        <f t="shared" si="2566"/>
        <v>0</v>
      </c>
      <c r="R2288">
        <f t="shared" si="2530"/>
        <v>1</v>
      </c>
      <c r="S2288" s="33">
        <f t="shared" ref="S2288" si="2578">B2288</f>
        <v>44053</v>
      </c>
      <c r="T2288">
        <f t="shared" si="2532"/>
        <v>33</v>
      </c>
      <c r="U2288">
        <f t="shared" si="2533"/>
        <v>8</v>
      </c>
      <c r="V2288" t="str">
        <f t="shared" si="2568"/>
        <v>33Herbert Dupont1</v>
      </c>
      <c r="W2288" s="188">
        <f t="shared" si="2534"/>
        <v>0</v>
      </c>
      <c r="X2288" s="188">
        <f t="shared" si="2535"/>
        <v>0</v>
      </c>
      <c r="Y2288" s="33">
        <f t="shared" si="2536"/>
        <v>44053</v>
      </c>
    </row>
    <row r="2289" spans="1:25" ht="15">
      <c r="A2289" s="39"/>
      <c r="B2289" s="240"/>
      <c r="C2289" s="14" t="str">
        <f>IF(B2288&lt;&gt;"",'Agents Postes'!E$4,"")</f>
        <v>Lulu Durand</v>
      </c>
      <c r="D2289" s="15"/>
      <c r="E2289" s="16"/>
      <c r="F2289" s="16"/>
      <c r="G2289" s="17"/>
      <c r="H2289" s="17"/>
      <c r="I2289" s="18"/>
      <c r="J2289" s="18"/>
      <c r="K2289" s="19"/>
      <c r="L2289" s="1">
        <f t="shared" si="2565"/>
        <v>0</v>
      </c>
      <c r="M2289" s="4">
        <f t="shared" si="2566"/>
        <v>0</v>
      </c>
      <c r="R2289">
        <f t="shared" si="2530"/>
        <v>1</v>
      </c>
      <c r="S2289" s="33">
        <f t="shared" ref="S2289" si="2579">S2288</f>
        <v>44053</v>
      </c>
      <c r="T2289">
        <f t="shared" si="2532"/>
        <v>33</v>
      </c>
      <c r="U2289">
        <f t="shared" si="2533"/>
        <v>8</v>
      </c>
      <c r="V2289" t="str">
        <f t="shared" si="2568"/>
        <v>33Lulu Durand1</v>
      </c>
      <c r="W2289" s="188">
        <f t="shared" si="2534"/>
        <v>0</v>
      </c>
      <c r="X2289" s="188">
        <f t="shared" si="2535"/>
        <v>0</v>
      </c>
      <c r="Y2289" s="33">
        <f t="shared" si="2536"/>
        <v>44053</v>
      </c>
    </row>
    <row r="2290" spans="1:25" ht="15">
      <c r="A2290" s="39"/>
      <c r="B2290" s="240"/>
      <c r="C2290" s="14" t="str">
        <f>IF(B2288&lt;&gt;"",'Agents Postes'!E$5,"")</f>
        <v>Jules Wist</v>
      </c>
      <c r="D2290" s="15"/>
      <c r="E2290" s="16"/>
      <c r="F2290" s="16"/>
      <c r="G2290" s="17"/>
      <c r="H2290" s="17"/>
      <c r="I2290" s="18"/>
      <c r="J2290" s="18"/>
      <c r="K2290" s="19"/>
      <c r="L2290" s="1">
        <f t="shared" si="2565"/>
        <v>0</v>
      </c>
      <c r="M2290" s="4">
        <f t="shared" si="2566"/>
        <v>0</v>
      </c>
      <c r="R2290">
        <f t="shared" si="2530"/>
        <v>1</v>
      </c>
      <c r="S2290" s="33">
        <f t="shared" ref="S2290" si="2580">S2288</f>
        <v>44053</v>
      </c>
      <c r="T2290">
        <f t="shared" si="2532"/>
        <v>33</v>
      </c>
      <c r="U2290">
        <f t="shared" si="2533"/>
        <v>8</v>
      </c>
      <c r="V2290" t="str">
        <f t="shared" si="2568"/>
        <v>33Jules Wist1</v>
      </c>
      <c r="W2290" s="188">
        <f t="shared" si="2534"/>
        <v>0</v>
      </c>
      <c r="X2290" s="188">
        <f t="shared" si="2535"/>
        <v>0</v>
      </c>
      <c r="Y2290" s="33">
        <f t="shared" si="2536"/>
        <v>44053</v>
      </c>
    </row>
    <row r="2291" spans="1:25" ht="15">
      <c r="A2291" s="39"/>
      <c r="B2291" s="240"/>
      <c r="C2291" s="14" t="str">
        <f>IF(B2288&lt;&gt;"",'Agents Postes'!E$6,"")</f>
        <v>Honoré Tarot</v>
      </c>
      <c r="D2291" s="15"/>
      <c r="E2291" s="16"/>
      <c r="F2291" s="16"/>
      <c r="G2291" s="17"/>
      <c r="H2291" s="17"/>
      <c r="I2291" s="18"/>
      <c r="J2291" s="18"/>
      <c r="K2291" s="19"/>
      <c r="L2291" s="1">
        <f t="shared" si="2565"/>
        <v>0</v>
      </c>
      <c r="M2291" s="4">
        <f t="shared" si="2566"/>
        <v>0</v>
      </c>
      <c r="R2291">
        <f t="shared" si="2530"/>
        <v>1</v>
      </c>
      <c r="S2291" s="33">
        <f t="shared" ref="S2291" si="2581">S2288</f>
        <v>44053</v>
      </c>
      <c r="T2291">
        <f t="shared" si="2532"/>
        <v>33</v>
      </c>
      <c r="U2291">
        <f t="shared" si="2533"/>
        <v>8</v>
      </c>
      <c r="V2291" t="str">
        <f t="shared" si="2568"/>
        <v>33Honoré Tarot1</v>
      </c>
      <c r="W2291" s="188">
        <f t="shared" si="2534"/>
        <v>0</v>
      </c>
      <c r="X2291" s="188">
        <f t="shared" si="2535"/>
        <v>0</v>
      </c>
      <c r="Y2291" s="33">
        <f t="shared" si="2536"/>
        <v>44053</v>
      </c>
    </row>
    <row r="2292" spans="1:25" ht="15">
      <c r="A2292" s="39"/>
      <c r="B2292" s="240"/>
      <c r="C2292" s="14" t="str">
        <f>IF(B2288&lt;&gt;"",'Agents Postes'!E$7,"")</f>
        <v>Joseph Belote</v>
      </c>
      <c r="D2292" s="15"/>
      <c r="E2292" s="16"/>
      <c r="F2292" s="16"/>
      <c r="G2292" s="17"/>
      <c r="H2292" s="17"/>
      <c r="I2292" s="18"/>
      <c r="J2292" s="18"/>
      <c r="K2292" s="19"/>
      <c r="L2292" s="1">
        <f t="shared" si="2565"/>
        <v>0</v>
      </c>
      <c r="M2292" s="4">
        <f t="shared" si="2566"/>
        <v>0</v>
      </c>
      <c r="R2292">
        <f t="shared" si="2530"/>
        <v>1</v>
      </c>
      <c r="S2292" s="33">
        <f t="shared" ref="S2292" si="2582">S2288</f>
        <v>44053</v>
      </c>
      <c r="T2292">
        <f t="shared" si="2532"/>
        <v>33</v>
      </c>
      <c r="U2292">
        <f t="shared" si="2533"/>
        <v>8</v>
      </c>
      <c r="V2292" t="str">
        <f t="shared" si="2568"/>
        <v>33Joseph Belote1</v>
      </c>
      <c r="W2292" s="188">
        <f t="shared" si="2534"/>
        <v>0</v>
      </c>
      <c r="X2292" s="188">
        <f t="shared" si="2535"/>
        <v>0</v>
      </c>
      <c r="Y2292" s="33">
        <f t="shared" si="2536"/>
        <v>44053</v>
      </c>
    </row>
    <row r="2293" spans="1:25" ht="15">
      <c r="A2293" s="39"/>
      <c r="B2293" s="240"/>
      <c r="C2293" s="14" t="str">
        <f>IF(B2288&lt;&gt;"",'Agents Postes'!E$8,"")</f>
        <v/>
      </c>
      <c r="D2293" s="15"/>
      <c r="E2293" s="16"/>
      <c r="F2293" s="16"/>
      <c r="G2293" s="17"/>
      <c r="H2293" s="17"/>
      <c r="I2293" s="18"/>
      <c r="J2293" s="18"/>
      <c r="K2293" s="19"/>
      <c r="L2293" s="1">
        <f t="shared" si="2565"/>
        <v>0</v>
      </c>
      <c r="M2293" s="4">
        <f t="shared" si="2566"/>
        <v>0</v>
      </c>
      <c r="R2293">
        <f t="shared" si="2530"/>
        <v>1</v>
      </c>
      <c r="S2293" s="33">
        <f t="shared" ref="S2293" si="2583">S2288</f>
        <v>44053</v>
      </c>
      <c r="T2293">
        <f t="shared" si="2532"/>
        <v>33</v>
      </c>
      <c r="U2293">
        <f t="shared" si="2533"/>
        <v>8</v>
      </c>
      <c r="V2293" t="str">
        <f t="shared" si="2568"/>
        <v>331</v>
      </c>
      <c r="W2293" s="188">
        <f t="shared" si="2534"/>
        <v>0</v>
      </c>
      <c r="X2293" s="188">
        <f t="shared" si="2535"/>
        <v>0</v>
      </c>
      <c r="Y2293" s="33">
        <f t="shared" si="2536"/>
        <v>44053</v>
      </c>
    </row>
    <row r="2294" spans="1:25" ht="15">
      <c r="A2294" s="39"/>
      <c r="B2294" s="240"/>
      <c r="C2294" s="14" t="str">
        <f>IF(B2288&lt;&gt;"",'Agents Postes'!E$9,"")</f>
        <v/>
      </c>
      <c r="D2294" s="15"/>
      <c r="E2294" s="16"/>
      <c r="F2294" s="16"/>
      <c r="G2294" s="17"/>
      <c r="H2294" s="17"/>
      <c r="I2294" s="18"/>
      <c r="J2294" s="18"/>
      <c r="K2294" s="19"/>
      <c r="L2294" s="1">
        <f t="shared" si="2565"/>
        <v>0</v>
      </c>
      <c r="M2294" s="4">
        <f t="shared" si="2566"/>
        <v>0</v>
      </c>
      <c r="R2294">
        <f t="shared" si="2530"/>
        <v>1</v>
      </c>
      <c r="S2294" s="33">
        <f t="shared" ref="S2294" si="2584">S2288</f>
        <v>44053</v>
      </c>
      <c r="T2294">
        <f t="shared" si="2532"/>
        <v>33</v>
      </c>
      <c r="U2294">
        <f t="shared" si="2533"/>
        <v>8</v>
      </c>
      <c r="V2294" t="str">
        <f t="shared" si="2568"/>
        <v>331</v>
      </c>
      <c r="W2294" s="188">
        <f t="shared" si="2534"/>
        <v>0</v>
      </c>
      <c r="X2294" s="188">
        <f t="shared" si="2535"/>
        <v>0</v>
      </c>
      <c r="Y2294" s="33">
        <f t="shared" si="2536"/>
        <v>44053</v>
      </c>
    </row>
    <row r="2295" spans="1:25" ht="15">
      <c r="A2295" s="39"/>
      <c r="B2295" s="240"/>
      <c r="C2295" s="14" t="str">
        <f>IF(B2288&lt;&gt;"",'Agents Postes'!E$10,"")</f>
        <v/>
      </c>
      <c r="D2295" s="15"/>
      <c r="E2295" s="16"/>
      <c r="F2295" s="16"/>
      <c r="G2295" s="17"/>
      <c r="H2295" s="17"/>
      <c r="I2295" s="18"/>
      <c r="J2295" s="18"/>
      <c r="K2295" s="19"/>
      <c r="L2295" s="1">
        <f t="shared" si="2565"/>
        <v>0</v>
      </c>
      <c r="M2295" s="4">
        <f t="shared" si="2566"/>
        <v>0</v>
      </c>
      <c r="R2295">
        <f t="shared" si="2530"/>
        <v>1</v>
      </c>
      <c r="S2295" s="33">
        <f t="shared" ref="S2295" si="2585">S2288</f>
        <v>44053</v>
      </c>
      <c r="T2295">
        <f t="shared" si="2532"/>
        <v>33</v>
      </c>
      <c r="U2295">
        <f t="shared" si="2533"/>
        <v>8</v>
      </c>
      <c r="V2295" t="str">
        <f t="shared" si="2568"/>
        <v>331</v>
      </c>
      <c r="W2295" s="188">
        <f t="shared" si="2534"/>
        <v>0</v>
      </c>
      <c r="X2295" s="188">
        <f t="shared" si="2535"/>
        <v>0</v>
      </c>
      <c r="Y2295" s="33">
        <f t="shared" si="2536"/>
        <v>44053</v>
      </c>
    </row>
    <row r="2296" spans="1:25" ht="15">
      <c r="A2296" s="39"/>
      <c r="B2296" s="240"/>
      <c r="C2296" s="14" t="str">
        <f>IF(B2288&lt;&gt;"",'Agents Postes'!E$11,"")</f>
        <v/>
      </c>
      <c r="D2296" s="15"/>
      <c r="E2296" s="16"/>
      <c r="F2296" s="16"/>
      <c r="G2296" s="17"/>
      <c r="H2296" s="17"/>
      <c r="I2296" s="18"/>
      <c r="J2296" s="18"/>
      <c r="K2296" s="19"/>
      <c r="L2296" s="1">
        <f t="shared" si="2565"/>
        <v>0</v>
      </c>
      <c r="M2296" s="4">
        <f t="shared" si="2566"/>
        <v>0</v>
      </c>
      <c r="R2296">
        <f t="shared" si="2530"/>
        <v>1</v>
      </c>
      <c r="S2296" s="33">
        <f t="shared" ref="S2296" si="2586">S2288</f>
        <v>44053</v>
      </c>
      <c r="T2296">
        <f t="shared" si="2532"/>
        <v>33</v>
      </c>
      <c r="U2296">
        <f t="shared" si="2533"/>
        <v>8</v>
      </c>
      <c r="V2296" t="str">
        <f t="shared" si="2568"/>
        <v>331</v>
      </c>
      <c r="W2296" s="188">
        <f t="shared" si="2534"/>
        <v>0</v>
      </c>
      <c r="X2296" s="188">
        <f t="shared" si="2535"/>
        <v>0</v>
      </c>
      <c r="Y2296" s="33">
        <f t="shared" si="2536"/>
        <v>44053</v>
      </c>
    </row>
    <row r="2297" spans="1:25" ht="15">
      <c r="A2297" s="39"/>
      <c r="B2297" s="240"/>
      <c r="C2297" s="14" t="str">
        <f>IF(B2288&lt;&gt;"",'Agents Postes'!E$12,"")</f>
        <v/>
      </c>
      <c r="D2297" s="15"/>
      <c r="E2297" s="16"/>
      <c r="F2297" s="16"/>
      <c r="G2297" s="17"/>
      <c r="H2297" s="17"/>
      <c r="I2297" s="18"/>
      <c r="J2297" s="18"/>
      <c r="K2297" s="19"/>
      <c r="L2297" s="1">
        <f t="shared" si="2565"/>
        <v>0</v>
      </c>
      <c r="M2297" s="4">
        <f t="shared" si="2566"/>
        <v>0</v>
      </c>
      <c r="R2297">
        <f t="shared" si="2530"/>
        <v>1</v>
      </c>
      <c r="S2297" s="33">
        <f t="shared" ref="S2297" si="2587">S2288</f>
        <v>44053</v>
      </c>
      <c r="T2297">
        <f t="shared" si="2532"/>
        <v>33</v>
      </c>
      <c r="U2297">
        <f t="shared" si="2533"/>
        <v>8</v>
      </c>
      <c r="V2297" t="str">
        <f t="shared" si="2568"/>
        <v>331</v>
      </c>
      <c r="W2297" s="188">
        <f t="shared" si="2534"/>
        <v>0</v>
      </c>
      <c r="X2297" s="188">
        <f t="shared" si="2535"/>
        <v>0</v>
      </c>
      <c r="Y2297" s="33">
        <f t="shared" si="2536"/>
        <v>44053</v>
      </c>
    </row>
    <row r="2298" spans="1:25" ht="15">
      <c r="A2298" s="39"/>
      <c r="B2298" s="240"/>
      <c r="C2298" s="14" t="str">
        <f>IF(B2288&lt;&gt;"",'Agents Postes'!E$13,"")</f>
        <v/>
      </c>
      <c r="D2298" s="15"/>
      <c r="E2298" s="16"/>
      <c r="F2298" s="16"/>
      <c r="G2298" s="17"/>
      <c r="H2298" s="17"/>
      <c r="I2298" s="18"/>
      <c r="J2298" s="18"/>
      <c r="K2298" s="19"/>
      <c r="L2298" s="1">
        <f t="shared" si="2565"/>
        <v>0</v>
      </c>
      <c r="M2298" s="4">
        <f t="shared" si="2566"/>
        <v>0</v>
      </c>
      <c r="R2298">
        <f t="shared" si="2530"/>
        <v>1</v>
      </c>
      <c r="S2298" s="33">
        <f t="shared" ref="S2298" si="2588">S2288</f>
        <v>44053</v>
      </c>
      <c r="T2298">
        <f t="shared" si="2532"/>
        <v>33</v>
      </c>
      <c r="U2298">
        <f t="shared" si="2533"/>
        <v>8</v>
      </c>
      <c r="V2298" t="str">
        <f t="shared" si="2568"/>
        <v>331</v>
      </c>
      <c r="W2298" s="188">
        <f t="shared" si="2534"/>
        <v>0</v>
      </c>
      <c r="X2298" s="188">
        <f t="shared" si="2535"/>
        <v>0</v>
      </c>
      <c r="Y2298" s="33">
        <f t="shared" si="2536"/>
        <v>44053</v>
      </c>
    </row>
    <row r="2299" spans="1:25" ht="15">
      <c r="A2299" s="39"/>
      <c r="B2299" s="240"/>
      <c r="C2299" s="14" t="str">
        <f>IF(B2288&lt;&gt;"",'Agents Postes'!E$14,"")</f>
        <v/>
      </c>
      <c r="D2299" s="15"/>
      <c r="E2299" s="16"/>
      <c r="F2299" s="16"/>
      <c r="G2299" s="17"/>
      <c r="H2299" s="17"/>
      <c r="I2299" s="18"/>
      <c r="J2299" s="18"/>
      <c r="K2299" s="19"/>
      <c r="L2299" s="1">
        <f t="shared" si="2565"/>
        <v>0</v>
      </c>
      <c r="M2299" s="4">
        <f t="shared" si="2566"/>
        <v>0</v>
      </c>
      <c r="R2299">
        <f t="shared" si="2530"/>
        <v>1</v>
      </c>
      <c r="S2299" s="33">
        <f t="shared" ref="S2299" si="2589">S2288</f>
        <v>44053</v>
      </c>
      <c r="T2299">
        <f t="shared" si="2532"/>
        <v>33</v>
      </c>
      <c r="U2299">
        <f t="shared" si="2533"/>
        <v>8</v>
      </c>
      <c r="V2299" t="str">
        <f t="shared" si="2568"/>
        <v>331</v>
      </c>
      <c r="W2299" s="188">
        <f t="shared" si="2534"/>
        <v>0</v>
      </c>
      <c r="X2299" s="188">
        <f t="shared" si="2535"/>
        <v>0</v>
      </c>
      <c r="Y2299" s="33">
        <f t="shared" si="2536"/>
        <v>44053</v>
      </c>
    </row>
    <row r="2300" spans="1:25" ht="15">
      <c r="A2300" s="39"/>
      <c r="B2300" s="240"/>
      <c r="C2300" s="14" t="str">
        <f>IF(B2289&lt;&gt;"",'Agents Postes'!E$14,"")</f>
        <v/>
      </c>
      <c r="D2300" s="15"/>
      <c r="E2300" s="16"/>
      <c r="F2300" s="16"/>
      <c r="G2300" s="17"/>
      <c r="H2300" s="17"/>
      <c r="I2300" s="18"/>
      <c r="J2300" s="18"/>
      <c r="K2300" s="19"/>
      <c r="L2300" s="1">
        <f t="shared" si="2565"/>
        <v>0</v>
      </c>
      <c r="M2300" s="4">
        <f t="shared" si="2566"/>
        <v>0</v>
      </c>
      <c r="R2300">
        <f t="shared" si="2530"/>
        <v>1</v>
      </c>
      <c r="S2300" s="33">
        <f t="shared" ref="S2300" si="2590">S2288</f>
        <v>44053</v>
      </c>
      <c r="T2300">
        <f t="shared" si="2532"/>
        <v>33</v>
      </c>
      <c r="U2300">
        <f t="shared" si="2533"/>
        <v>8</v>
      </c>
      <c r="V2300" t="str">
        <f t="shared" si="2568"/>
        <v>331</v>
      </c>
      <c r="W2300" s="188">
        <f t="shared" si="2534"/>
        <v>0</v>
      </c>
      <c r="X2300" s="188">
        <f t="shared" si="2535"/>
        <v>0</v>
      </c>
      <c r="Y2300" s="33">
        <f t="shared" si="2536"/>
        <v>44053</v>
      </c>
    </row>
    <row r="2301" spans="1:25" ht="15">
      <c r="A2301" s="39"/>
      <c r="B2301" s="240"/>
      <c r="C2301" s="14" t="str">
        <f>IF(B2290&lt;&gt;"",'Agents Postes'!E$14,"")</f>
        <v/>
      </c>
      <c r="D2301" s="15"/>
      <c r="E2301" s="16"/>
      <c r="F2301" s="16"/>
      <c r="G2301" s="17"/>
      <c r="H2301" s="17"/>
      <c r="I2301" s="18"/>
      <c r="J2301" s="18"/>
      <c r="K2301" s="19"/>
      <c r="L2301" s="1">
        <f t="shared" si="2565"/>
        <v>0</v>
      </c>
      <c r="M2301" s="4">
        <f t="shared" si="2566"/>
        <v>0</v>
      </c>
      <c r="R2301">
        <f t="shared" si="2530"/>
        <v>1</v>
      </c>
      <c r="S2301" s="33">
        <f t="shared" ref="S2301" si="2591">S2288</f>
        <v>44053</v>
      </c>
      <c r="T2301">
        <f t="shared" si="2532"/>
        <v>33</v>
      </c>
      <c r="U2301">
        <f t="shared" si="2533"/>
        <v>8</v>
      </c>
      <c r="V2301" t="str">
        <f t="shared" si="2568"/>
        <v>331</v>
      </c>
      <c r="W2301" s="188">
        <f t="shared" si="2534"/>
        <v>0</v>
      </c>
      <c r="X2301" s="188">
        <f t="shared" si="2535"/>
        <v>0</v>
      </c>
      <c r="Y2301" s="33">
        <f t="shared" si="2536"/>
        <v>44053</v>
      </c>
    </row>
    <row r="2302" spans="1:25" ht="15.75" thickBot="1">
      <c r="A2302" s="39"/>
      <c r="B2302" s="241"/>
      <c r="C2302" s="14" t="str">
        <f>IF(B2291&lt;&gt;"",'Agents Postes'!E$14,"")</f>
        <v/>
      </c>
      <c r="D2302" s="15"/>
      <c r="E2302" s="126"/>
      <c r="F2302" s="126"/>
      <c r="G2302" s="127"/>
      <c r="H2302" s="127"/>
      <c r="I2302" s="128"/>
      <c r="J2302" s="128"/>
      <c r="K2302" s="21"/>
      <c r="L2302" s="5">
        <f t="shared" si="2565"/>
        <v>0</v>
      </c>
      <c r="M2302" s="6">
        <f t="shared" si="2566"/>
        <v>0</v>
      </c>
      <c r="R2302">
        <f t="shared" si="2530"/>
        <v>1</v>
      </c>
      <c r="S2302" s="33">
        <f t="shared" ref="S2302" si="2592">S2288</f>
        <v>44053</v>
      </c>
      <c r="T2302">
        <f t="shared" si="2532"/>
        <v>33</v>
      </c>
      <c r="U2302">
        <f t="shared" si="2533"/>
        <v>8</v>
      </c>
      <c r="V2302" t="str">
        <f t="shared" si="2568"/>
        <v>331</v>
      </c>
      <c r="W2302" s="188">
        <f t="shared" si="2534"/>
        <v>0</v>
      </c>
      <c r="X2302" s="188">
        <f t="shared" si="2535"/>
        <v>0</v>
      </c>
      <c r="Y2302" s="33">
        <f t="shared" si="2536"/>
        <v>44053</v>
      </c>
    </row>
    <row r="2303" spans="1:25" ht="15">
      <c r="A2303" s="39">
        <v>153</v>
      </c>
      <c r="B2303" s="239">
        <f>IF(WORKDAY(D$4,A2303,Feries)&lt;=F$4,WORKDAY(D$4,A2303,Feries),"")</f>
        <v>44054</v>
      </c>
      <c r="C2303" s="11" t="str">
        <f>IF(B2303&lt;&gt;"",'Agents Postes'!E$3,"")</f>
        <v>Herbert Dupont</v>
      </c>
      <c r="D2303" s="12"/>
      <c r="E2303" s="123"/>
      <c r="F2303" s="123"/>
      <c r="G2303" s="124"/>
      <c r="H2303" s="124"/>
      <c r="I2303" s="125"/>
      <c r="J2303" s="125"/>
      <c r="K2303" s="13"/>
      <c r="L2303" s="2">
        <f t="shared" si="2565"/>
        <v>0</v>
      </c>
      <c r="M2303" s="3">
        <f t="shared" si="2566"/>
        <v>0</v>
      </c>
      <c r="R2303">
        <f t="shared" si="2530"/>
        <v>2</v>
      </c>
      <c r="S2303" s="33">
        <f t="shared" ref="S2303" si="2593">B2303</f>
        <v>44054</v>
      </c>
      <c r="T2303">
        <f t="shared" si="2532"/>
        <v>33</v>
      </c>
      <c r="U2303">
        <f t="shared" si="2533"/>
        <v>8</v>
      </c>
      <c r="V2303" t="str">
        <f t="shared" si="2568"/>
        <v>33Herbert Dupont2</v>
      </c>
      <c r="W2303" s="188">
        <f t="shared" si="2534"/>
        <v>0</v>
      </c>
      <c r="X2303" s="188">
        <f t="shared" si="2535"/>
        <v>0</v>
      </c>
      <c r="Y2303" s="33">
        <f t="shared" si="2536"/>
        <v>44054</v>
      </c>
    </row>
    <row r="2304" spans="1:25" ht="15">
      <c r="A2304" s="39"/>
      <c r="B2304" s="240"/>
      <c r="C2304" s="14" t="str">
        <f>IF(B2303&lt;&gt;"",'Agents Postes'!E$4,"")</f>
        <v>Lulu Durand</v>
      </c>
      <c r="D2304" s="15"/>
      <c r="E2304" s="16"/>
      <c r="F2304" s="16"/>
      <c r="G2304" s="17"/>
      <c r="H2304" s="17"/>
      <c r="I2304" s="18"/>
      <c r="J2304" s="18"/>
      <c r="K2304" s="19"/>
      <c r="L2304" s="1">
        <f t="shared" si="2565"/>
        <v>0</v>
      </c>
      <c r="M2304" s="4">
        <f t="shared" si="2566"/>
        <v>0</v>
      </c>
      <c r="R2304">
        <f t="shared" si="2530"/>
        <v>2</v>
      </c>
      <c r="S2304" s="33">
        <f t="shared" ref="S2304" si="2594">S2303</f>
        <v>44054</v>
      </c>
      <c r="T2304">
        <f t="shared" si="2532"/>
        <v>33</v>
      </c>
      <c r="U2304">
        <f t="shared" si="2533"/>
        <v>8</v>
      </c>
      <c r="V2304" t="str">
        <f t="shared" si="2568"/>
        <v>33Lulu Durand2</v>
      </c>
      <c r="W2304" s="188">
        <f t="shared" si="2534"/>
        <v>0</v>
      </c>
      <c r="X2304" s="188">
        <f t="shared" si="2535"/>
        <v>0</v>
      </c>
      <c r="Y2304" s="33">
        <f t="shared" si="2536"/>
        <v>44054</v>
      </c>
    </row>
    <row r="2305" spans="1:25" ht="15">
      <c r="A2305" s="39"/>
      <c r="B2305" s="240"/>
      <c r="C2305" s="14" t="str">
        <f>IF(B2303&lt;&gt;"",'Agents Postes'!E$5,"")</f>
        <v>Jules Wist</v>
      </c>
      <c r="D2305" s="15"/>
      <c r="E2305" s="16"/>
      <c r="F2305" s="16"/>
      <c r="G2305" s="17"/>
      <c r="H2305" s="17"/>
      <c r="I2305" s="18"/>
      <c r="J2305" s="18"/>
      <c r="K2305" s="19"/>
      <c r="L2305" s="1">
        <f t="shared" si="2565"/>
        <v>0</v>
      </c>
      <c r="M2305" s="4">
        <f t="shared" si="2566"/>
        <v>0</v>
      </c>
      <c r="R2305">
        <f t="shared" si="2530"/>
        <v>2</v>
      </c>
      <c r="S2305" s="33">
        <f t="shared" ref="S2305" si="2595">S2303</f>
        <v>44054</v>
      </c>
      <c r="T2305">
        <f t="shared" si="2532"/>
        <v>33</v>
      </c>
      <c r="U2305">
        <f t="shared" si="2533"/>
        <v>8</v>
      </c>
      <c r="V2305" t="str">
        <f t="shared" si="2568"/>
        <v>33Jules Wist2</v>
      </c>
      <c r="W2305" s="188">
        <f t="shared" si="2534"/>
        <v>0</v>
      </c>
      <c r="X2305" s="188">
        <f t="shared" si="2535"/>
        <v>0</v>
      </c>
      <c r="Y2305" s="33">
        <f t="shared" si="2536"/>
        <v>44054</v>
      </c>
    </row>
    <row r="2306" spans="1:25" ht="15">
      <c r="A2306" s="39"/>
      <c r="B2306" s="240"/>
      <c r="C2306" s="14" t="str">
        <f>IF(B2303&lt;&gt;"",'Agents Postes'!E$6,"")</f>
        <v>Honoré Tarot</v>
      </c>
      <c r="D2306" s="15"/>
      <c r="E2306" s="16"/>
      <c r="F2306" s="16"/>
      <c r="G2306" s="17"/>
      <c r="H2306" s="17"/>
      <c r="I2306" s="18"/>
      <c r="J2306" s="18"/>
      <c r="K2306" s="19"/>
      <c r="L2306" s="1">
        <f t="shared" si="2565"/>
        <v>0</v>
      </c>
      <c r="M2306" s="4">
        <f t="shared" si="2566"/>
        <v>0</v>
      </c>
      <c r="R2306">
        <f t="shared" si="2530"/>
        <v>2</v>
      </c>
      <c r="S2306" s="33">
        <f t="shared" ref="S2306" si="2596">S2303</f>
        <v>44054</v>
      </c>
      <c r="T2306">
        <f t="shared" si="2532"/>
        <v>33</v>
      </c>
      <c r="U2306">
        <f t="shared" si="2533"/>
        <v>8</v>
      </c>
      <c r="V2306" t="str">
        <f t="shared" si="2568"/>
        <v>33Honoré Tarot2</v>
      </c>
      <c r="W2306" s="188">
        <f t="shared" si="2534"/>
        <v>0</v>
      </c>
      <c r="X2306" s="188">
        <f t="shared" si="2535"/>
        <v>0</v>
      </c>
      <c r="Y2306" s="33">
        <f t="shared" si="2536"/>
        <v>44054</v>
      </c>
    </row>
    <row r="2307" spans="1:25" ht="15">
      <c r="A2307" s="39"/>
      <c r="B2307" s="240"/>
      <c r="C2307" s="14" t="str">
        <f>IF(B2303&lt;&gt;"",'Agents Postes'!E$7,"")</f>
        <v>Joseph Belote</v>
      </c>
      <c r="D2307" s="15"/>
      <c r="E2307" s="16"/>
      <c r="F2307" s="16"/>
      <c r="G2307" s="17"/>
      <c r="H2307" s="17"/>
      <c r="I2307" s="18"/>
      <c r="J2307" s="18"/>
      <c r="K2307" s="19"/>
      <c r="L2307" s="1">
        <f t="shared" si="2565"/>
        <v>0</v>
      </c>
      <c r="M2307" s="4">
        <f t="shared" si="2566"/>
        <v>0</v>
      </c>
      <c r="R2307">
        <f t="shared" si="2530"/>
        <v>2</v>
      </c>
      <c r="S2307" s="33">
        <f t="shared" ref="S2307" si="2597">S2303</f>
        <v>44054</v>
      </c>
      <c r="T2307">
        <f t="shared" si="2532"/>
        <v>33</v>
      </c>
      <c r="U2307">
        <f t="shared" si="2533"/>
        <v>8</v>
      </c>
      <c r="V2307" t="str">
        <f t="shared" si="2568"/>
        <v>33Joseph Belote2</v>
      </c>
      <c r="W2307" s="188">
        <f t="shared" si="2534"/>
        <v>0</v>
      </c>
      <c r="X2307" s="188">
        <f t="shared" si="2535"/>
        <v>0</v>
      </c>
      <c r="Y2307" s="33">
        <f t="shared" si="2536"/>
        <v>44054</v>
      </c>
    </row>
    <row r="2308" spans="1:25" ht="15">
      <c r="A2308" s="39"/>
      <c r="B2308" s="240"/>
      <c r="C2308" s="14" t="str">
        <f>IF(B2303&lt;&gt;"",'Agents Postes'!E$8,"")</f>
        <v/>
      </c>
      <c r="D2308" s="15"/>
      <c r="E2308" s="16"/>
      <c r="F2308" s="16"/>
      <c r="G2308" s="17"/>
      <c r="H2308" s="17"/>
      <c r="I2308" s="18"/>
      <c r="J2308" s="18"/>
      <c r="K2308" s="19"/>
      <c r="L2308" s="1">
        <f t="shared" si="2565"/>
        <v>0</v>
      </c>
      <c r="M2308" s="4">
        <f t="shared" si="2566"/>
        <v>0</v>
      </c>
      <c r="R2308">
        <f t="shared" si="2530"/>
        <v>2</v>
      </c>
      <c r="S2308" s="33">
        <f t="shared" ref="S2308" si="2598">S2303</f>
        <v>44054</v>
      </c>
      <c r="T2308">
        <f t="shared" si="2532"/>
        <v>33</v>
      </c>
      <c r="U2308">
        <f t="shared" si="2533"/>
        <v>8</v>
      </c>
      <c r="V2308" t="str">
        <f t="shared" si="2568"/>
        <v>332</v>
      </c>
      <c r="W2308" s="188">
        <f t="shared" si="2534"/>
        <v>0</v>
      </c>
      <c r="X2308" s="188">
        <f t="shared" si="2535"/>
        <v>0</v>
      </c>
      <c r="Y2308" s="33">
        <f t="shared" si="2536"/>
        <v>44054</v>
      </c>
    </row>
    <row r="2309" spans="1:25" ht="15">
      <c r="A2309" s="39"/>
      <c r="B2309" s="240"/>
      <c r="C2309" s="14" t="str">
        <f>IF(B2303&lt;&gt;"",'Agents Postes'!E$9,"")</f>
        <v/>
      </c>
      <c r="D2309" s="15"/>
      <c r="E2309" s="16"/>
      <c r="F2309" s="16"/>
      <c r="G2309" s="17"/>
      <c r="H2309" s="17"/>
      <c r="I2309" s="18"/>
      <c r="J2309" s="18"/>
      <c r="K2309" s="19"/>
      <c r="L2309" s="1">
        <f t="shared" si="2565"/>
        <v>0</v>
      </c>
      <c r="M2309" s="4">
        <f t="shared" si="2566"/>
        <v>0</v>
      </c>
      <c r="R2309">
        <f t="shared" si="2530"/>
        <v>2</v>
      </c>
      <c r="S2309" s="33">
        <f t="shared" ref="S2309" si="2599">S2303</f>
        <v>44054</v>
      </c>
      <c r="T2309">
        <f t="shared" si="2532"/>
        <v>33</v>
      </c>
      <c r="U2309">
        <f t="shared" si="2533"/>
        <v>8</v>
      </c>
      <c r="V2309" t="str">
        <f t="shared" si="2568"/>
        <v>332</v>
      </c>
      <c r="W2309" s="188">
        <f t="shared" si="2534"/>
        <v>0</v>
      </c>
      <c r="X2309" s="188">
        <f t="shared" si="2535"/>
        <v>0</v>
      </c>
      <c r="Y2309" s="33">
        <f t="shared" si="2536"/>
        <v>44054</v>
      </c>
    </row>
    <row r="2310" spans="1:25" ht="15">
      <c r="A2310" s="39"/>
      <c r="B2310" s="240"/>
      <c r="C2310" s="14" t="str">
        <f>IF(B2303&lt;&gt;"",'Agents Postes'!E$10,"")</f>
        <v/>
      </c>
      <c r="D2310" s="15"/>
      <c r="E2310" s="16"/>
      <c r="F2310" s="16"/>
      <c r="G2310" s="17"/>
      <c r="H2310" s="17"/>
      <c r="I2310" s="18"/>
      <c r="J2310" s="18"/>
      <c r="K2310" s="19"/>
      <c r="L2310" s="1">
        <f t="shared" si="2565"/>
        <v>0</v>
      </c>
      <c r="M2310" s="4">
        <f t="shared" si="2566"/>
        <v>0</v>
      </c>
      <c r="R2310">
        <f t="shared" si="2530"/>
        <v>2</v>
      </c>
      <c r="S2310" s="33">
        <f t="shared" ref="S2310" si="2600">S2303</f>
        <v>44054</v>
      </c>
      <c r="T2310">
        <f t="shared" si="2532"/>
        <v>33</v>
      </c>
      <c r="U2310">
        <f t="shared" si="2533"/>
        <v>8</v>
      </c>
      <c r="V2310" t="str">
        <f t="shared" si="2568"/>
        <v>332</v>
      </c>
      <c r="W2310" s="188">
        <f t="shared" si="2534"/>
        <v>0</v>
      </c>
      <c r="X2310" s="188">
        <f t="shared" si="2535"/>
        <v>0</v>
      </c>
      <c r="Y2310" s="33">
        <f t="shared" si="2536"/>
        <v>44054</v>
      </c>
    </row>
    <row r="2311" spans="1:25" ht="15">
      <c r="A2311" s="39"/>
      <c r="B2311" s="240"/>
      <c r="C2311" s="14" t="str">
        <f>IF(B2303&lt;&gt;"",'Agents Postes'!E$11,"")</f>
        <v/>
      </c>
      <c r="D2311" s="15"/>
      <c r="E2311" s="16"/>
      <c r="F2311" s="16"/>
      <c r="G2311" s="17"/>
      <c r="H2311" s="17"/>
      <c r="I2311" s="18"/>
      <c r="J2311" s="18"/>
      <c r="K2311" s="19"/>
      <c r="L2311" s="1">
        <f t="shared" si="2565"/>
        <v>0</v>
      </c>
      <c r="M2311" s="4">
        <f t="shared" si="2566"/>
        <v>0</v>
      </c>
      <c r="R2311">
        <f t="shared" si="2530"/>
        <v>2</v>
      </c>
      <c r="S2311" s="33">
        <f t="shared" ref="S2311" si="2601">S2303</f>
        <v>44054</v>
      </c>
      <c r="T2311">
        <f t="shared" si="2532"/>
        <v>33</v>
      </c>
      <c r="U2311">
        <f t="shared" si="2533"/>
        <v>8</v>
      </c>
      <c r="V2311" t="str">
        <f t="shared" si="2568"/>
        <v>332</v>
      </c>
      <c r="W2311" s="188">
        <f t="shared" si="2534"/>
        <v>0</v>
      </c>
      <c r="X2311" s="188">
        <f t="shared" si="2535"/>
        <v>0</v>
      </c>
      <c r="Y2311" s="33">
        <f t="shared" si="2536"/>
        <v>44054</v>
      </c>
    </row>
    <row r="2312" spans="1:25" ht="15">
      <c r="A2312" s="39"/>
      <c r="B2312" s="240"/>
      <c r="C2312" s="14" t="str">
        <f>IF(B2303&lt;&gt;"",'Agents Postes'!E$12,"")</f>
        <v/>
      </c>
      <c r="D2312" s="15"/>
      <c r="E2312" s="16"/>
      <c r="F2312" s="16"/>
      <c r="G2312" s="17"/>
      <c r="H2312" s="17"/>
      <c r="I2312" s="18"/>
      <c r="J2312" s="18"/>
      <c r="K2312" s="19"/>
      <c r="L2312" s="1">
        <f t="shared" si="2565"/>
        <v>0</v>
      </c>
      <c r="M2312" s="4">
        <f t="shared" si="2566"/>
        <v>0</v>
      </c>
      <c r="R2312">
        <f t="shared" si="2530"/>
        <v>2</v>
      </c>
      <c r="S2312" s="33">
        <f t="shared" ref="S2312" si="2602">S2303</f>
        <v>44054</v>
      </c>
      <c r="T2312">
        <f t="shared" si="2532"/>
        <v>33</v>
      </c>
      <c r="U2312">
        <f t="shared" si="2533"/>
        <v>8</v>
      </c>
      <c r="V2312" t="str">
        <f t="shared" si="2568"/>
        <v>332</v>
      </c>
      <c r="W2312" s="188">
        <f t="shared" si="2534"/>
        <v>0</v>
      </c>
      <c r="X2312" s="188">
        <f t="shared" si="2535"/>
        <v>0</v>
      </c>
      <c r="Y2312" s="33">
        <f t="shared" si="2536"/>
        <v>44054</v>
      </c>
    </row>
    <row r="2313" spans="1:25" ht="15">
      <c r="A2313" s="39"/>
      <c r="B2313" s="240"/>
      <c r="C2313" s="14" t="str">
        <f>IF(B2303&lt;&gt;"",'Agents Postes'!E$13,"")</f>
        <v/>
      </c>
      <c r="D2313" s="15"/>
      <c r="E2313" s="16"/>
      <c r="F2313" s="16"/>
      <c r="G2313" s="17"/>
      <c r="H2313" s="17"/>
      <c r="I2313" s="18"/>
      <c r="J2313" s="18"/>
      <c r="K2313" s="19"/>
      <c r="L2313" s="1">
        <f t="shared" si="2565"/>
        <v>0</v>
      </c>
      <c r="M2313" s="4">
        <f t="shared" si="2566"/>
        <v>0</v>
      </c>
      <c r="R2313">
        <f t="shared" ref="R2313:R2376" si="2603">IF(S2313&lt;&gt;"",WEEKDAY(S2313,2),"")</f>
        <v>2</v>
      </c>
      <c r="S2313" s="33">
        <f t="shared" ref="S2313" si="2604">S2303</f>
        <v>44054</v>
      </c>
      <c r="T2313">
        <f t="shared" ref="T2313:T2376" si="2605">IF(S2313&lt;&gt;"",WEEKNUM(S2313,2),"")</f>
        <v>33</v>
      </c>
      <c r="U2313">
        <f t="shared" ref="U2313:U2376" si="2606">IF(S2313&lt;&gt;"",MONTH(S2313),"")</f>
        <v>8</v>
      </c>
      <c r="V2313" t="str">
        <f t="shared" si="2568"/>
        <v>332</v>
      </c>
      <c r="W2313" s="188">
        <f t="shared" ref="W2313:W2376" si="2607">D2313</f>
        <v>0</v>
      </c>
      <c r="X2313" s="188">
        <f t="shared" ref="X2313:X2376" si="2608">K2313</f>
        <v>0</v>
      </c>
      <c r="Y2313" s="33">
        <f t="shared" ref="Y2313:Y2376" si="2609">S2313</f>
        <v>44054</v>
      </c>
    </row>
    <row r="2314" spans="1:25" ht="15">
      <c r="A2314" s="39"/>
      <c r="B2314" s="240"/>
      <c r="C2314" s="14" t="str">
        <f>IF(B2303&lt;&gt;"",'Agents Postes'!E$14,"")</f>
        <v/>
      </c>
      <c r="D2314" s="15"/>
      <c r="E2314" s="16"/>
      <c r="F2314" s="16"/>
      <c r="G2314" s="17"/>
      <c r="H2314" s="17"/>
      <c r="I2314" s="18"/>
      <c r="J2314" s="18"/>
      <c r="K2314" s="19"/>
      <c r="L2314" s="1">
        <f t="shared" si="2565"/>
        <v>0</v>
      </c>
      <c r="M2314" s="4">
        <f t="shared" si="2566"/>
        <v>0</v>
      </c>
      <c r="R2314">
        <f t="shared" si="2603"/>
        <v>2</v>
      </c>
      <c r="S2314" s="33">
        <f t="shared" ref="S2314" si="2610">S2303</f>
        <v>44054</v>
      </c>
      <c r="T2314">
        <f t="shared" si="2605"/>
        <v>33</v>
      </c>
      <c r="U2314">
        <f t="shared" si="2606"/>
        <v>8</v>
      </c>
      <c r="V2314" t="str">
        <f t="shared" si="2568"/>
        <v>332</v>
      </c>
      <c r="W2314" s="188">
        <f t="shared" si="2607"/>
        <v>0</v>
      </c>
      <c r="X2314" s="188">
        <f t="shared" si="2608"/>
        <v>0</v>
      </c>
      <c r="Y2314" s="33">
        <f t="shared" si="2609"/>
        <v>44054</v>
      </c>
    </row>
    <row r="2315" spans="1:25" ht="15">
      <c r="A2315" s="39"/>
      <c r="B2315" s="240"/>
      <c r="C2315" s="14" t="str">
        <f>IF(B2304&lt;&gt;"",'Agents Postes'!E$14,"")</f>
        <v/>
      </c>
      <c r="D2315" s="15"/>
      <c r="E2315" s="16"/>
      <c r="F2315" s="16"/>
      <c r="G2315" s="17"/>
      <c r="H2315" s="17"/>
      <c r="I2315" s="18"/>
      <c r="J2315" s="18"/>
      <c r="K2315" s="19"/>
      <c r="L2315" s="1">
        <f t="shared" si="2565"/>
        <v>0</v>
      </c>
      <c r="M2315" s="4">
        <f t="shared" si="2566"/>
        <v>0</v>
      </c>
      <c r="R2315">
        <f t="shared" si="2603"/>
        <v>2</v>
      </c>
      <c r="S2315" s="33">
        <f t="shared" ref="S2315" si="2611">S2303</f>
        <v>44054</v>
      </c>
      <c r="T2315">
        <f t="shared" si="2605"/>
        <v>33</v>
      </c>
      <c r="U2315">
        <f t="shared" si="2606"/>
        <v>8</v>
      </c>
      <c r="V2315" t="str">
        <f t="shared" si="2568"/>
        <v>332</v>
      </c>
      <c r="W2315" s="188">
        <f t="shared" si="2607"/>
        <v>0</v>
      </c>
      <c r="X2315" s="188">
        <f t="shared" si="2608"/>
        <v>0</v>
      </c>
      <c r="Y2315" s="33">
        <f t="shared" si="2609"/>
        <v>44054</v>
      </c>
    </row>
    <row r="2316" spans="1:25" ht="15">
      <c r="A2316" s="39"/>
      <c r="B2316" s="240"/>
      <c r="C2316" s="14" t="str">
        <f>IF(B2305&lt;&gt;"",'Agents Postes'!E$14,"")</f>
        <v/>
      </c>
      <c r="D2316" s="15"/>
      <c r="E2316" s="16"/>
      <c r="F2316" s="16"/>
      <c r="G2316" s="17"/>
      <c r="H2316" s="17"/>
      <c r="I2316" s="18"/>
      <c r="J2316" s="18"/>
      <c r="K2316" s="19"/>
      <c r="L2316" s="1">
        <f t="shared" si="2565"/>
        <v>0</v>
      </c>
      <c r="M2316" s="4">
        <f t="shared" si="2566"/>
        <v>0</v>
      </c>
      <c r="R2316">
        <f t="shared" si="2603"/>
        <v>2</v>
      </c>
      <c r="S2316" s="33">
        <f t="shared" ref="S2316" si="2612">S2303</f>
        <v>44054</v>
      </c>
      <c r="T2316">
        <f t="shared" si="2605"/>
        <v>33</v>
      </c>
      <c r="U2316">
        <f t="shared" si="2606"/>
        <v>8</v>
      </c>
      <c r="V2316" t="str">
        <f t="shared" si="2568"/>
        <v>332</v>
      </c>
      <c r="W2316" s="188">
        <f t="shared" si="2607"/>
        <v>0</v>
      </c>
      <c r="X2316" s="188">
        <f t="shared" si="2608"/>
        <v>0</v>
      </c>
      <c r="Y2316" s="33">
        <f t="shared" si="2609"/>
        <v>44054</v>
      </c>
    </row>
    <row r="2317" spans="1:25" ht="15.75" thickBot="1">
      <c r="A2317" s="39"/>
      <c r="B2317" s="241"/>
      <c r="C2317" s="14" t="str">
        <f>IF(B2306&lt;&gt;"",'Agents Postes'!E$14,"")</f>
        <v/>
      </c>
      <c r="D2317" s="15"/>
      <c r="E2317" s="126"/>
      <c r="F2317" s="126"/>
      <c r="G2317" s="127"/>
      <c r="H2317" s="127"/>
      <c r="I2317" s="128"/>
      <c r="J2317" s="128"/>
      <c r="K2317" s="21"/>
      <c r="L2317" s="5">
        <f t="shared" si="2565"/>
        <v>0</v>
      </c>
      <c r="M2317" s="6">
        <f t="shared" si="2566"/>
        <v>0</v>
      </c>
      <c r="R2317">
        <f t="shared" si="2603"/>
        <v>2</v>
      </c>
      <c r="S2317" s="33">
        <f t="shared" ref="S2317" si="2613">S2303</f>
        <v>44054</v>
      </c>
      <c r="T2317">
        <f t="shared" si="2605"/>
        <v>33</v>
      </c>
      <c r="U2317">
        <f t="shared" si="2606"/>
        <v>8</v>
      </c>
      <c r="V2317" t="str">
        <f t="shared" si="2568"/>
        <v>332</v>
      </c>
      <c r="W2317" s="188">
        <f t="shared" si="2607"/>
        <v>0</v>
      </c>
      <c r="X2317" s="188">
        <f t="shared" si="2608"/>
        <v>0</v>
      </c>
      <c r="Y2317" s="33">
        <f t="shared" si="2609"/>
        <v>44054</v>
      </c>
    </row>
    <row r="2318" spans="1:25" ht="15">
      <c r="A2318" s="39">
        <v>154</v>
      </c>
      <c r="B2318" s="239">
        <f>IF(WORKDAY(D$4,A2318,Feries)&lt;=F$4,WORKDAY(D$4,A2318,Feries),"")</f>
        <v>44055</v>
      </c>
      <c r="C2318" s="11" t="str">
        <f>IF(B2318&lt;&gt;"",'Agents Postes'!E$3,"")</f>
        <v>Herbert Dupont</v>
      </c>
      <c r="D2318" s="12"/>
      <c r="E2318" s="123"/>
      <c r="F2318" s="123"/>
      <c r="G2318" s="124"/>
      <c r="H2318" s="124"/>
      <c r="I2318" s="125"/>
      <c r="J2318" s="125"/>
      <c r="K2318" s="13"/>
      <c r="L2318" s="2">
        <f t="shared" si="2565"/>
        <v>0</v>
      </c>
      <c r="M2318" s="3">
        <f t="shared" si="2566"/>
        <v>0</v>
      </c>
      <c r="R2318">
        <f t="shared" si="2603"/>
        <v>3</v>
      </c>
      <c r="S2318" s="33">
        <f t="shared" ref="S2318" si="2614">B2318</f>
        <v>44055</v>
      </c>
      <c r="T2318">
        <f t="shared" si="2605"/>
        <v>33</v>
      </c>
      <c r="U2318">
        <f t="shared" si="2606"/>
        <v>8</v>
      </c>
      <c r="V2318" t="str">
        <f t="shared" si="2568"/>
        <v>33Herbert Dupont3</v>
      </c>
      <c r="W2318" s="188">
        <f t="shared" si="2607"/>
        <v>0</v>
      </c>
      <c r="X2318" s="188">
        <f t="shared" si="2608"/>
        <v>0</v>
      </c>
      <c r="Y2318" s="33">
        <f t="shared" si="2609"/>
        <v>44055</v>
      </c>
    </row>
    <row r="2319" spans="1:25" ht="15">
      <c r="A2319" s="39"/>
      <c r="B2319" s="240"/>
      <c r="C2319" s="14" t="str">
        <f>IF(B2318&lt;&gt;"",'Agents Postes'!E$4,"")</f>
        <v>Lulu Durand</v>
      </c>
      <c r="D2319" s="15"/>
      <c r="E2319" s="16"/>
      <c r="F2319" s="16"/>
      <c r="G2319" s="17"/>
      <c r="H2319" s="17"/>
      <c r="I2319" s="18"/>
      <c r="J2319" s="18"/>
      <c r="K2319" s="19"/>
      <c r="L2319" s="1">
        <f t="shared" si="2565"/>
        <v>0</v>
      </c>
      <c r="M2319" s="4">
        <f t="shared" si="2566"/>
        <v>0</v>
      </c>
      <c r="R2319">
        <f t="shared" si="2603"/>
        <v>3</v>
      </c>
      <c r="S2319" s="33">
        <f t="shared" ref="S2319" si="2615">S2318</f>
        <v>44055</v>
      </c>
      <c r="T2319">
        <f t="shared" si="2605"/>
        <v>33</v>
      </c>
      <c r="U2319">
        <f t="shared" si="2606"/>
        <v>8</v>
      </c>
      <c r="V2319" t="str">
        <f t="shared" si="2568"/>
        <v>33Lulu Durand3</v>
      </c>
      <c r="W2319" s="188">
        <f t="shared" si="2607"/>
        <v>0</v>
      </c>
      <c r="X2319" s="188">
        <f t="shared" si="2608"/>
        <v>0</v>
      </c>
      <c r="Y2319" s="33">
        <f t="shared" si="2609"/>
        <v>44055</v>
      </c>
    </row>
    <row r="2320" spans="1:25" ht="15">
      <c r="A2320" s="39"/>
      <c r="B2320" s="240"/>
      <c r="C2320" s="14" t="str">
        <f>IF(B2318&lt;&gt;"",'Agents Postes'!E$5,"")</f>
        <v>Jules Wist</v>
      </c>
      <c r="D2320" s="15"/>
      <c r="E2320" s="16"/>
      <c r="F2320" s="16"/>
      <c r="G2320" s="17"/>
      <c r="H2320" s="17"/>
      <c r="I2320" s="18"/>
      <c r="J2320" s="18"/>
      <c r="K2320" s="19"/>
      <c r="L2320" s="1">
        <f t="shared" si="2565"/>
        <v>0</v>
      </c>
      <c r="M2320" s="4">
        <f t="shared" si="2566"/>
        <v>0</v>
      </c>
      <c r="R2320">
        <f t="shared" si="2603"/>
        <v>3</v>
      </c>
      <c r="S2320" s="33">
        <f t="shared" ref="S2320" si="2616">S2318</f>
        <v>44055</v>
      </c>
      <c r="T2320">
        <f t="shared" si="2605"/>
        <v>33</v>
      </c>
      <c r="U2320">
        <f t="shared" si="2606"/>
        <v>8</v>
      </c>
      <c r="V2320" t="str">
        <f t="shared" si="2568"/>
        <v>33Jules Wist3</v>
      </c>
      <c r="W2320" s="188">
        <f t="shared" si="2607"/>
        <v>0</v>
      </c>
      <c r="X2320" s="188">
        <f t="shared" si="2608"/>
        <v>0</v>
      </c>
      <c r="Y2320" s="33">
        <f t="shared" si="2609"/>
        <v>44055</v>
      </c>
    </row>
    <row r="2321" spans="1:25" ht="15">
      <c r="A2321" s="39"/>
      <c r="B2321" s="240"/>
      <c r="C2321" s="14" t="str">
        <f>IF(B2318&lt;&gt;"",'Agents Postes'!E$6,"")</f>
        <v>Honoré Tarot</v>
      </c>
      <c r="D2321" s="15"/>
      <c r="E2321" s="16"/>
      <c r="F2321" s="16"/>
      <c r="G2321" s="17"/>
      <c r="H2321" s="17"/>
      <c r="I2321" s="18"/>
      <c r="J2321" s="18"/>
      <c r="K2321" s="19"/>
      <c r="L2321" s="1">
        <f t="shared" si="2565"/>
        <v>0</v>
      </c>
      <c r="M2321" s="4">
        <f t="shared" si="2566"/>
        <v>0</v>
      </c>
      <c r="R2321">
        <f t="shared" si="2603"/>
        <v>3</v>
      </c>
      <c r="S2321" s="33">
        <f t="shared" ref="S2321" si="2617">S2318</f>
        <v>44055</v>
      </c>
      <c r="T2321">
        <f t="shared" si="2605"/>
        <v>33</v>
      </c>
      <c r="U2321">
        <f t="shared" si="2606"/>
        <v>8</v>
      </c>
      <c r="V2321" t="str">
        <f t="shared" si="2568"/>
        <v>33Honoré Tarot3</v>
      </c>
      <c r="W2321" s="188">
        <f t="shared" si="2607"/>
        <v>0</v>
      </c>
      <c r="X2321" s="188">
        <f t="shared" si="2608"/>
        <v>0</v>
      </c>
      <c r="Y2321" s="33">
        <f t="shared" si="2609"/>
        <v>44055</v>
      </c>
    </row>
    <row r="2322" spans="1:25" ht="15">
      <c r="A2322" s="39"/>
      <c r="B2322" s="240"/>
      <c r="C2322" s="14" t="str">
        <f>IF(B2318&lt;&gt;"",'Agents Postes'!E$7,"")</f>
        <v>Joseph Belote</v>
      </c>
      <c r="D2322" s="15"/>
      <c r="E2322" s="16"/>
      <c r="F2322" s="16"/>
      <c r="G2322" s="17"/>
      <c r="H2322" s="17"/>
      <c r="I2322" s="18"/>
      <c r="J2322" s="18"/>
      <c r="K2322" s="19"/>
      <c r="L2322" s="1">
        <f t="shared" si="2565"/>
        <v>0</v>
      </c>
      <c r="M2322" s="4">
        <f t="shared" si="2566"/>
        <v>0</v>
      </c>
      <c r="R2322">
        <f t="shared" si="2603"/>
        <v>3</v>
      </c>
      <c r="S2322" s="33">
        <f t="shared" ref="S2322" si="2618">S2318</f>
        <v>44055</v>
      </c>
      <c r="T2322">
        <f t="shared" si="2605"/>
        <v>33</v>
      </c>
      <c r="U2322">
        <f t="shared" si="2606"/>
        <v>8</v>
      </c>
      <c r="V2322" t="str">
        <f t="shared" si="2568"/>
        <v>33Joseph Belote3</v>
      </c>
      <c r="W2322" s="188">
        <f t="shared" si="2607"/>
        <v>0</v>
      </c>
      <c r="X2322" s="188">
        <f t="shared" si="2608"/>
        <v>0</v>
      </c>
      <c r="Y2322" s="33">
        <f t="shared" si="2609"/>
        <v>44055</v>
      </c>
    </row>
    <row r="2323" spans="1:25" ht="15">
      <c r="A2323" s="39"/>
      <c r="B2323" s="240"/>
      <c r="C2323" s="14" t="str">
        <f>IF(B2318&lt;&gt;"",'Agents Postes'!E$8,"")</f>
        <v/>
      </c>
      <c r="D2323" s="15"/>
      <c r="E2323" s="16"/>
      <c r="F2323" s="16"/>
      <c r="G2323" s="17"/>
      <c r="H2323" s="17"/>
      <c r="I2323" s="18"/>
      <c r="J2323" s="18"/>
      <c r="K2323" s="19"/>
      <c r="L2323" s="1">
        <f t="shared" si="2565"/>
        <v>0</v>
      </c>
      <c r="M2323" s="4">
        <f t="shared" si="2566"/>
        <v>0</v>
      </c>
      <c r="R2323">
        <f t="shared" si="2603"/>
        <v>3</v>
      </c>
      <c r="S2323" s="33">
        <f t="shared" ref="S2323" si="2619">S2318</f>
        <v>44055</v>
      </c>
      <c r="T2323">
        <f t="shared" si="2605"/>
        <v>33</v>
      </c>
      <c r="U2323">
        <f t="shared" si="2606"/>
        <v>8</v>
      </c>
      <c r="V2323" t="str">
        <f t="shared" si="2568"/>
        <v>333</v>
      </c>
      <c r="W2323" s="188">
        <f t="shared" si="2607"/>
        <v>0</v>
      </c>
      <c r="X2323" s="188">
        <f t="shared" si="2608"/>
        <v>0</v>
      </c>
      <c r="Y2323" s="33">
        <f t="shared" si="2609"/>
        <v>44055</v>
      </c>
    </row>
    <row r="2324" spans="1:25" ht="15">
      <c r="A2324" s="39"/>
      <c r="B2324" s="240"/>
      <c r="C2324" s="14" t="str">
        <f>IF(B2318&lt;&gt;"",'Agents Postes'!E$9,"")</f>
        <v/>
      </c>
      <c r="D2324" s="15"/>
      <c r="E2324" s="16"/>
      <c r="F2324" s="16"/>
      <c r="G2324" s="17"/>
      <c r="H2324" s="17"/>
      <c r="I2324" s="18"/>
      <c r="J2324" s="18"/>
      <c r="K2324" s="19"/>
      <c r="L2324" s="1">
        <f t="shared" si="2565"/>
        <v>0</v>
      </c>
      <c r="M2324" s="4">
        <f t="shared" si="2566"/>
        <v>0</v>
      </c>
      <c r="R2324">
        <f t="shared" si="2603"/>
        <v>3</v>
      </c>
      <c r="S2324" s="33">
        <f t="shared" ref="S2324" si="2620">S2318</f>
        <v>44055</v>
      </c>
      <c r="T2324">
        <f t="shared" si="2605"/>
        <v>33</v>
      </c>
      <c r="U2324">
        <f t="shared" si="2606"/>
        <v>8</v>
      </c>
      <c r="V2324" t="str">
        <f t="shared" si="2568"/>
        <v>333</v>
      </c>
      <c r="W2324" s="188">
        <f t="shared" si="2607"/>
        <v>0</v>
      </c>
      <c r="X2324" s="188">
        <f t="shared" si="2608"/>
        <v>0</v>
      </c>
      <c r="Y2324" s="33">
        <f t="shared" si="2609"/>
        <v>44055</v>
      </c>
    </row>
    <row r="2325" spans="1:25" ht="15">
      <c r="A2325" s="39"/>
      <c r="B2325" s="240"/>
      <c r="C2325" s="14" t="str">
        <f>IF(B2318&lt;&gt;"",'Agents Postes'!E$10,"")</f>
        <v/>
      </c>
      <c r="D2325" s="15"/>
      <c r="E2325" s="16"/>
      <c r="F2325" s="16"/>
      <c r="G2325" s="17"/>
      <c r="H2325" s="17"/>
      <c r="I2325" s="18"/>
      <c r="J2325" s="18"/>
      <c r="K2325" s="19"/>
      <c r="L2325" s="1">
        <f t="shared" si="2565"/>
        <v>0</v>
      </c>
      <c r="M2325" s="4">
        <f t="shared" si="2566"/>
        <v>0</v>
      </c>
      <c r="R2325">
        <f t="shared" si="2603"/>
        <v>3</v>
      </c>
      <c r="S2325" s="33">
        <f t="shared" ref="S2325" si="2621">S2318</f>
        <v>44055</v>
      </c>
      <c r="T2325">
        <f t="shared" si="2605"/>
        <v>33</v>
      </c>
      <c r="U2325">
        <f t="shared" si="2606"/>
        <v>8</v>
      </c>
      <c r="V2325" t="str">
        <f t="shared" si="2568"/>
        <v>333</v>
      </c>
      <c r="W2325" s="188">
        <f t="shared" si="2607"/>
        <v>0</v>
      </c>
      <c r="X2325" s="188">
        <f t="shared" si="2608"/>
        <v>0</v>
      </c>
      <c r="Y2325" s="33">
        <f t="shared" si="2609"/>
        <v>44055</v>
      </c>
    </row>
    <row r="2326" spans="1:25" ht="15">
      <c r="A2326" s="39"/>
      <c r="B2326" s="240"/>
      <c r="C2326" s="14" t="str">
        <f>IF(B2318&lt;&gt;"",'Agents Postes'!E$11,"")</f>
        <v/>
      </c>
      <c r="D2326" s="15"/>
      <c r="E2326" s="16"/>
      <c r="F2326" s="16"/>
      <c r="G2326" s="17"/>
      <c r="H2326" s="17"/>
      <c r="I2326" s="18"/>
      <c r="J2326" s="18"/>
      <c r="K2326" s="19"/>
      <c r="L2326" s="1">
        <f t="shared" si="2565"/>
        <v>0</v>
      </c>
      <c r="M2326" s="4">
        <f t="shared" si="2566"/>
        <v>0</v>
      </c>
      <c r="R2326">
        <f t="shared" si="2603"/>
        <v>3</v>
      </c>
      <c r="S2326" s="33">
        <f t="shared" ref="S2326" si="2622">S2318</f>
        <v>44055</v>
      </c>
      <c r="T2326">
        <f t="shared" si="2605"/>
        <v>33</v>
      </c>
      <c r="U2326">
        <f t="shared" si="2606"/>
        <v>8</v>
      </c>
      <c r="V2326" t="str">
        <f t="shared" si="2568"/>
        <v>333</v>
      </c>
      <c r="W2326" s="188">
        <f t="shared" si="2607"/>
        <v>0</v>
      </c>
      <c r="X2326" s="188">
        <f t="shared" si="2608"/>
        <v>0</v>
      </c>
      <c r="Y2326" s="33">
        <f t="shared" si="2609"/>
        <v>44055</v>
      </c>
    </row>
    <row r="2327" spans="1:25" ht="15">
      <c r="A2327" s="39"/>
      <c r="B2327" s="240"/>
      <c r="C2327" s="14" t="str">
        <f>IF(B2318&lt;&gt;"",'Agents Postes'!E$12,"")</f>
        <v/>
      </c>
      <c r="D2327" s="15"/>
      <c r="E2327" s="16"/>
      <c r="F2327" s="16"/>
      <c r="G2327" s="17"/>
      <c r="H2327" s="17"/>
      <c r="I2327" s="18"/>
      <c r="J2327" s="18"/>
      <c r="K2327" s="19"/>
      <c r="L2327" s="1">
        <f t="shared" si="2565"/>
        <v>0</v>
      </c>
      <c r="M2327" s="4">
        <f t="shared" si="2566"/>
        <v>0</v>
      </c>
      <c r="R2327">
        <f t="shared" si="2603"/>
        <v>3</v>
      </c>
      <c r="S2327" s="33">
        <f t="shared" ref="S2327" si="2623">S2318</f>
        <v>44055</v>
      </c>
      <c r="T2327">
        <f t="shared" si="2605"/>
        <v>33</v>
      </c>
      <c r="U2327">
        <f t="shared" si="2606"/>
        <v>8</v>
      </c>
      <c r="V2327" t="str">
        <f t="shared" si="2568"/>
        <v>333</v>
      </c>
      <c r="W2327" s="188">
        <f t="shared" si="2607"/>
        <v>0</v>
      </c>
      <c r="X2327" s="188">
        <f t="shared" si="2608"/>
        <v>0</v>
      </c>
      <c r="Y2327" s="33">
        <f t="shared" si="2609"/>
        <v>44055</v>
      </c>
    </row>
    <row r="2328" spans="1:25" ht="15">
      <c r="A2328" s="39"/>
      <c r="B2328" s="240"/>
      <c r="C2328" s="14" t="str">
        <f>IF(B2318&lt;&gt;"",'Agents Postes'!E$13,"")</f>
        <v/>
      </c>
      <c r="D2328" s="15"/>
      <c r="E2328" s="16"/>
      <c r="F2328" s="16"/>
      <c r="G2328" s="17"/>
      <c r="H2328" s="17"/>
      <c r="I2328" s="18"/>
      <c r="J2328" s="18"/>
      <c r="K2328" s="19"/>
      <c r="L2328" s="1">
        <f t="shared" si="2565"/>
        <v>0</v>
      </c>
      <c r="M2328" s="4">
        <f t="shared" si="2566"/>
        <v>0</v>
      </c>
      <c r="R2328">
        <f t="shared" si="2603"/>
        <v>3</v>
      </c>
      <c r="S2328" s="33">
        <f t="shared" ref="S2328" si="2624">S2318</f>
        <v>44055</v>
      </c>
      <c r="T2328">
        <f t="shared" si="2605"/>
        <v>33</v>
      </c>
      <c r="U2328">
        <f t="shared" si="2606"/>
        <v>8</v>
      </c>
      <c r="V2328" t="str">
        <f t="shared" si="2568"/>
        <v>333</v>
      </c>
      <c r="W2328" s="188">
        <f t="shared" si="2607"/>
        <v>0</v>
      </c>
      <c r="X2328" s="188">
        <f t="shared" si="2608"/>
        <v>0</v>
      </c>
      <c r="Y2328" s="33">
        <f t="shared" si="2609"/>
        <v>44055</v>
      </c>
    </row>
    <row r="2329" spans="1:25" ht="15">
      <c r="A2329" s="39"/>
      <c r="B2329" s="240"/>
      <c r="C2329" s="14" t="str">
        <f>IF(B2318&lt;&gt;"",'Agents Postes'!E$14,"")</f>
        <v/>
      </c>
      <c r="D2329" s="15"/>
      <c r="E2329" s="16"/>
      <c r="F2329" s="16"/>
      <c r="G2329" s="17"/>
      <c r="H2329" s="17"/>
      <c r="I2329" s="18"/>
      <c r="J2329" s="18"/>
      <c r="K2329" s="19"/>
      <c r="L2329" s="1">
        <f t="shared" si="2565"/>
        <v>0</v>
      </c>
      <c r="M2329" s="4">
        <f t="shared" si="2566"/>
        <v>0</v>
      </c>
      <c r="R2329">
        <f t="shared" si="2603"/>
        <v>3</v>
      </c>
      <c r="S2329" s="33">
        <f t="shared" ref="S2329" si="2625">S2318</f>
        <v>44055</v>
      </c>
      <c r="T2329">
        <f t="shared" si="2605"/>
        <v>33</v>
      </c>
      <c r="U2329">
        <f t="shared" si="2606"/>
        <v>8</v>
      </c>
      <c r="V2329" t="str">
        <f t="shared" si="2568"/>
        <v>333</v>
      </c>
      <c r="W2329" s="188">
        <f t="shared" si="2607"/>
        <v>0</v>
      </c>
      <c r="X2329" s="188">
        <f t="shared" si="2608"/>
        <v>0</v>
      </c>
      <c r="Y2329" s="33">
        <f t="shared" si="2609"/>
        <v>44055</v>
      </c>
    </row>
    <row r="2330" spans="1:25" ht="15">
      <c r="A2330" s="39"/>
      <c r="B2330" s="240"/>
      <c r="C2330" s="14" t="str">
        <f>IF(B2319&lt;&gt;"",'Agents Postes'!E$14,"")</f>
        <v/>
      </c>
      <c r="D2330" s="15"/>
      <c r="E2330" s="16"/>
      <c r="F2330" s="16"/>
      <c r="G2330" s="17"/>
      <c r="H2330" s="17"/>
      <c r="I2330" s="18"/>
      <c r="J2330" s="18"/>
      <c r="K2330" s="19"/>
      <c r="L2330" s="1">
        <f t="shared" si="2565"/>
        <v>0</v>
      </c>
      <c r="M2330" s="4">
        <f t="shared" si="2566"/>
        <v>0</v>
      </c>
      <c r="R2330">
        <f t="shared" si="2603"/>
        <v>3</v>
      </c>
      <c r="S2330" s="33">
        <f t="shared" ref="S2330" si="2626">S2318</f>
        <v>44055</v>
      </c>
      <c r="T2330">
        <f t="shared" si="2605"/>
        <v>33</v>
      </c>
      <c r="U2330">
        <f t="shared" si="2606"/>
        <v>8</v>
      </c>
      <c r="V2330" t="str">
        <f t="shared" si="2568"/>
        <v>333</v>
      </c>
      <c r="W2330" s="188">
        <f t="shared" si="2607"/>
        <v>0</v>
      </c>
      <c r="X2330" s="188">
        <f t="shared" si="2608"/>
        <v>0</v>
      </c>
      <c r="Y2330" s="33">
        <f t="shared" si="2609"/>
        <v>44055</v>
      </c>
    </row>
    <row r="2331" spans="1:25" ht="15">
      <c r="A2331" s="39"/>
      <c r="B2331" s="240"/>
      <c r="C2331" s="14" t="str">
        <f>IF(B2320&lt;&gt;"",'Agents Postes'!E$14,"")</f>
        <v/>
      </c>
      <c r="D2331" s="15"/>
      <c r="E2331" s="16"/>
      <c r="F2331" s="16"/>
      <c r="G2331" s="17"/>
      <c r="H2331" s="17"/>
      <c r="I2331" s="18"/>
      <c r="J2331" s="18"/>
      <c r="K2331" s="19"/>
      <c r="L2331" s="1">
        <f t="shared" si="2565"/>
        <v>0</v>
      </c>
      <c r="M2331" s="4">
        <f t="shared" si="2566"/>
        <v>0</v>
      </c>
      <c r="R2331">
        <f t="shared" si="2603"/>
        <v>3</v>
      </c>
      <c r="S2331" s="33">
        <f t="shared" ref="S2331" si="2627">S2318</f>
        <v>44055</v>
      </c>
      <c r="T2331">
        <f t="shared" si="2605"/>
        <v>33</v>
      </c>
      <c r="U2331">
        <f t="shared" si="2606"/>
        <v>8</v>
      </c>
      <c r="V2331" t="str">
        <f t="shared" si="2568"/>
        <v>333</v>
      </c>
      <c r="W2331" s="188">
        <f t="shared" si="2607"/>
        <v>0</v>
      </c>
      <c r="X2331" s="188">
        <f t="shared" si="2608"/>
        <v>0</v>
      </c>
      <c r="Y2331" s="33">
        <f t="shared" si="2609"/>
        <v>44055</v>
      </c>
    </row>
    <row r="2332" spans="1:25" ht="15.75" thickBot="1">
      <c r="A2332" s="39"/>
      <c r="B2332" s="241"/>
      <c r="C2332" s="14" t="str">
        <f>IF(B2321&lt;&gt;"",'Agents Postes'!E$14,"")</f>
        <v/>
      </c>
      <c r="D2332" s="15"/>
      <c r="E2332" s="126"/>
      <c r="F2332" s="126"/>
      <c r="G2332" s="127"/>
      <c r="H2332" s="127"/>
      <c r="I2332" s="128"/>
      <c r="J2332" s="128"/>
      <c r="K2332" s="21"/>
      <c r="L2332" s="5">
        <f t="shared" si="2565"/>
        <v>0</v>
      </c>
      <c r="M2332" s="6">
        <f t="shared" si="2566"/>
        <v>0</v>
      </c>
      <c r="R2332">
        <f t="shared" si="2603"/>
        <v>3</v>
      </c>
      <c r="S2332" s="33">
        <f t="shared" ref="S2332" si="2628">S2318</f>
        <v>44055</v>
      </c>
      <c r="T2332">
        <f t="shared" si="2605"/>
        <v>33</v>
      </c>
      <c r="U2332">
        <f t="shared" si="2606"/>
        <v>8</v>
      </c>
      <c r="V2332" t="str">
        <f t="shared" si="2568"/>
        <v>333</v>
      </c>
      <c r="W2332" s="188">
        <f t="shared" si="2607"/>
        <v>0</v>
      </c>
      <c r="X2332" s="188">
        <f t="shared" si="2608"/>
        <v>0</v>
      </c>
      <c r="Y2332" s="33">
        <f t="shared" si="2609"/>
        <v>44055</v>
      </c>
    </row>
    <row r="2333" spans="1:25" ht="15">
      <c r="A2333" s="39">
        <v>155</v>
      </c>
      <c r="B2333" s="239">
        <f>IF(WORKDAY(D$4,A2333,Feries)&lt;=F$4,WORKDAY(D$4,A2333,Feries),"")</f>
        <v>44056</v>
      </c>
      <c r="C2333" s="11" t="str">
        <f>IF(B2333&lt;&gt;"",'Agents Postes'!E$3,"")</f>
        <v>Herbert Dupont</v>
      </c>
      <c r="D2333" s="12"/>
      <c r="E2333" s="123"/>
      <c r="F2333" s="123"/>
      <c r="G2333" s="124"/>
      <c r="H2333" s="124"/>
      <c r="I2333" s="125"/>
      <c r="J2333" s="125"/>
      <c r="K2333" s="13"/>
      <c r="L2333" s="2">
        <f t="shared" si="2565"/>
        <v>0</v>
      </c>
      <c r="M2333" s="3">
        <f t="shared" si="2566"/>
        <v>0</v>
      </c>
      <c r="R2333">
        <f t="shared" si="2603"/>
        <v>4</v>
      </c>
      <c r="S2333" s="33">
        <f t="shared" ref="S2333" si="2629">B2333</f>
        <v>44056</v>
      </c>
      <c r="T2333">
        <f t="shared" si="2605"/>
        <v>33</v>
      </c>
      <c r="U2333">
        <f t="shared" si="2606"/>
        <v>8</v>
      </c>
      <c r="V2333" t="str">
        <f t="shared" si="2568"/>
        <v>33Herbert Dupont4</v>
      </c>
      <c r="W2333" s="188">
        <f t="shared" si="2607"/>
        <v>0</v>
      </c>
      <c r="X2333" s="188">
        <f t="shared" si="2608"/>
        <v>0</v>
      </c>
      <c r="Y2333" s="33">
        <f t="shared" si="2609"/>
        <v>44056</v>
      </c>
    </row>
    <row r="2334" spans="1:25" ht="15">
      <c r="A2334" s="39"/>
      <c r="B2334" s="240"/>
      <c r="C2334" s="14" t="str">
        <f>IF(B2333&lt;&gt;"",'Agents Postes'!E$4,"")</f>
        <v>Lulu Durand</v>
      </c>
      <c r="D2334" s="15"/>
      <c r="E2334" s="16"/>
      <c r="F2334" s="16"/>
      <c r="G2334" s="17"/>
      <c r="H2334" s="17"/>
      <c r="I2334" s="18"/>
      <c r="J2334" s="18"/>
      <c r="K2334" s="19"/>
      <c r="L2334" s="1">
        <f t="shared" si="2565"/>
        <v>0</v>
      </c>
      <c r="M2334" s="4">
        <f t="shared" si="2566"/>
        <v>0</v>
      </c>
      <c r="R2334">
        <f t="shared" si="2603"/>
        <v>4</v>
      </c>
      <c r="S2334" s="33">
        <f t="shared" ref="S2334" si="2630">S2333</f>
        <v>44056</v>
      </c>
      <c r="T2334">
        <f t="shared" si="2605"/>
        <v>33</v>
      </c>
      <c r="U2334">
        <f t="shared" si="2606"/>
        <v>8</v>
      </c>
      <c r="V2334" t="str">
        <f t="shared" si="2568"/>
        <v>33Lulu Durand4</v>
      </c>
      <c r="W2334" s="188">
        <f t="shared" si="2607"/>
        <v>0</v>
      </c>
      <c r="X2334" s="188">
        <f t="shared" si="2608"/>
        <v>0</v>
      </c>
      <c r="Y2334" s="33">
        <f t="shared" si="2609"/>
        <v>44056</v>
      </c>
    </row>
    <row r="2335" spans="1:25" ht="15">
      <c r="A2335" s="39"/>
      <c r="B2335" s="240"/>
      <c r="C2335" s="14" t="str">
        <f>IF(B2333&lt;&gt;"",'Agents Postes'!E$5,"")</f>
        <v>Jules Wist</v>
      </c>
      <c r="D2335" s="15"/>
      <c r="E2335" s="16"/>
      <c r="F2335" s="16"/>
      <c r="G2335" s="17"/>
      <c r="H2335" s="17"/>
      <c r="I2335" s="18"/>
      <c r="J2335" s="18"/>
      <c r="K2335" s="19"/>
      <c r="L2335" s="1">
        <f t="shared" si="2565"/>
        <v>0</v>
      </c>
      <c r="M2335" s="4">
        <f t="shared" si="2566"/>
        <v>0</v>
      </c>
      <c r="R2335">
        <f t="shared" si="2603"/>
        <v>4</v>
      </c>
      <c r="S2335" s="33">
        <f t="shared" ref="S2335" si="2631">S2333</f>
        <v>44056</v>
      </c>
      <c r="T2335">
        <f t="shared" si="2605"/>
        <v>33</v>
      </c>
      <c r="U2335">
        <f t="shared" si="2606"/>
        <v>8</v>
      </c>
      <c r="V2335" t="str">
        <f t="shared" si="2568"/>
        <v>33Jules Wist4</v>
      </c>
      <c r="W2335" s="188">
        <f t="shared" si="2607"/>
        <v>0</v>
      </c>
      <c r="X2335" s="188">
        <f t="shared" si="2608"/>
        <v>0</v>
      </c>
      <c r="Y2335" s="33">
        <f t="shared" si="2609"/>
        <v>44056</v>
      </c>
    </row>
    <row r="2336" spans="1:25" ht="15">
      <c r="A2336" s="39"/>
      <c r="B2336" s="240"/>
      <c r="C2336" s="14" t="str">
        <f>IF(B2333&lt;&gt;"",'Agents Postes'!E$6,"")</f>
        <v>Honoré Tarot</v>
      </c>
      <c r="D2336" s="15"/>
      <c r="E2336" s="16"/>
      <c r="F2336" s="16"/>
      <c r="G2336" s="17"/>
      <c r="H2336" s="17"/>
      <c r="I2336" s="18"/>
      <c r="J2336" s="18"/>
      <c r="K2336" s="19"/>
      <c r="L2336" s="1">
        <f t="shared" si="2565"/>
        <v>0</v>
      </c>
      <c r="M2336" s="4">
        <f t="shared" si="2566"/>
        <v>0</v>
      </c>
      <c r="R2336">
        <f t="shared" si="2603"/>
        <v>4</v>
      </c>
      <c r="S2336" s="33">
        <f t="shared" ref="S2336" si="2632">S2333</f>
        <v>44056</v>
      </c>
      <c r="T2336">
        <f t="shared" si="2605"/>
        <v>33</v>
      </c>
      <c r="U2336">
        <f t="shared" si="2606"/>
        <v>8</v>
      </c>
      <c r="V2336" t="str">
        <f t="shared" si="2568"/>
        <v>33Honoré Tarot4</v>
      </c>
      <c r="W2336" s="188">
        <f t="shared" si="2607"/>
        <v>0</v>
      </c>
      <c r="X2336" s="188">
        <f t="shared" si="2608"/>
        <v>0</v>
      </c>
      <c r="Y2336" s="33">
        <f t="shared" si="2609"/>
        <v>44056</v>
      </c>
    </row>
    <row r="2337" spans="1:25" ht="15">
      <c r="A2337" s="39"/>
      <c r="B2337" s="240"/>
      <c r="C2337" s="14" t="str">
        <f>IF(B2333&lt;&gt;"",'Agents Postes'!E$7,"")</f>
        <v>Joseph Belote</v>
      </c>
      <c r="D2337" s="15"/>
      <c r="E2337" s="16"/>
      <c r="F2337" s="16"/>
      <c r="G2337" s="17"/>
      <c r="H2337" s="17"/>
      <c r="I2337" s="18"/>
      <c r="J2337" s="18"/>
      <c r="K2337" s="19"/>
      <c r="L2337" s="1">
        <f t="shared" si="2565"/>
        <v>0</v>
      </c>
      <c r="M2337" s="4">
        <f t="shared" si="2566"/>
        <v>0</v>
      </c>
      <c r="R2337">
        <f t="shared" si="2603"/>
        <v>4</v>
      </c>
      <c r="S2337" s="33">
        <f t="shared" ref="S2337" si="2633">S2333</f>
        <v>44056</v>
      </c>
      <c r="T2337">
        <f t="shared" si="2605"/>
        <v>33</v>
      </c>
      <c r="U2337">
        <f t="shared" si="2606"/>
        <v>8</v>
      </c>
      <c r="V2337" t="str">
        <f t="shared" si="2568"/>
        <v>33Joseph Belote4</v>
      </c>
      <c r="W2337" s="188">
        <f t="shared" si="2607"/>
        <v>0</v>
      </c>
      <c r="X2337" s="188">
        <f t="shared" si="2608"/>
        <v>0</v>
      </c>
      <c r="Y2337" s="33">
        <f t="shared" si="2609"/>
        <v>44056</v>
      </c>
    </row>
    <row r="2338" spans="1:25" ht="15">
      <c r="A2338" s="39"/>
      <c r="B2338" s="240"/>
      <c r="C2338" s="14" t="str">
        <f>IF(B2333&lt;&gt;"",'Agents Postes'!E$8,"")</f>
        <v/>
      </c>
      <c r="D2338" s="15"/>
      <c r="E2338" s="16"/>
      <c r="F2338" s="16"/>
      <c r="G2338" s="17"/>
      <c r="H2338" s="17"/>
      <c r="I2338" s="18"/>
      <c r="J2338" s="18"/>
      <c r="K2338" s="19"/>
      <c r="L2338" s="1">
        <f t="shared" si="2565"/>
        <v>0</v>
      </c>
      <c r="M2338" s="4">
        <f t="shared" si="2566"/>
        <v>0</v>
      </c>
      <c r="R2338">
        <f t="shared" si="2603"/>
        <v>4</v>
      </c>
      <c r="S2338" s="33">
        <f t="shared" ref="S2338" si="2634">S2333</f>
        <v>44056</v>
      </c>
      <c r="T2338">
        <f t="shared" si="2605"/>
        <v>33</v>
      </c>
      <c r="U2338">
        <f t="shared" si="2606"/>
        <v>8</v>
      </c>
      <c r="V2338" t="str">
        <f t="shared" si="2568"/>
        <v>334</v>
      </c>
      <c r="W2338" s="188">
        <f t="shared" si="2607"/>
        <v>0</v>
      </c>
      <c r="X2338" s="188">
        <f t="shared" si="2608"/>
        <v>0</v>
      </c>
      <c r="Y2338" s="33">
        <f t="shared" si="2609"/>
        <v>44056</v>
      </c>
    </row>
    <row r="2339" spans="1:25" ht="15">
      <c r="A2339" s="39"/>
      <c r="B2339" s="240"/>
      <c r="C2339" s="14" t="str">
        <f>IF(B2333&lt;&gt;"",'Agents Postes'!E$9,"")</f>
        <v/>
      </c>
      <c r="D2339" s="15"/>
      <c r="E2339" s="16"/>
      <c r="F2339" s="16"/>
      <c r="G2339" s="17"/>
      <c r="H2339" s="17"/>
      <c r="I2339" s="18"/>
      <c r="J2339" s="18"/>
      <c r="K2339" s="19"/>
      <c r="L2339" s="1">
        <f t="shared" si="2565"/>
        <v>0</v>
      </c>
      <c r="M2339" s="4">
        <f t="shared" si="2566"/>
        <v>0</v>
      </c>
      <c r="R2339">
        <f t="shared" si="2603"/>
        <v>4</v>
      </c>
      <c r="S2339" s="33">
        <f t="shared" ref="S2339" si="2635">S2333</f>
        <v>44056</v>
      </c>
      <c r="T2339">
        <f t="shared" si="2605"/>
        <v>33</v>
      </c>
      <c r="U2339">
        <f t="shared" si="2606"/>
        <v>8</v>
      </c>
      <c r="V2339" t="str">
        <f t="shared" si="2568"/>
        <v>334</v>
      </c>
      <c r="W2339" s="188">
        <f t="shared" si="2607"/>
        <v>0</v>
      </c>
      <c r="X2339" s="188">
        <f t="shared" si="2608"/>
        <v>0</v>
      </c>
      <c r="Y2339" s="33">
        <f t="shared" si="2609"/>
        <v>44056</v>
      </c>
    </row>
    <row r="2340" spans="1:25" ht="15">
      <c r="A2340" s="39"/>
      <c r="B2340" s="240"/>
      <c r="C2340" s="14" t="str">
        <f>IF(B2333&lt;&gt;"",'Agents Postes'!E$10,"")</f>
        <v/>
      </c>
      <c r="D2340" s="15"/>
      <c r="E2340" s="16"/>
      <c r="F2340" s="16"/>
      <c r="G2340" s="17"/>
      <c r="H2340" s="17"/>
      <c r="I2340" s="18"/>
      <c r="J2340" s="18"/>
      <c r="K2340" s="19"/>
      <c r="L2340" s="1">
        <f t="shared" si="2565"/>
        <v>0</v>
      </c>
      <c r="M2340" s="4">
        <f t="shared" si="2566"/>
        <v>0</v>
      </c>
      <c r="R2340">
        <f t="shared" si="2603"/>
        <v>4</v>
      </c>
      <c r="S2340" s="33">
        <f t="shared" ref="S2340" si="2636">S2333</f>
        <v>44056</v>
      </c>
      <c r="T2340">
        <f t="shared" si="2605"/>
        <v>33</v>
      </c>
      <c r="U2340">
        <f t="shared" si="2606"/>
        <v>8</v>
      </c>
      <c r="V2340" t="str">
        <f t="shared" si="2568"/>
        <v>334</v>
      </c>
      <c r="W2340" s="188">
        <f t="shared" si="2607"/>
        <v>0</v>
      </c>
      <c r="X2340" s="188">
        <f t="shared" si="2608"/>
        <v>0</v>
      </c>
      <c r="Y2340" s="33">
        <f t="shared" si="2609"/>
        <v>44056</v>
      </c>
    </row>
    <row r="2341" spans="1:25" ht="15">
      <c r="A2341" s="39"/>
      <c r="B2341" s="240"/>
      <c r="C2341" s="14" t="str">
        <f>IF(B2333&lt;&gt;"",'Agents Postes'!E$11,"")</f>
        <v/>
      </c>
      <c r="D2341" s="15"/>
      <c r="E2341" s="16"/>
      <c r="F2341" s="16"/>
      <c r="G2341" s="17"/>
      <c r="H2341" s="17"/>
      <c r="I2341" s="18"/>
      <c r="J2341" s="18"/>
      <c r="K2341" s="19"/>
      <c r="L2341" s="1">
        <f t="shared" si="2565"/>
        <v>0</v>
      </c>
      <c r="M2341" s="4">
        <f t="shared" si="2566"/>
        <v>0</v>
      </c>
      <c r="R2341">
        <f t="shared" si="2603"/>
        <v>4</v>
      </c>
      <c r="S2341" s="33">
        <f t="shared" ref="S2341" si="2637">S2333</f>
        <v>44056</v>
      </c>
      <c r="T2341">
        <f t="shared" si="2605"/>
        <v>33</v>
      </c>
      <c r="U2341">
        <f t="shared" si="2606"/>
        <v>8</v>
      </c>
      <c r="V2341" t="str">
        <f t="shared" si="2568"/>
        <v>334</v>
      </c>
      <c r="W2341" s="188">
        <f t="shared" si="2607"/>
        <v>0</v>
      </c>
      <c r="X2341" s="188">
        <f t="shared" si="2608"/>
        <v>0</v>
      </c>
      <c r="Y2341" s="33">
        <f t="shared" si="2609"/>
        <v>44056</v>
      </c>
    </row>
    <row r="2342" spans="1:25" ht="15">
      <c r="A2342" s="39"/>
      <c r="B2342" s="240"/>
      <c r="C2342" s="14" t="str">
        <f>IF(B2333&lt;&gt;"",'Agents Postes'!E$12,"")</f>
        <v/>
      </c>
      <c r="D2342" s="15"/>
      <c r="E2342" s="16"/>
      <c r="F2342" s="16"/>
      <c r="G2342" s="17"/>
      <c r="H2342" s="17"/>
      <c r="I2342" s="18"/>
      <c r="J2342" s="18"/>
      <c r="K2342" s="19"/>
      <c r="L2342" s="1">
        <f t="shared" ref="L2342:L2405" si="2638">(F2342-E2342)+(H2342-G2342)+(J2342-I2342)</f>
        <v>0</v>
      </c>
      <c r="M2342" s="4">
        <f t="shared" ref="M2342:M2405" si="2639">L2342*24</f>
        <v>0</v>
      </c>
      <c r="R2342">
        <f t="shared" si="2603"/>
        <v>4</v>
      </c>
      <c r="S2342" s="33">
        <f t="shared" ref="S2342" si="2640">S2333</f>
        <v>44056</v>
      </c>
      <c r="T2342">
        <f t="shared" si="2605"/>
        <v>33</v>
      </c>
      <c r="U2342">
        <f t="shared" si="2606"/>
        <v>8</v>
      </c>
      <c r="V2342" t="str">
        <f t="shared" ref="V2342:V2405" si="2641">T2342&amp;C2342&amp;R2342</f>
        <v>334</v>
      </c>
      <c r="W2342" s="188">
        <f t="shared" si="2607"/>
        <v>0</v>
      </c>
      <c r="X2342" s="188">
        <f t="shared" si="2608"/>
        <v>0</v>
      </c>
      <c r="Y2342" s="33">
        <f t="shared" si="2609"/>
        <v>44056</v>
      </c>
    </row>
    <row r="2343" spans="1:25" ht="15">
      <c r="A2343" s="39"/>
      <c r="B2343" s="240"/>
      <c r="C2343" s="14" t="str">
        <f>IF(B2333&lt;&gt;"",'Agents Postes'!E$13,"")</f>
        <v/>
      </c>
      <c r="D2343" s="15"/>
      <c r="E2343" s="16"/>
      <c r="F2343" s="16"/>
      <c r="G2343" s="17"/>
      <c r="H2343" s="17"/>
      <c r="I2343" s="18"/>
      <c r="J2343" s="18"/>
      <c r="K2343" s="19"/>
      <c r="L2343" s="1">
        <f t="shared" si="2638"/>
        <v>0</v>
      </c>
      <c r="M2343" s="4">
        <f t="shared" si="2639"/>
        <v>0</v>
      </c>
      <c r="R2343">
        <f t="shared" si="2603"/>
        <v>4</v>
      </c>
      <c r="S2343" s="33">
        <f t="shared" ref="S2343" si="2642">S2333</f>
        <v>44056</v>
      </c>
      <c r="T2343">
        <f t="shared" si="2605"/>
        <v>33</v>
      </c>
      <c r="U2343">
        <f t="shared" si="2606"/>
        <v>8</v>
      </c>
      <c r="V2343" t="str">
        <f t="shared" si="2641"/>
        <v>334</v>
      </c>
      <c r="W2343" s="188">
        <f t="shared" si="2607"/>
        <v>0</v>
      </c>
      <c r="X2343" s="188">
        <f t="shared" si="2608"/>
        <v>0</v>
      </c>
      <c r="Y2343" s="33">
        <f t="shared" si="2609"/>
        <v>44056</v>
      </c>
    </row>
    <row r="2344" spans="1:25" ht="15">
      <c r="A2344" s="39"/>
      <c r="B2344" s="240"/>
      <c r="C2344" s="14" t="str">
        <f>IF(B2333&lt;&gt;"",'Agents Postes'!E$14,"")</f>
        <v/>
      </c>
      <c r="D2344" s="15"/>
      <c r="E2344" s="16"/>
      <c r="F2344" s="16"/>
      <c r="G2344" s="17"/>
      <c r="H2344" s="17"/>
      <c r="I2344" s="18"/>
      <c r="J2344" s="18"/>
      <c r="K2344" s="19"/>
      <c r="L2344" s="1">
        <f t="shared" si="2638"/>
        <v>0</v>
      </c>
      <c r="M2344" s="4">
        <f t="shared" si="2639"/>
        <v>0</v>
      </c>
      <c r="R2344">
        <f t="shared" si="2603"/>
        <v>4</v>
      </c>
      <c r="S2344" s="33">
        <f t="shared" ref="S2344" si="2643">S2333</f>
        <v>44056</v>
      </c>
      <c r="T2344">
        <f t="shared" si="2605"/>
        <v>33</v>
      </c>
      <c r="U2344">
        <f t="shared" si="2606"/>
        <v>8</v>
      </c>
      <c r="V2344" t="str">
        <f t="shared" si="2641"/>
        <v>334</v>
      </c>
      <c r="W2344" s="188">
        <f t="shared" si="2607"/>
        <v>0</v>
      </c>
      <c r="X2344" s="188">
        <f t="shared" si="2608"/>
        <v>0</v>
      </c>
      <c r="Y2344" s="33">
        <f t="shared" si="2609"/>
        <v>44056</v>
      </c>
    </row>
    <row r="2345" spans="1:25" ht="15">
      <c r="A2345" s="39"/>
      <c r="B2345" s="240"/>
      <c r="C2345" s="14" t="str">
        <f>IF(B2334&lt;&gt;"",'Agents Postes'!E$14,"")</f>
        <v/>
      </c>
      <c r="D2345" s="15"/>
      <c r="E2345" s="16"/>
      <c r="F2345" s="16"/>
      <c r="G2345" s="17"/>
      <c r="H2345" s="17"/>
      <c r="I2345" s="18"/>
      <c r="J2345" s="18"/>
      <c r="K2345" s="19"/>
      <c r="L2345" s="1">
        <f t="shared" si="2638"/>
        <v>0</v>
      </c>
      <c r="M2345" s="4">
        <f t="shared" si="2639"/>
        <v>0</v>
      </c>
      <c r="R2345">
        <f t="shared" si="2603"/>
        <v>4</v>
      </c>
      <c r="S2345" s="33">
        <f t="shared" ref="S2345" si="2644">S2333</f>
        <v>44056</v>
      </c>
      <c r="T2345">
        <f t="shared" si="2605"/>
        <v>33</v>
      </c>
      <c r="U2345">
        <f t="shared" si="2606"/>
        <v>8</v>
      </c>
      <c r="V2345" t="str">
        <f t="shared" si="2641"/>
        <v>334</v>
      </c>
      <c r="W2345" s="188">
        <f t="shared" si="2607"/>
        <v>0</v>
      </c>
      <c r="X2345" s="188">
        <f t="shared" si="2608"/>
        <v>0</v>
      </c>
      <c r="Y2345" s="33">
        <f t="shared" si="2609"/>
        <v>44056</v>
      </c>
    </row>
    <row r="2346" spans="1:25" ht="15">
      <c r="A2346" s="39"/>
      <c r="B2346" s="240"/>
      <c r="C2346" s="14" t="str">
        <f>IF(B2335&lt;&gt;"",'Agents Postes'!E$14,"")</f>
        <v/>
      </c>
      <c r="D2346" s="15"/>
      <c r="E2346" s="16"/>
      <c r="F2346" s="16"/>
      <c r="G2346" s="17"/>
      <c r="H2346" s="17"/>
      <c r="I2346" s="18"/>
      <c r="J2346" s="18"/>
      <c r="K2346" s="19"/>
      <c r="L2346" s="1">
        <f t="shared" si="2638"/>
        <v>0</v>
      </c>
      <c r="M2346" s="4">
        <f t="shared" si="2639"/>
        <v>0</v>
      </c>
      <c r="R2346">
        <f t="shared" si="2603"/>
        <v>4</v>
      </c>
      <c r="S2346" s="33">
        <f t="shared" ref="S2346" si="2645">S2333</f>
        <v>44056</v>
      </c>
      <c r="T2346">
        <f t="shared" si="2605"/>
        <v>33</v>
      </c>
      <c r="U2346">
        <f t="shared" si="2606"/>
        <v>8</v>
      </c>
      <c r="V2346" t="str">
        <f t="shared" si="2641"/>
        <v>334</v>
      </c>
      <c r="W2346" s="188">
        <f t="shared" si="2607"/>
        <v>0</v>
      </c>
      <c r="X2346" s="188">
        <f t="shared" si="2608"/>
        <v>0</v>
      </c>
      <c r="Y2346" s="33">
        <f t="shared" si="2609"/>
        <v>44056</v>
      </c>
    </row>
    <row r="2347" spans="1:25" ht="15.75" thickBot="1">
      <c r="A2347" s="39"/>
      <c r="B2347" s="241"/>
      <c r="C2347" s="14" t="str">
        <f>IF(B2336&lt;&gt;"",'Agents Postes'!E$14,"")</f>
        <v/>
      </c>
      <c r="D2347" s="15"/>
      <c r="E2347" s="126"/>
      <c r="F2347" s="126"/>
      <c r="G2347" s="127"/>
      <c r="H2347" s="127"/>
      <c r="I2347" s="128"/>
      <c r="J2347" s="128"/>
      <c r="K2347" s="21"/>
      <c r="L2347" s="5">
        <f t="shared" si="2638"/>
        <v>0</v>
      </c>
      <c r="M2347" s="6">
        <f t="shared" si="2639"/>
        <v>0</v>
      </c>
      <c r="R2347">
        <f t="shared" si="2603"/>
        <v>4</v>
      </c>
      <c r="S2347" s="33">
        <f t="shared" ref="S2347" si="2646">S2333</f>
        <v>44056</v>
      </c>
      <c r="T2347">
        <f t="shared" si="2605"/>
        <v>33</v>
      </c>
      <c r="U2347">
        <f t="shared" si="2606"/>
        <v>8</v>
      </c>
      <c r="V2347" t="str">
        <f t="shared" si="2641"/>
        <v>334</v>
      </c>
      <c r="W2347" s="188">
        <f t="shared" si="2607"/>
        <v>0</v>
      </c>
      <c r="X2347" s="188">
        <f t="shared" si="2608"/>
        <v>0</v>
      </c>
      <c r="Y2347" s="33">
        <f t="shared" si="2609"/>
        <v>44056</v>
      </c>
    </row>
    <row r="2348" spans="1:25" ht="15">
      <c r="A2348" s="39">
        <v>156</v>
      </c>
      <c r="B2348" s="239">
        <f>IF(WORKDAY(D$4,A2348,Feries)&lt;=F$4,WORKDAY(D$4,A2348,Feries),"")</f>
        <v>44057</v>
      </c>
      <c r="C2348" s="11" t="str">
        <f>IF(B2348&lt;&gt;"",'Agents Postes'!E$3,"")</f>
        <v>Herbert Dupont</v>
      </c>
      <c r="D2348" s="12"/>
      <c r="E2348" s="123"/>
      <c r="F2348" s="123"/>
      <c r="G2348" s="124"/>
      <c r="H2348" s="124"/>
      <c r="I2348" s="125"/>
      <c r="J2348" s="125"/>
      <c r="K2348" s="13"/>
      <c r="L2348" s="2">
        <f t="shared" si="2638"/>
        <v>0</v>
      </c>
      <c r="M2348" s="3">
        <f t="shared" si="2639"/>
        <v>0</v>
      </c>
      <c r="R2348">
        <f t="shared" si="2603"/>
        <v>5</v>
      </c>
      <c r="S2348" s="33">
        <f t="shared" ref="S2348" si="2647">B2348</f>
        <v>44057</v>
      </c>
      <c r="T2348">
        <f t="shared" si="2605"/>
        <v>33</v>
      </c>
      <c r="U2348">
        <f t="shared" si="2606"/>
        <v>8</v>
      </c>
      <c r="V2348" t="str">
        <f t="shared" si="2641"/>
        <v>33Herbert Dupont5</v>
      </c>
      <c r="W2348" s="188">
        <f t="shared" si="2607"/>
        <v>0</v>
      </c>
      <c r="X2348" s="188">
        <f t="shared" si="2608"/>
        <v>0</v>
      </c>
      <c r="Y2348" s="33">
        <f t="shared" si="2609"/>
        <v>44057</v>
      </c>
    </row>
    <row r="2349" spans="1:25" ht="15">
      <c r="A2349" s="39"/>
      <c r="B2349" s="240"/>
      <c r="C2349" s="14" t="str">
        <f>IF(B2348&lt;&gt;"",'Agents Postes'!E$4,"")</f>
        <v>Lulu Durand</v>
      </c>
      <c r="D2349" s="15"/>
      <c r="E2349" s="16"/>
      <c r="F2349" s="16"/>
      <c r="G2349" s="17"/>
      <c r="H2349" s="17"/>
      <c r="I2349" s="18"/>
      <c r="J2349" s="18"/>
      <c r="K2349" s="19"/>
      <c r="L2349" s="1">
        <f t="shared" si="2638"/>
        <v>0</v>
      </c>
      <c r="M2349" s="4">
        <f t="shared" si="2639"/>
        <v>0</v>
      </c>
      <c r="R2349">
        <f t="shared" si="2603"/>
        <v>5</v>
      </c>
      <c r="S2349" s="33">
        <f t="shared" ref="S2349" si="2648">S2348</f>
        <v>44057</v>
      </c>
      <c r="T2349">
        <f t="shared" si="2605"/>
        <v>33</v>
      </c>
      <c r="U2349">
        <f t="shared" si="2606"/>
        <v>8</v>
      </c>
      <c r="V2349" t="str">
        <f t="shared" si="2641"/>
        <v>33Lulu Durand5</v>
      </c>
      <c r="W2349" s="188">
        <f t="shared" si="2607"/>
        <v>0</v>
      </c>
      <c r="X2349" s="188">
        <f t="shared" si="2608"/>
        <v>0</v>
      </c>
      <c r="Y2349" s="33">
        <f t="shared" si="2609"/>
        <v>44057</v>
      </c>
    </row>
    <row r="2350" spans="1:25" ht="15">
      <c r="A2350" s="39"/>
      <c r="B2350" s="240"/>
      <c r="C2350" s="14" t="str">
        <f>IF(B2348&lt;&gt;"",'Agents Postes'!E$5,"")</f>
        <v>Jules Wist</v>
      </c>
      <c r="D2350" s="15"/>
      <c r="E2350" s="16"/>
      <c r="F2350" s="16"/>
      <c r="G2350" s="17"/>
      <c r="H2350" s="17"/>
      <c r="I2350" s="18"/>
      <c r="J2350" s="18"/>
      <c r="K2350" s="19"/>
      <c r="L2350" s="1">
        <f t="shared" si="2638"/>
        <v>0</v>
      </c>
      <c r="M2350" s="4">
        <f t="shared" si="2639"/>
        <v>0</v>
      </c>
      <c r="R2350">
        <f t="shared" si="2603"/>
        <v>5</v>
      </c>
      <c r="S2350" s="33">
        <f t="shared" ref="S2350" si="2649">S2348</f>
        <v>44057</v>
      </c>
      <c r="T2350">
        <f t="shared" si="2605"/>
        <v>33</v>
      </c>
      <c r="U2350">
        <f t="shared" si="2606"/>
        <v>8</v>
      </c>
      <c r="V2350" t="str">
        <f t="shared" si="2641"/>
        <v>33Jules Wist5</v>
      </c>
      <c r="W2350" s="188">
        <f t="shared" si="2607"/>
        <v>0</v>
      </c>
      <c r="X2350" s="188">
        <f t="shared" si="2608"/>
        <v>0</v>
      </c>
      <c r="Y2350" s="33">
        <f t="shared" si="2609"/>
        <v>44057</v>
      </c>
    </row>
    <row r="2351" spans="1:25" ht="15">
      <c r="A2351" s="39"/>
      <c r="B2351" s="240"/>
      <c r="C2351" s="14" t="str">
        <f>IF(B2348&lt;&gt;"",'Agents Postes'!E$6,"")</f>
        <v>Honoré Tarot</v>
      </c>
      <c r="D2351" s="15"/>
      <c r="E2351" s="16"/>
      <c r="F2351" s="16"/>
      <c r="G2351" s="17"/>
      <c r="H2351" s="17"/>
      <c r="I2351" s="18"/>
      <c r="J2351" s="18"/>
      <c r="K2351" s="19"/>
      <c r="L2351" s="1">
        <f t="shared" si="2638"/>
        <v>0</v>
      </c>
      <c r="M2351" s="4">
        <f t="shared" si="2639"/>
        <v>0</v>
      </c>
      <c r="R2351">
        <f t="shared" si="2603"/>
        <v>5</v>
      </c>
      <c r="S2351" s="33">
        <f t="shared" ref="S2351" si="2650">S2348</f>
        <v>44057</v>
      </c>
      <c r="T2351">
        <f t="shared" si="2605"/>
        <v>33</v>
      </c>
      <c r="U2351">
        <f t="shared" si="2606"/>
        <v>8</v>
      </c>
      <c r="V2351" t="str">
        <f t="shared" si="2641"/>
        <v>33Honoré Tarot5</v>
      </c>
      <c r="W2351" s="188">
        <f t="shared" si="2607"/>
        <v>0</v>
      </c>
      <c r="X2351" s="188">
        <f t="shared" si="2608"/>
        <v>0</v>
      </c>
      <c r="Y2351" s="33">
        <f t="shared" si="2609"/>
        <v>44057</v>
      </c>
    </row>
    <row r="2352" spans="1:25" ht="15">
      <c r="A2352" s="39"/>
      <c r="B2352" s="240"/>
      <c r="C2352" s="14" t="str">
        <f>IF(B2348&lt;&gt;"",'Agents Postes'!E$7,"")</f>
        <v>Joseph Belote</v>
      </c>
      <c r="D2352" s="15"/>
      <c r="E2352" s="16"/>
      <c r="F2352" s="16"/>
      <c r="G2352" s="17"/>
      <c r="H2352" s="17"/>
      <c r="I2352" s="18"/>
      <c r="J2352" s="18"/>
      <c r="K2352" s="19"/>
      <c r="L2352" s="1">
        <f t="shared" si="2638"/>
        <v>0</v>
      </c>
      <c r="M2352" s="4">
        <f t="shared" si="2639"/>
        <v>0</v>
      </c>
      <c r="R2352">
        <f t="shared" si="2603"/>
        <v>5</v>
      </c>
      <c r="S2352" s="33">
        <f t="shared" ref="S2352" si="2651">S2348</f>
        <v>44057</v>
      </c>
      <c r="T2352">
        <f t="shared" si="2605"/>
        <v>33</v>
      </c>
      <c r="U2352">
        <f t="shared" si="2606"/>
        <v>8</v>
      </c>
      <c r="V2352" t="str">
        <f t="shared" si="2641"/>
        <v>33Joseph Belote5</v>
      </c>
      <c r="W2352" s="188">
        <f t="shared" si="2607"/>
        <v>0</v>
      </c>
      <c r="X2352" s="188">
        <f t="shared" si="2608"/>
        <v>0</v>
      </c>
      <c r="Y2352" s="33">
        <f t="shared" si="2609"/>
        <v>44057</v>
      </c>
    </row>
    <row r="2353" spans="1:25" ht="15">
      <c r="A2353" s="39"/>
      <c r="B2353" s="240"/>
      <c r="C2353" s="14" t="str">
        <f>IF(B2348&lt;&gt;"",'Agents Postes'!E$8,"")</f>
        <v/>
      </c>
      <c r="D2353" s="15"/>
      <c r="E2353" s="16"/>
      <c r="F2353" s="16"/>
      <c r="G2353" s="17"/>
      <c r="H2353" s="17"/>
      <c r="I2353" s="18"/>
      <c r="J2353" s="18"/>
      <c r="K2353" s="19"/>
      <c r="L2353" s="1">
        <f t="shared" si="2638"/>
        <v>0</v>
      </c>
      <c r="M2353" s="4">
        <f t="shared" si="2639"/>
        <v>0</v>
      </c>
      <c r="R2353">
        <f t="shared" si="2603"/>
        <v>5</v>
      </c>
      <c r="S2353" s="33">
        <f t="shared" ref="S2353" si="2652">S2348</f>
        <v>44057</v>
      </c>
      <c r="T2353">
        <f t="shared" si="2605"/>
        <v>33</v>
      </c>
      <c r="U2353">
        <f t="shared" si="2606"/>
        <v>8</v>
      </c>
      <c r="V2353" t="str">
        <f t="shared" si="2641"/>
        <v>335</v>
      </c>
      <c r="W2353" s="188">
        <f t="shared" si="2607"/>
        <v>0</v>
      </c>
      <c r="X2353" s="188">
        <f t="shared" si="2608"/>
        <v>0</v>
      </c>
      <c r="Y2353" s="33">
        <f t="shared" si="2609"/>
        <v>44057</v>
      </c>
    </row>
    <row r="2354" spans="1:25" ht="15">
      <c r="A2354" s="39"/>
      <c r="B2354" s="240"/>
      <c r="C2354" s="14" t="str">
        <f>IF(B2348&lt;&gt;"",'Agents Postes'!E$9,"")</f>
        <v/>
      </c>
      <c r="D2354" s="15"/>
      <c r="E2354" s="16"/>
      <c r="F2354" s="16"/>
      <c r="G2354" s="17"/>
      <c r="H2354" s="17"/>
      <c r="I2354" s="18"/>
      <c r="J2354" s="18"/>
      <c r="K2354" s="19"/>
      <c r="L2354" s="1">
        <f t="shared" si="2638"/>
        <v>0</v>
      </c>
      <c r="M2354" s="4">
        <f t="shared" si="2639"/>
        <v>0</v>
      </c>
      <c r="R2354">
        <f t="shared" si="2603"/>
        <v>5</v>
      </c>
      <c r="S2354" s="33">
        <f t="shared" ref="S2354" si="2653">S2348</f>
        <v>44057</v>
      </c>
      <c r="T2354">
        <f t="shared" si="2605"/>
        <v>33</v>
      </c>
      <c r="U2354">
        <f t="shared" si="2606"/>
        <v>8</v>
      </c>
      <c r="V2354" t="str">
        <f t="shared" si="2641"/>
        <v>335</v>
      </c>
      <c r="W2354" s="188">
        <f t="shared" si="2607"/>
        <v>0</v>
      </c>
      <c r="X2354" s="188">
        <f t="shared" si="2608"/>
        <v>0</v>
      </c>
      <c r="Y2354" s="33">
        <f t="shared" si="2609"/>
        <v>44057</v>
      </c>
    </row>
    <row r="2355" spans="1:25" ht="15">
      <c r="A2355" s="39"/>
      <c r="B2355" s="240"/>
      <c r="C2355" s="14" t="str">
        <f>IF(B2348&lt;&gt;"",'Agents Postes'!E$10,"")</f>
        <v/>
      </c>
      <c r="D2355" s="15"/>
      <c r="E2355" s="16"/>
      <c r="F2355" s="16"/>
      <c r="G2355" s="17"/>
      <c r="H2355" s="17"/>
      <c r="I2355" s="18"/>
      <c r="J2355" s="18"/>
      <c r="K2355" s="19"/>
      <c r="L2355" s="1">
        <f t="shared" si="2638"/>
        <v>0</v>
      </c>
      <c r="M2355" s="4">
        <f t="shared" si="2639"/>
        <v>0</v>
      </c>
      <c r="R2355">
        <f t="shared" si="2603"/>
        <v>5</v>
      </c>
      <c r="S2355" s="33">
        <f t="shared" ref="S2355" si="2654">S2348</f>
        <v>44057</v>
      </c>
      <c r="T2355">
        <f t="shared" si="2605"/>
        <v>33</v>
      </c>
      <c r="U2355">
        <f t="shared" si="2606"/>
        <v>8</v>
      </c>
      <c r="V2355" t="str">
        <f t="shared" si="2641"/>
        <v>335</v>
      </c>
      <c r="W2355" s="188">
        <f t="shared" si="2607"/>
        <v>0</v>
      </c>
      <c r="X2355" s="188">
        <f t="shared" si="2608"/>
        <v>0</v>
      </c>
      <c r="Y2355" s="33">
        <f t="shared" si="2609"/>
        <v>44057</v>
      </c>
    </row>
    <row r="2356" spans="1:25" ht="15">
      <c r="A2356" s="39"/>
      <c r="B2356" s="240"/>
      <c r="C2356" s="14" t="str">
        <f>IF(B2348&lt;&gt;"",'Agents Postes'!E$11,"")</f>
        <v/>
      </c>
      <c r="D2356" s="15"/>
      <c r="E2356" s="16"/>
      <c r="F2356" s="16"/>
      <c r="G2356" s="17"/>
      <c r="H2356" s="17"/>
      <c r="I2356" s="18"/>
      <c r="J2356" s="18"/>
      <c r="K2356" s="19"/>
      <c r="L2356" s="1">
        <f t="shared" si="2638"/>
        <v>0</v>
      </c>
      <c r="M2356" s="4">
        <f t="shared" si="2639"/>
        <v>0</v>
      </c>
      <c r="R2356">
        <f t="shared" si="2603"/>
        <v>5</v>
      </c>
      <c r="S2356" s="33">
        <f t="shared" ref="S2356" si="2655">S2348</f>
        <v>44057</v>
      </c>
      <c r="T2356">
        <f t="shared" si="2605"/>
        <v>33</v>
      </c>
      <c r="U2356">
        <f t="shared" si="2606"/>
        <v>8</v>
      </c>
      <c r="V2356" t="str">
        <f t="shared" si="2641"/>
        <v>335</v>
      </c>
      <c r="W2356" s="188">
        <f t="shared" si="2607"/>
        <v>0</v>
      </c>
      <c r="X2356" s="188">
        <f t="shared" si="2608"/>
        <v>0</v>
      </c>
      <c r="Y2356" s="33">
        <f t="shared" si="2609"/>
        <v>44057</v>
      </c>
    </row>
    <row r="2357" spans="1:25" ht="15">
      <c r="A2357" s="39"/>
      <c r="B2357" s="240"/>
      <c r="C2357" s="14" t="str">
        <f>IF(B2348&lt;&gt;"",'Agents Postes'!E$12,"")</f>
        <v/>
      </c>
      <c r="D2357" s="15"/>
      <c r="E2357" s="16"/>
      <c r="F2357" s="16"/>
      <c r="G2357" s="17"/>
      <c r="H2357" s="17"/>
      <c r="I2357" s="18"/>
      <c r="J2357" s="18"/>
      <c r="K2357" s="19"/>
      <c r="L2357" s="1">
        <f t="shared" si="2638"/>
        <v>0</v>
      </c>
      <c r="M2357" s="4">
        <f t="shared" si="2639"/>
        <v>0</v>
      </c>
      <c r="R2357">
        <f t="shared" si="2603"/>
        <v>5</v>
      </c>
      <c r="S2357" s="33">
        <f t="shared" ref="S2357" si="2656">S2348</f>
        <v>44057</v>
      </c>
      <c r="T2357">
        <f t="shared" si="2605"/>
        <v>33</v>
      </c>
      <c r="U2357">
        <f t="shared" si="2606"/>
        <v>8</v>
      </c>
      <c r="V2357" t="str">
        <f t="shared" si="2641"/>
        <v>335</v>
      </c>
      <c r="W2357" s="188">
        <f t="shared" si="2607"/>
        <v>0</v>
      </c>
      <c r="X2357" s="188">
        <f t="shared" si="2608"/>
        <v>0</v>
      </c>
      <c r="Y2357" s="33">
        <f t="shared" si="2609"/>
        <v>44057</v>
      </c>
    </row>
    <row r="2358" spans="1:25" ht="15">
      <c r="A2358" s="39"/>
      <c r="B2358" s="240"/>
      <c r="C2358" s="14" t="str">
        <f>IF(B2348&lt;&gt;"",'Agents Postes'!E$13,"")</f>
        <v/>
      </c>
      <c r="D2358" s="15"/>
      <c r="E2358" s="16"/>
      <c r="F2358" s="16"/>
      <c r="G2358" s="17"/>
      <c r="H2358" s="17"/>
      <c r="I2358" s="18"/>
      <c r="J2358" s="18"/>
      <c r="K2358" s="19"/>
      <c r="L2358" s="1">
        <f t="shared" si="2638"/>
        <v>0</v>
      </c>
      <c r="M2358" s="4">
        <f t="shared" si="2639"/>
        <v>0</v>
      </c>
      <c r="R2358">
        <f t="shared" si="2603"/>
        <v>5</v>
      </c>
      <c r="S2358" s="33">
        <f t="shared" ref="S2358" si="2657">S2348</f>
        <v>44057</v>
      </c>
      <c r="T2358">
        <f t="shared" si="2605"/>
        <v>33</v>
      </c>
      <c r="U2358">
        <f t="shared" si="2606"/>
        <v>8</v>
      </c>
      <c r="V2358" t="str">
        <f t="shared" si="2641"/>
        <v>335</v>
      </c>
      <c r="W2358" s="188">
        <f t="shared" si="2607"/>
        <v>0</v>
      </c>
      <c r="X2358" s="188">
        <f t="shared" si="2608"/>
        <v>0</v>
      </c>
      <c r="Y2358" s="33">
        <f t="shared" si="2609"/>
        <v>44057</v>
      </c>
    </row>
    <row r="2359" spans="1:25" ht="15">
      <c r="A2359" s="39"/>
      <c r="B2359" s="240"/>
      <c r="C2359" s="14" t="str">
        <f>IF(B2348&lt;&gt;"",'Agents Postes'!E$14,"")</f>
        <v/>
      </c>
      <c r="D2359" s="15"/>
      <c r="E2359" s="16"/>
      <c r="F2359" s="16"/>
      <c r="G2359" s="17"/>
      <c r="H2359" s="17"/>
      <c r="I2359" s="18"/>
      <c r="J2359" s="18"/>
      <c r="K2359" s="19"/>
      <c r="L2359" s="1">
        <f t="shared" si="2638"/>
        <v>0</v>
      </c>
      <c r="M2359" s="4">
        <f t="shared" si="2639"/>
        <v>0</v>
      </c>
      <c r="R2359">
        <f t="shared" si="2603"/>
        <v>5</v>
      </c>
      <c r="S2359" s="33">
        <f t="shared" ref="S2359" si="2658">S2348</f>
        <v>44057</v>
      </c>
      <c r="T2359">
        <f t="shared" si="2605"/>
        <v>33</v>
      </c>
      <c r="U2359">
        <f t="shared" si="2606"/>
        <v>8</v>
      </c>
      <c r="V2359" t="str">
        <f t="shared" si="2641"/>
        <v>335</v>
      </c>
      <c r="W2359" s="188">
        <f t="shared" si="2607"/>
        <v>0</v>
      </c>
      <c r="X2359" s="188">
        <f t="shared" si="2608"/>
        <v>0</v>
      </c>
      <c r="Y2359" s="33">
        <f t="shared" si="2609"/>
        <v>44057</v>
      </c>
    </row>
    <row r="2360" spans="1:25" ht="15">
      <c r="A2360" s="39"/>
      <c r="B2360" s="240"/>
      <c r="C2360" s="14" t="str">
        <f>IF(B2349&lt;&gt;"",'Agents Postes'!E$14,"")</f>
        <v/>
      </c>
      <c r="D2360" s="15"/>
      <c r="E2360" s="16"/>
      <c r="F2360" s="16"/>
      <c r="G2360" s="17"/>
      <c r="H2360" s="17"/>
      <c r="I2360" s="18"/>
      <c r="J2360" s="18"/>
      <c r="K2360" s="19"/>
      <c r="L2360" s="1">
        <f t="shared" si="2638"/>
        <v>0</v>
      </c>
      <c r="M2360" s="4">
        <f t="shared" si="2639"/>
        <v>0</v>
      </c>
      <c r="R2360">
        <f t="shared" si="2603"/>
        <v>5</v>
      </c>
      <c r="S2360" s="33">
        <f t="shared" ref="S2360" si="2659">S2348</f>
        <v>44057</v>
      </c>
      <c r="T2360">
        <f t="shared" si="2605"/>
        <v>33</v>
      </c>
      <c r="U2360">
        <f t="shared" si="2606"/>
        <v>8</v>
      </c>
      <c r="V2360" t="str">
        <f t="shared" si="2641"/>
        <v>335</v>
      </c>
      <c r="W2360" s="188">
        <f t="shared" si="2607"/>
        <v>0</v>
      </c>
      <c r="X2360" s="188">
        <f t="shared" si="2608"/>
        <v>0</v>
      </c>
      <c r="Y2360" s="33">
        <f t="shared" si="2609"/>
        <v>44057</v>
      </c>
    </row>
    <row r="2361" spans="1:25" ht="15">
      <c r="A2361" s="39"/>
      <c r="B2361" s="240"/>
      <c r="C2361" s="14" t="str">
        <f>IF(B2350&lt;&gt;"",'Agents Postes'!E$14,"")</f>
        <v/>
      </c>
      <c r="D2361" s="15"/>
      <c r="E2361" s="16"/>
      <c r="F2361" s="16"/>
      <c r="G2361" s="17"/>
      <c r="H2361" s="17"/>
      <c r="I2361" s="18"/>
      <c r="J2361" s="18"/>
      <c r="K2361" s="19"/>
      <c r="L2361" s="1">
        <f t="shared" si="2638"/>
        <v>0</v>
      </c>
      <c r="M2361" s="4">
        <f t="shared" si="2639"/>
        <v>0</v>
      </c>
      <c r="R2361">
        <f t="shared" si="2603"/>
        <v>5</v>
      </c>
      <c r="S2361" s="33">
        <f t="shared" ref="S2361" si="2660">S2348</f>
        <v>44057</v>
      </c>
      <c r="T2361">
        <f t="shared" si="2605"/>
        <v>33</v>
      </c>
      <c r="U2361">
        <f t="shared" si="2606"/>
        <v>8</v>
      </c>
      <c r="V2361" t="str">
        <f t="shared" si="2641"/>
        <v>335</v>
      </c>
      <c r="W2361" s="188">
        <f t="shared" si="2607"/>
        <v>0</v>
      </c>
      <c r="X2361" s="188">
        <f t="shared" si="2608"/>
        <v>0</v>
      </c>
      <c r="Y2361" s="33">
        <f t="shared" si="2609"/>
        <v>44057</v>
      </c>
    </row>
    <row r="2362" spans="1:25" ht="15.75" thickBot="1">
      <c r="A2362" s="39"/>
      <c r="B2362" s="241"/>
      <c r="C2362" s="14" t="str">
        <f>IF(B2351&lt;&gt;"",'Agents Postes'!E$14,"")</f>
        <v/>
      </c>
      <c r="D2362" s="15"/>
      <c r="E2362" s="126"/>
      <c r="F2362" s="126"/>
      <c r="G2362" s="127"/>
      <c r="H2362" s="127"/>
      <c r="I2362" s="128"/>
      <c r="J2362" s="128"/>
      <c r="K2362" s="21"/>
      <c r="L2362" s="5">
        <f t="shared" si="2638"/>
        <v>0</v>
      </c>
      <c r="M2362" s="6">
        <f t="shared" si="2639"/>
        <v>0</v>
      </c>
      <c r="R2362">
        <f t="shared" si="2603"/>
        <v>5</v>
      </c>
      <c r="S2362" s="33">
        <f t="shared" ref="S2362" si="2661">S2348</f>
        <v>44057</v>
      </c>
      <c r="T2362">
        <f t="shared" si="2605"/>
        <v>33</v>
      </c>
      <c r="U2362">
        <f t="shared" si="2606"/>
        <v>8</v>
      </c>
      <c r="V2362" t="str">
        <f t="shared" si="2641"/>
        <v>335</v>
      </c>
      <c r="W2362" s="188">
        <f t="shared" si="2607"/>
        <v>0</v>
      </c>
      <c r="X2362" s="188">
        <f t="shared" si="2608"/>
        <v>0</v>
      </c>
      <c r="Y2362" s="33">
        <f t="shared" si="2609"/>
        <v>44057</v>
      </c>
    </row>
    <row r="2363" spans="1:25" ht="15">
      <c r="A2363" s="39">
        <v>157</v>
      </c>
      <c r="B2363" s="239">
        <f>IF(WORKDAY(D$4,A2363,Feries)&lt;=F$4,WORKDAY(D$4,A2363,Feries),"")</f>
        <v>44060</v>
      </c>
      <c r="C2363" s="11" t="str">
        <f>IF(B2363&lt;&gt;"",'Agents Postes'!E$3,"")</f>
        <v>Herbert Dupont</v>
      </c>
      <c r="D2363" s="12"/>
      <c r="E2363" s="123"/>
      <c r="F2363" s="123"/>
      <c r="G2363" s="124"/>
      <c r="H2363" s="124"/>
      <c r="I2363" s="125"/>
      <c r="J2363" s="125"/>
      <c r="K2363" s="13"/>
      <c r="L2363" s="2">
        <f t="shared" si="2638"/>
        <v>0</v>
      </c>
      <c r="M2363" s="3">
        <f t="shared" si="2639"/>
        <v>0</v>
      </c>
      <c r="R2363">
        <f t="shared" si="2603"/>
        <v>1</v>
      </c>
      <c r="S2363" s="33">
        <f t="shared" ref="S2363" si="2662">B2363</f>
        <v>44060</v>
      </c>
      <c r="T2363">
        <f t="shared" si="2605"/>
        <v>34</v>
      </c>
      <c r="U2363">
        <f t="shared" si="2606"/>
        <v>8</v>
      </c>
      <c r="V2363" t="str">
        <f t="shared" si="2641"/>
        <v>34Herbert Dupont1</v>
      </c>
      <c r="W2363" s="188">
        <f t="shared" si="2607"/>
        <v>0</v>
      </c>
      <c r="X2363" s="188">
        <f t="shared" si="2608"/>
        <v>0</v>
      </c>
      <c r="Y2363" s="33">
        <f t="shared" si="2609"/>
        <v>44060</v>
      </c>
    </row>
    <row r="2364" spans="1:25" ht="15">
      <c r="A2364" s="39"/>
      <c r="B2364" s="240"/>
      <c r="C2364" s="14" t="str">
        <f>IF(B2363&lt;&gt;"",'Agents Postes'!E$4,"")</f>
        <v>Lulu Durand</v>
      </c>
      <c r="D2364" s="15"/>
      <c r="E2364" s="16"/>
      <c r="F2364" s="16"/>
      <c r="G2364" s="17"/>
      <c r="H2364" s="17"/>
      <c r="I2364" s="18"/>
      <c r="J2364" s="18"/>
      <c r="K2364" s="19"/>
      <c r="L2364" s="1">
        <f t="shared" si="2638"/>
        <v>0</v>
      </c>
      <c r="M2364" s="4">
        <f t="shared" si="2639"/>
        <v>0</v>
      </c>
      <c r="R2364">
        <f t="shared" si="2603"/>
        <v>1</v>
      </c>
      <c r="S2364" s="33">
        <f t="shared" ref="S2364" si="2663">S2363</f>
        <v>44060</v>
      </c>
      <c r="T2364">
        <f t="shared" si="2605"/>
        <v>34</v>
      </c>
      <c r="U2364">
        <f t="shared" si="2606"/>
        <v>8</v>
      </c>
      <c r="V2364" t="str">
        <f t="shared" si="2641"/>
        <v>34Lulu Durand1</v>
      </c>
      <c r="W2364" s="188">
        <f t="shared" si="2607"/>
        <v>0</v>
      </c>
      <c r="X2364" s="188">
        <f t="shared" si="2608"/>
        <v>0</v>
      </c>
      <c r="Y2364" s="33">
        <f t="shared" si="2609"/>
        <v>44060</v>
      </c>
    </row>
    <row r="2365" spans="1:25" ht="15">
      <c r="A2365" s="39"/>
      <c r="B2365" s="240"/>
      <c r="C2365" s="14" t="str">
        <f>IF(B2363&lt;&gt;"",'Agents Postes'!E$5,"")</f>
        <v>Jules Wist</v>
      </c>
      <c r="D2365" s="15"/>
      <c r="E2365" s="16"/>
      <c r="F2365" s="16"/>
      <c r="G2365" s="17"/>
      <c r="H2365" s="17"/>
      <c r="I2365" s="18"/>
      <c r="J2365" s="18"/>
      <c r="K2365" s="19"/>
      <c r="L2365" s="1">
        <f t="shared" si="2638"/>
        <v>0</v>
      </c>
      <c r="M2365" s="4">
        <f t="shared" si="2639"/>
        <v>0</v>
      </c>
      <c r="R2365">
        <f t="shared" si="2603"/>
        <v>1</v>
      </c>
      <c r="S2365" s="33">
        <f t="shared" ref="S2365" si="2664">S2363</f>
        <v>44060</v>
      </c>
      <c r="T2365">
        <f t="shared" si="2605"/>
        <v>34</v>
      </c>
      <c r="U2365">
        <f t="shared" si="2606"/>
        <v>8</v>
      </c>
      <c r="V2365" t="str">
        <f t="shared" si="2641"/>
        <v>34Jules Wist1</v>
      </c>
      <c r="W2365" s="188">
        <f t="shared" si="2607"/>
        <v>0</v>
      </c>
      <c r="X2365" s="188">
        <f t="shared" si="2608"/>
        <v>0</v>
      </c>
      <c r="Y2365" s="33">
        <f t="shared" si="2609"/>
        <v>44060</v>
      </c>
    </row>
    <row r="2366" spans="1:25" ht="15">
      <c r="A2366" s="39"/>
      <c r="B2366" s="240"/>
      <c r="C2366" s="14" t="str">
        <f>IF(B2363&lt;&gt;"",'Agents Postes'!E$6,"")</f>
        <v>Honoré Tarot</v>
      </c>
      <c r="D2366" s="15"/>
      <c r="E2366" s="16"/>
      <c r="F2366" s="16"/>
      <c r="G2366" s="17"/>
      <c r="H2366" s="17"/>
      <c r="I2366" s="18"/>
      <c r="J2366" s="18"/>
      <c r="K2366" s="19"/>
      <c r="L2366" s="1">
        <f t="shared" si="2638"/>
        <v>0</v>
      </c>
      <c r="M2366" s="4">
        <f t="shared" si="2639"/>
        <v>0</v>
      </c>
      <c r="R2366">
        <f t="shared" si="2603"/>
        <v>1</v>
      </c>
      <c r="S2366" s="33">
        <f t="shared" ref="S2366" si="2665">S2363</f>
        <v>44060</v>
      </c>
      <c r="T2366">
        <f t="shared" si="2605"/>
        <v>34</v>
      </c>
      <c r="U2366">
        <f t="shared" si="2606"/>
        <v>8</v>
      </c>
      <c r="V2366" t="str">
        <f t="shared" si="2641"/>
        <v>34Honoré Tarot1</v>
      </c>
      <c r="W2366" s="188">
        <f t="shared" si="2607"/>
        <v>0</v>
      </c>
      <c r="X2366" s="188">
        <f t="shared" si="2608"/>
        <v>0</v>
      </c>
      <c r="Y2366" s="33">
        <f t="shared" si="2609"/>
        <v>44060</v>
      </c>
    </row>
    <row r="2367" spans="1:25" ht="15">
      <c r="A2367" s="39"/>
      <c r="B2367" s="240"/>
      <c r="C2367" s="14" t="str">
        <f>IF(B2363&lt;&gt;"",'Agents Postes'!E$7,"")</f>
        <v>Joseph Belote</v>
      </c>
      <c r="D2367" s="15"/>
      <c r="E2367" s="16"/>
      <c r="F2367" s="16"/>
      <c r="G2367" s="17"/>
      <c r="H2367" s="17"/>
      <c r="I2367" s="18"/>
      <c r="J2367" s="18"/>
      <c r="K2367" s="19"/>
      <c r="L2367" s="1">
        <f t="shared" si="2638"/>
        <v>0</v>
      </c>
      <c r="M2367" s="4">
        <f t="shared" si="2639"/>
        <v>0</v>
      </c>
      <c r="R2367">
        <f t="shared" si="2603"/>
        <v>1</v>
      </c>
      <c r="S2367" s="33">
        <f t="shared" ref="S2367" si="2666">S2363</f>
        <v>44060</v>
      </c>
      <c r="T2367">
        <f t="shared" si="2605"/>
        <v>34</v>
      </c>
      <c r="U2367">
        <f t="shared" si="2606"/>
        <v>8</v>
      </c>
      <c r="V2367" t="str">
        <f t="shared" si="2641"/>
        <v>34Joseph Belote1</v>
      </c>
      <c r="W2367" s="188">
        <f t="shared" si="2607"/>
        <v>0</v>
      </c>
      <c r="X2367" s="188">
        <f t="shared" si="2608"/>
        <v>0</v>
      </c>
      <c r="Y2367" s="33">
        <f t="shared" si="2609"/>
        <v>44060</v>
      </c>
    </row>
    <row r="2368" spans="1:25" ht="15">
      <c r="A2368" s="39"/>
      <c r="B2368" s="240"/>
      <c r="C2368" s="14" t="str">
        <f>IF(B2363&lt;&gt;"",'Agents Postes'!E$8,"")</f>
        <v/>
      </c>
      <c r="D2368" s="15"/>
      <c r="E2368" s="16"/>
      <c r="F2368" s="16"/>
      <c r="G2368" s="17"/>
      <c r="H2368" s="17"/>
      <c r="I2368" s="18"/>
      <c r="J2368" s="18"/>
      <c r="K2368" s="19"/>
      <c r="L2368" s="1">
        <f t="shared" si="2638"/>
        <v>0</v>
      </c>
      <c r="M2368" s="4">
        <f t="shared" si="2639"/>
        <v>0</v>
      </c>
      <c r="R2368">
        <f t="shared" si="2603"/>
        <v>1</v>
      </c>
      <c r="S2368" s="33">
        <f t="shared" ref="S2368" si="2667">S2363</f>
        <v>44060</v>
      </c>
      <c r="T2368">
        <f t="shared" si="2605"/>
        <v>34</v>
      </c>
      <c r="U2368">
        <f t="shared" si="2606"/>
        <v>8</v>
      </c>
      <c r="V2368" t="str">
        <f t="shared" si="2641"/>
        <v>341</v>
      </c>
      <c r="W2368" s="188">
        <f t="shared" si="2607"/>
        <v>0</v>
      </c>
      <c r="X2368" s="188">
        <f t="shared" si="2608"/>
        <v>0</v>
      </c>
      <c r="Y2368" s="33">
        <f t="shared" si="2609"/>
        <v>44060</v>
      </c>
    </row>
    <row r="2369" spans="1:25" ht="15">
      <c r="A2369" s="39"/>
      <c r="B2369" s="240"/>
      <c r="C2369" s="14" t="str">
        <f>IF(B2363&lt;&gt;"",'Agents Postes'!E$9,"")</f>
        <v/>
      </c>
      <c r="D2369" s="15"/>
      <c r="E2369" s="16"/>
      <c r="F2369" s="16"/>
      <c r="G2369" s="17"/>
      <c r="H2369" s="17"/>
      <c r="I2369" s="18"/>
      <c r="J2369" s="18"/>
      <c r="K2369" s="19"/>
      <c r="L2369" s="1">
        <f t="shared" si="2638"/>
        <v>0</v>
      </c>
      <c r="M2369" s="4">
        <f t="shared" si="2639"/>
        <v>0</v>
      </c>
      <c r="R2369">
        <f t="shared" si="2603"/>
        <v>1</v>
      </c>
      <c r="S2369" s="33">
        <f t="shared" ref="S2369" si="2668">S2363</f>
        <v>44060</v>
      </c>
      <c r="T2369">
        <f t="shared" si="2605"/>
        <v>34</v>
      </c>
      <c r="U2369">
        <f t="shared" si="2606"/>
        <v>8</v>
      </c>
      <c r="V2369" t="str">
        <f t="shared" si="2641"/>
        <v>341</v>
      </c>
      <c r="W2369" s="188">
        <f t="shared" si="2607"/>
        <v>0</v>
      </c>
      <c r="X2369" s="188">
        <f t="shared" si="2608"/>
        <v>0</v>
      </c>
      <c r="Y2369" s="33">
        <f t="shared" si="2609"/>
        <v>44060</v>
      </c>
    </row>
    <row r="2370" spans="1:25" ht="15">
      <c r="A2370" s="39"/>
      <c r="B2370" s="240"/>
      <c r="C2370" s="14" t="str">
        <f>IF(B2363&lt;&gt;"",'Agents Postes'!E$10,"")</f>
        <v/>
      </c>
      <c r="D2370" s="15"/>
      <c r="E2370" s="16"/>
      <c r="F2370" s="16"/>
      <c r="G2370" s="17"/>
      <c r="H2370" s="17"/>
      <c r="I2370" s="18"/>
      <c r="J2370" s="18"/>
      <c r="K2370" s="19"/>
      <c r="L2370" s="1">
        <f t="shared" si="2638"/>
        <v>0</v>
      </c>
      <c r="M2370" s="4">
        <f t="shared" si="2639"/>
        <v>0</v>
      </c>
      <c r="R2370">
        <f t="shared" si="2603"/>
        <v>1</v>
      </c>
      <c r="S2370" s="33">
        <f t="shared" ref="S2370" si="2669">S2363</f>
        <v>44060</v>
      </c>
      <c r="T2370">
        <f t="shared" si="2605"/>
        <v>34</v>
      </c>
      <c r="U2370">
        <f t="shared" si="2606"/>
        <v>8</v>
      </c>
      <c r="V2370" t="str">
        <f t="shared" si="2641"/>
        <v>341</v>
      </c>
      <c r="W2370" s="188">
        <f t="shared" si="2607"/>
        <v>0</v>
      </c>
      <c r="X2370" s="188">
        <f t="shared" si="2608"/>
        <v>0</v>
      </c>
      <c r="Y2370" s="33">
        <f t="shared" si="2609"/>
        <v>44060</v>
      </c>
    </row>
    <row r="2371" spans="1:25" ht="15">
      <c r="A2371" s="39"/>
      <c r="B2371" s="240"/>
      <c r="C2371" s="14" t="str">
        <f>IF(B2363&lt;&gt;"",'Agents Postes'!E$11,"")</f>
        <v/>
      </c>
      <c r="D2371" s="15"/>
      <c r="E2371" s="16"/>
      <c r="F2371" s="16"/>
      <c r="G2371" s="17"/>
      <c r="H2371" s="17"/>
      <c r="I2371" s="18"/>
      <c r="J2371" s="18"/>
      <c r="K2371" s="19"/>
      <c r="L2371" s="1">
        <f t="shared" si="2638"/>
        <v>0</v>
      </c>
      <c r="M2371" s="4">
        <f t="shared" si="2639"/>
        <v>0</v>
      </c>
      <c r="R2371">
        <f t="shared" si="2603"/>
        <v>1</v>
      </c>
      <c r="S2371" s="33">
        <f t="shared" ref="S2371" si="2670">S2363</f>
        <v>44060</v>
      </c>
      <c r="T2371">
        <f t="shared" si="2605"/>
        <v>34</v>
      </c>
      <c r="U2371">
        <f t="shared" si="2606"/>
        <v>8</v>
      </c>
      <c r="V2371" t="str">
        <f t="shared" si="2641"/>
        <v>341</v>
      </c>
      <c r="W2371" s="188">
        <f t="shared" si="2607"/>
        <v>0</v>
      </c>
      <c r="X2371" s="188">
        <f t="shared" si="2608"/>
        <v>0</v>
      </c>
      <c r="Y2371" s="33">
        <f t="shared" si="2609"/>
        <v>44060</v>
      </c>
    </row>
    <row r="2372" spans="1:25" ht="15">
      <c r="A2372" s="39"/>
      <c r="B2372" s="240"/>
      <c r="C2372" s="14" t="str">
        <f>IF(B2363&lt;&gt;"",'Agents Postes'!E$12,"")</f>
        <v/>
      </c>
      <c r="D2372" s="15"/>
      <c r="E2372" s="16"/>
      <c r="F2372" s="16"/>
      <c r="G2372" s="17"/>
      <c r="H2372" s="17"/>
      <c r="I2372" s="18"/>
      <c r="J2372" s="18"/>
      <c r="K2372" s="19"/>
      <c r="L2372" s="1">
        <f t="shared" si="2638"/>
        <v>0</v>
      </c>
      <c r="M2372" s="4">
        <f t="shared" si="2639"/>
        <v>0</v>
      </c>
      <c r="R2372">
        <f t="shared" si="2603"/>
        <v>1</v>
      </c>
      <c r="S2372" s="33">
        <f t="shared" ref="S2372" si="2671">S2363</f>
        <v>44060</v>
      </c>
      <c r="T2372">
        <f t="shared" si="2605"/>
        <v>34</v>
      </c>
      <c r="U2372">
        <f t="shared" si="2606"/>
        <v>8</v>
      </c>
      <c r="V2372" t="str">
        <f t="shared" si="2641"/>
        <v>341</v>
      </c>
      <c r="W2372" s="188">
        <f t="shared" si="2607"/>
        <v>0</v>
      </c>
      <c r="X2372" s="188">
        <f t="shared" si="2608"/>
        <v>0</v>
      </c>
      <c r="Y2372" s="33">
        <f t="shared" si="2609"/>
        <v>44060</v>
      </c>
    </row>
    <row r="2373" spans="1:25" ht="15">
      <c r="A2373" s="39"/>
      <c r="B2373" s="240"/>
      <c r="C2373" s="14" t="str">
        <f>IF(B2363&lt;&gt;"",'Agents Postes'!E$13,"")</f>
        <v/>
      </c>
      <c r="D2373" s="15"/>
      <c r="E2373" s="16"/>
      <c r="F2373" s="16"/>
      <c r="G2373" s="17"/>
      <c r="H2373" s="17"/>
      <c r="I2373" s="18"/>
      <c r="J2373" s="18"/>
      <c r="K2373" s="19"/>
      <c r="L2373" s="1">
        <f t="shared" si="2638"/>
        <v>0</v>
      </c>
      <c r="M2373" s="4">
        <f t="shared" si="2639"/>
        <v>0</v>
      </c>
      <c r="R2373">
        <f t="shared" si="2603"/>
        <v>1</v>
      </c>
      <c r="S2373" s="33">
        <f t="shared" ref="S2373" si="2672">S2363</f>
        <v>44060</v>
      </c>
      <c r="T2373">
        <f t="shared" si="2605"/>
        <v>34</v>
      </c>
      <c r="U2373">
        <f t="shared" si="2606"/>
        <v>8</v>
      </c>
      <c r="V2373" t="str">
        <f t="shared" si="2641"/>
        <v>341</v>
      </c>
      <c r="W2373" s="188">
        <f t="shared" si="2607"/>
        <v>0</v>
      </c>
      <c r="X2373" s="188">
        <f t="shared" si="2608"/>
        <v>0</v>
      </c>
      <c r="Y2373" s="33">
        <f t="shared" si="2609"/>
        <v>44060</v>
      </c>
    </row>
    <row r="2374" spans="1:25" ht="15">
      <c r="A2374" s="39"/>
      <c r="B2374" s="240"/>
      <c r="C2374" s="14" t="str">
        <f>IF(B2363&lt;&gt;"",'Agents Postes'!E$14,"")</f>
        <v/>
      </c>
      <c r="D2374" s="15"/>
      <c r="E2374" s="16"/>
      <c r="F2374" s="16"/>
      <c r="G2374" s="17"/>
      <c r="H2374" s="17"/>
      <c r="I2374" s="18"/>
      <c r="J2374" s="18"/>
      <c r="K2374" s="19"/>
      <c r="L2374" s="1">
        <f t="shared" si="2638"/>
        <v>0</v>
      </c>
      <c r="M2374" s="4">
        <f t="shared" si="2639"/>
        <v>0</v>
      </c>
      <c r="R2374">
        <f t="shared" si="2603"/>
        <v>1</v>
      </c>
      <c r="S2374" s="33">
        <f t="shared" ref="S2374" si="2673">S2363</f>
        <v>44060</v>
      </c>
      <c r="T2374">
        <f t="shared" si="2605"/>
        <v>34</v>
      </c>
      <c r="U2374">
        <f t="shared" si="2606"/>
        <v>8</v>
      </c>
      <c r="V2374" t="str">
        <f t="shared" si="2641"/>
        <v>341</v>
      </c>
      <c r="W2374" s="188">
        <f t="shared" si="2607"/>
        <v>0</v>
      </c>
      <c r="X2374" s="188">
        <f t="shared" si="2608"/>
        <v>0</v>
      </c>
      <c r="Y2374" s="33">
        <f t="shared" si="2609"/>
        <v>44060</v>
      </c>
    </row>
    <row r="2375" spans="1:25" ht="15">
      <c r="A2375" s="39"/>
      <c r="B2375" s="240"/>
      <c r="C2375" s="14" t="str">
        <f>IF(B2364&lt;&gt;"",'Agents Postes'!E$14,"")</f>
        <v/>
      </c>
      <c r="D2375" s="15"/>
      <c r="E2375" s="16"/>
      <c r="F2375" s="16"/>
      <c r="G2375" s="17"/>
      <c r="H2375" s="17"/>
      <c r="I2375" s="18"/>
      <c r="J2375" s="18"/>
      <c r="K2375" s="19"/>
      <c r="L2375" s="1">
        <f t="shared" si="2638"/>
        <v>0</v>
      </c>
      <c r="M2375" s="4">
        <f t="shared" si="2639"/>
        <v>0</v>
      </c>
      <c r="R2375">
        <f t="shared" si="2603"/>
        <v>1</v>
      </c>
      <c r="S2375" s="33">
        <f t="shared" ref="S2375" si="2674">S2363</f>
        <v>44060</v>
      </c>
      <c r="T2375">
        <f t="shared" si="2605"/>
        <v>34</v>
      </c>
      <c r="U2375">
        <f t="shared" si="2606"/>
        <v>8</v>
      </c>
      <c r="V2375" t="str">
        <f t="shared" si="2641"/>
        <v>341</v>
      </c>
      <c r="W2375" s="188">
        <f t="shared" si="2607"/>
        <v>0</v>
      </c>
      <c r="X2375" s="188">
        <f t="shared" si="2608"/>
        <v>0</v>
      </c>
      <c r="Y2375" s="33">
        <f t="shared" si="2609"/>
        <v>44060</v>
      </c>
    </row>
    <row r="2376" spans="1:25" ht="15">
      <c r="A2376" s="39"/>
      <c r="B2376" s="240"/>
      <c r="C2376" s="14" t="str">
        <f>IF(B2365&lt;&gt;"",'Agents Postes'!E$14,"")</f>
        <v/>
      </c>
      <c r="D2376" s="15"/>
      <c r="E2376" s="16"/>
      <c r="F2376" s="16"/>
      <c r="G2376" s="17"/>
      <c r="H2376" s="17"/>
      <c r="I2376" s="18"/>
      <c r="J2376" s="18"/>
      <c r="K2376" s="19"/>
      <c r="L2376" s="1">
        <f t="shared" si="2638"/>
        <v>0</v>
      </c>
      <c r="M2376" s="4">
        <f t="shared" si="2639"/>
        <v>0</v>
      </c>
      <c r="R2376">
        <f t="shared" si="2603"/>
        <v>1</v>
      </c>
      <c r="S2376" s="33">
        <f t="shared" ref="S2376" si="2675">S2363</f>
        <v>44060</v>
      </c>
      <c r="T2376">
        <f t="shared" si="2605"/>
        <v>34</v>
      </c>
      <c r="U2376">
        <f t="shared" si="2606"/>
        <v>8</v>
      </c>
      <c r="V2376" t="str">
        <f t="shared" si="2641"/>
        <v>341</v>
      </c>
      <c r="W2376" s="188">
        <f t="shared" si="2607"/>
        <v>0</v>
      </c>
      <c r="X2376" s="188">
        <f t="shared" si="2608"/>
        <v>0</v>
      </c>
      <c r="Y2376" s="33">
        <f t="shared" si="2609"/>
        <v>44060</v>
      </c>
    </row>
    <row r="2377" spans="1:25" ht="15.75" thickBot="1">
      <c r="A2377" s="39"/>
      <c r="B2377" s="241"/>
      <c r="C2377" s="14" t="str">
        <f>IF(B2366&lt;&gt;"",'Agents Postes'!E$14,"")</f>
        <v/>
      </c>
      <c r="D2377" s="15"/>
      <c r="E2377" s="126"/>
      <c r="F2377" s="126"/>
      <c r="G2377" s="127"/>
      <c r="H2377" s="127"/>
      <c r="I2377" s="128"/>
      <c r="J2377" s="128"/>
      <c r="K2377" s="21"/>
      <c r="L2377" s="5">
        <f t="shared" si="2638"/>
        <v>0</v>
      </c>
      <c r="M2377" s="6">
        <f t="shared" si="2639"/>
        <v>0</v>
      </c>
      <c r="R2377">
        <f t="shared" ref="R2377:R2440" si="2676">IF(S2377&lt;&gt;"",WEEKDAY(S2377,2),"")</f>
        <v>1</v>
      </c>
      <c r="S2377" s="33">
        <f t="shared" ref="S2377" si="2677">S2363</f>
        <v>44060</v>
      </c>
      <c r="T2377">
        <f t="shared" ref="T2377:T2440" si="2678">IF(S2377&lt;&gt;"",WEEKNUM(S2377,2),"")</f>
        <v>34</v>
      </c>
      <c r="U2377">
        <f t="shared" ref="U2377:U2440" si="2679">IF(S2377&lt;&gt;"",MONTH(S2377),"")</f>
        <v>8</v>
      </c>
      <c r="V2377" t="str">
        <f t="shared" si="2641"/>
        <v>341</v>
      </c>
      <c r="W2377" s="188">
        <f t="shared" ref="W2377:W2440" si="2680">D2377</f>
        <v>0</v>
      </c>
      <c r="X2377" s="188">
        <f t="shared" ref="X2377:X2440" si="2681">K2377</f>
        <v>0</v>
      </c>
      <c r="Y2377" s="33">
        <f t="shared" ref="Y2377:Y2440" si="2682">S2377</f>
        <v>44060</v>
      </c>
    </row>
    <row r="2378" spans="1:25" ht="15">
      <c r="A2378" s="39">
        <v>158</v>
      </c>
      <c r="B2378" s="239">
        <f>IF(WORKDAY(D$4,A2378,Feries)&lt;=F$4,WORKDAY(D$4,A2378,Feries),"")</f>
        <v>44061</v>
      </c>
      <c r="C2378" s="11" t="str">
        <f>IF(B2378&lt;&gt;"",'Agents Postes'!E$3,"")</f>
        <v>Herbert Dupont</v>
      </c>
      <c r="D2378" s="12"/>
      <c r="E2378" s="123"/>
      <c r="F2378" s="123"/>
      <c r="G2378" s="124"/>
      <c r="H2378" s="124"/>
      <c r="I2378" s="125"/>
      <c r="J2378" s="125"/>
      <c r="K2378" s="13"/>
      <c r="L2378" s="2">
        <f t="shared" si="2638"/>
        <v>0</v>
      </c>
      <c r="M2378" s="3">
        <f t="shared" si="2639"/>
        <v>0</v>
      </c>
      <c r="R2378">
        <f t="shared" si="2676"/>
        <v>2</v>
      </c>
      <c r="S2378" s="33">
        <f t="shared" ref="S2378" si="2683">B2378</f>
        <v>44061</v>
      </c>
      <c r="T2378">
        <f t="shared" si="2678"/>
        <v>34</v>
      </c>
      <c r="U2378">
        <f t="shared" si="2679"/>
        <v>8</v>
      </c>
      <c r="V2378" t="str">
        <f t="shared" si="2641"/>
        <v>34Herbert Dupont2</v>
      </c>
      <c r="W2378" s="188">
        <f t="shared" si="2680"/>
        <v>0</v>
      </c>
      <c r="X2378" s="188">
        <f t="shared" si="2681"/>
        <v>0</v>
      </c>
      <c r="Y2378" s="33">
        <f t="shared" si="2682"/>
        <v>44061</v>
      </c>
    </row>
    <row r="2379" spans="1:25" ht="15">
      <c r="A2379" s="39"/>
      <c r="B2379" s="240"/>
      <c r="C2379" s="14" t="str">
        <f>IF(B2378&lt;&gt;"",'Agents Postes'!E$4,"")</f>
        <v>Lulu Durand</v>
      </c>
      <c r="D2379" s="15"/>
      <c r="E2379" s="16"/>
      <c r="F2379" s="16"/>
      <c r="G2379" s="17"/>
      <c r="H2379" s="17"/>
      <c r="I2379" s="18"/>
      <c r="J2379" s="18"/>
      <c r="K2379" s="19"/>
      <c r="L2379" s="1">
        <f t="shared" si="2638"/>
        <v>0</v>
      </c>
      <c r="M2379" s="4">
        <f t="shared" si="2639"/>
        <v>0</v>
      </c>
      <c r="R2379">
        <f t="shared" si="2676"/>
        <v>2</v>
      </c>
      <c r="S2379" s="33">
        <f t="shared" ref="S2379" si="2684">S2378</f>
        <v>44061</v>
      </c>
      <c r="T2379">
        <f t="shared" si="2678"/>
        <v>34</v>
      </c>
      <c r="U2379">
        <f t="shared" si="2679"/>
        <v>8</v>
      </c>
      <c r="V2379" t="str">
        <f t="shared" si="2641"/>
        <v>34Lulu Durand2</v>
      </c>
      <c r="W2379" s="188">
        <f t="shared" si="2680"/>
        <v>0</v>
      </c>
      <c r="X2379" s="188">
        <f t="shared" si="2681"/>
        <v>0</v>
      </c>
      <c r="Y2379" s="33">
        <f t="shared" si="2682"/>
        <v>44061</v>
      </c>
    </row>
    <row r="2380" spans="1:25" ht="15">
      <c r="A2380" s="39"/>
      <c r="B2380" s="240"/>
      <c r="C2380" s="14" t="str">
        <f>IF(B2378&lt;&gt;"",'Agents Postes'!E$5,"")</f>
        <v>Jules Wist</v>
      </c>
      <c r="D2380" s="15"/>
      <c r="E2380" s="16"/>
      <c r="F2380" s="16"/>
      <c r="G2380" s="17"/>
      <c r="H2380" s="17"/>
      <c r="I2380" s="18"/>
      <c r="J2380" s="18"/>
      <c r="K2380" s="19"/>
      <c r="L2380" s="1">
        <f t="shared" si="2638"/>
        <v>0</v>
      </c>
      <c r="M2380" s="4">
        <f t="shared" si="2639"/>
        <v>0</v>
      </c>
      <c r="R2380">
        <f t="shared" si="2676"/>
        <v>2</v>
      </c>
      <c r="S2380" s="33">
        <f t="shared" ref="S2380" si="2685">S2378</f>
        <v>44061</v>
      </c>
      <c r="T2380">
        <f t="shared" si="2678"/>
        <v>34</v>
      </c>
      <c r="U2380">
        <f t="shared" si="2679"/>
        <v>8</v>
      </c>
      <c r="V2380" t="str">
        <f t="shared" si="2641"/>
        <v>34Jules Wist2</v>
      </c>
      <c r="W2380" s="188">
        <f t="shared" si="2680"/>
        <v>0</v>
      </c>
      <c r="X2380" s="188">
        <f t="shared" si="2681"/>
        <v>0</v>
      </c>
      <c r="Y2380" s="33">
        <f t="shared" si="2682"/>
        <v>44061</v>
      </c>
    </row>
    <row r="2381" spans="1:25" ht="15">
      <c r="A2381" s="39"/>
      <c r="B2381" s="240"/>
      <c r="C2381" s="14" t="str">
        <f>IF(B2378&lt;&gt;"",'Agents Postes'!E$6,"")</f>
        <v>Honoré Tarot</v>
      </c>
      <c r="D2381" s="15"/>
      <c r="E2381" s="16"/>
      <c r="F2381" s="16"/>
      <c r="G2381" s="17"/>
      <c r="H2381" s="17"/>
      <c r="I2381" s="18"/>
      <c r="J2381" s="18"/>
      <c r="K2381" s="19"/>
      <c r="L2381" s="1">
        <f t="shared" si="2638"/>
        <v>0</v>
      </c>
      <c r="M2381" s="4">
        <f t="shared" si="2639"/>
        <v>0</v>
      </c>
      <c r="R2381">
        <f t="shared" si="2676"/>
        <v>2</v>
      </c>
      <c r="S2381" s="33">
        <f t="shared" ref="S2381" si="2686">S2378</f>
        <v>44061</v>
      </c>
      <c r="T2381">
        <f t="shared" si="2678"/>
        <v>34</v>
      </c>
      <c r="U2381">
        <f t="shared" si="2679"/>
        <v>8</v>
      </c>
      <c r="V2381" t="str">
        <f t="shared" si="2641"/>
        <v>34Honoré Tarot2</v>
      </c>
      <c r="W2381" s="188">
        <f t="shared" si="2680"/>
        <v>0</v>
      </c>
      <c r="X2381" s="188">
        <f t="shared" si="2681"/>
        <v>0</v>
      </c>
      <c r="Y2381" s="33">
        <f t="shared" si="2682"/>
        <v>44061</v>
      </c>
    </row>
    <row r="2382" spans="1:25" ht="15">
      <c r="A2382" s="39"/>
      <c r="B2382" s="240"/>
      <c r="C2382" s="14" t="str">
        <f>IF(B2378&lt;&gt;"",'Agents Postes'!E$7,"")</f>
        <v>Joseph Belote</v>
      </c>
      <c r="D2382" s="15"/>
      <c r="E2382" s="16"/>
      <c r="F2382" s="16"/>
      <c r="G2382" s="17"/>
      <c r="H2382" s="17"/>
      <c r="I2382" s="18"/>
      <c r="J2382" s="18"/>
      <c r="K2382" s="19"/>
      <c r="L2382" s="1">
        <f t="shared" si="2638"/>
        <v>0</v>
      </c>
      <c r="M2382" s="4">
        <f t="shared" si="2639"/>
        <v>0</v>
      </c>
      <c r="R2382">
        <f t="shared" si="2676"/>
        <v>2</v>
      </c>
      <c r="S2382" s="33">
        <f t="shared" ref="S2382" si="2687">S2378</f>
        <v>44061</v>
      </c>
      <c r="T2382">
        <f t="shared" si="2678"/>
        <v>34</v>
      </c>
      <c r="U2382">
        <f t="shared" si="2679"/>
        <v>8</v>
      </c>
      <c r="V2382" t="str">
        <f t="shared" si="2641"/>
        <v>34Joseph Belote2</v>
      </c>
      <c r="W2382" s="188">
        <f t="shared" si="2680"/>
        <v>0</v>
      </c>
      <c r="X2382" s="188">
        <f t="shared" si="2681"/>
        <v>0</v>
      </c>
      <c r="Y2382" s="33">
        <f t="shared" si="2682"/>
        <v>44061</v>
      </c>
    </row>
    <row r="2383" spans="1:25" ht="15">
      <c r="A2383" s="39"/>
      <c r="B2383" s="240"/>
      <c r="C2383" s="14" t="str">
        <f>IF(B2378&lt;&gt;"",'Agents Postes'!E$8,"")</f>
        <v/>
      </c>
      <c r="D2383" s="15"/>
      <c r="E2383" s="16"/>
      <c r="F2383" s="16"/>
      <c r="G2383" s="17"/>
      <c r="H2383" s="17"/>
      <c r="I2383" s="18"/>
      <c r="J2383" s="18"/>
      <c r="K2383" s="19"/>
      <c r="L2383" s="1">
        <f t="shared" si="2638"/>
        <v>0</v>
      </c>
      <c r="M2383" s="4">
        <f t="shared" si="2639"/>
        <v>0</v>
      </c>
      <c r="R2383">
        <f t="shared" si="2676"/>
        <v>2</v>
      </c>
      <c r="S2383" s="33">
        <f t="shared" ref="S2383" si="2688">S2378</f>
        <v>44061</v>
      </c>
      <c r="T2383">
        <f t="shared" si="2678"/>
        <v>34</v>
      </c>
      <c r="U2383">
        <f t="shared" si="2679"/>
        <v>8</v>
      </c>
      <c r="V2383" t="str">
        <f t="shared" si="2641"/>
        <v>342</v>
      </c>
      <c r="W2383" s="188">
        <f t="shared" si="2680"/>
        <v>0</v>
      </c>
      <c r="X2383" s="188">
        <f t="shared" si="2681"/>
        <v>0</v>
      </c>
      <c r="Y2383" s="33">
        <f t="shared" si="2682"/>
        <v>44061</v>
      </c>
    </row>
    <row r="2384" spans="1:25" ht="15">
      <c r="A2384" s="39"/>
      <c r="B2384" s="240"/>
      <c r="C2384" s="14" t="str">
        <f>IF(B2378&lt;&gt;"",'Agents Postes'!E$9,"")</f>
        <v/>
      </c>
      <c r="D2384" s="15"/>
      <c r="E2384" s="16"/>
      <c r="F2384" s="16"/>
      <c r="G2384" s="17"/>
      <c r="H2384" s="17"/>
      <c r="I2384" s="18"/>
      <c r="J2384" s="18"/>
      <c r="K2384" s="19"/>
      <c r="L2384" s="1">
        <f t="shared" si="2638"/>
        <v>0</v>
      </c>
      <c r="M2384" s="4">
        <f t="shared" si="2639"/>
        <v>0</v>
      </c>
      <c r="R2384">
        <f t="shared" si="2676"/>
        <v>2</v>
      </c>
      <c r="S2384" s="33">
        <f t="shared" ref="S2384" si="2689">S2378</f>
        <v>44061</v>
      </c>
      <c r="T2384">
        <f t="shared" si="2678"/>
        <v>34</v>
      </c>
      <c r="U2384">
        <f t="shared" si="2679"/>
        <v>8</v>
      </c>
      <c r="V2384" t="str">
        <f t="shared" si="2641"/>
        <v>342</v>
      </c>
      <c r="W2384" s="188">
        <f t="shared" si="2680"/>
        <v>0</v>
      </c>
      <c r="X2384" s="188">
        <f t="shared" si="2681"/>
        <v>0</v>
      </c>
      <c r="Y2384" s="33">
        <f t="shared" si="2682"/>
        <v>44061</v>
      </c>
    </row>
    <row r="2385" spans="1:25" ht="15">
      <c r="A2385" s="39"/>
      <c r="B2385" s="240"/>
      <c r="C2385" s="14" t="str">
        <f>IF(B2378&lt;&gt;"",'Agents Postes'!E$10,"")</f>
        <v/>
      </c>
      <c r="D2385" s="15"/>
      <c r="E2385" s="16"/>
      <c r="F2385" s="16"/>
      <c r="G2385" s="17"/>
      <c r="H2385" s="17"/>
      <c r="I2385" s="18"/>
      <c r="J2385" s="18"/>
      <c r="K2385" s="19"/>
      <c r="L2385" s="1">
        <f t="shared" si="2638"/>
        <v>0</v>
      </c>
      <c r="M2385" s="4">
        <f t="shared" si="2639"/>
        <v>0</v>
      </c>
      <c r="R2385">
        <f t="shared" si="2676"/>
        <v>2</v>
      </c>
      <c r="S2385" s="33">
        <f t="shared" ref="S2385" si="2690">S2378</f>
        <v>44061</v>
      </c>
      <c r="T2385">
        <f t="shared" si="2678"/>
        <v>34</v>
      </c>
      <c r="U2385">
        <f t="shared" si="2679"/>
        <v>8</v>
      </c>
      <c r="V2385" t="str">
        <f t="shared" si="2641"/>
        <v>342</v>
      </c>
      <c r="W2385" s="188">
        <f t="shared" si="2680"/>
        <v>0</v>
      </c>
      <c r="X2385" s="188">
        <f t="shared" si="2681"/>
        <v>0</v>
      </c>
      <c r="Y2385" s="33">
        <f t="shared" si="2682"/>
        <v>44061</v>
      </c>
    </row>
    <row r="2386" spans="1:25" ht="15">
      <c r="A2386" s="39"/>
      <c r="B2386" s="240"/>
      <c r="C2386" s="14" t="str">
        <f>IF(B2378&lt;&gt;"",'Agents Postes'!E$11,"")</f>
        <v/>
      </c>
      <c r="D2386" s="15"/>
      <c r="E2386" s="16"/>
      <c r="F2386" s="16"/>
      <c r="G2386" s="17"/>
      <c r="H2386" s="17"/>
      <c r="I2386" s="18"/>
      <c r="J2386" s="18"/>
      <c r="K2386" s="19"/>
      <c r="L2386" s="1">
        <f t="shared" si="2638"/>
        <v>0</v>
      </c>
      <c r="M2386" s="4">
        <f t="shared" si="2639"/>
        <v>0</v>
      </c>
      <c r="R2386">
        <f t="shared" si="2676"/>
        <v>2</v>
      </c>
      <c r="S2386" s="33">
        <f t="shared" ref="S2386" si="2691">S2378</f>
        <v>44061</v>
      </c>
      <c r="T2386">
        <f t="shared" si="2678"/>
        <v>34</v>
      </c>
      <c r="U2386">
        <f t="shared" si="2679"/>
        <v>8</v>
      </c>
      <c r="V2386" t="str">
        <f t="shared" si="2641"/>
        <v>342</v>
      </c>
      <c r="W2386" s="188">
        <f t="shared" si="2680"/>
        <v>0</v>
      </c>
      <c r="X2386" s="188">
        <f t="shared" si="2681"/>
        <v>0</v>
      </c>
      <c r="Y2386" s="33">
        <f t="shared" si="2682"/>
        <v>44061</v>
      </c>
    </row>
    <row r="2387" spans="1:25" ht="15">
      <c r="A2387" s="39"/>
      <c r="B2387" s="240"/>
      <c r="C2387" s="14" t="str">
        <f>IF(B2378&lt;&gt;"",'Agents Postes'!E$12,"")</f>
        <v/>
      </c>
      <c r="D2387" s="15"/>
      <c r="E2387" s="16"/>
      <c r="F2387" s="16"/>
      <c r="G2387" s="17"/>
      <c r="H2387" s="17"/>
      <c r="I2387" s="18"/>
      <c r="J2387" s="18"/>
      <c r="K2387" s="19"/>
      <c r="L2387" s="1">
        <f t="shared" si="2638"/>
        <v>0</v>
      </c>
      <c r="M2387" s="4">
        <f t="shared" si="2639"/>
        <v>0</v>
      </c>
      <c r="R2387">
        <f t="shared" si="2676"/>
        <v>2</v>
      </c>
      <c r="S2387" s="33">
        <f t="shared" ref="S2387" si="2692">S2378</f>
        <v>44061</v>
      </c>
      <c r="T2387">
        <f t="shared" si="2678"/>
        <v>34</v>
      </c>
      <c r="U2387">
        <f t="shared" si="2679"/>
        <v>8</v>
      </c>
      <c r="V2387" t="str">
        <f t="shared" si="2641"/>
        <v>342</v>
      </c>
      <c r="W2387" s="188">
        <f t="shared" si="2680"/>
        <v>0</v>
      </c>
      <c r="X2387" s="188">
        <f t="shared" si="2681"/>
        <v>0</v>
      </c>
      <c r="Y2387" s="33">
        <f t="shared" si="2682"/>
        <v>44061</v>
      </c>
    </row>
    <row r="2388" spans="1:25" ht="15">
      <c r="A2388" s="39"/>
      <c r="B2388" s="240"/>
      <c r="C2388" s="14" t="str">
        <f>IF(B2378&lt;&gt;"",'Agents Postes'!E$13,"")</f>
        <v/>
      </c>
      <c r="D2388" s="15"/>
      <c r="E2388" s="16"/>
      <c r="F2388" s="16"/>
      <c r="G2388" s="17"/>
      <c r="H2388" s="17"/>
      <c r="I2388" s="18"/>
      <c r="J2388" s="18"/>
      <c r="K2388" s="19"/>
      <c r="L2388" s="1">
        <f t="shared" si="2638"/>
        <v>0</v>
      </c>
      <c r="M2388" s="4">
        <f t="shared" si="2639"/>
        <v>0</v>
      </c>
      <c r="R2388">
        <f t="shared" si="2676"/>
        <v>2</v>
      </c>
      <c r="S2388" s="33">
        <f t="shared" ref="S2388" si="2693">S2378</f>
        <v>44061</v>
      </c>
      <c r="T2388">
        <f t="shared" si="2678"/>
        <v>34</v>
      </c>
      <c r="U2388">
        <f t="shared" si="2679"/>
        <v>8</v>
      </c>
      <c r="V2388" t="str">
        <f t="shared" si="2641"/>
        <v>342</v>
      </c>
      <c r="W2388" s="188">
        <f t="shared" si="2680"/>
        <v>0</v>
      </c>
      <c r="X2388" s="188">
        <f t="shared" si="2681"/>
        <v>0</v>
      </c>
      <c r="Y2388" s="33">
        <f t="shared" si="2682"/>
        <v>44061</v>
      </c>
    </row>
    <row r="2389" spans="1:25" ht="15">
      <c r="A2389" s="39"/>
      <c r="B2389" s="240"/>
      <c r="C2389" s="14" t="str">
        <f>IF(B2378&lt;&gt;"",'Agents Postes'!E$14,"")</f>
        <v/>
      </c>
      <c r="D2389" s="15"/>
      <c r="E2389" s="16"/>
      <c r="F2389" s="16"/>
      <c r="G2389" s="17"/>
      <c r="H2389" s="17"/>
      <c r="I2389" s="18"/>
      <c r="J2389" s="18"/>
      <c r="K2389" s="19"/>
      <c r="L2389" s="1">
        <f t="shared" si="2638"/>
        <v>0</v>
      </c>
      <c r="M2389" s="4">
        <f t="shared" si="2639"/>
        <v>0</v>
      </c>
      <c r="R2389">
        <f t="shared" si="2676"/>
        <v>2</v>
      </c>
      <c r="S2389" s="33">
        <f t="shared" ref="S2389" si="2694">S2378</f>
        <v>44061</v>
      </c>
      <c r="T2389">
        <f t="shared" si="2678"/>
        <v>34</v>
      </c>
      <c r="U2389">
        <f t="shared" si="2679"/>
        <v>8</v>
      </c>
      <c r="V2389" t="str">
        <f t="shared" si="2641"/>
        <v>342</v>
      </c>
      <c r="W2389" s="188">
        <f t="shared" si="2680"/>
        <v>0</v>
      </c>
      <c r="X2389" s="188">
        <f t="shared" si="2681"/>
        <v>0</v>
      </c>
      <c r="Y2389" s="33">
        <f t="shared" si="2682"/>
        <v>44061</v>
      </c>
    </row>
    <row r="2390" spans="1:25" ht="15">
      <c r="A2390" s="39"/>
      <c r="B2390" s="240"/>
      <c r="C2390" s="14" t="str">
        <f>IF(B2379&lt;&gt;"",'Agents Postes'!E$14,"")</f>
        <v/>
      </c>
      <c r="D2390" s="15"/>
      <c r="E2390" s="16"/>
      <c r="F2390" s="16"/>
      <c r="G2390" s="17"/>
      <c r="H2390" s="17"/>
      <c r="I2390" s="18"/>
      <c r="J2390" s="18"/>
      <c r="K2390" s="19"/>
      <c r="L2390" s="1">
        <f t="shared" si="2638"/>
        <v>0</v>
      </c>
      <c r="M2390" s="4">
        <f t="shared" si="2639"/>
        <v>0</v>
      </c>
      <c r="R2390">
        <f t="shared" si="2676"/>
        <v>2</v>
      </c>
      <c r="S2390" s="33">
        <f t="shared" ref="S2390" si="2695">S2378</f>
        <v>44061</v>
      </c>
      <c r="T2390">
        <f t="shared" si="2678"/>
        <v>34</v>
      </c>
      <c r="U2390">
        <f t="shared" si="2679"/>
        <v>8</v>
      </c>
      <c r="V2390" t="str">
        <f t="shared" si="2641"/>
        <v>342</v>
      </c>
      <c r="W2390" s="188">
        <f t="shared" si="2680"/>
        <v>0</v>
      </c>
      <c r="X2390" s="188">
        <f t="shared" si="2681"/>
        <v>0</v>
      </c>
      <c r="Y2390" s="33">
        <f t="shared" si="2682"/>
        <v>44061</v>
      </c>
    </row>
    <row r="2391" spans="1:25" ht="15">
      <c r="A2391" s="39"/>
      <c r="B2391" s="240"/>
      <c r="C2391" s="14" t="str">
        <f>IF(B2380&lt;&gt;"",'Agents Postes'!E$14,"")</f>
        <v/>
      </c>
      <c r="D2391" s="15"/>
      <c r="E2391" s="16"/>
      <c r="F2391" s="16"/>
      <c r="G2391" s="17"/>
      <c r="H2391" s="17"/>
      <c r="I2391" s="18"/>
      <c r="J2391" s="18"/>
      <c r="K2391" s="19"/>
      <c r="L2391" s="1">
        <f t="shared" si="2638"/>
        <v>0</v>
      </c>
      <c r="M2391" s="4">
        <f t="shared" si="2639"/>
        <v>0</v>
      </c>
      <c r="R2391">
        <f t="shared" si="2676"/>
        <v>2</v>
      </c>
      <c r="S2391" s="33">
        <f t="shared" ref="S2391" si="2696">S2378</f>
        <v>44061</v>
      </c>
      <c r="T2391">
        <f t="shared" si="2678"/>
        <v>34</v>
      </c>
      <c r="U2391">
        <f t="shared" si="2679"/>
        <v>8</v>
      </c>
      <c r="V2391" t="str">
        <f t="shared" si="2641"/>
        <v>342</v>
      </c>
      <c r="W2391" s="188">
        <f t="shared" si="2680"/>
        <v>0</v>
      </c>
      <c r="X2391" s="188">
        <f t="shared" si="2681"/>
        <v>0</v>
      </c>
      <c r="Y2391" s="33">
        <f t="shared" si="2682"/>
        <v>44061</v>
      </c>
    </row>
    <row r="2392" spans="1:25" ht="15.75" thickBot="1">
      <c r="A2392" s="39"/>
      <c r="B2392" s="241"/>
      <c r="C2392" s="14" t="str">
        <f>IF(B2381&lt;&gt;"",'Agents Postes'!E$14,"")</f>
        <v/>
      </c>
      <c r="D2392" s="15"/>
      <c r="E2392" s="126"/>
      <c r="F2392" s="126"/>
      <c r="G2392" s="127"/>
      <c r="H2392" s="127"/>
      <c r="I2392" s="128"/>
      <c r="J2392" s="128"/>
      <c r="K2392" s="21"/>
      <c r="L2392" s="5">
        <f t="shared" si="2638"/>
        <v>0</v>
      </c>
      <c r="M2392" s="6">
        <f t="shared" si="2639"/>
        <v>0</v>
      </c>
      <c r="R2392">
        <f t="shared" si="2676"/>
        <v>2</v>
      </c>
      <c r="S2392" s="33">
        <f t="shared" ref="S2392" si="2697">S2378</f>
        <v>44061</v>
      </c>
      <c r="T2392">
        <f t="shared" si="2678"/>
        <v>34</v>
      </c>
      <c r="U2392">
        <f t="shared" si="2679"/>
        <v>8</v>
      </c>
      <c r="V2392" t="str">
        <f t="shared" si="2641"/>
        <v>342</v>
      </c>
      <c r="W2392" s="188">
        <f t="shared" si="2680"/>
        <v>0</v>
      </c>
      <c r="X2392" s="188">
        <f t="shared" si="2681"/>
        <v>0</v>
      </c>
      <c r="Y2392" s="33">
        <f t="shared" si="2682"/>
        <v>44061</v>
      </c>
    </row>
    <row r="2393" spans="1:25" ht="15">
      <c r="A2393" s="39">
        <v>159</v>
      </c>
      <c r="B2393" s="239">
        <f>IF(WORKDAY(D$4,A2393,Feries)&lt;=F$4,WORKDAY(D$4,A2393,Feries),"")</f>
        <v>44062</v>
      </c>
      <c r="C2393" s="11" t="str">
        <f>IF(B2393&lt;&gt;"",'Agents Postes'!E$3,"")</f>
        <v>Herbert Dupont</v>
      </c>
      <c r="D2393" s="12"/>
      <c r="E2393" s="123"/>
      <c r="F2393" s="123"/>
      <c r="G2393" s="124"/>
      <c r="H2393" s="124"/>
      <c r="I2393" s="125"/>
      <c r="J2393" s="125"/>
      <c r="K2393" s="13"/>
      <c r="L2393" s="2">
        <f t="shared" si="2638"/>
        <v>0</v>
      </c>
      <c r="M2393" s="3">
        <f t="shared" si="2639"/>
        <v>0</v>
      </c>
      <c r="R2393">
        <f t="shared" si="2676"/>
        <v>3</v>
      </c>
      <c r="S2393" s="33">
        <f t="shared" ref="S2393" si="2698">B2393</f>
        <v>44062</v>
      </c>
      <c r="T2393">
        <f t="shared" si="2678"/>
        <v>34</v>
      </c>
      <c r="U2393">
        <f t="shared" si="2679"/>
        <v>8</v>
      </c>
      <c r="V2393" t="str">
        <f t="shared" si="2641"/>
        <v>34Herbert Dupont3</v>
      </c>
      <c r="W2393" s="188">
        <f t="shared" si="2680"/>
        <v>0</v>
      </c>
      <c r="X2393" s="188">
        <f t="shared" si="2681"/>
        <v>0</v>
      </c>
      <c r="Y2393" s="33">
        <f t="shared" si="2682"/>
        <v>44062</v>
      </c>
    </row>
    <row r="2394" spans="1:25" ht="15">
      <c r="A2394" s="39"/>
      <c r="B2394" s="240"/>
      <c r="C2394" s="14" t="str">
        <f>IF(B2393&lt;&gt;"",'Agents Postes'!E$4,"")</f>
        <v>Lulu Durand</v>
      </c>
      <c r="D2394" s="15"/>
      <c r="E2394" s="16"/>
      <c r="F2394" s="16"/>
      <c r="G2394" s="17"/>
      <c r="H2394" s="17"/>
      <c r="I2394" s="18"/>
      <c r="J2394" s="18"/>
      <c r="K2394" s="19"/>
      <c r="L2394" s="1">
        <f t="shared" si="2638"/>
        <v>0</v>
      </c>
      <c r="M2394" s="4">
        <f t="shared" si="2639"/>
        <v>0</v>
      </c>
      <c r="R2394">
        <f t="shared" si="2676"/>
        <v>3</v>
      </c>
      <c r="S2394" s="33">
        <f t="shared" ref="S2394" si="2699">S2393</f>
        <v>44062</v>
      </c>
      <c r="T2394">
        <f t="shared" si="2678"/>
        <v>34</v>
      </c>
      <c r="U2394">
        <f t="shared" si="2679"/>
        <v>8</v>
      </c>
      <c r="V2394" t="str">
        <f t="shared" si="2641"/>
        <v>34Lulu Durand3</v>
      </c>
      <c r="W2394" s="188">
        <f t="shared" si="2680"/>
        <v>0</v>
      </c>
      <c r="X2394" s="188">
        <f t="shared" si="2681"/>
        <v>0</v>
      </c>
      <c r="Y2394" s="33">
        <f t="shared" si="2682"/>
        <v>44062</v>
      </c>
    </row>
    <row r="2395" spans="1:25" ht="15">
      <c r="A2395" s="39"/>
      <c r="B2395" s="240"/>
      <c r="C2395" s="14" t="str">
        <f>IF(B2393&lt;&gt;"",'Agents Postes'!E$5,"")</f>
        <v>Jules Wist</v>
      </c>
      <c r="D2395" s="15"/>
      <c r="E2395" s="16"/>
      <c r="F2395" s="16"/>
      <c r="G2395" s="17"/>
      <c r="H2395" s="17"/>
      <c r="I2395" s="18"/>
      <c r="J2395" s="18"/>
      <c r="K2395" s="19"/>
      <c r="L2395" s="1">
        <f t="shared" si="2638"/>
        <v>0</v>
      </c>
      <c r="M2395" s="4">
        <f t="shared" si="2639"/>
        <v>0</v>
      </c>
      <c r="R2395">
        <f t="shared" si="2676"/>
        <v>3</v>
      </c>
      <c r="S2395" s="33">
        <f t="shared" ref="S2395" si="2700">S2393</f>
        <v>44062</v>
      </c>
      <c r="T2395">
        <f t="shared" si="2678"/>
        <v>34</v>
      </c>
      <c r="U2395">
        <f t="shared" si="2679"/>
        <v>8</v>
      </c>
      <c r="V2395" t="str">
        <f t="shared" si="2641"/>
        <v>34Jules Wist3</v>
      </c>
      <c r="W2395" s="188">
        <f t="shared" si="2680"/>
        <v>0</v>
      </c>
      <c r="X2395" s="188">
        <f t="shared" si="2681"/>
        <v>0</v>
      </c>
      <c r="Y2395" s="33">
        <f t="shared" si="2682"/>
        <v>44062</v>
      </c>
    </row>
    <row r="2396" spans="1:25" ht="15">
      <c r="A2396" s="39"/>
      <c r="B2396" s="240"/>
      <c r="C2396" s="14" t="str">
        <f>IF(B2393&lt;&gt;"",'Agents Postes'!E$6,"")</f>
        <v>Honoré Tarot</v>
      </c>
      <c r="D2396" s="15"/>
      <c r="E2396" s="16"/>
      <c r="F2396" s="16"/>
      <c r="G2396" s="17"/>
      <c r="H2396" s="17"/>
      <c r="I2396" s="18"/>
      <c r="J2396" s="18"/>
      <c r="K2396" s="19"/>
      <c r="L2396" s="1">
        <f t="shared" si="2638"/>
        <v>0</v>
      </c>
      <c r="M2396" s="4">
        <f t="shared" si="2639"/>
        <v>0</v>
      </c>
      <c r="R2396">
        <f t="shared" si="2676"/>
        <v>3</v>
      </c>
      <c r="S2396" s="33">
        <f t="shared" ref="S2396" si="2701">S2393</f>
        <v>44062</v>
      </c>
      <c r="T2396">
        <f t="shared" si="2678"/>
        <v>34</v>
      </c>
      <c r="U2396">
        <f t="shared" si="2679"/>
        <v>8</v>
      </c>
      <c r="V2396" t="str">
        <f t="shared" si="2641"/>
        <v>34Honoré Tarot3</v>
      </c>
      <c r="W2396" s="188">
        <f t="shared" si="2680"/>
        <v>0</v>
      </c>
      <c r="X2396" s="188">
        <f t="shared" si="2681"/>
        <v>0</v>
      </c>
      <c r="Y2396" s="33">
        <f t="shared" si="2682"/>
        <v>44062</v>
      </c>
    </row>
    <row r="2397" spans="1:25" ht="15">
      <c r="A2397" s="39"/>
      <c r="B2397" s="240"/>
      <c r="C2397" s="14" t="str">
        <f>IF(B2393&lt;&gt;"",'Agents Postes'!E$7,"")</f>
        <v>Joseph Belote</v>
      </c>
      <c r="D2397" s="15"/>
      <c r="E2397" s="16"/>
      <c r="F2397" s="16"/>
      <c r="G2397" s="17"/>
      <c r="H2397" s="17"/>
      <c r="I2397" s="18"/>
      <c r="J2397" s="18"/>
      <c r="K2397" s="19"/>
      <c r="L2397" s="1">
        <f t="shared" si="2638"/>
        <v>0</v>
      </c>
      <c r="M2397" s="4">
        <f t="shared" si="2639"/>
        <v>0</v>
      </c>
      <c r="R2397">
        <f t="shared" si="2676"/>
        <v>3</v>
      </c>
      <c r="S2397" s="33">
        <f t="shared" ref="S2397" si="2702">S2393</f>
        <v>44062</v>
      </c>
      <c r="T2397">
        <f t="shared" si="2678"/>
        <v>34</v>
      </c>
      <c r="U2397">
        <f t="shared" si="2679"/>
        <v>8</v>
      </c>
      <c r="V2397" t="str">
        <f t="shared" si="2641"/>
        <v>34Joseph Belote3</v>
      </c>
      <c r="W2397" s="188">
        <f t="shared" si="2680"/>
        <v>0</v>
      </c>
      <c r="X2397" s="188">
        <f t="shared" si="2681"/>
        <v>0</v>
      </c>
      <c r="Y2397" s="33">
        <f t="shared" si="2682"/>
        <v>44062</v>
      </c>
    </row>
    <row r="2398" spans="1:25" ht="15">
      <c r="A2398" s="39"/>
      <c r="B2398" s="240"/>
      <c r="C2398" s="14" t="str">
        <f>IF(B2393&lt;&gt;"",'Agents Postes'!E$8,"")</f>
        <v/>
      </c>
      <c r="D2398" s="15"/>
      <c r="E2398" s="16"/>
      <c r="F2398" s="16"/>
      <c r="G2398" s="17"/>
      <c r="H2398" s="17"/>
      <c r="I2398" s="18"/>
      <c r="J2398" s="18"/>
      <c r="K2398" s="19"/>
      <c r="L2398" s="1">
        <f t="shared" si="2638"/>
        <v>0</v>
      </c>
      <c r="M2398" s="4">
        <f t="shared" si="2639"/>
        <v>0</v>
      </c>
      <c r="R2398">
        <f t="shared" si="2676"/>
        <v>3</v>
      </c>
      <c r="S2398" s="33">
        <f t="shared" ref="S2398" si="2703">S2393</f>
        <v>44062</v>
      </c>
      <c r="T2398">
        <f t="shared" si="2678"/>
        <v>34</v>
      </c>
      <c r="U2398">
        <f t="shared" si="2679"/>
        <v>8</v>
      </c>
      <c r="V2398" t="str">
        <f t="shared" si="2641"/>
        <v>343</v>
      </c>
      <c r="W2398" s="188">
        <f t="shared" si="2680"/>
        <v>0</v>
      </c>
      <c r="X2398" s="188">
        <f t="shared" si="2681"/>
        <v>0</v>
      </c>
      <c r="Y2398" s="33">
        <f t="shared" si="2682"/>
        <v>44062</v>
      </c>
    </row>
    <row r="2399" spans="1:25" ht="15">
      <c r="A2399" s="39"/>
      <c r="B2399" s="240"/>
      <c r="C2399" s="14" t="str">
        <f>IF(B2393&lt;&gt;"",'Agents Postes'!E$9,"")</f>
        <v/>
      </c>
      <c r="D2399" s="15"/>
      <c r="E2399" s="16"/>
      <c r="F2399" s="16"/>
      <c r="G2399" s="17"/>
      <c r="H2399" s="17"/>
      <c r="I2399" s="18"/>
      <c r="J2399" s="18"/>
      <c r="K2399" s="19"/>
      <c r="L2399" s="1">
        <f t="shared" si="2638"/>
        <v>0</v>
      </c>
      <c r="M2399" s="4">
        <f t="shared" si="2639"/>
        <v>0</v>
      </c>
      <c r="R2399">
        <f t="shared" si="2676"/>
        <v>3</v>
      </c>
      <c r="S2399" s="33">
        <f t="shared" ref="S2399" si="2704">S2393</f>
        <v>44062</v>
      </c>
      <c r="T2399">
        <f t="shared" si="2678"/>
        <v>34</v>
      </c>
      <c r="U2399">
        <f t="shared" si="2679"/>
        <v>8</v>
      </c>
      <c r="V2399" t="str">
        <f t="shared" si="2641"/>
        <v>343</v>
      </c>
      <c r="W2399" s="188">
        <f t="shared" si="2680"/>
        <v>0</v>
      </c>
      <c r="X2399" s="188">
        <f t="shared" si="2681"/>
        <v>0</v>
      </c>
      <c r="Y2399" s="33">
        <f t="shared" si="2682"/>
        <v>44062</v>
      </c>
    </row>
    <row r="2400" spans="1:25" ht="15">
      <c r="A2400" s="39"/>
      <c r="B2400" s="240"/>
      <c r="C2400" s="14" t="str">
        <f>IF(B2393&lt;&gt;"",'Agents Postes'!E$10,"")</f>
        <v/>
      </c>
      <c r="D2400" s="15"/>
      <c r="E2400" s="16"/>
      <c r="F2400" s="16"/>
      <c r="G2400" s="17"/>
      <c r="H2400" s="17"/>
      <c r="I2400" s="18"/>
      <c r="J2400" s="18"/>
      <c r="K2400" s="19"/>
      <c r="L2400" s="1">
        <f t="shared" si="2638"/>
        <v>0</v>
      </c>
      <c r="M2400" s="4">
        <f t="shared" si="2639"/>
        <v>0</v>
      </c>
      <c r="R2400">
        <f t="shared" si="2676"/>
        <v>3</v>
      </c>
      <c r="S2400" s="33">
        <f t="shared" ref="S2400" si="2705">S2393</f>
        <v>44062</v>
      </c>
      <c r="T2400">
        <f t="shared" si="2678"/>
        <v>34</v>
      </c>
      <c r="U2400">
        <f t="shared" si="2679"/>
        <v>8</v>
      </c>
      <c r="V2400" t="str">
        <f t="shared" si="2641"/>
        <v>343</v>
      </c>
      <c r="W2400" s="188">
        <f t="shared" si="2680"/>
        <v>0</v>
      </c>
      <c r="X2400" s="188">
        <f t="shared" si="2681"/>
        <v>0</v>
      </c>
      <c r="Y2400" s="33">
        <f t="shared" si="2682"/>
        <v>44062</v>
      </c>
    </row>
    <row r="2401" spans="1:25" ht="15">
      <c r="A2401" s="39"/>
      <c r="B2401" s="240"/>
      <c r="C2401" s="14" t="str">
        <f>IF(B2393&lt;&gt;"",'Agents Postes'!E$11,"")</f>
        <v/>
      </c>
      <c r="D2401" s="15"/>
      <c r="E2401" s="16"/>
      <c r="F2401" s="16"/>
      <c r="G2401" s="17"/>
      <c r="H2401" s="17"/>
      <c r="I2401" s="18"/>
      <c r="J2401" s="18"/>
      <c r="K2401" s="19"/>
      <c r="L2401" s="1">
        <f t="shared" si="2638"/>
        <v>0</v>
      </c>
      <c r="M2401" s="4">
        <f t="shared" si="2639"/>
        <v>0</v>
      </c>
      <c r="R2401">
        <f t="shared" si="2676"/>
        <v>3</v>
      </c>
      <c r="S2401" s="33">
        <f t="shared" ref="S2401" si="2706">S2393</f>
        <v>44062</v>
      </c>
      <c r="T2401">
        <f t="shared" si="2678"/>
        <v>34</v>
      </c>
      <c r="U2401">
        <f t="shared" si="2679"/>
        <v>8</v>
      </c>
      <c r="V2401" t="str">
        <f t="shared" si="2641"/>
        <v>343</v>
      </c>
      <c r="W2401" s="188">
        <f t="shared" si="2680"/>
        <v>0</v>
      </c>
      <c r="X2401" s="188">
        <f t="shared" si="2681"/>
        <v>0</v>
      </c>
      <c r="Y2401" s="33">
        <f t="shared" si="2682"/>
        <v>44062</v>
      </c>
    </row>
    <row r="2402" spans="1:25" ht="15">
      <c r="A2402" s="39"/>
      <c r="B2402" s="240"/>
      <c r="C2402" s="14" t="str">
        <f>IF(B2393&lt;&gt;"",'Agents Postes'!E$12,"")</f>
        <v/>
      </c>
      <c r="D2402" s="15"/>
      <c r="E2402" s="16"/>
      <c r="F2402" s="16"/>
      <c r="G2402" s="17"/>
      <c r="H2402" s="17"/>
      <c r="I2402" s="18"/>
      <c r="J2402" s="18"/>
      <c r="K2402" s="19"/>
      <c r="L2402" s="1">
        <f t="shared" si="2638"/>
        <v>0</v>
      </c>
      <c r="M2402" s="4">
        <f t="shared" si="2639"/>
        <v>0</v>
      </c>
      <c r="R2402">
        <f t="shared" si="2676"/>
        <v>3</v>
      </c>
      <c r="S2402" s="33">
        <f t="shared" ref="S2402" si="2707">S2393</f>
        <v>44062</v>
      </c>
      <c r="T2402">
        <f t="shared" si="2678"/>
        <v>34</v>
      </c>
      <c r="U2402">
        <f t="shared" si="2679"/>
        <v>8</v>
      </c>
      <c r="V2402" t="str">
        <f t="shared" si="2641"/>
        <v>343</v>
      </c>
      <c r="W2402" s="188">
        <f t="shared" si="2680"/>
        <v>0</v>
      </c>
      <c r="X2402" s="188">
        <f t="shared" si="2681"/>
        <v>0</v>
      </c>
      <c r="Y2402" s="33">
        <f t="shared" si="2682"/>
        <v>44062</v>
      </c>
    </row>
    <row r="2403" spans="1:25" ht="15">
      <c r="A2403" s="39"/>
      <c r="B2403" s="240"/>
      <c r="C2403" s="14" t="str">
        <f>IF(B2393&lt;&gt;"",'Agents Postes'!E$13,"")</f>
        <v/>
      </c>
      <c r="D2403" s="15"/>
      <c r="E2403" s="16"/>
      <c r="F2403" s="16"/>
      <c r="G2403" s="17"/>
      <c r="H2403" s="17"/>
      <c r="I2403" s="18"/>
      <c r="J2403" s="18"/>
      <c r="K2403" s="19"/>
      <c r="L2403" s="1">
        <f t="shared" si="2638"/>
        <v>0</v>
      </c>
      <c r="M2403" s="4">
        <f t="shared" si="2639"/>
        <v>0</v>
      </c>
      <c r="R2403">
        <f t="shared" si="2676"/>
        <v>3</v>
      </c>
      <c r="S2403" s="33">
        <f t="shared" ref="S2403" si="2708">S2393</f>
        <v>44062</v>
      </c>
      <c r="T2403">
        <f t="shared" si="2678"/>
        <v>34</v>
      </c>
      <c r="U2403">
        <f t="shared" si="2679"/>
        <v>8</v>
      </c>
      <c r="V2403" t="str">
        <f t="shared" si="2641"/>
        <v>343</v>
      </c>
      <c r="W2403" s="188">
        <f t="shared" si="2680"/>
        <v>0</v>
      </c>
      <c r="X2403" s="188">
        <f t="shared" si="2681"/>
        <v>0</v>
      </c>
      <c r="Y2403" s="33">
        <f t="shared" si="2682"/>
        <v>44062</v>
      </c>
    </row>
    <row r="2404" spans="1:25" ht="15">
      <c r="A2404" s="39"/>
      <c r="B2404" s="240"/>
      <c r="C2404" s="14" t="str">
        <f>IF(B2393&lt;&gt;"",'Agents Postes'!E$14,"")</f>
        <v/>
      </c>
      <c r="D2404" s="15"/>
      <c r="E2404" s="16"/>
      <c r="F2404" s="16"/>
      <c r="G2404" s="17"/>
      <c r="H2404" s="17"/>
      <c r="I2404" s="18"/>
      <c r="J2404" s="18"/>
      <c r="K2404" s="19"/>
      <c r="L2404" s="1">
        <f t="shared" si="2638"/>
        <v>0</v>
      </c>
      <c r="M2404" s="4">
        <f t="shared" si="2639"/>
        <v>0</v>
      </c>
      <c r="R2404">
        <f t="shared" si="2676"/>
        <v>3</v>
      </c>
      <c r="S2404" s="33">
        <f t="shared" ref="S2404" si="2709">S2393</f>
        <v>44062</v>
      </c>
      <c r="T2404">
        <f t="shared" si="2678"/>
        <v>34</v>
      </c>
      <c r="U2404">
        <f t="shared" si="2679"/>
        <v>8</v>
      </c>
      <c r="V2404" t="str">
        <f t="shared" si="2641"/>
        <v>343</v>
      </c>
      <c r="W2404" s="188">
        <f t="shared" si="2680"/>
        <v>0</v>
      </c>
      <c r="X2404" s="188">
        <f t="shared" si="2681"/>
        <v>0</v>
      </c>
      <c r="Y2404" s="33">
        <f t="shared" si="2682"/>
        <v>44062</v>
      </c>
    </row>
    <row r="2405" spans="1:25" ht="15">
      <c r="A2405" s="39"/>
      <c r="B2405" s="240"/>
      <c r="C2405" s="14" t="str">
        <f>IF(B2394&lt;&gt;"",'Agents Postes'!E$14,"")</f>
        <v/>
      </c>
      <c r="D2405" s="15"/>
      <c r="E2405" s="16"/>
      <c r="F2405" s="16"/>
      <c r="G2405" s="17"/>
      <c r="H2405" s="17"/>
      <c r="I2405" s="18"/>
      <c r="J2405" s="18"/>
      <c r="K2405" s="19"/>
      <c r="L2405" s="1">
        <f t="shared" si="2638"/>
        <v>0</v>
      </c>
      <c r="M2405" s="4">
        <f t="shared" si="2639"/>
        <v>0</v>
      </c>
      <c r="R2405">
        <f t="shared" si="2676"/>
        <v>3</v>
      </c>
      <c r="S2405" s="33">
        <f t="shared" ref="S2405" si="2710">S2393</f>
        <v>44062</v>
      </c>
      <c r="T2405">
        <f t="shared" si="2678"/>
        <v>34</v>
      </c>
      <c r="U2405">
        <f t="shared" si="2679"/>
        <v>8</v>
      </c>
      <c r="V2405" t="str">
        <f t="shared" si="2641"/>
        <v>343</v>
      </c>
      <c r="W2405" s="188">
        <f t="shared" si="2680"/>
        <v>0</v>
      </c>
      <c r="X2405" s="188">
        <f t="shared" si="2681"/>
        <v>0</v>
      </c>
      <c r="Y2405" s="33">
        <f t="shared" si="2682"/>
        <v>44062</v>
      </c>
    </row>
    <row r="2406" spans="1:25" ht="15">
      <c r="A2406" s="39"/>
      <c r="B2406" s="240"/>
      <c r="C2406" s="14" t="str">
        <f>IF(B2395&lt;&gt;"",'Agents Postes'!E$14,"")</f>
        <v/>
      </c>
      <c r="D2406" s="15"/>
      <c r="E2406" s="16"/>
      <c r="F2406" s="16"/>
      <c r="G2406" s="17"/>
      <c r="H2406" s="17"/>
      <c r="I2406" s="18"/>
      <c r="J2406" s="18"/>
      <c r="K2406" s="19"/>
      <c r="L2406" s="1">
        <f t="shared" ref="L2406:L2469" si="2711">(F2406-E2406)+(H2406-G2406)+(J2406-I2406)</f>
        <v>0</v>
      </c>
      <c r="M2406" s="4">
        <f t="shared" ref="M2406:M2469" si="2712">L2406*24</f>
        <v>0</v>
      </c>
      <c r="R2406">
        <f t="shared" si="2676"/>
        <v>3</v>
      </c>
      <c r="S2406" s="33">
        <f t="shared" ref="S2406" si="2713">S2393</f>
        <v>44062</v>
      </c>
      <c r="T2406">
        <f t="shared" si="2678"/>
        <v>34</v>
      </c>
      <c r="U2406">
        <f t="shared" si="2679"/>
        <v>8</v>
      </c>
      <c r="V2406" t="str">
        <f t="shared" ref="V2406:V2469" si="2714">T2406&amp;C2406&amp;R2406</f>
        <v>343</v>
      </c>
      <c r="W2406" s="188">
        <f t="shared" si="2680"/>
        <v>0</v>
      </c>
      <c r="X2406" s="188">
        <f t="shared" si="2681"/>
        <v>0</v>
      </c>
      <c r="Y2406" s="33">
        <f t="shared" si="2682"/>
        <v>44062</v>
      </c>
    </row>
    <row r="2407" spans="1:25" ht="15.75" thickBot="1">
      <c r="A2407" s="39"/>
      <c r="B2407" s="241"/>
      <c r="C2407" s="14" t="str">
        <f>IF(B2396&lt;&gt;"",'Agents Postes'!E$14,"")</f>
        <v/>
      </c>
      <c r="D2407" s="15"/>
      <c r="E2407" s="126"/>
      <c r="F2407" s="126"/>
      <c r="G2407" s="127"/>
      <c r="H2407" s="127"/>
      <c r="I2407" s="128"/>
      <c r="J2407" s="128"/>
      <c r="K2407" s="21"/>
      <c r="L2407" s="5">
        <f t="shared" si="2711"/>
        <v>0</v>
      </c>
      <c r="M2407" s="6">
        <f t="shared" si="2712"/>
        <v>0</v>
      </c>
      <c r="R2407">
        <f t="shared" si="2676"/>
        <v>3</v>
      </c>
      <c r="S2407" s="33">
        <f t="shared" ref="S2407" si="2715">S2393</f>
        <v>44062</v>
      </c>
      <c r="T2407">
        <f t="shared" si="2678"/>
        <v>34</v>
      </c>
      <c r="U2407">
        <f t="shared" si="2679"/>
        <v>8</v>
      </c>
      <c r="V2407" t="str">
        <f t="shared" si="2714"/>
        <v>343</v>
      </c>
      <c r="W2407" s="188">
        <f t="shared" si="2680"/>
        <v>0</v>
      </c>
      <c r="X2407" s="188">
        <f t="shared" si="2681"/>
        <v>0</v>
      </c>
      <c r="Y2407" s="33">
        <f t="shared" si="2682"/>
        <v>44062</v>
      </c>
    </row>
    <row r="2408" spans="1:25" ht="15">
      <c r="A2408" s="39">
        <v>160</v>
      </c>
      <c r="B2408" s="239">
        <f>IF(WORKDAY(D$4,A2408,Feries)&lt;=F$4,WORKDAY(D$4,A2408,Feries),"")</f>
        <v>44063</v>
      </c>
      <c r="C2408" s="11" t="str">
        <f>IF(B2408&lt;&gt;"",'Agents Postes'!E$3,"")</f>
        <v>Herbert Dupont</v>
      </c>
      <c r="D2408" s="12"/>
      <c r="E2408" s="123"/>
      <c r="F2408" s="123"/>
      <c r="G2408" s="124"/>
      <c r="H2408" s="124"/>
      <c r="I2408" s="125"/>
      <c r="J2408" s="125"/>
      <c r="K2408" s="13"/>
      <c r="L2408" s="2">
        <f t="shared" si="2711"/>
        <v>0</v>
      </c>
      <c r="M2408" s="3">
        <f t="shared" si="2712"/>
        <v>0</v>
      </c>
      <c r="R2408">
        <f t="shared" si="2676"/>
        <v>4</v>
      </c>
      <c r="S2408" s="33">
        <f t="shared" ref="S2408" si="2716">B2408</f>
        <v>44063</v>
      </c>
      <c r="T2408">
        <f t="shared" si="2678"/>
        <v>34</v>
      </c>
      <c r="U2408">
        <f t="shared" si="2679"/>
        <v>8</v>
      </c>
      <c r="V2408" t="str">
        <f t="shared" si="2714"/>
        <v>34Herbert Dupont4</v>
      </c>
      <c r="W2408" s="188">
        <f t="shared" si="2680"/>
        <v>0</v>
      </c>
      <c r="X2408" s="188">
        <f t="shared" si="2681"/>
        <v>0</v>
      </c>
      <c r="Y2408" s="33">
        <f t="shared" si="2682"/>
        <v>44063</v>
      </c>
    </row>
    <row r="2409" spans="1:25" ht="15">
      <c r="A2409" s="39"/>
      <c r="B2409" s="240"/>
      <c r="C2409" s="14" t="str">
        <f>IF(B2408&lt;&gt;"",'Agents Postes'!E$4,"")</f>
        <v>Lulu Durand</v>
      </c>
      <c r="D2409" s="15"/>
      <c r="E2409" s="16"/>
      <c r="F2409" s="16"/>
      <c r="G2409" s="17"/>
      <c r="H2409" s="17"/>
      <c r="I2409" s="18"/>
      <c r="J2409" s="18"/>
      <c r="K2409" s="19"/>
      <c r="L2409" s="1">
        <f t="shared" si="2711"/>
        <v>0</v>
      </c>
      <c r="M2409" s="4">
        <f t="shared" si="2712"/>
        <v>0</v>
      </c>
      <c r="R2409">
        <f t="shared" si="2676"/>
        <v>4</v>
      </c>
      <c r="S2409" s="33">
        <f t="shared" ref="S2409" si="2717">S2408</f>
        <v>44063</v>
      </c>
      <c r="T2409">
        <f t="shared" si="2678"/>
        <v>34</v>
      </c>
      <c r="U2409">
        <f t="shared" si="2679"/>
        <v>8</v>
      </c>
      <c r="V2409" t="str">
        <f t="shared" si="2714"/>
        <v>34Lulu Durand4</v>
      </c>
      <c r="W2409" s="188">
        <f t="shared" si="2680"/>
        <v>0</v>
      </c>
      <c r="X2409" s="188">
        <f t="shared" si="2681"/>
        <v>0</v>
      </c>
      <c r="Y2409" s="33">
        <f t="shared" si="2682"/>
        <v>44063</v>
      </c>
    </row>
    <row r="2410" spans="1:25" ht="15">
      <c r="A2410" s="39"/>
      <c r="B2410" s="240"/>
      <c r="C2410" s="14" t="str">
        <f>IF(B2408&lt;&gt;"",'Agents Postes'!E$5,"")</f>
        <v>Jules Wist</v>
      </c>
      <c r="D2410" s="15"/>
      <c r="E2410" s="16"/>
      <c r="F2410" s="16"/>
      <c r="G2410" s="17"/>
      <c r="H2410" s="17"/>
      <c r="I2410" s="18"/>
      <c r="J2410" s="18"/>
      <c r="K2410" s="19"/>
      <c r="L2410" s="1">
        <f t="shared" si="2711"/>
        <v>0</v>
      </c>
      <c r="M2410" s="4">
        <f t="shared" si="2712"/>
        <v>0</v>
      </c>
      <c r="R2410">
        <f t="shared" si="2676"/>
        <v>4</v>
      </c>
      <c r="S2410" s="33">
        <f t="shared" ref="S2410" si="2718">S2408</f>
        <v>44063</v>
      </c>
      <c r="T2410">
        <f t="shared" si="2678"/>
        <v>34</v>
      </c>
      <c r="U2410">
        <f t="shared" si="2679"/>
        <v>8</v>
      </c>
      <c r="V2410" t="str">
        <f t="shared" si="2714"/>
        <v>34Jules Wist4</v>
      </c>
      <c r="W2410" s="188">
        <f t="shared" si="2680"/>
        <v>0</v>
      </c>
      <c r="X2410" s="188">
        <f t="shared" si="2681"/>
        <v>0</v>
      </c>
      <c r="Y2410" s="33">
        <f t="shared" si="2682"/>
        <v>44063</v>
      </c>
    </row>
    <row r="2411" spans="1:25" ht="15">
      <c r="A2411" s="39"/>
      <c r="B2411" s="240"/>
      <c r="C2411" s="14" t="str">
        <f>IF(B2408&lt;&gt;"",'Agents Postes'!E$6,"")</f>
        <v>Honoré Tarot</v>
      </c>
      <c r="D2411" s="15"/>
      <c r="E2411" s="16"/>
      <c r="F2411" s="16"/>
      <c r="G2411" s="17"/>
      <c r="H2411" s="17"/>
      <c r="I2411" s="18"/>
      <c r="J2411" s="18"/>
      <c r="K2411" s="19"/>
      <c r="L2411" s="1">
        <f t="shared" si="2711"/>
        <v>0</v>
      </c>
      <c r="M2411" s="4">
        <f t="shared" si="2712"/>
        <v>0</v>
      </c>
      <c r="R2411">
        <f t="shared" si="2676"/>
        <v>4</v>
      </c>
      <c r="S2411" s="33">
        <f t="shared" ref="S2411" si="2719">S2408</f>
        <v>44063</v>
      </c>
      <c r="T2411">
        <f t="shared" si="2678"/>
        <v>34</v>
      </c>
      <c r="U2411">
        <f t="shared" si="2679"/>
        <v>8</v>
      </c>
      <c r="V2411" t="str">
        <f t="shared" si="2714"/>
        <v>34Honoré Tarot4</v>
      </c>
      <c r="W2411" s="188">
        <f t="shared" si="2680"/>
        <v>0</v>
      </c>
      <c r="X2411" s="188">
        <f t="shared" si="2681"/>
        <v>0</v>
      </c>
      <c r="Y2411" s="33">
        <f t="shared" si="2682"/>
        <v>44063</v>
      </c>
    </row>
    <row r="2412" spans="1:25" ht="15">
      <c r="A2412" s="39"/>
      <c r="B2412" s="240"/>
      <c r="C2412" s="14" t="str">
        <f>IF(B2408&lt;&gt;"",'Agents Postes'!E$7,"")</f>
        <v>Joseph Belote</v>
      </c>
      <c r="D2412" s="15"/>
      <c r="E2412" s="16"/>
      <c r="F2412" s="16"/>
      <c r="G2412" s="17"/>
      <c r="H2412" s="17"/>
      <c r="I2412" s="18"/>
      <c r="J2412" s="18"/>
      <c r="K2412" s="19"/>
      <c r="L2412" s="1">
        <f t="shared" si="2711"/>
        <v>0</v>
      </c>
      <c r="M2412" s="4">
        <f t="shared" si="2712"/>
        <v>0</v>
      </c>
      <c r="R2412">
        <f t="shared" si="2676"/>
        <v>4</v>
      </c>
      <c r="S2412" s="33">
        <f t="shared" ref="S2412" si="2720">S2408</f>
        <v>44063</v>
      </c>
      <c r="T2412">
        <f t="shared" si="2678"/>
        <v>34</v>
      </c>
      <c r="U2412">
        <f t="shared" si="2679"/>
        <v>8</v>
      </c>
      <c r="V2412" t="str">
        <f t="shared" si="2714"/>
        <v>34Joseph Belote4</v>
      </c>
      <c r="W2412" s="188">
        <f t="shared" si="2680"/>
        <v>0</v>
      </c>
      <c r="X2412" s="188">
        <f t="shared" si="2681"/>
        <v>0</v>
      </c>
      <c r="Y2412" s="33">
        <f t="shared" si="2682"/>
        <v>44063</v>
      </c>
    </row>
    <row r="2413" spans="1:25" ht="15">
      <c r="A2413" s="39"/>
      <c r="B2413" s="240"/>
      <c r="C2413" s="14" t="str">
        <f>IF(B2408&lt;&gt;"",'Agents Postes'!E$8,"")</f>
        <v/>
      </c>
      <c r="D2413" s="15"/>
      <c r="E2413" s="16"/>
      <c r="F2413" s="16"/>
      <c r="G2413" s="17"/>
      <c r="H2413" s="17"/>
      <c r="I2413" s="18"/>
      <c r="J2413" s="18"/>
      <c r="K2413" s="19"/>
      <c r="L2413" s="1">
        <f t="shared" si="2711"/>
        <v>0</v>
      </c>
      <c r="M2413" s="4">
        <f t="shared" si="2712"/>
        <v>0</v>
      </c>
      <c r="R2413">
        <f t="shared" si="2676"/>
        <v>4</v>
      </c>
      <c r="S2413" s="33">
        <f t="shared" ref="S2413" si="2721">S2408</f>
        <v>44063</v>
      </c>
      <c r="T2413">
        <f t="shared" si="2678"/>
        <v>34</v>
      </c>
      <c r="U2413">
        <f t="shared" si="2679"/>
        <v>8</v>
      </c>
      <c r="V2413" t="str">
        <f t="shared" si="2714"/>
        <v>344</v>
      </c>
      <c r="W2413" s="188">
        <f t="shared" si="2680"/>
        <v>0</v>
      </c>
      <c r="X2413" s="188">
        <f t="shared" si="2681"/>
        <v>0</v>
      </c>
      <c r="Y2413" s="33">
        <f t="shared" si="2682"/>
        <v>44063</v>
      </c>
    </row>
    <row r="2414" spans="1:25" ht="15">
      <c r="A2414" s="39"/>
      <c r="B2414" s="240"/>
      <c r="C2414" s="14" t="str">
        <f>IF(B2408&lt;&gt;"",'Agents Postes'!E$9,"")</f>
        <v/>
      </c>
      <c r="D2414" s="15"/>
      <c r="E2414" s="16"/>
      <c r="F2414" s="16"/>
      <c r="G2414" s="17"/>
      <c r="H2414" s="17"/>
      <c r="I2414" s="18"/>
      <c r="J2414" s="18"/>
      <c r="K2414" s="19"/>
      <c r="L2414" s="1">
        <f t="shared" si="2711"/>
        <v>0</v>
      </c>
      <c r="M2414" s="4">
        <f t="shared" si="2712"/>
        <v>0</v>
      </c>
      <c r="R2414">
        <f t="shared" si="2676"/>
        <v>4</v>
      </c>
      <c r="S2414" s="33">
        <f t="shared" ref="S2414" si="2722">S2408</f>
        <v>44063</v>
      </c>
      <c r="T2414">
        <f t="shared" si="2678"/>
        <v>34</v>
      </c>
      <c r="U2414">
        <f t="shared" si="2679"/>
        <v>8</v>
      </c>
      <c r="V2414" t="str">
        <f t="shared" si="2714"/>
        <v>344</v>
      </c>
      <c r="W2414" s="188">
        <f t="shared" si="2680"/>
        <v>0</v>
      </c>
      <c r="X2414" s="188">
        <f t="shared" si="2681"/>
        <v>0</v>
      </c>
      <c r="Y2414" s="33">
        <f t="shared" si="2682"/>
        <v>44063</v>
      </c>
    </row>
    <row r="2415" spans="1:25" ht="15">
      <c r="A2415" s="39"/>
      <c r="B2415" s="240"/>
      <c r="C2415" s="14" t="str">
        <f>IF(B2408&lt;&gt;"",'Agents Postes'!E$10,"")</f>
        <v/>
      </c>
      <c r="D2415" s="15"/>
      <c r="E2415" s="16"/>
      <c r="F2415" s="16"/>
      <c r="G2415" s="17"/>
      <c r="H2415" s="17"/>
      <c r="I2415" s="18"/>
      <c r="J2415" s="18"/>
      <c r="K2415" s="19"/>
      <c r="L2415" s="1">
        <f t="shared" si="2711"/>
        <v>0</v>
      </c>
      <c r="M2415" s="4">
        <f t="shared" si="2712"/>
        <v>0</v>
      </c>
      <c r="R2415">
        <f t="shared" si="2676"/>
        <v>4</v>
      </c>
      <c r="S2415" s="33">
        <f t="shared" ref="S2415" si="2723">S2408</f>
        <v>44063</v>
      </c>
      <c r="T2415">
        <f t="shared" si="2678"/>
        <v>34</v>
      </c>
      <c r="U2415">
        <f t="shared" si="2679"/>
        <v>8</v>
      </c>
      <c r="V2415" t="str">
        <f t="shared" si="2714"/>
        <v>344</v>
      </c>
      <c r="W2415" s="188">
        <f t="shared" si="2680"/>
        <v>0</v>
      </c>
      <c r="X2415" s="188">
        <f t="shared" si="2681"/>
        <v>0</v>
      </c>
      <c r="Y2415" s="33">
        <f t="shared" si="2682"/>
        <v>44063</v>
      </c>
    </row>
    <row r="2416" spans="1:25" ht="15">
      <c r="A2416" s="39"/>
      <c r="B2416" s="240"/>
      <c r="C2416" s="14" t="str">
        <f>IF(B2408&lt;&gt;"",'Agents Postes'!E$11,"")</f>
        <v/>
      </c>
      <c r="D2416" s="15"/>
      <c r="E2416" s="16"/>
      <c r="F2416" s="16"/>
      <c r="G2416" s="17"/>
      <c r="H2416" s="17"/>
      <c r="I2416" s="18"/>
      <c r="J2416" s="18"/>
      <c r="K2416" s="19"/>
      <c r="L2416" s="1">
        <f t="shared" si="2711"/>
        <v>0</v>
      </c>
      <c r="M2416" s="4">
        <f t="shared" si="2712"/>
        <v>0</v>
      </c>
      <c r="R2416">
        <f t="shared" si="2676"/>
        <v>4</v>
      </c>
      <c r="S2416" s="33">
        <f t="shared" ref="S2416" si="2724">S2408</f>
        <v>44063</v>
      </c>
      <c r="T2416">
        <f t="shared" si="2678"/>
        <v>34</v>
      </c>
      <c r="U2416">
        <f t="shared" si="2679"/>
        <v>8</v>
      </c>
      <c r="V2416" t="str">
        <f t="shared" si="2714"/>
        <v>344</v>
      </c>
      <c r="W2416" s="188">
        <f t="shared" si="2680"/>
        <v>0</v>
      </c>
      <c r="X2416" s="188">
        <f t="shared" si="2681"/>
        <v>0</v>
      </c>
      <c r="Y2416" s="33">
        <f t="shared" si="2682"/>
        <v>44063</v>
      </c>
    </row>
    <row r="2417" spans="1:25" ht="15">
      <c r="A2417" s="39"/>
      <c r="B2417" s="240"/>
      <c r="C2417" s="14" t="str">
        <f>IF(B2408&lt;&gt;"",'Agents Postes'!E$12,"")</f>
        <v/>
      </c>
      <c r="D2417" s="15"/>
      <c r="E2417" s="16"/>
      <c r="F2417" s="16"/>
      <c r="G2417" s="17"/>
      <c r="H2417" s="17"/>
      <c r="I2417" s="18"/>
      <c r="J2417" s="18"/>
      <c r="K2417" s="19"/>
      <c r="L2417" s="1">
        <f t="shared" si="2711"/>
        <v>0</v>
      </c>
      <c r="M2417" s="4">
        <f t="shared" si="2712"/>
        <v>0</v>
      </c>
      <c r="R2417">
        <f t="shared" si="2676"/>
        <v>4</v>
      </c>
      <c r="S2417" s="33">
        <f t="shared" ref="S2417" si="2725">S2408</f>
        <v>44063</v>
      </c>
      <c r="T2417">
        <f t="shared" si="2678"/>
        <v>34</v>
      </c>
      <c r="U2417">
        <f t="shared" si="2679"/>
        <v>8</v>
      </c>
      <c r="V2417" t="str">
        <f t="shared" si="2714"/>
        <v>344</v>
      </c>
      <c r="W2417" s="188">
        <f t="shared" si="2680"/>
        <v>0</v>
      </c>
      <c r="X2417" s="188">
        <f t="shared" si="2681"/>
        <v>0</v>
      </c>
      <c r="Y2417" s="33">
        <f t="shared" si="2682"/>
        <v>44063</v>
      </c>
    </row>
    <row r="2418" spans="1:25" ht="15">
      <c r="A2418" s="39"/>
      <c r="B2418" s="240"/>
      <c r="C2418" s="14" t="str">
        <f>IF(B2408&lt;&gt;"",'Agents Postes'!E$13,"")</f>
        <v/>
      </c>
      <c r="D2418" s="15"/>
      <c r="E2418" s="16"/>
      <c r="F2418" s="16"/>
      <c r="G2418" s="17"/>
      <c r="H2418" s="17"/>
      <c r="I2418" s="18"/>
      <c r="J2418" s="18"/>
      <c r="K2418" s="19"/>
      <c r="L2418" s="1">
        <f t="shared" si="2711"/>
        <v>0</v>
      </c>
      <c r="M2418" s="4">
        <f t="shared" si="2712"/>
        <v>0</v>
      </c>
      <c r="R2418">
        <f t="shared" si="2676"/>
        <v>4</v>
      </c>
      <c r="S2418" s="33">
        <f t="shared" ref="S2418" si="2726">S2408</f>
        <v>44063</v>
      </c>
      <c r="T2418">
        <f t="shared" si="2678"/>
        <v>34</v>
      </c>
      <c r="U2418">
        <f t="shared" si="2679"/>
        <v>8</v>
      </c>
      <c r="V2418" t="str">
        <f t="shared" si="2714"/>
        <v>344</v>
      </c>
      <c r="W2418" s="188">
        <f t="shared" si="2680"/>
        <v>0</v>
      </c>
      <c r="X2418" s="188">
        <f t="shared" si="2681"/>
        <v>0</v>
      </c>
      <c r="Y2418" s="33">
        <f t="shared" si="2682"/>
        <v>44063</v>
      </c>
    </row>
    <row r="2419" spans="1:25" ht="15">
      <c r="A2419" s="39"/>
      <c r="B2419" s="240"/>
      <c r="C2419" s="14" t="str">
        <f>IF(B2408&lt;&gt;"",'Agents Postes'!E$14,"")</f>
        <v/>
      </c>
      <c r="D2419" s="15"/>
      <c r="E2419" s="16"/>
      <c r="F2419" s="16"/>
      <c r="G2419" s="17"/>
      <c r="H2419" s="17"/>
      <c r="I2419" s="18"/>
      <c r="J2419" s="18"/>
      <c r="K2419" s="19"/>
      <c r="L2419" s="1">
        <f t="shared" si="2711"/>
        <v>0</v>
      </c>
      <c r="M2419" s="4">
        <f t="shared" si="2712"/>
        <v>0</v>
      </c>
      <c r="R2419">
        <f t="shared" si="2676"/>
        <v>4</v>
      </c>
      <c r="S2419" s="33">
        <f t="shared" ref="S2419" si="2727">S2408</f>
        <v>44063</v>
      </c>
      <c r="T2419">
        <f t="shared" si="2678"/>
        <v>34</v>
      </c>
      <c r="U2419">
        <f t="shared" si="2679"/>
        <v>8</v>
      </c>
      <c r="V2419" t="str">
        <f t="shared" si="2714"/>
        <v>344</v>
      </c>
      <c r="W2419" s="188">
        <f t="shared" si="2680"/>
        <v>0</v>
      </c>
      <c r="X2419" s="188">
        <f t="shared" si="2681"/>
        <v>0</v>
      </c>
      <c r="Y2419" s="33">
        <f t="shared" si="2682"/>
        <v>44063</v>
      </c>
    </row>
    <row r="2420" spans="1:25" ht="15">
      <c r="A2420" s="39"/>
      <c r="B2420" s="240"/>
      <c r="C2420" s="14" t="str">
        <f>IF(B2409&lt;&gt;"",'Agents Postes'!E$14,"")</f>
        <v/>
      </c>
      <c r="D2420" s="15"/>
      <c r="E2420" s="16"/>
      <c r="F2420" s="16"/>
      <c r="G2420" s="17"/>
      <c r="H2420" s="17"/>
      <c r="I2420" s="18"/>
      <c r="J2420" s="18"/>
      <c r="K2420" s="19"/>
      <c r="L2420" s="1">
        <f t="shared" si="2711"/>
        <v>0</v>
      </c>
      <c r="M2420" s="4">
        <f t="shared" si="2712"/>
        <v>0</v>
      </c>
      <c r="R2420">
        <f t="shared" si="2676"/>
        <v>4</v>
      </c>
      <c r="S2420" s="33">
        <f t="shared" ref="S2420" si="2728">S2408</f>
        <v>44063</v>
      </c>
      <c r="T2420">
        <f t="shared" si="2678"/>
        <v>34</v>
      </c>
      <c r="U2420">
        <f t="shared" si="2679"/>
        <v>8</v>
      </c>
      <c r="V2420" t="str">
        <f t="shared" si="2714"/>
        <v>344</v>
      </c>
      <c r="W2420" s="188">
        <f t="shared" si="2680"/>
        <v>0</v>
      </c>
      <c r="X2420" s="188">
        <f t="shared" si="2681"/>
        <v>0</v>
      </c>
      <c r="Y2420" s="33">
        <f t="shared" si="2682"/>
        <v>44063</v>
      </c>
    </row>
    <row r="2421" spans="1:25" ht="15">
      <c r="A2421" s="39"/>
      <c r="B2421" s="240"/>
      <c r="C2421" s="14" t="str">
        <f>IF(B2410&lt;&gt;"",'Agents Postes'!E$14,"")</f>
        <v/>
      </c>
      <c r="D2421" s="15"/>
      <c r="E2421" s="16"/>
      <c r="F2421" s="16"/>
      <c r="G2421" s="17"/>
      <c r="H2421" s="17"/>
      <c r="I2421" s="18"/>
      <c r="J2421" s="18"/>
      <c r="K2421" s="19"/>
      <c r="L2421" s="1">
        <f t="shared" si="2711"/>
        <v>0</v>
      </c>
      <c r="M2421" s="4">
        <f t="shared" si="2712"/>
        <v>0</v>
      </c>
      <c r="R2421">
        <f t="shared" si="2676"/>
        <v>4</v>
      </c>
      <c r="S2421" s="33">
        <f t="shared" ref="S2421" si="2729">S2408</f>
        <v>44063</v>
      </c>
      <c r="T2421">
        <f t="shared" si="2678"/>
        <v>34</v>
      </c>
      <c r="U2421">
        <f t="shared" si="2679"/>
        <v>8</v>
      </c>
      <c r="V2421" t="str">
        <f t="shared" si="2714"/>
        <v>344</v>
      </c>
      <c r="W2421" s="188">
        <f t="shared" si="2680"/>
        <v>0</v>
      </c>
      <c r="X2421" s="188">
        <f t="shared" si="2681"/>
        <v>0</v>
      </c>
      <c r="Y2421" s="33">
        <f t="shared" si="2682"/>
        <v>44063</v>
      </c>
    </row>
    <row r="2422" spans="1:25" ht="15.75" thickBot="1">
      <c r="A2422" s="39"/>
      <c r="B2422" s="241"/>
      <c r="C2422" s="14" t="str">
        <f>IF(B2411&lt;&gt;"",'Agents Postes'!E$14,"")</f>
        <v/>
      </c>
      <c r="D2422" s="15"/>
      <c r="E2422" s="126"/>
      <c r="F2422" s="126"/>
      <c r="G2422" s="127"/>
      <c r="H2422" s="127"/>
      <c r="I2422" s="128"/>
      <c r="J2422" s="128"/>
      <c r="K2422" s="21"/>
      <c r="L2422" s="5">
        <f t="shared" si="2711"/>
        <v>0</v>
      </c>
      <c r="M2422" s="6">
        <f t="shared" si="2712"/>
        <v>0</v>
      </c>
      <c r="R2422">
        <f t="shared" si="2676"/>
        <v>4</v>
      </c>
      <c r="S2422" s="33">
        <f t="shared" ref="S2422" si="2730">S2408</f>
        <v>44063</v>
      </c>
      <c r="T2422">
        <f t="shared" si="2678"/>
        <v>34</v>
      </c>
      <c r="U2422">
        <f t="shared" si="2679"/>
        <v>8</v>
      </c>
      <c r="V2422" t="str">
        <f t="shared" si="2714"/>
        <v>344</v>
      </c>
      <c r="W2422" s="188">
        <f t="shared" si="2680"/>
        <v>0</v>
      </c>
      <c r="X2422" s="188">
        <f t="shared" si="2681"/>
        <v>0</v>
      </c>
      <c r="Y2422" s="33">
        <f t="shared" si="2682"/>
        <v>44063</v>
      </c>
    </row>
    <row r="2423" spans="1:25" ht="15">
      <c r="A2423" s="39">
        <v>161</v>
      </c>
      <c r="B2423" s="239">
        <f>IF(WORKDAY(D$4,A2423,Feries)&lt;=F$4,WORKDAY(D$4,A2423,Feries),"")</f>
        <v>44064</v>
      </c>
      <c r="C2423" s="11" t="str">
        <f>IF(B2423&lt;&gt;"",'Agents Postes'!E$3,"")</f>
        <v>Herbert Dupont</v>
      </c>
      <c r="D2423" s="12"/>
      <c r="E2423" s="123"/>
      <c r="F2423" s="123"/>
      <c r="G2423" s="124"/>
      <c r="H2423" s="124"/>
      <c r="I2423" s="125"/>
      <c r="J2423" s="125"/>
      <c r="K2423" s="13"/>
      <c r="L2423" s="2">
        <f t="shared" si="2711"/>
        <v>0</v>
      </c>
      <c r="M2423" s="3">
        <f t="shared" si="2712"/>
        <v>0</v>
      </c>
      <c r="R2423">
        <f t="shared" si="2676"/>
        <v>5</v>
      </c>
      <c r="S2423" s="33">
        <f t="shared" ref="S2423" si="2731">B2423</f>
        <v>44064</v>
      </c>
      <c r="T2423">
        <f t="shared" si="2678"/>
        <v>34</v>
      </c>
      <c r="U2423">
        <f t="shared" si="2679"/>
        <v>8</v>
      </c>
      <c r="V2423" t="str">
        <f t="shared" si="2714"/>
        <v>34Herbert Dupont5</v>
      </c>
      <c r="W2423" s="188">
        <f t="shared" si="2680"/>
        <v>0</v>
      </c>
      <c r="X2423" s="188">
        <f t="shared" si="2681"/>
        <v>0</v>
      </c>
      <c r="Y2423" s="33">
        <f t="shared" si="2682"/>
        <v>44064</v>
      </c>
    </row>
    <row r="2424" spans="1:25" ht="15">
      <c r="A2424" s="39"/>
      <c r="B2424" s="240"/>
      <c r="C2424" s="14" t="str">
        <f>IF(B2423&lt;&gt;"",'Agents Postes'!E$4,"")</f>
        <v>Lulu Durand</v>
      </c>
      <c r="D2424" s="15"/>
      <c r="E2424" s="16"/>
      <c r="F2424" s="16"/>
      <c r="G2424" s="17"/>
      <c r="H2424" s="17"/>
      <c r="I2424" s="18"/>
      <c r="J2424" s="18"/>
      <c r="K2424" s="19"/>
      <c r="L2424" s="1">
        <f t="shared" si="2711"/>
        <v>0</v>
      </c>
      <c r="M2424" s="4">
        <f t="shared" si="2712"/>
        <v>0</v>
      </c>
      <c r="R2424">
        <f t="shared" si="2676"/>
        <v>5</v>
      </c>
      <c r="S2424" s="33">
        <f t="shared" ref="S2424" si="2732">S2423</f>
        <v>44064</v>
      </c>
      <c r="T2424">
        <f t="shared" si="2678"/>
        <v>34</v>
      </c>
      <c r="U2424">
        <f t="shared" si="2679"/>
        <v>8</v>
      </c>
      <c r="V2424" t="str">
        <f t="shared" si="2714"/>
        <v>34Lulu Durand5</v>
      </c>
      <c r="W2424" s="188">
        <f t="shared" si="2680"/>
        <v>0</v>
      </c>
      <c r="X2424" s="188">
        <f t="shared" si="2681"/>
        <v>0</v>
      </c>
      <c r="Y2424" s="33">
        <f t="shared" si="2682"/>
        <v>44064</v>
      </c>
    </row>
    <row r="2425" spans="1:25" ht="15">
      <c r="A2425" s="39"/>
      <c r="B2425" s="240"/>
      <c r="C2425" s="14" t="str">
        <f>IF(B2423&lt;&gt;"",'Agents Postes'!E$5,"")</f>
        <v>Jules Wist</v>
      </c>
      <c r="D2425" s="15"/>
      <c r="E2425" s="16"/>
      <c r="F2425" s="16"/>
      <c r="G2425" s="17"/>
      <c r="H2425" s="17"/>
      <c r="I2425" s="18"/>
      <c r="J2425" s="18"/>
      <c r="K2425" s="19"/>
      <c r="L2425" s="1">
        <f t="shared" si="2711"/>
        <v>0</v>
      </c>
      <c r="M2425" s="4">
        <f t="shared" si="2712"/>
        <v>0</v>
      </c>
      <c r="R2425">
        <f t="shared" si="2676"/>
        <v>5</v>
      </c>
      <c r="S2425" s="33">
        <f t="shared" ref="S2425" si="2733">S2423</f>
        <v>44064</v>
      </c>
      <c r="T2425">
        <f t="shared" si="2678"/>
        <v>34</v>
      </c>
      <c r="U2425">
        <f t="shared" si="2679"/>
        <v>8</v>
      </c>
      <c r="V2425" t="str">
        <f t="shared" si="2714"/>
        <v>34Jules Wist5</v>
      </c>
      <c r="W2425" s="188">
        <f t="shared" si="2680"/>
        <v>0</v>
      </c>
      <c r="X2425" s="188">
        <f t="shared" si="2681"/>
        <v>0</v>
      </c>
      <c r="Y2425" s="33">
        <f t="shared" si="2682"/>
        <v>44064</v>
      </c>
    </row>
    <row r="2426" spans="1:25" ht="15">
      <c r="A2426" s="39"/>
      <c r="B2426" s="240"/>
      <c r="C2426" s="14" t="str">
        <f>IF(B2423&lt;&gt;"",'Agents Postes'!E$6,"")</f>
        <v>Honoré Tarot</v>
      </c>
      <c r="D2426" s="15"/>
      <c r="E2426" s="16"/>
      <c r="F2426" s="16"/>
      <c r="G2426" s="17"/>
      <c r="H2426" s="17"/>
      <c r="I2426" s="18"/>
      <c r="J2426" s="18"/>
      <c r="K2426" s="19"/>
      <c r="L2426" s="1">
        <f t="shared" si="2711"/>
        <v>0</v>
      </c>
      <c r="M2426" s="4">
        <f t="shared" si="2712"/>
        <v>0</v>
      </c>
      <c r="R2426">
        <f t="shared" si="2676"/>
        <v>5</v>
      </c>
      <c r="S2426" s="33">
        <f t="shared" ref="S2426" si="2734">S2423</f>
        <v>44064</v>
      </c>
      <c r="T2426">
        <f t="shared" si="2678"/>
        <v>34</v>
      </c>
      <c r="U2426">
        <f t="shared" si="2679"/>
        <v>8</v>
      </c>
      <c r="V2426" t="str">
        <f t="shared" si="2714"/>
        <v>34Honoré Tarot5</v>
      </c>
      <c r="W2426" s="188">
        <f t="shared" si="2680"/>
        <v>0</v>
      </c>
      <c r="X2426" s="188">
        <f t="shared" si="2681"/>
        <v>0</v>
      </c>
      <c r="Y2426" s="33">
        <f t="shared" si="2682"/>
        <v>44064</v>
      </c>
    </row>
    <row r="2427" spans="1:25" ht="15">
      <c r="A2427" s="39"/>
      <c r="B2427" s="240"/>
      <c r="C2427" s="14" t="str">
        <f>IF(B2423&lt;&gt;"",'Agents Postes'!E$7,"")</f>
        <v>Joseph Belote</v>
      </c>
      <c r="D2427" s="15"/>
      <c r="E2427" s="16"/>
      <c r="F2427" s="16"/>
      <c r="G2427" s="17"/>
      <c r="H2427" s="17"/>
      <c r="I2427" s="18"/>
      <c r="J2427" s="18"/>
      <c r="K2427" s="19"/>
      <c r="L2427" s="1">
        <f t="shared" si="2711"/>
        <v>0</v>
      </c>
      <c r="M2427" s="4">
        <f t="shared" si="2712"/>
        <v>0</v>
      </c>
      <c r="R2427">
        <f t="shared" si="2676"/>
        <v>5</v>
      </c>
      <c r="S2427" s="33">
        <f t="shared" ref="S2427" si="2735">S2423</f>
        <v>44064</v>
      </c>
      <c r="T2427">
        <f t="shared" si="2678"/>
        <v>34</v>
      </c>
      <c r="U2427">
        <f t="shared" si="2679"/>
        <v>8</v>
      </c>
      <c r="V2427" t="str">
        <f t="shared" si="2714"/>
        <v>34Joseph Belote5</v>
      </c>
      <c r="W2427" s="188">
        <f t="shared" si="2680"/>
        <v>0</v>
      </c>
      <c r="X2427" s="188">
        <f t="shared" si="2681"/>
        <v>0</v>
      </c>
      <c r="Y2427" s="33">
        <f t="shared" si="2682"/>
        <v>44064</v>
      </c>
    </row>
    <row r="2428" spans="1:25" ht="15">
      <c r="A2428" s="39"/>
      <c r="B2428" s="240"/>
      <c r="C2428" s="14" t="str">
        <f>IF(B2423&lt;&gt;"",'Agents Postes'!E$8,"")</f>
        <v/>
      </c>
      <c r="D2428" s="15"/>
      <c r="E2428" s="16"/>
      <c r="F2428" s="16"/>
      <c r="G2428" s="17"/>
      <c r="H2428" s="17"/>
      <c r="I2428" s="18"/>
      <c r="J2428" s="18"/>
      <c r="K2428" s="19"/>
      <c r="L2428" s="1">
        <f t="shared" si="2711"/>
        <v>0</v>
      </c>
      <c r="M2428" s="4">
        <f t="shared" si="2712"/>
        <v>0</v>
      </c>
      <c r="R2428">
        <f t="shared" si="2676"/>
        <v>5</v>
      </c>
      <c r="S2428" s="33">
        <f t="shared" ref="S2428" si="2736">S2423</f>
        <v>44064</v>
      </c>
      <c r="T2428">
        <f t="shared" si="2678"/>
        <v>34</v>
      </c>
      <c r="U2428">
        <f t="shared" si="2679"/>
        <v>8</v>
      </c>
      <c r="V2428" t="str">
        <f t="shared" si="2714"/>
        <v>345</v>
      </c>
      <c r="W2428" s="188">
        <f t="shared" si="2680"/>
        <v>0</v>
      </c>
      <c r="X2428" s="188">
        <f t="shared" si="2681"/>
        <v>0</v>
      </c>
      <c r="Y2428" s="33">
        <f t="shared" si="2682"/>
        <v>44064</v>
      </c>
    </row>
    <row r="2429" spans="1:25" ht="15">
      <c r="A2429" s="39"/>
      <c r="B2429" s="240"/>
      <c r="C2429" s="14" t="str">
        <f>IF(B2423&lt;&gt;"",'Agents Postes'!E$9,"")</f>
        <v/>
      </c>
      <c r="D2429" s="15"/>
      <c r="E2429" s="16"/>
      <c r="F2429" s="16"/>
      <c r="G2429" s="17"/>
      <c r="H2429" s="17"/>
      <c r="I2429" s="18"/>
      <c r="J2429" s="18"/>
      <c r="K2429" s="19"/>
      <c r="L2429" s="1">
        <f t="shared" si="2711"/>
        <v>0</v>
      </c>
      <c r="M2429" s="4">
        <f t="shared" si="2712"/>
        <v>0</v>
      </c>
      <c r="R2429">
        <f t="shared" si="2676"/>
        <v>5</v>
      </c>
      <c r="S2429" s="33">
        <f t="shared" ref="S2429" si="2737">S2423</f>
        <v>44064</v>
      </c>
      <c r="T2429">
        <f t="shared" si="2678"/>
        <v>34</v>
      </c>
      <c r="U2429">
        <f t="shared" si="2679"/>
        <v>8</v>
      </c>
      <c r="V2429" t="str">
        <f t="shared" si="2714"/>
        <v>345</v>
      </c>
      <c r="W2429" s="188">
        <f t="shared" si="2680"/>
        <v>0</v>
      </c>
      <c r="X2429" s="188">
        <f t="shared" si="2681"/>
        <v>0</v>
      </c>
      <c r="Y2429" s="33">
        <f t="shared" si="2682"/>
        <v>44064</v>
      </c>
    </row>
    <row r="2430" spans="1:25" ht="15">
      <c r="A2430" s="39"/>
      <c r="B2430" s="240"/>
      <c r="C2430" s="14" t="str">
        <f>IF(B2423&lt;&gt;"",'Agents Postes'!E$10,"")</f>
        <v/>
      </c>
      <c r="D2430" s="15"/>
      <c r="E2430" s="16"/>
      <c r="F2430" s="16"/>
      <c r="G2430" s="17"/>
      <c r="H2430" s="17"/>
      <c r="I2430" s="18"/>
      <c r="J2430" s="18"/>
      <c r="K2430" s="19"/>
      <c r="L2430" s="1">
        <f t="shared" si="2711"/>
        <v>0</v>
      </c>
      <c r="M2430" s="4">
        <f t="shared" si="2712"/>
        <v>0</v>
      </c>
      <c r="R2430">
        <f t="shared" si="2676"/>
        <v>5</v>
      </c>
      <c r="S2430" s="33">
        <f t="shared" ref="S2430" si="2738">S2423</f>
        <v>44064</v>
      </c>
      <c r="T2430">
        <f t="shared" si="2678"/>
        <v>34</v>
      </c>
      <c r="U2430">
        <f t="shared" si="2679"/>
        <v>8</v>
      </c>
      <c r="V2430" t="str">
        <f t="shared" si="2714"/>
        <v>345</v>
      </c>
      <c r="W2430" s="188">
        <f t="shared" si="2680"/>
        <v>0</v>
      </c>
      <c r="X2430" s="188">
        <f t="shared" si="2681"/>
        <v>0</v>
      </c>
      <c r="Y2430" s="33">
        <f t="shared" si="2682"/>
        <v>44064</v>
      </c>
    </row>
    <row r="2431" spans="1:25" ht="15">
      <c r="A2431" s="39"/>
      <c r="B2431" s="240"/>
      <c r="C2431" s="14" t="str">
        <f>IF(B2423&lt;&gt;"",'Agents Postes'!E$11,"")</f>
        <v/>
      </c>
      <c r="D2431" s="15"/>
      <c r="E2431" s="16"/>
      <c r="F2431" s="16"/>
      <c r="G2431" s="17"/>
      <c r="H2431" s="17"/>
      <c r="I2431" s="18"/>
      <c r="J2431" s="18"/>
      <c r="K2431" s="19"/>
      <c r="L2431" s="1">
        <f t="shared" si="2711"/>
        <v>0</v>
      </c>
      <c r="M2431" s="4">
        <f t="shared" si="2712"/>
        <v>0</v>
      </c>
      <c r="R2431">
        <f t="shared" si="2676"/>
        <v>5</v>
      </c>
      <c r="S2431" s="33">
        <f t="shared" ref="S2431" si="2739">S2423</f>
        <v>44064</v>
      </c>
      <c r="T2431">
        <f t="shared" si="2678"/>
        <v>34</v>
      </c>
      <c r="U2431">
        <f t="shared" si="2679"/>
        <v>8</v>
      </c>
      <c r="V2431" t="str">
        <f t="shared" si="2714"/>
        <v>345</v>
      </c>
      <c r="W2431" s="188">
        <f t="shared" si="2680"/>
        <v>0</v>
      </c>
      <c r="X2431" s="188">
        <f t="shared" si="2681"/>
        <v>0</v>
      </c>
      <c r="Y2431" s="33">
        <f t="shared" si="2682"/>
        <v>44064</v>
      </c>
    </row>
    <row r="2432" spans="1:25" ht="15">
      <c r="A2432" s="39"/>
      <c r="B2432" s="240"/>
      <c r="C2432" s="14" t="str">
        <f>IF(B2423&lt;&gt;"",'Agents Postes'!E$12,"")</f>
        <v/>
      </c>
      <c r="D2432" s="15"/>
      <c r="E2432" s="16"/>
      <c r="F2432" s="16"/>
      <c r="G2432" s="17"/>
      <c r="H2432" s="17"/>
      <c r="I2432" s="18"/>
      <c r="J2432" s="18"/>
      <c r="K2432" s="19"/>
      <c r="L2432" s="1">
        <f t="shared" si="2711"/>
        <v>0</v>
      </c>
      <c r="M2432" s="4">
        <f t="shared" si="2712"/>
        <v>0</v>
      </c>
      <c r="R2432">
        <f t="shared" si="2676"/>
        <v>5</v>
      </c>
      <c r="S2432" s="33">
        <f t="shared" ref="S2432" si="2740">S2423</f>
        <v>44064</v>
      </c>
      <c r="T2432">
        <f t="shared" si="2678"/>
        <v>34</v>
      </c>
      <c r="U2432">
        <f t="shared" si="2679"/>
        <v>8</v>
      </c>
      <c r="V2432" t="str">
        <f t="shared" si="2714"/>
        <v>345</v>
      </c>
      <c r="W2432" s="188">
        <f t="shared" si="2680"/>
        <v>0</v>
      </c>
      <c r="X2432" s="188">
        <f t="shared" si="2681"/>
        <v>0</v>
      </c>
      <c r="Y2432" s="33">
        <f t="shared" si="2682"/>
        <v>44064</v>
      </c>
    </row>
    <row r="2433" spans="1:25" ht="15">
      <c r="A2433" s="39"/>
      <c r="B2433" s="240"/>
      <c r="C2433" s="14" t="str">
        <f>IF(B2423&lt;&gt;"",'Agents Postes'!E$13,"")</f>
        <v/>
      </c>
      <c r="D2433" s="15"/>
      <c r="E2433" s="16"/>
      <c r="F2433" s="16"/>
      <c r="G2433" s="17"/>
      <c r="H2433" s="17"/>
      <c r="I2433" s="18"/>
      <c r="J2433" s="18"/>
      <c r="K2433" s="19"/>
      <c r="L2433" s="1">
        <f t="shared" si="2711"/>
        <v>0</v>
      </c>
      <c r="M2433" s="4">
        <f t="shared" si="2712"/>
        <v>0</v>
      </c>
      <c r="R2433">
        <f t="shared" si="2676"/>
        <v>5</v>
      </c>
      <c r="S2433" s="33">
        <f t="shared" ref="S2433" si="2741">S2423</f>
        <v>44064</v>
      </c>
      <c r="T2433">
        <f t="shared" si="2678"/>
        <v>34</v>
      </c>
      <c r="U2433">
        <f t="shared" si="2679"/>
        <v>8</v>
      </c>
      <c r="V2433" t="str">
        <f t="shared" si="2714"/>
        <v>345</v>
      </c>
      <c r="W2433" s="188">
        <f t="shared" si="2680"/>
        <v>0</v>
      </c>
      <c r="X2433" s="188">
        <f t="shared" si="2681"/>
        <v>0</v>
      </c>
      <c r="Y2433" s="33">
        <f t="shared" si="2682"/>
        <v>44064</v>
      </c>
    </row>
    <row r="2434" spans="1:25" ht="15">
      <c r="A2434" s="39"/>
      <c r="B2434" s="240"/>
      <c r="C2434" s="14" t="str">
        <f>IF(B2423&lt;&gt;"",'Agents Postes'!E$14,"")</f>
        <v/>
      </c>
      <c r="D2434" s="15"/>
      <c r="E2434" s="16"/>
      <c r="F2434" s="16"/>
      <c r="G2434" s="17"/>
      <c r="H2434" s="17"/>
      <c r="I2434" s="18"/>
      <c r="J2434" s="18"/>
      <c r="K2434" s="19"/>
      <c r="L2434" s="1">
        <f t="shared" si="2711"/>
        <v>0</v>
      </c>
      <c r="M2434" s="4">
        <f t="shared" si="2712"/>
        <v>0</v>
      </c>
      <c r="R2434">
        <f t="shared" si="2676"/>
        <v>5</v>
      </c>
      <c r="S2434" s="33">
        <f t="shared" ref="S2434" si="2742">S2423</f>
        <v>44064</v>
      </c>
      <c r="T2434">
        <f t="shared" si="2678"/>
        <v>34</v>
      </c>
      <c r="U2434">
        <f t="shared" si="2679"/>
        <v>8</v>
      </c>
      <c r="V2434" t="str">
        <f t="shared" si="2714"/>
        <v>345</v>
      </c>
      <c r="W2434" s="188">
        <f t="shared" si="2680"/>
        <v>0</v>
      </c>
      <c r="X2434" s="188">
        <f t="shared" si="2681"/>
        <v>0</v>
      </c>
      <c r="Y2434" s="33">
        <f t="shared" si="2682"/>
        <v>44064</v>
      </c>
    </row>
    <row r="2435" spans="1:25" ht="15">
      <c r="A2435" s="39"/>
      <c r="B2435" s="240"/>
      <c r="C2435" s="14" t="str">
        <f>IF(B2424&lt;&gt;"",'Agents Postes'!E$14,"")</f>
        <v/>
      </c>
      <c r="D2435" s="15"/>
      <c r="E2435" s="16"/>
      <c r="F2435" s="16"/>
      <c r="G2435" s="17"/>
      <c r="H2435" s="17"/>
      <c r="I2435" s="18"/>
      <c r="J2435" s="18"/>
      <c r="K2435" s="19"/>
      <c r="L2435" s="1">
        <f t="shared" si="2711"/>
        <v>0</v>
      </c>
      <c r="M2435" s="4">
        <f t="shared" si="2712"/>
        <v>0</v>
      </c>
      <c r="R2435">
        <f t="shared" si="2676"/>
        <v>5</v>
      </c>
      <c r="S2435" s="33">
        <f t="shared" ref="S2435" si="2743">S2423</f>
        <v>44064</v>
      </c>
      <c r="T2435">
        <f t="shared" si="2678"/>
        <v>34</v>
      </c>
      <c r="U2435">
        <f t="shared" si="2679"/>
        <v>8</v>
      </c>
      <c r="V2435" t="str">
        <f t="shared" si="2714"/>
        <v>345</v>
      </c>
      <c r="W2435" s="188">
        <f t="shared" si="2680"/>
        <v>0</v>
      </c>
      <c r="X2435" s="188">
        <f t="shared" si="2681"/>
        <v>0</v>
      </c>
      <c r="Y2435" s="33">
        <f t="shared" si="2682"/>
        <v>44064</v>
      </c>
    </row>
    <row r="2436" spans="1:25" ht="15">
      <c r="A2436" s="39"/>
      <c r="B2436" s="240"/>
      <c r="C2436" s="14" t="str">
        <f>IF(B2425&lt;&gt;"",'Agents Postes'!E$14,"")</f>
        <v/>
      </c>
      <c r="D2436" s="15"/>
      <c r="E2436" s="16"/>
      <c r="F2436" s="16"/>
      <c r="G2436" s="17"/>
      <c r="H2436" s="17"/>
      <c r="I2436" s="18"/>
      <c r="J2436" s="18"/>
      <c r="K2436" s="19"/>
      <c r="L2436" s="1">
        <f t="shared" si="2711"/>
        <v>0</v>
      </c>
      <c r="M2436" s="4">
        <f t="shared" si="2712"/>
        <v>0</v>
      </c>
      <c r="R2436">
        <f t="shared" si="2676"/>
        <v>5</v>
      </c>
      <c r="S2436" s="33">
        <f t="shared" ref="S2436" si="2744">S2423</f>
        <v>44064</v>
      </c>
      <c r="T2436">
        <f t="shared" si="2678"/>
        <v>34</v>
      </c>
      <c r="U2436">
        <f t="shared" si="2679"/>
        <v>8</v>
      </c>
      <c r="V2436" t="str">
        <f t="shared" si="2714"/>
        <v>345</v>
      </c>
      <c r="W2436" s="188">
        <f t="shared" si="2680"/>
        <v>0</v>
      </c>
      <c r="X2436" s="188">
        <f t="shared" si="2681"/>
        <v>0</v>
      </c>
      <c r="Y2436" s="33">
        <f t="shared" si="2682"/>
        <v>44064</v>
      </c>
    </row>
    <row r="2437" spans="1:25" ht="15.75" thickBot="1">
      <c r="A2437" s="39"/>
      <c r="B2437" s="241"/>
      <c r="C2437" s="14" t="str">
        <f>IF(B2426&lt;&gt;"",'Agents Postes'!E$14,"")</f>
        <v/>
      </c>
      <c r="D2437" s="15"/>
      <c r="E2437" s="126"/>
      <c r="F2437" s="126"/>
      <c r="G2437" s="127"/>
      <c r="H2437" s="127"/>
      <c r="I2437" s="128"/>
      <c r="J2437" s="128"/>
      <c r="K2437" s="21"/>
      <c r="L2437" s="5">
        <f t="shared" si="2711"/>
        <v>0</v>
      </c>
      <c r="M2437" s="6">
        <f t="shared" si="2712"/>
        <v>0</v>
      </c>
      <c r="R2437">
        <f t="shared" si="2676"/>
        <v>5</v>
      </c>
      <c r="S2437" s="33">
        <f t="shared" ref="S2437" si="2745">S2423</f>
        <v>44064</v>
      </c>
      <c r="T2437">
        <f t="shared" si="2678"/>
        <v>34</v>
      </c>
      <c r="U2437">
        <f t="shared" si="2679"/>
        <v>8</v>
      </c>
      <c r="V2437" t="str">
        <f t="shared" si="2714"/>
        <v>345</v>
      </c>
      <c r="W2437" s="188">
        <f t="shared" si="2680"/>
        <v>0</v>
      </c>
      <c r="X2437" s="188">
        <f t="shared" si="2681"/>
        <v>0</v>
      </c>
      <c r="Y2437" s="33">
        <f t="shared" si="2682"/>
        <v>44064</v>
      </c>
    </row>
    <row r="2438" spans="1:25" ht="15">
      <c r="A2438" s="39">
        <v>162</v>
      </c>
      <c r="B2438" s="239">
        <f>IF(WORKDAY(D$4,A2438,Feries)&lt;=F$4,WORKDAY(D$4,A2438,Feries),"")</f>
        <v>44067</v>
      </c>
      <c r="C2438" s="11" t="str">
        <f>IF(B2438&lt;&gt;"",'Agents Postes'!E$3,"")</f>
        <v>Herbert Dupont</v>
      </c>
      <c r="D2438" s="12"/>
      <c r="E2438" s="123"/>
      <c r="F2438" s="123"/>
      <c r="G2438" s="124"/>
      <c r="H2438" s="124"/>
      <c r="I2438" s="125"/>
      <c r="J2438" s="125"/>
      <c r="K2438" s="13"/>
      <c r="L2438" s="2">
        <f t="shared" si="2711"/>
        <v>0</v>
      </c>
      <c r="M2438" s="3">
        <f t="shared" si="2712"/>
        <v>0</v>
      </c>
      <c r="R2438">
        <f t="shared" si="2676"/>
        <v>1</v>
      </c>
      <c r="S2438" s="33">
        <f t="shared" ref="S2438" si="2746">B2438</f>
        <v>44067</v>
      </c>
      <c r="T2438">
        <f t="shared" si="2678"/>
        <v>35</v>
      </c>
      <c r="U2438">
        <f t="shared" si="2679"/>
        <v>8</v>
      </c>
      <c r="V2438" t="str">
        <f t="shared" si="2714"/>
        <v>35Herbert Dupont1</v>
      </c>
      <c r="W2438" s="188">
        <f t="shared" si="2680"/>
        <v>0</v>
      </c>
      <c r="X2438" s="188">
        <f t="shared" si="2681"/>
        <v>0</v>
      </c>
      <c r="Y2438" s="33">
        <f t="shared" si="2682"/>
        <v>44067</v>
      </c>
    </row>
    <row r="2439" spans="1:25" ht="15">
      <c r="A2439" s="39"/>
      <c r="B2439" s="240"/>
      <c r="C2439" s="14" t="str">
        <f>IF(B2438&lt;&gt;"",'Agents Postes'!E$4,"")</f>
        <v>Lulu Durand</v>
      </c>
      <c r="D2439" s="15"/>
      <c r="E2439" s="16"/>
      <c r="F2439" s="16"/>
      <c r="G2439" s="17"/>
      <c r="H2439" s="17"/>
      <c r="I2439" s="18"/>
      <c r="J2439" s="18"/>
      <c r="K2439" s="19"/>
      <c r="L2439" s="1">
        <f t="shared" si="2711"/>
        <v>0</v>
      </c>
      <c r="M2439" s="4">
        <f t="shared" si="2712"/>
        <v>0</v>
      </c>
      <c r="R2439">
        <f t="shared" si="2676"/>
        <v>1</v>
      </c>
      <c r="S2439" s="33">
        <f t="shared" ref="S2439" si="2747">S2438</f>
        <v>44067</v>
      </c>
      <c r="T2439">
        <f t="shared" si="2678"/>
        <v>35</v>
      </c>
      <c r="U2439">
        <f t="shared" si="2679"/>
        <v>8</v>
      </c>
      <c r="V2439" t="str">
        <f t="shared" si="2714"/>
        <v>35Lulu Durand1</v>
      </c>
      <c r="W2439" s="188">
        <f t="shared" si="2680"/>
        <v>0</v>
      </c>
      <c r="X2439" s="188">
        <f t="shared" si="2681"/>
        <v>0</v>
      </c>
      <c r="Y2439" s="33">
        <f t="shared" si="2682"/>
        <v>44067</v>
      </c>
    </row>
    <row r="2440" spans="1:25" ht="15">
      <c r="A2440" s="39"/>
      <c r="B2440" s="240"/>
      <c r="C2440" s="14" t="str">
        <f>IF(B2438&lt;&gt;"",'Agents Postes'!E$5,"")</f>
        <v>Jules Wist</v>
      </c>
      <c r="D2440" s="15"/>
      <c r="E2440" s="16"/>
      <c r="F2440" s="16"/>
      <c r="G2440" s="17"/>
      <c r="H2440" s="17"/>
      <c r="I2440" s="18"/>
      <c r="J2440" s="18"/>
      <c r="K2440" s="19"/>
      <c r="L2440" s="1">
        <f t="shared" si="2711"/>
        <v>0</v>
      </c>
      <c r="M2440" s="4">
        <f t="shared" si="2712"/>
        <v>0</v>
      </c>
      <c r="R2440">
        <f t="shared" si="2676"/>
        <v>1</v>
      </c>
      <c r="S2440" s="33">
        <f t="shared" ref="S2440" si="2748">S2438</f>
        <v>44067</v>
      </c>
      <c r="T2440">
        <f t="shared" si="2678"/>
        <v>35</v>
      </c>
      <c r="U2440">
        <f t="shared" si="2679"/>
        <v>8</v>
      </c>
      <c r="V2440" t="str">
        <f t="shared" si="2714"/>
        <v>35Jules Wist1</v>
      </c>
      <c r="W2440" s="188">
        <f t="shared" si="2680"/>
        <v>0</v>
      </c>
      <c r="X2440" s="188">
        <f t="shared" si="2681"/>
        <v>0</v>
      </c>
      <c r="Y2440" s="33">
        <f t="shared" si="2682"/>
        <v>44067</v>
      </c>
    </row>
    <row r="2441" spans="1:25" ht="15">
      <c r="A2441" s="39"/>
      <c r="B2441" s="240"/>
      <c r="C2441" s="14" t="str">
        <f>IF(B2438&lt;&gt;"",'Agents Postes'!E$6,"")</f>
        <v>Honoré Tarot</v>
      </c>
      <c r="D2441" s="15"/>
      <c r="E2441" s="16"/>
      <c r="F2441" s="16"/>
      <c r="G2441" s="17"/>
      <c r="H2441" s="17"/>
      <c r="I2441" s="18"/>
      <c r="J2441" s="18"/>
      <c r="K2441" s="19"/>
      <c r="L2441" s="1">
        <f t="shared" si="2711"/>
        <v>0</v>
      </c>
      <c r="M2441" s="4">
        <f t="shared" si="2712"/>
        <v>0</v>
      </c>
      <c r="R2441">
        <f t="shared" ref="R2441:R2504" si="2749">IF(S2441&lt;&gt;"",WEEKDAY(S2441,2),"")</f>
        <v>1</v>
      </c>
      <c r="S2441" s="33">
        <f t="shared" ref="S2441" si="2750">S2438</f>
        <v>44067</v>
      </c>
      <c r="T2441">
        <f t="shared" ref="T2441:T2504" si="2751">IF(S2441&lt;&gt;"",WEEKNUM(S2441,2),"")</f>
        <v>35</v>
      </c>
      <c r="U2441">
        <f t="shared" ref="U2441:U2504" si="2752">IF(S2441&lt;&gt;"",MONTH(S2441),"")</f>
        <v>8</v>
      </c>
      <c r="V2441" t="str">
        <f t="shared" si="2714"/>
        <v>35Honoré Tarot1</v>
      </c>
      <c r="W2441" s="188">
        <f t="shared" ref="W2441:W2504" si="2753">D2441</f>
        <v>0</v>
      </c>
      <c r="X2441" s="188">
        <f t="shared" ref="X2441:X2504" si="2754">K2441</f>
        <v>0</v>
      </c>
      <c r="Y2441" s="33">
        <f t="shared" ref="Y2441:Y2504" si="2755">S2441</f>
        <v>44067</v>
      </c>
    </row>
    <row r="2442" spans="1:25" ht="15">
      <c r="A2442" s="39"/>
      <c r="B2442" s="240"/>
      <c r="C2442" s="14" t="str">
        <f>IF(B2438&lt;&gt;"",'Agents Postes'!E$7,"")</f>
        <v>Joseph Belote</v>
      </c>
      <c r="D2442" s="15"/>
      <c r="E2442" s="16"/>
      <c r="F2442" s="16"/>
      <c r="G2442" s="17"/>
      <c r="H2442" s="17"/>
      <c r="I2442" s="18"/>
      <c r="J2442" s="18"/>
      <c r="K2442" s="19"/>
      <c r="L2442" s="1">
        <f t="shared" si="2711"/>
        <v>0</v>
      </c>
      <c r="M2442" s="4">
        <f t="shared" si="2712"/>
        <v>0</v>
      </c>
      <c r="R2442">
        <f t="shared" si="2749"/>
        <v>1</v>
      </c>
      <c r="S2442" s="33">
        <f t="shared" ref="S2442" si="2756">S2438</f>
        <v>44067</v>
      </c>
      <c r="T2442">
        <f t="shared" si="2751"/>
        <v>35</v>
      </c>
      <c r="U2442">
        <f t="shared" si="2752"/>
        <v>8</v>
      </c>
      <c r="V2442" t="str">
        <f t="shared" si="2714"/>
        <v>35Joseph Belote1</v>
      </c>
      <c r="W2442" s="188">
        <f t="shared" si="2753"/>
        <v>0</v>
      </c>
      <c r="X2442" s="188">
        <f t="shared" si="2754"/>
        <v>0</v>
      </c>
      <c r="Y2442" s="33">
        <f t="shared" si="2755"/>
        <v>44067</v>
      </c>
    </row>
    <row r="2443" spans="1:25" ht="15">
      <c r="A2443" s="39"/>
      <c r="B2443" s="240"/>
      <c r="C2443" s="14" t="str">
        <f>IF(B2438&lt;&gt;"",'Agents Postes'!E$8,"")</f>
        <v/>
      </c>
      <c r="D2443" s="15"/>
      <c r="E2443" s="16"/>
      <c r="F2443" s="16"/>
      <c r="G2443" s="17"/>
      <c r="H2443" s="17"/>
      <c r="I2443" s="18"/>
      <c r="J2443" s="18"/>
      <c r="K2443" s="19"/>
      <c r="L2443" s="1">
        <f t="shared" si="2711"/>
        <v>0</v>
      </c>
      <c r="M2443" s="4">
        <f t="shared" si="2712"/>
        <v>0</v>
      </c>
      <c r="R2443">
        <f t="shared" si="2749"/>
        <v>1</v>
      </c>
      <c r="S2443" s="33">
        <f t="shared" ref="S2443" si="2757">S2438</f>
        <v>44067</v>
      </c>
      <c r="T2443">
        <f t="shared" si="2751"/>
        <v>35</v>
      </c>
      <c r="U2443">
        <f t="shared" si="2752"/>
        <v>8</v>
      </c>
      <c r="V2443" t="str">
        <f t="shared" si="2714"/>
        <v>351</v>
      </c>
      <c r="W2443" s="188">
        <f t="shared" si="2753"/>
        <v>0</v>
      </c>
      <c r="X2443" s="188">
        <f t="shared" si="2754"/>
        <v>0</v>
      </c>
      <c r="Y2443" s="33">
        <f t="shared" si="2755"/>
        <v>44067</v>
      </c>
    </row>
    <row r="2444" spans="1:25" ht="15">
      <c r="A2444" s="39"/>
      <c r="B2444" s="240"/>
      <c r="C2444" s="14" t="str">
        <f>IF(B2438&lt;&gt;"",'Agents Postes'!E$9,"")</f>
        <v/>
      </c>
      <c r="D2444" s="15"/>
      <c r="E2444" s="16"/>
      <c r="F2444" s="16"/>
      <c r="G2444" s="17"/>
      <c r="H2444" s="17"/>
      <c r="I2444" s="18"/>
      <c r="J2444" s="18"/>
      <c r="K2444" s="19"/>
      <c r="L2444" s="1">
        <f t="shared" si="2711"/>
        <v>0</v>
      </c>
      <c r="M2444" s="4">
        <f t="shared" si="2712"/>
        <v>0</v>
      </c>
      <c r="R2444">
        <f t="shared" si="2749"/>
        <v>1</v>
      </c>
      <c r="S2444" s="33">
        <f t="shared" ref="S2444" si="2758">S2438</f>
        <v>44067</v>
      </c>
      <c r="T2444">
        <f t="shared" si="2751"/>
        <v>35</v>
      </c>
      <c r="U2444">
        <f t="shared" si="2752"/>
        <v>8</v>
      </c>
      <c r="V2444" t="str">
        <f t="shared" si="2714"/>
        <v>351</v>
      </c>
      <c r="W2444" s="188">
        <f t="shared" si="2753"/>
        <v>0</v>
      </c>
      <c r="X2444" s="188">
        <f t="shared" si="2754"/>
        <v>0</v>
      </c>
      <c r="Y2444" s="33">
        <f t="shared" si="2755"/>
        <v>44067</v>
      </c>
    </row>
    <row r="2445" spans="1:25" ht="15">
      <c r="A2445" s="39"/>
      <c r="B2445" s="240"/>
      <c r="C2445" s="14" t="str">
        <f>IF(B2438&lt;&gt;"",'Agents Postes'!E$10,"")</f>
        <v/>
      </c>
      <c r="D2445" s="15"/>
      <c r="E2445" s="16"/>
      <c r="F2445" s="16"/>
      <c r="G2445" s="17"/>
      <c r="H2445" s="17"/>
      <c r="I2445" s="18"/>
      <c r="J2445" s="18"/>
      <c r="K2445" s="19"/>
      <c r="L2445" s="1">
        <f t="shared" si="2711"/>
        <v>0</v>
      </c>
      <c r="M2445" s="4">
        <f t="shared" si="2712"/>
        <v>0</v>
      </c>
      <c r="R2445">
        <f t="shared" si="2749"/>
        <v>1</v>
      </c>
      <c r="S2445" s="33">
        <f t="shared" ref="S2445" si="2759">S2438</f>
        <v>44067</v>
      </c>
      <c r="T2445">
        <f t="shared" si="2751"/>
        <v>35</v>
      </c>
      <c r="U2445">
        <f t="shared" si="2752"/>
        <v>8</v>
      </c>
      <c r="V2445" t="str">
        <f t="shared" si="2714"/>
        <v>351</v>
      </c>
      <c r="W2445" s="188">
        <f t="shared" si="2753"/>
        <v>0</v>
      </c>
      <c r="X2445" s="188">
        <f t="shared" si="2754"/>
        <v>0</v>
      </c>
      <c r="Y2445" s="33">
        <f t="shared" si="2755"/>
        <v>44067</v>
      </c>
    </row>
    <row r="2446" spans="1:25" ht="15">
      <c r="A2446" s="39"/>
      <c r="B2446" s="240"/>
      <c r="C2446" s="14" t="str">
        <f>IF(B2438&lt;&gt;"",'Agents Postes'!E$11,"")</f>
        <v/>
      </c>
      <c r="D2446" s="15"/>
      <c r="E2446" s="16"/>
      <c r="F2446" s="16"/>
      <c r="G2446" s="17"/>
      <c r="H2446" s="17"/>
      <c r="I2446" s="18"/>
      <c r="J2446" s="18"/>
      <c r="K2446" s="19"/>
      <c r="L2446" s="1">
        <f t="shared" si="2711"/>
        <v>0</v>
      </c>
      <c r="M2446" s="4">
        <f t="shared" si="2712"/>
        <v>0</v>
      </c>
      <c r="R2446">
        <f t="shared" si="2749"/>
        <v>1</v>
      </c>
      <c r="S2446" s="33">
        <f t="shared" ref="S2446" si="2760">S2438</f>
        <v>44067</v>
      </c>
      <c r="T2446">
        <f t="shared" si="2751"/>
        <v>35</v>
      </c>
      <c r="U2446">
        <f t="shared" si="2752"/>
        <v>8</v>
      </c>
      <c r="V2446" t="str">
        <f t="shared" si="2714"/>
        <v>351</v>
      </c>
      <c r="W2446" s="188">
        <f t="shared" si="2753"/>
        <v>0</v>
      </c>
      <c r="X2446" s="188">
        <f t="shared" si="2754"/>
        <v>0</v>
      </c>
      <c r="Y2446" s="33">
        <f t="shared" si="2755"/>
        <v>44067</v>
      </c>
    </row>
    <row r="2447" spans="1:25" ht="15">
      <c r="A2447" s="39"/>
      <c r="B2447" s="240"/>
      <c r="C2447" s="14" t="str">
        <f>IF(B2438&lt;&gt;"",'Agents Postes'!E$12,"")</f>
        <v/>
      </c>
      <c r="D2447" s="15"/>
      <c r="E2447" s="16"/>
      <c r="F2447" s="16"/>
      <c r="G2447" s="17"/>
      <c r="H2447" s="17"/>
      <c r="I2447" s="18"/>
      <c r="J2447" s="18"/>
      <c r="K2447" s="19"/>
      <c r="L2447" s="1">
        <f t="shared" si="2711"/>
        <v>0</v>
      </c>
      <c r="M2447" s="4">
        <f t="shared" si="2712"/>
        <v>0</v>
      </c>
      <c r="R2447">
        <f t="shared" si="2749"/>
        <v>1</v>
      </c>
      <c r="S2447" s="33">
        <f t="shared" ref="S2447" si="2761">S2438</f>
        <v>44067</v>
      </c>
      <c r="T2447">
        <f t="shared" si="2751"/>
        <v>35</v>
      </c>
      <c r="U2447">
        <f t="shared" si="2752"/>
        <v>8</v>
      </c>
      <c r="V2447" t="str">
        <f t="shared" si="2714"/>
        <v>351</v>
      </c>
      <c r="W2447" s="188">
        <f t="shared" si="2753"/>
        <v>0</v>
      </c>
      <c r="X2447" s="188">
        <f t="shared" si="2754"/>
        <v>0</v>
      </c>
      <c r="Y2447" s="33">
        <f t="shared" si="2755"/>
        <v>44067</v>
      </c>
    </row>
    <row r="2448" spans="1:25" ht="15">
      <c r="A2448" s="39"/>
      <c r="B2448" s="240"/>
      <c r="C2448" s="14" t="str">
        <f>IF(B2438&lt;&gt;"",'Agents Postes'!E$13,"")</f>
        <v/>
      </c>
      <c r="D2448" s="15"/>
      <c r="E2448" s="16"/>
      <c r="F2448" s="16"/>
      <c r="G2448" s="17"/>
      <c r="H2448" s="17"/>
      <c r="I2448" s="18"/>
      <c r="J2448" s="18"/>
      <c r="K2448" s="19"/>
      <c r="L2448" s="1">
        <f t="shared" si="2711"/>
        <v>0</v>
      </c>
      <c r="M2448" s="4">
        <f t="shared" si="2712"/>
        <v>0</v>
      </c>
      <c r="R2448">
        <f t="shared" si="2749"/>
        <v>1</v>
      </c>
      <c r="S2448" s="33">
        <f t="shared" ref="S2448" si="2762">S2438</f>
        <v>44067</v>
      </c>
      <c r="T2448">
        <f t="shared" si="2751"/>
        <v>35</v>
      </c>
      <c r="U2448">
        <f t="shared" si="2752"/>
        <v>8</v>
      </c>
      <c r="V2448" t="str">
        <f t="shared" si="2714"/>
        <v>351</v>
      </c>
      <c r="W2448" s="188">
        <f t="shared" si="2753"/>
        <v>0</v>
      </c>
      <c r="X2448" s="188">
        <f t="shared" si="2754"/>
        <v>0</v>
      </c>
      <c r="Y2448" s="33">
        <f t="shared" si="2755"/>
        <v>44067</v>
      </c>
    </row>
    <row r="2449" spans="1:25" ht="15">
      <c r="A2449" s="39"/>
      <c r="B2449" s="240"/>
      <c r="C2449" s="14" t="str">
        <f>IF(B2438&lt;&gt;"",'Agents Postes'!E$14,"")</f>
        <v/>
      </c>
      <c r="D2449" s="15"/>
      <c r="E2449" s="16"/>
      <c r="F2449" s="16"/>
      <c r="G2449" s="17"/>
      <c r="H2449" s="17"/>
      <c r="I2449" s="18"/>
      <c r="J2449" s="18"/>
      <c r="K2449" s="19"/>
      <c r="L2449" s="1">
        <f t="shared" si="2711"/>
        <v>0</v>
      </c>
      <c r="M2449" s="4">
        <f t="shared" si="2712"/>
        <v>0</v>
      </c>
      <c r="R2449">
        <f t="shared" si="2749"/>
        <v>1</v>
      </c>
      <c r="S2449" s="33">
        <f t="shared" ref="S2449" si="2763">S2438</f>
        <v>44067</v>
      </c>
      <c r="T2449">
        <f t="shared" si="2751"/>
        <v>35</v>
      </c>
      <c r="U2449">
        <f t="shared" si="2752"/>
        <v>8</v>
      </c>
      <c r="V2449" t="str">
        <f t="shared" si="2714"/>
        <v>351</v>
      </c>
      <c r="W2449" s="188">
        <f t="shared" si="2753"/>
        <v>0</v>
      </c>
      <c r="X2449" s="188">
        <f t="shared" si="2754"/>
        <v>0</v>
      </c>
      <c r="Y2449" s="33">
        <f t="shared" si="2755"/>
        <v>44067</v>
      </c>
    </row>
    <row r="2450" spans="1:25" ht="15">
      <c r="A2450" s="39"/>
      <c r="B2450" s="240"/>
      <c r="C2450" s="14" t="str">
        <f>IF(B2439&lt;&gt;"",'Agents Postes'!E$14,"")</f>
        <v/>
      </c>
      <c r="D2450" s="15"/>
      <c r="E2450" s="16"/>
      <c r="F2450" s="16"/>
      <c r="G2450" s="17"/>
      <c r="H2450" s="17"/>
      <c r="I2450" s="18"/>
      <c r="J2450" s="18"/>
      <c r="K2450" s="19"/>
      <c r="L2450" s="1">
        <f t="shared" si="2711"/>
        <v>0</v>
      </c>
      <c r="M2450" s="4">
        <f t="shared" si="2712"/>
        <v>0</v>
      </c>
      <c r="R2450">
        <f t="shared" si="2749"/>
        <v>1</v>
      </c>
      <c r="S2450" s="33">
        <f t="shared" ref="S2450" si="2764">S2438</f>
        <v>44067</v>
      </c>
      <c r="T2450">
        <f t="shared" si="2751"/>
        <v>35</v>
      </c>
      <c r="U2450">
        <f t="shared" si="2752"/>
        <v>8</v>
      </c>
      <c r="V2450" t="str">
        <f t="shared" si="2714"/>
        <v>351</v>
      </c>
      <c r="W2450" s="188">
        <f t="shared" si="2753"/>
        <v>0</v>
      </c>
      <c r="X2450" s="188">
        <f t="shared" si="2754"/>
        <v>0</v>
      </c>
      <c r="Y2450" s="33">
        <f t="shared" si="2755"/>
        <v>44067</v>
      </c>
    </row>
    <row r="2451" spans="1:25" ht="15">
      <c r="A2451" s="39"/>
      <c r="B2451" s="240"/>
      <c r="C2451" s="14" t="str">
        <f>IF(B2440&lt;&gt;"",'Agents Postes'!E$14,"")</f>
        <v/>
      </c>
      <c r="D2451" s="15"/>
      <c r="E2451" s="16"/>
      <c r="F2451" s="16"/>
      <c r="G2451" s="17"/>
      <c r="H2451" s="17"/>
      <c r="I2451" s="18"/>
      <c r="J2451" s="18"/>
      <c r="K2451" s="19"/>
      <c r="L2451" s="1">
        <f t="shared" si="2711"/>
        <v>0</v>
      </c>
      <c r="M2451" s="4">
        <f t="shared" si="2712"/>
        <v>0</v>
      </c>
      <c r="R2451">
        <f t="shared" si="2749"/>
        <v>1</v>
      </c>
      <c r="S2451" s="33">
        <f t="shared" ref="S2451" si="2765">S2438</f>
        <v>44067</v>
      </c>
      <c r="T2451">
        <f t="shared" si="2751"/>
        <v>35</v>
      </c>
      <c r="U2451">
        <f t="shared" si="2752"/>
        <v>8</v>
      </c>
      <c r="V2451" t="str">
        <f t="shared" si="2714"/>
        <v>351</v>
      </c>
      <c r="W2451" s="188">
        <f t="shared" si="2753"/>
        <v>0</v>
      </c>
      <c r="X2451" s="188">
        <f t="shared" si="2754"/>
        <v>0</v>
      </c>
      <c r="Y2451" s="33">
        <f t="shared" si="2755"/>
        <v>44067</v>
      </c>
    </row>
    <row r="2452" spans="1:25" ht="15.75" thickBot="1">
      <c r="A2452" s="39"/>
      <c r="B2452" s="241"/>
      <c r="C2452" s="14" t="str">
        <f>IF(B2441&lt;&gt;"",'Agents Postes'!E$14,"")</f>
        <v/>
      </c>
      <c r="D2452" s="15"/>
      <c r="E2452" s="126"/>
      <c r="F2452" s="126"/>
      <c r="G2452" s="127"/>
      <c r="H2452" s="127"/>
      <c r="I2452" s="128"/>
      <c r="J2452" s="128"/>
      <c r="K2452" s="21"/>
      <c r="L2452" s="5">
        <f t="shared" si="2711"/>
        <v>0</v>
      </c>
      <c r="M2452" s="6">
        <f t="shared" si="2712"/>
        <v>0</v>
      </c>
      <c r="R2452">
        <f t="shared" si="2749"/>
        <v>1</v>
      </c>
      <c r="S2452" s="33">
        <f t="shared" ref="S2452" si="2766">S2438</f>
        <v>44067</v>
      </c>
      <c r="T2452">
        <f t="shared" si="2751"/>
        <v>35</v>
      </c>
      <c r="U2452">
        <f t="shared" si="2752"/>
        <v>8</v>
      </c>
      <c r="V2452" t="str">
        <f t="shared" si="2714"/>
        <v>351</v>
      </c>
      <c r="W2452" s="188">
        <f t="shared" si="2753"/>
        <v>0</v>
      </c>
      <c r="X2452" s="188">
        <f t="shared" si="2754"/>
        <v>0</v>
      </c>
      <c r="Y2452" s="33">
        <f t="shared" si="2755"/>
        <v>44067</v>
      </c>
    </row>
    <row r="2453" spans="1:25" ht="15">
      <c r="A2453" s="39">
        <v>163</v>
      </c>
      <c r="B2453" s="239">
        <f>IF(WORKDAY(D$4,A2453,Feries)&lt;=F$4,WORKDAY(D$4,A2453,Feries),"")</f>
        <v>44068</v>
      </c>
      <c r="C2453" s="11" t="str">
        <f>IF(B2453&lt;&gt;"",'Agents Postes'!E$3,"")</f>
        <v>Herbert Dupont</v>
      </c>
      <c r="D2453" s="12"/>
      <c r="E2453" s="123"/>
      <c r="F2453" s="123"/>
      <c r="G2453" s="124"/>
      <c r="H2453" s="124"/>
      <c r="I2453" s="125"/>
      <c r="J2453" s="125"/>
      <c r="K2453" s="13"/>
      <c r="L2453" s="2">
        <f t="shared" si="2711"/>
        <v>0</v>
      </c>
      <c r="M2453" s="3">
        <f t="shared" si="2712"/>
        <v>0</v>
      </c>
      <c r="R2453">
        <f t="shared" si="2749"/>
        <v>2</v>
      </c>
      <c r="S2453" s="33">
        <f t="shared" ref="S2453" si="2767">B2453</f>
        <v>44068</v>
      </c>
      <c r="T2453">
        <f t="shared" si="2751"/>
        <v>35</v>
      </c>
      <c r="U2453">
        <f t="shared" si="2752"/>
        <v>8</v>
      </c>
      <c r="V2453" t="str">
        <f t="shared" si="2714"/>
        <v>35Herbert Dupont2</v>
      </c>
      <c r="W2453" s="188">
        <f t="shared" si="2753"/>
        <v>0</v>
      </c>
      <c r="X2453" s="188">
        <f t="shared" si="2754"/>
        <v>0</v>
      </c>
      <c r="Y2453" s="33">
        <f t="shared" si="2755"/>
        <v>44068</v>
      </c>
    </row>
    <row r="2454" spans="1:25" ht="15">
      <c r="A2454" s="39"/>
      <c r="B2454" s="240"/>
      <c r="C2454" s="14" t="str">
        <f>IF(B2453&lt;&gt;"",'Agents Postes'!E$4,"")</f>
        <v>Lulu Durand</v>
      </c>
      <c r="D2454" s="15"/>
      <c r="E2454" s="16"/>
      <c r="F2454" s="16"/>
      <c r="G2454" s="17"/>
      <c r="H2454" s="17"/>
      <c r="I2454" s="18"/>
      <c r="J2454" s="18"/>
      <c r="K2454" s="19"/>
      <c r="L2454" s="1">
        <f t="shared" si="2711"/>
        <v>0</v>
      </c>
      <c r="M2454" s="4">
        <f t="shared" si="2712"/>
        <v>0</v>
      </c>
      <c r="R2454">
        <f t="shared" si="2749"/>
        <v>2</v>
      </c>
      <c r="S2454" s="33">
        <f t="shared" ref="S2454" si="2768">S2453</f>
        <v>44068</v>
      </c>
      <c r="T2454">
        <f t="shared" si="2751"/>
        <v>35</v>
      </c>
      <c r="U2454">
        <f t="shared" si="2752"/>
        <v>8</v>
      </c>
      <c r="V2454" t="str">
        <f t="shared" si="2714"/>
        <v>35Lulu Durand2</v>
      </c>
      <c r="W2454" s="188">
        <f t="shared" si="2753"/>
        <v>0</v>
      </c>
      <c r="X2454" s="188">
        <f t="shared" si="2754"/>
        <v>0</v>
      </c>
      <c r="Y2454" s="33">
        <f t="shared" si="2755"/>
        <v>44068</v>
      </c>
    </row>
    <row r="2455" spans="1:25" ht="15">
      <c r="A2455" s="39"/>
      <c r="B2455" s="240"/>
      <c r="C2455" s="14" t="str">
        <f>IF(B2453&lt;&gt;"",'Agents Postes'!E$5,"")</f>
        <v>Jules Wist</v>
      </c>
      <c r="D2455" s="15"/>
      <c r="E2455" s="16"/>
      <c r="F2455" s="16"/>
      <c r="G2455" s="17"/>
      <c r="H2455" s="17"/>
      <c r="I2455" s="18"/>
      <c r="J2455" s="18"/>
      <c r="K2455" s="19"/>
      <c r="L2455" s="1">
        <f t="shared" si="2711"/>
        <v>0</v>
      </c>
      <c r="M2455" s="4">
        <f t="shared" si="2712"/>
        <v>0</v>
      </c>
      <c r="R2455">
        <f t="shared" si="2749"/>
        <v>2</v>
      </c>
      <c r="S2455" s="33">
        <f t="shared" ref="S2455" si="2769">S2453</f>
        <v>44068</v>
      </c>
      <c r="T2455">
        <f t="shared" si="2751"/>
        <v>35</v>
      </c>
      <c r="U2455">
        <f t="shared" si="2752"/>
        <v>8</v>
      </c>
      <c r="V2455" t="str">
        <f t="shared" si="2714"/>
        <v>35Jules Wist2</v>
      </c>
      <c r="W2455" s="188">
        <f t="shared" si="2753"/>
        <v>0</v>
      </c>
      <c r="X2455" s="188">
        <f t="shared" si="2754"/>
        <v>0</v>
      </c>
      <c r="Y2455" s="33">
        <f t="shared" si="2755"/>
        <v>44068</v>
      </c>
    </row>
    <row r="2456" spans="1:25" ht="15">
      <c r="A2456" s="39"/>
      <c r="B2456" s="240"/>
      <c r="C2456" s="14" t="str">
        <f>IF(B2453&lt;&gt;"",'Agents Postes'!E$6,"")</f>
        <v>Honoré Tarot</v>
      </c>
      <c r="D2456" s="15"/>
      <c r="E2456" s="16"/>
      <c r="F2456" s="16"/>
      <c r="G2456" s="17"/>
      <c r="H2456" s="17"/>
      <c r="I2456" s="18"/>
      <c r="J2456" s="18"/>
      <c r="K2456" s="19"/>
      <c r="L2456" s="1">
        <f t="shared" si="2711"/>
        <v>0</v>
      </c>
      <c r="M2456" s="4">
        <f t="shared" si="2712"/>
        <v>0</v>
      </c>
      <c r="R2456">
        <f t="shared" si="2749"/>
        <v>2</v>
      </c>
      <c r="S2456" s="33">
        <f t="shared" ref="S2456" si="2770">S2453</f>
        <v>44068</v>
      </c>
      <c r="T2456">
        <f t="shared" si="2751"/>
        <v>35</v>
      </c>
      <c r="U2456">
        <f t="shared" si="2752"/>
        <v>8</v>
      </c>
      <c r="V2456" t="str">
        <f t="shared" si="2714"/>
        <v>35Honoré Tarot2</v>
      </c>
      <c r="W2456" s="188">
        <f t="shared" si="2753"/>
        <v>0</v>
      </c>
      <c r="X2456" s="188">
        <f t="shared" si="2754"/>
        <v>0</v>
      </c>
      <c r="Y2456" s="33">
        <f t="shared" si="2755"/>
        <v>44068</v>
      </c>
    </row>
    <row r="2457" spans="1:25" ht="15">
      <c r="A2457" s="39"/>
      <c r="B2457" s="240"/>
      <c r="C2457" s="14" t="str">
        <f>IF(B2453&lt;&gt;"",'Agents Postes'!E$7,"")</f>
        <v>Joseph Belote</v>
      </c>
      <c r="D2457" s="15"/>
      <c r="E2457" s="16"/>
      <c r="F2457" s="16"/>
      <c r="G2457" s="17"/>
      <c r="H2457" s="17"/>
      <c r="I2457" s="18"/>
      <c r="J2457" s="18"/>
      <c r="K2457" s="19"/>
      <c r="L2457" s="1">
        <f t="shared" si="2711"/>
        <v>0</v>
      </c>
      <c r="M2457" s="4">
        <f t="shared" si="2712"/>
        <v>0</v>
      </c>
      <c r="R2457">
        <f t="shared" si="2749"/>
        <v>2</v>
      </c>
      <c r="S2457" s="33">
        <f t="shared" ref="S2457" si="2771">S2453</f>
        <v>44068</v>
      </c>
      <c r="T2457">
        <f t="shared" si="2751"/>
        <v>35</v>
      </c>
      <c r="U2457">
        <f t="shared" si="2752"/>
        <v>8</v>
      </c>
      <c r="V2457" t="str">
        <f t="shared" si="2714"/>
        <v>35Joseph Belote2</v>
      </c>
      <c r="W2457" s="188">
        <f t="shared" si="2753"/>
        <v>0</v>
      </c>
      <c r="X2457" s="188">
        <f t="shared" si="2754"/>
        <v>0</v>
      </c>
      <c r="Y2457" s="33">
        <f t="shared" si="2755"/>
        <v>44068</v>
      </c>
    </row>
    <row r="2458" spans="1:25" ht="15">
      <c r="A2458" s="39"/>
      <c r="B2458" s="240"/>
      <c r="C2458" s="14" t="str">
        <f>IF(B2453&lt;&gt;"",'Agents Postes'!E$8,"")</f>
        <v/>
      </c>
      <c r="D2458" s="15"/>
      <c r="E2458" s="16"/>
      <c r="F2458" s="16"/>
      <c r="G2458" s="17"/>
      <c r="H2458" s="17"/>
      <c r="I2458" s="18"/>
      <c r="J2458" s="18"/>
      <c r="K2458" s="19"/>
      <c r="L2458" s="1">
        <f t="shared" si="2711"/>
        <v>0</v>
      </c>
      <c r="M2458" s="4">
        <f t="shared" si="2712"/>
        <v>0</v>
      </c>
      <c r="R2458">
        <f t="shared" si="2749"/>
        <v>2</v>
      </c>
      <c r="S2458" s="33">
        <f t="shared" ref="S2458" si="2772">S2453</f>
        <v>44068</v>
      </c>
      <c r="T2458">
        <f t="shared" si="2751"/>
        <v>35</v>
      </c>
      <c r="U2458">
        <f t="shared" si="2752"/>
        <v>8</v>
      </c>
      <c r="V2458" t="str">
        <f t="shared" si="2714"/>
        <v>352</v>
      </c>
      <c r="W2458" s="188">
        <f t="shared" si="2753"/>
        <v>0</v>
      </c>
      <c r="X2458" s="188">
        <f t="shared" si="2754"/>
        <v>0</v>
      </c>
      <c r="Y2458" s="33">
        <f t="shared" si="2755"/>
        <v>44068</v>
      </c>
    </row>
    <row r="2459" spans="1:25" ht="15">
      <c r="A2459" s="39"/>
      <c r="B2459" s="240"/>
      <c r="C2459" s="14" t="str">
        <f>IF(B2453&lt;&gt;"",'Agents Postes'!E$9,"")</f>
        <v/>
      </c>
      <c r="D2459" s="15"/>
      <c r="E2459" s="16"/>
      <c r="F2459" s="16"/>
      <c r="G2459" s="17"/>
      <c r="H2459" s="17"/>
      <c r="I2459" s="18"/>
      <c r="J2459" s="18"/>
      <c r="K2459" s="19"/>
      <c r="L2459" s="1">
        <f t="shared" si="2711"/>
        <v>0</v>
      </c>
      <c r="M2459" s="4">
        <f t="shared" si="2712"/>
        <v>0</v>
      </c>
      <c r="R2459">
        <f t="shared" si="2749"/>
        <v>2</v>
      </c>
      <c r="S2459" s="33">
        <f t="shared" ref="S2459" si="2773">S2453</f>
        <v>44068</v>
      </c>
      <c r="T2459">
        <f t="shared" si="2751"/>
        <v>35</v>
      </c>
      <c r="U2459">
        <f t="shared" si="2752"/>
        <v>8</v>
      </c>
      <c r="V2459" t="str">
        <f t="shared" si="2714"/>
        <v>352</v>
      </c>
      <c r="W2459" s="188">
        <f t="shared" si="2753"/>
        <v>0</v>
      </c>
      <c r="X2459" s="188">
        <f t="shared" si="2754"/>
        <v>0</v>
      </c>
      <c r="Y2459" s="33">
        <f t="shared" si="2755"/>
        <v>44068</v>
      </c>
    </row>
    <row r="2460" spans="1:25" ht="15">
      <c r="A2460" s="39"/>
      <c r="B2460" s="240"/>
      <c r="C2460" s="14" t="str">
        <f>IF(B2453&lt;&gt;"",'Agents Postes'!E$10,"")</f>
        <v/>
      </c>
      <c r="D2460" s="15"/>
      <c r="E2460" s="16"/>
      <c r="F2460" s="16"/>
      <c r="G2460" s="17"/>
      <c r="H2460" s="17"/>
      <c r="I2460" s="18"/>
      <c r="J2460" s="18"/>
      <c r="K2460" s="19"/>
      <c r="L2460" s="1">
        <f t="shared" si="2711"/>
        <v>0</v>
      </c>
      <c r="M2460" s="4">
        <f t="shared" si="2712"/>
        <v>0</v>
      </c>
      <c r="R2460">
        <f t="shared" si="2749"/>
        <v>2</v>
      </c>
      <c r="S2460" s="33">
        <f t="shared" ref="S2460" si="2774">S2453</f>
        <v>44068</v>
      </c>
      <c r="T2460">
        <f t="shared" si="2751"/>
        <v>35</v>
      </c>
      <c r="U2460">
        <f t="shared" si="2752"/>
        <v>8</v>
      </c>
      <c r="V2460" t="str">
        <f t="shared" si="2714"/>
        <v>352</v>
      </c>
      <c r="W2460" s="188">
        <f t="shared" si="2753"/>
        <v>0</v>
      </c>
      <c r="X2460" s="188">
        <f t="shared" si="2754"/>
        <v>0</v>
      </c>
      <c r="Y2460" s="33">
        <f t="shared" si="2755"/>
        <v>44068</v>
      </c>
    </row>
    <row r="2461" spans="1:25" ht="15">
      <c r="A2461" s="39"/>
      <c r="B2461" s="240"/>
      <c r="C2461" s="14" t="str">
        <f>IF(B2453&lt;&gt;"",'Agents Postes'!E$11,"")</f>
        <v/>
      </c>
      <c r="D2461" s="15"/>
      <c r="E2461" s="16"/>
      <c r="F2461" s="16"/>
      <c r="G2461" s="17"/>
      <c r="H2461" s="17"/>
      <c r="I2461" s="18"/>
      <c r="J2461" s="18"/>
      <c r="K2461" s="19"/>
      <c r="L2461" s="1">
        <f t="shared" si="2711"/>
        <v>0</v>
      </c>
      <c r="M2461" s="4">
        <f t="shared" si="2712"/>
        <v>0</v>
      </c>
      <c r="R2461">
        <f t="shared" si="2749"/>
        <v>2</v>
      </c>
      <c r="S2461" s="33">
        <f t="shared" ref="S2461" si="2775">S2453</f>
        <v>44068</v>
      </c>
      <c r="T2461">
        <f t="shared" si="2751"/>
        <v>35</v>
      </c>
      <c r="U2461">
        <f t="shared" si="2752"/>
        <v>8</v>
      </c>
      <c r="V2461" t="str">
        <f t="shared" si="2714"/>
        <v>352</v>
      </c>
      <c r="W2461" s="188">
        <f t="shared" si="2753"/>
        <v>0</v>
      </c>
      <c r="X2461" s="188">
        <f t="shared" si="2754"/>
        <v>0</v>
      </c>
      <c r="Y2461" s="33">
        <f t="shared" si="2755"/>
        <v>44068</v>
      </c>
    </row>
    <row r="2462" spans="1:25" ht="15">
      <c r="A2462" s="39"/>
      <c r="B2462" s="240"/>
      <c r="C2462" s="14" t="str">
        <f>IF(B2453&lt;&gt;"",'Agents Postes'!E$12,"")</f>
        <v/>
      </c>
      <c r="D2462" s="15"/>
      <c r="E2462" s="16"/>
      <c r="F2462" s="16"/>
      <c r="G2462" s="17"/>
      <c r="H2462" s="17"/>
      <c r="I2462" s="18"/>
      <c r="J2462" s="18"/>
      <c r="K2462" s="19"/>
      <c r="L2462" s="1">
        <f t="shared" si="2711"/>
        <v>0</v>
      </c>
      <c r="M2462" s="4">
        <f t="shared" si="2712"/>
        <v>0</v>
      </c>
      <c r="R2462">
        <f t="shared" si="2749"/>
        <v>2</v>
      </c>
      <c r="S2462" s="33">
        <f t="shared" ref="S2462" si="2776">S2453</f>
        <v>44068</v>
      </c>
      <c r="T2462">
        <f t="shared" si="2751"/>
        <v>35</v>
      </c>
      <c r="U2462">
        <f t="shared" si="2752"/>
        <v>8</v>
      </c>
      <c r="V2462" t="str">
        <f t="shared" si="2714"/>
        <v>352</v>
      </c>
      <c r="W2462" s="188">
        <f t="shared" si="2753"/>
        <v>0</v>
      </c>
      <c r="X2462" s="188">
        <f t="shared" si="2754"/>
        <v>0</v>
      </c>
      <c r="Y2462" s="33">
        <f t="shared" si="2755"/>
        <v>44068</v>
      </c>
    </row>
    <row r="2463" spans="1:25" ht="15">
      <c r="A2463" s="39"/>
      <c r="B2463" s="240"/>
      <c r="C2463" s="14" t="str">
        <f>IF(B2453&lt;&gt;"",'Agents Postes'!E$13,"")</f>
        <v/>
      </c>
      <c r="D2463" s="15"/>
      <c r="E2463" s="16"/>
      <c r="F2463" s="16"/>
      <c r="G2463" s="17"/>
      <c r="H2463" s="17"/>
      <c r="I2463" s="18"/>
      <c r="J2463" s="18"/>
      <c r="K2463" s="19"/>
      <c r="L2463" s="1">
        <f t="shared" si="2711"/>
        <v>0</v>
      </c>
      <c r="M2463" s="4">
        <f t="shared" si="2712"/>
        <v>0</v>
      </c>
      <c r="R2463">
        <f t="shared" si="2749"/>
        <v>2</v>
      </c>
      <c r="S2463" s="33">
        <f t="shared" ref="S2463" si="2777">S2453</f>
        <v>44068</v>
      </c>
      <c r="T2463">
        <f t="shared" si="2751"/>
        <v>35</v>
      </c>
      <c r="U2463">
        <f t="shared" si="2752"/>
        <v>8</v>
      </c>
      <c r="V2463" t="str">
        <f t="shared" si="2714"/>
        <v>352</v>
      </c>
      <c r="W2463" s="188">
        <f t="shared" si="2753"/>
        <v>0</v>
      </c>
      <c r="X2463" s="188">
        <f t="shared" si="2754"/>
        <v>0</v>
      </c>
      <c r="Y2463" s="33">
        <f t="shared" si="2755"/>
        <v>44068</v>
      </c>
    </row>
    <row r="2464" spans="1:25" ht="15">
      <c r="A2464" s="39"/>
      <c r="B2464" s="240"/>
      <c r="C2464" s="14" t="str">
        <f>IF(B2453&lt;&gt;"",'Agents Postes'!E$14,"")</f>
        <v/>
      </c>
      <c r="D2464" s="15"/>
      <c r="E2464" s="16"/>
      <c r="F2464" s="16"/>
      <c r="G2464" s="17"/>
      <c r="H2464" s="17"/>
      <c r="I2464" s="18"/>
      <c r="J2464" s="18"/>
      <c r="K2464" s="19"/>
      <c r="L2464" s="1">
        <f t="shared" si="2711"/>
        <v>0</v>
      </c>
      <c r="M2464" s="4">
        <f t="shared" si="2712"/>
        <v>0</v>
      </c>
      <c r="R2464">
        <f t="shared" si="2749"/>
        <v>2</v>
      </c>
      <c r="S2464" s="33">
        <f t="shared" ref="S2464" si="2778">S2453</f>
        <v>44068</v>
      </c>
      <c r="T2464">
        <f t="shared" si="2751"/>
        <v>35</v>
      </c>
      <c r="U2464">
        <f t="shared" si="2752"/>
        <v>8</v>
      </c>
      <c r="V2464" t="str">
        <f t="shared" si="2714"/>
        <v>352</v>
      </c>
      <c r="W2464" s="188">
        <f t="shared" si="2753"/>
        <v>0</v>
      </c>
      <c r="X2464" s="188">
        <f t="shared" si="2754"/>
        <v>0</v>
      </c>
      <c r="Y2464" s="33">
        <f t="shared" si="2755"/>
        <v>44068</v>
      </c>
    </row>
    <row r="2465" spans="1:25" ht="15">
      <c r="A2465" s="39"/>
      <c r="B2465" s="240"/>
      <c r="C2465" s="14" t="str">
        <f>IF(B2454&lt;&gt;"",'Agents Postes'!E$14,"")</f>
        <v/>
      </c>
      <c r="D2465" s="15"/>
      <c r="E2465" s="16"/>
      <c r="F2465" s="16"/>
      <c r="G2465" s="17"/>
      <c r="H2465" s="17"/>
      <c r="I2465" s="18"/>
      <c r="J2465" s="18"/>
      <c r="K2465" s="19"/>
      <c r="L2465" s="1">
        <f t="shared" si="2711"/>
        <v>0</v>
      </c>
      <c r="M2465" s="4">
        <f t="shared" si="2712"/>
        <v>0</v>
      </c>
      <c r="R2465">
        <f t="shared" si="2749"/>
        <v>2</v>
      </c>
      <c r="S2465" s="33">
        <f t="shared" ref="S2465" si="2779">S2453</f>
        <v>44068</v>
      </c>
      <c r="T2465">
        <f t="shared" si="2751"/>
        <v>35</v>
      </c>
      <c r="U2465">
        <f t="shared" si="2752"/>
        <v>8</v>
      </c>
      <c r="V2465" t="str">
        <f t="shared" si="2714"/>
        <v>352</v>
      </c>
      <c r="W2465" s="188">
        <f t="shared" si="2753"/>
        <v>0</v>
      </c>
      <c r="X2465" s="188">
        <f t="shared" si="2754"/>
        <v>0</v>
      </c>
      <c r="Y2465" s="33">
        <f t="shared" si="2755"/>
        <v>44068</v>
      </c>
    </row>
    <row r="2466" spans="1:25" ht="15">
      <c r="A2466" s="39"/>
      <c r="B2466" s="240"/>
      <c r="C2466" s="14" t="str">
        <f>IF(B2455&lt;&gt;"",'Agents Postes'!E$14,"")</f>
        <v/>
      </c>
      <c r="D2466" s="15"/>
      <c r="E2466" s="16"/>
      <c r="F2466" s="16"/>
      <c r="G2466" s="17"/>
      <c r="H2466" s="17"/>
      <c r="I2466" s="18"/>
      <c r="J2466" s="18"/>
      <c r="K2466" s="19"/>
      <c r="L2466" s="1">
        <f t="shared" si="2711"/>
        <v>0</v>
      </c>
      <c r="M2466" s="4">
        <f t="shared" si="2712"/>
        <v>0</v>
      </c>
      <c r="R2466">
        <f t="shared" si="2749"/>
        <v>2</v>
      </c>
      <c r="S2466" s="33">
        <f t="shared" ref="S2466" si="2780">S2453</f>
        <v>44068</v>
      </c>
      <c r="T2466">
        <f t="shared" si="2751"/>
        <v>35</v>
      </c>
      <c r="U2466">
        <f t="shared" si="2752"/>
        <v>8</v>
      </c>
      <c r="V2466" t="str">
        <f t="shared" si="2714"/>
        <v>352</v>
      </c>
      <c r="W2466" s="188">
        <f t="shared" si="2753"/>
        <v>0</v>
      </c>
      <c r="X2466" s="188">
        <f t="shared" si="2754"/>
        <v>0</v>
      </c>
      <c r="Y2466" s="33">
        <f t="shared" si="2755"/>
        <v>44068</v>
      </c>
    </row>
    <row r="2467" spans="1:25" ht="15.75" thickBot="1">
      <c r="A2467" s="39"/>
      <c r="B2467" s="241"/>
      <c r="C2467" s="14" t="str">
        <f>IF(B2456&lt;&gt;"",'Agents Postes'!E$14,"")</f>
        <v/>
      </c>
      <c r="D2467" s="15"/>
      <c r="E2467" s="126"/>
      <c r="F2467" s="126"/>
      <c r="G2467" s="127"/>
      <c r="H2467" s="127"/>
      <c r="I2467" s="128"/>
      <c r="J2467" s="128"/>
      <c r="K2467" s="21"/>
      <c r="L2467" s="5">
        <f t="shared" si="2711"/>
        <v>0</v>
      </c>
      <c r="M2467" s="6">
        <f t="shared" si="2712"/>
        <v>0</v>
      </c>
      <c r="R2467">
        <f t="shared" si="2749"/>
        <v>2</v>
      </c>
      <c r="S2467" s="33">
        <f t="shared" ref="S2467" si="2781">S2453</f>
        <v>44068</v>
      </c>
      <c r="T2467">
        <f t="shared" si="2751"/>
        <v>35</v>
      </c>
      <c r="U2467">
        <f t="shared" si="2752"/>
        <v>8</v>
      </c>
      <c r="V2467" t="str">
        <f t="shared" si="2714"/>
        <v>352</v>
      </c>
      <c r="W2467" s="188">
        <f t="shared" si="2753"/>
        <v>0</v>
      </c>
      <c r="X2467" s="188">
        <f t="shared" si="2754"/>
        <v>0</v>
      </c>
      <c r="Y2467" s="33">
        <f t="shared" si="2755"/>
        <v>44068</v>
      </c>
    </row>
    <row r="2468" spans="1:25" ht="15">
      <c r="A2468" s="39">
        <v>164</v>
      </c>
      <c r="B2468" s="239">
        <f>IF(WORKDAY(D$4,A2468,Feries)&lt;=F$4,WORKDAY(D$4,A2468,Feries),"")</f>
        <v>44069</v>
      </c>
      <c r="C2468" s="11" t="str">
        <f>IF(B2468&lt;&gt;"",'Agents Postes'!E$3,"")</f>
        <v>Herbert Dupont</v>
      </c>
      <c r="D2468" s="12"/>
      <c r="E2468" s="123"/>
      <c r="F2468" s="123"/>
      <c r="G2468" s="124"/>
      <c r="H2468" s="124"/>
      <c r="I2468" s="125"/>
      <c r="J2468" s="125"/>
      <c r="K2468" s="13"/>
      <c r="L2468" s="2">
        <f t="shared" si="2711"/>
        <v>0</v>
      </c>
      <c r="M2468" s="3">
        <f t="shared" si="2712"/>
        <v>0</v>
      </c>
      <c r="R2468">
        <f t="shared" si="2749"/>
        <v>3</v>
      </c>
      <c r="S2468" s="33">
        <f t="shared" ref="S2468" si="2782">B2468</f>
        <v>44069</v>
      </c>
      <c r="T2468">
        <f t="shared" si="2751"/>
        <v>35</v>
      </c>
      <c r="U2468">
        <f t="shared" si="2752"/>
        <v>8</v>
      </c>
      <c r="V2468" t="str">
        <f t="shared" si="2714"/>
        <v>35Herbert Dupont3</v>
      </c>
      <c r="W2468" s="188">
        <f t="shared" si="2753"/>
        <v>0</v>
      </c>
      <c r="X2468" s="188">
        <f t="shared" si="2754"/>
        <v>0</v>
      </c>
      <c r="Y2468" s="33">
        <f t="shared" si="2755"/>
        <v>44069</v>
      </c>
    </row>
    <row r="2469" spans="1:25" ht="15">
      <c r="A2469" s="39"/>
      <c r="B2469" s="240"/>
      <c r="C2469" s="14" t="str">
        <f>IF(B2468&lt;&gt;"",'Agents Postes'!E$4,"")</f>
        <v>Lulu Durand</v>
      </c>
      <c r="D2469" s="15"/>
      <c r="E2469" s="16"/>
      <c r="F2469" s="16"/>
      <c r="G2469" s="17"/>
      <c r="H2469" s="17"/>
      <c r="I2469" s="18"/>
      <c r="J2469" s="18"/>
      <c r="K2469" s="19"/>
      <c r="L2469" s="1">
        <f t="shared" si="2711"/>
        <v>0</v>
      </c>
      <c r="M2469" s="4">
        <f t="shared" si="2712"/>
        <v>0</v>
      </c>
      <c r="R2469">
        <f t="shared" si="2749"/>
        <v>3</v>
      </c>
      <c r="S2469" s="33">
        <f t="shared" ref="S2469" si="2783">S2468</f>
        <v>44069</v>
      </c>
      <c r="T2469">
        <f t="shared" si="2751"/>
        <v>35</v>
      </c>
      <c r="U2469">
        <f t="shared" si="2752"/>
        <v>8</v>
      </c>
      <c r="V2469" t="str">
        <f t="shared" si="2714"/>
        <v>35Lulu Durand3</v>
      </c>
      <c r="W2469" s="188">
        <f t="shared" si="2753"/>
        <v>0</v>
      </c>
      <c r="X2469" s="188">
        <f t="shared" si="2754"/>
        <v>0</v>
      </c>
      <c r="Y2469" s="33">
        <f t="shared" si="2755"/>
        <v>44069</v>
      </c>
    </row>
    <row r="2470" spans="1:25" ht="15">
      <c r="A2470" s="39"/>
      <c r="B2470" s="240"/>
      <c r="C2470" s="14" t="str">
        <f>IF(B2468&lt;&gt;"",'Agents Postes'!E$5,"")</f>
        <v>Jules Wist</v>
      </c>
      <c r="D2470" s="15"/>
      <c r="E2470" s="16"/>
      <c r="F2470" s="16"/>
      <c r="G2470" s="17"/>
      <c r="H2470" s="17"/>
      <c r="I2470" s="18"/>
      <c r="J2470" s="18"/>
      <c r="K2470" s="19"/>
      <c r="L2470" s="1">
        <f t="shared" ref="L2470:L2533" si="2784">(F2470-E2470)+(H2470-G2470)+(J2470-I2470)</f>
        <v>0</v>
      </c>
      <c r="M2470" s="4">
        <f t="shared" ref="M2470:M2533" si="2785">L2470*24</f>
        <v>0</v>
      </c>
      <c r="R2470">
        <f t="shared" si="2749"/>
        <v>3</v>
      </c>
      <c r="S2470" s="33">
        <f t="shared" ref="S2470" si="2786">S2468</f>
        <v>44069</v>
      </c>
      <c r="T2470">
        <f t="shared" si="2751"/>
        <v>35</v>
      </c>
      <c r="U2470">
        <f t="shared" si="2752"/>
        <v>8</v>
      </c>
      <c r="V2470" t="str">
        <f t="shared" ref="V2470:V2533" si="2787">T2470&amp;C2470&amp;R2470</f>
        <v>35Jules Wist3</v>
      </c>
      <c r="W2470" s="188">
        <f t="shared" si="2753"/>
        <v>0</v>
      </c>
      <c r="X2470" s="188">
        <f t="shared" si="2754"/>
        <v>0</v>
      </c>
      <c r="Y2470" s="33">
        <f t="shared" si="2755"/>
        <v>44069</v>
      </c>
    </row>
    <row r="2471" spans="1:25" ht="15">
      <c r="A2471" s="39"/>
      <c r="B2471" s="240"/>
      <c r="C2471" s="14" t="str">
        <f>IF(B2468&lt;&gt;"",'Agents Postes'!E$6,"")</f>
        <v>Honoré Tarot</v>
      </c>
      <c r="D2471" s="15"/>
      <c r="E2471" s="16"/>
      <c r="F2471" s="16"/>
      <c r="G2471" s="17"/>
      <c r="H2471" s="17"/>
      <c r="I2471" s="18"/>
      <c r="J2471" s="18"/>
      <c r="K2471" s="19"/>
      <c r="L2471" s="1">
        <f t="shared" si="2784"/>
        <v>0</v>
      </c>
      <c r="M2471" s="4">
        <f t="shared" si="2785"/>
        <v>0</v>
      </c>
      <c r="R2471">
        <f t="shared" si="2749"/>
        <v>3</v>
      </c>
      <c r="S2471" s="33">
        <f t="shared" ref="S2471" si="2788">S2468</f>
        <v>44069</v>
      </c>
      <c r="T2471">
        <f t="shared" si="2751"/>
        <v>35</v>
      </c>
      <c r="U2471">
        <f t="shared" si="2752"/>
        <v>8</v>
      </c>
      <c r="V2471" t="str">
        <f t="shared" si="2787"/>
        <v>35Honoré Tarot3</v>
      </c>
      <c r="W2471" s="188">
        <f t="shared" si="2753"/>
        <v>0</v>
      </c>
      <c r="X2471" s="188">
        <f t="shared" si="2754"/>
        <v>0</v>
      </c>
      <c r="Y2471" s="33">
        <f t="shared" si="2755"/>
        <v>44069</v>
      </c>
    </row>
    <row r="2472" spans="1:25" ht="15">
      <c r="A2472" s="39"/>
      <c r="B2472" s="240"/>
      <c r="C2472" s="14" t="str">
        <f>IF(B2468&lt;&gt;"",'Agents Postes'!E$7,"")</f>
        <v>Joseph Belote</v>
      </c>
      <c r="D2472" s="15"/>
      <c r="E2472" s="16"/>
      <c r="F2472" s="16"/>
      <c r="G2472" s="17"/>
      <c r="H2472" s="17"/>
      <c r="I2472" s="18"/>
      <c r="J2472" s="18"/>
      <c r="K2472" s="19"/>
      <c r="L2472" s="1">
        <f t="shared" si="2784"/>
        <v>0</v>
      </c>
      <c r="M2472" s="4">
        <f t="shared" si="2785"/>
        <v>0</v>
      </c>
      <c r="R2472">
        <f t="shared" si="2749"/>
        <v>3</v>
      </c>
      <c r="S2472" s="33">
        <f t="shared" ref="S2472" si="2789">S2468</f>
        <v>44069</v>
      </c>
      <c r="T2472">
        <f t="shared" si="2751"/>
        <v>35</v>
      </c>
      <c r="U2472">
        <f t="shared" si="2752"/>
        <v>8</v>
      </c>
      <c r="V2472" t="str">
        <f t="shared" si="2787"/>
        <v>35Joseph Belote3</v>
      </c>
      <c r="W2472" s="188">
        <f t="shared" si="2753"/>
        <v>0</v>
      </c>
      <c r="X2472" s="188">
        <f t="shared" si="2754"/>
        <v>0</v>
      </c>
      <c r="Y2472" s="33">
        <f t="shared" si="2755"/>
        <v>44069</v>
      </c>
    </row>
    <row r="2473" spans="1:25" ht="15">
      <c r="A2473" s="39"/>
      <c r="B2473" s="240"/>
      <c r="C2473" s="14" t="str">
        <f>IF(B2468&lt;&gt;"",'Agents Postes'!E$8,"")</f>
        <v/>
      </c>
      <c r="D2473" s="15"/>
      <c r="E2473" s="16"/>
      <c r="F2473" s="16"/>
      <c r="G2473" s="17"/>
      <c r="H2473" s="17"/>
      <c r="I2473" s="18"/>
      <c r="J2473" s="18"/>
      <c r="K2473" s="19"/>
      <c r="L2473" s="1">
        <f t="shared" si="2784"/>
        <v>0</v>
      </c>
      <c r="M2473" s="4">
        <f t="shared" si="2785"/>
        <v>0</v>
      </c>
      <c r="R2473">
        <f t="shared" si="2749"/>
        <v>3</v>
      </c>
      <c r="S2473" s="33">
        <f t="shared" ref="S2473" si="2790">S2468</f>
        <v>44069</v>
      </c>
      <c r="T2473">
        <f t="shared" si="2751"/>
        <v>35</v>
      </c>
      <c r="U2473">
        <f t="shared" si="2752"/>
        <v>8</v>
      </c>
      <c r="V2473" t="str">
        <f t="shared" si="2787"/>
        <v>353</v>
      </c>
      <c r="W2473" s="188">
        <f t="shared" si="2753"/>
        <v>0</v>
      </c>
      <c r="X2473" s="188">
        <f t="shared" si="2754"/>
        <v>0</v>
      </c>
      <c r="Y2473" s="33">
        <f t="shared" si="2755"/>
        <v>44069</v>
      </c>
    </row>
    <row r="2474" spans="1:25" ht="15">
      <c r="A2474" s="39"/>
      <c r="B2474" s="240"/>
      <c r="C2474" s="14" t="str">
        <f>IF(B2468&lt;&gt;"",'Agents Postes'!E$9,"")</f>
        <v/>
      </c>
      <c r="D2474" s="15"/>
      <c r="E2474" s="16"/>
      <c r="F2474" s="16"/>
      <c r="G2474" s="17"/>
      <c r="H2474" s="17"/>
      <c r="I2474" s="18"/>
      <c r="J2474" s="18"/>
      <c r="K2474" s="19"/>
      <c r="L2474" s="1">
        <f t="shared" si="2784"/>
        <v>0</v>
      </c>
      <c r="M2474" s="4">
        <f t="shared" si="2785"/>
        <v>0</v>
      </c>
      <c r="R2474">
        <f t="shared" si="2749"/>
        <v>3</v>
      </c>
      <c r="S2474" s="33">
        <f t="shared" ref="S2474" si="2791">S2468</f>
        <v>44069</v>
      </c>
      <c r="T2474">
        <f t="shared" si="2751"/>
        <v>35</v>
      </c>
      <c r="U2474">
        <f t="shared" si="2752"/>
        <v>8</v>
      </c>
      <c r="V2474" t="str">
        <f t="shared" si="2787"/>
        <v>353</v>
      </c>
      <c r="W2474" s="188">
        <f t="shared" si="2753"/>
        <v>0</v>
      </c>
      <c r="X2474" s="188">
        <f t="shared" si="2754"/>
        <v>0</v>
      </c>
      <c r="Y2474" s="33">
        <f t="shared" si="2755"/>
        <v>44069</v>
      </c>
    </row>
    <row r="2475" spans="1:25" ht="15">
      <c r="A2475" s="39"/>
      <c r="B2475" s="240"/>
      <c r="C2475" s="14" t="str">
        <f>IF(B2468&lt;&gt;"",'Agents Postes'!E$10,"")</f>
        <v/>
      </c>
      <c r="D2475" s="15"/>
      <c r="E2475" s="16"/>
      <c r="F2475" s="16"/>
      <c r="G2475" s="17"/>
      <c r="H2475" s="17"/>
      <c r="I2475" s="18"/>
      <c r="J2475" s="18"/>
      <c r="K2475" s="19"/>
      <c r="L2475" s="1">
        <f t="shared" si="2784"/>
        <v>0</v>
      </c>
      <c r="M2475" s="4">
        <f t="shared" si="2785"/>
        <v>0</v>
      </c>
      <c r="R2475">
        <f t="shared" si="2749"/>
        <v>3</v>
      </c>
      <c r="S2475" s="33">
        <f t="shared" ref="S2475" si="2792">S2468</f>
        <v>44069</v>
      </c>
      <c r="T2475">
        <f t="shared" si="2751"/>
        <v>35</v>
      </c>
      <c r="U2475">
        <f t="shared" si="2752"/>
        <v>8</v>
      </c>
      <c r="V2475" t="str">
        <f t="shared" si="2787"/>
        <v>353</v>
      </c>
      <c r="W2475" s="188">
        <f t="shared" si="2753"/>
        <v>0</v>
      </c>
      <c r="X2475" s="188">
        <f t="shared" si="2754"/>
        <v>0</v>
      </c>
      <c r="Y2475" s="33">
        <f t="shared" si="2755"/>
        <v>44069</v>
      </c>
    </row>
    <row r="2476" spans="1:25" ht="15">
      <c r="A2476" s="39"/>
      <c r="B2476" s="240"/>
      <c r="C2476" s="14" t="str">
        <f>IF(B2468&lt;&gt;"",'Agents Postes'!E$11,"")</f>
        <v/>
      </c>
      <c r="D2476" s="15"/>
      <c r="E2476" s="16"/>
      <c r="F2476" s="16"/>
      <c r="G2476" s="17"/>
      <c r="H2476" s="17"/>
      <c r="I2476" s="18"/>
      <c r="J2476" s="18"/>
      <c r="K2476" s="19"/>
      <c r="L2476" s="1">
        <f t="shared" si="2784"/>
        <v>0</v>
      </c>
      <c r="M2476" s="4">
        <f t="shared" si="2785"/>
        <v>0</v>
      </c>
      <c r="R2476">
        <f t="shared" si="2749"/>
        <v>3</v>
      </c>
      <c r="S2476" s="33">
        <f t="shared" ref="S2476" si="2793">S2468</f>
        <v>44069</v>
      </c>
      <c r="T2476">
        <f t="shared" si="2751"/>
        <v>35</v>
      </c>
      <c r="U2476">
        <f t="shared" si="2752"/>
        <v>8</v>
      </c>
      <c r="V2476" t="str">
        <f t="shared" si="2787"/>
        <v>353</v>
      </c>
      <c r="W2476" s="188">
        <f t="shared" si="2753"/>
        <v>0</v>
      </c>
      <c r="X2476" s="188">
        <f t="shared" si="2754"/>
        <v>0</v>
      </c>
      <c r="Y2476" s="33">
        <f t="shared" si="2755"/>
        <v>44069</v>
      </c>
    </row>
    <row r="2477" spans="1:25" ht="15">
      <c r="A2477" s="39"/>
      <c r="B2477" s="240"/>
      <c r="C2477" s="14" t="str">
        <f>IF(B2468&lt;&gt;"",'Agents Postes'!E$12,"")</f>
        <v/>
      </c>
      <c r="D2477" s="15"/>
      <c r="E2477" s="16"/>
      <c r="F2477" s="16"/>
      <c r="G2477" s="17"/>
      <c r="H2477" s="17"/>
      <c r="I2477" s="18"/>
      <c r="J2477" s="18"/>
      <c r="K2477" s="19"/>
      <c r="L2477" s="1">
        <f t="shared" si="2784"/>
        <v>0</v>
      </c>
      <c r="M2477" s="4">
        <f t="shared" si="2785"/>
        <v>0</v>
      </c>
      <c r="R2477">
        <f t="shared" si="2749"/>
        <v>3</v>
      </c>
      <c r="S2477" s="33">
        <f t="shared" ref="S2477" si="2794">S2468</f>
        <v>44069</v>
      </c>
      <c r="T2477">
        <f t="shared" si="2751"/>
        <v>35</v>
      </c>
      <c r="U2477">
        <f t="shared" si="2752"/>
        <v>8</v>
      </c>
      <c r="V2477" t="str">
        <f t="shared" si="2787"/>
        <v>353</v>
      </c>
      <c r="W2477" s="188">
        <f t="shared" si="2753"/>
        <v>0</v>
      </c>
      <c r="X2477" s="188">
        <f t="shared" si="2754"/>
        <v>0</v>
      </c>
      <c r="Y2477" s="33">
        <f t="shared" si="2755"/>
        <v>44069</v>
      </c>
    </row>
    <row r="2478" spans="1:25" ht="15">
      <c r="A2478" s="39"/>
      <c r="B2478" s="240"/>
      <c r="C2478" s="14" t="str">
        <f>IF(B2468&lt;&gt;"",'Agents Postes'!E$13,"")</f>
        <v/>
      </c>
      <c r="D2478" s="15"/>
      <c r="E2478" s="16"/>
      <c r="F2478" s="16"/>
      <c r="G2478" s="17"/>
      <c r="H2478" s="17"/>
      <c r="I2478" s="18"/>
      <c r="J2478" s="18"/>
      <c r="K2478" s="19"/>
      <c r="L2478" s="1">
        <f t="shared" si="2784"/>
        <v>0</v>
      </c>
      <c r="M2478" s="4">
        <f t="shared" si="2785"/>
        <v>0</v>
      </c>
      <c r="R2478">
        <f t="shared" si="2749"/>
        <v>3</v>
      </c>
      <c r="S2478" s="33">
        <f t="shared" ref="S2478" si="2795">S2468</f>
        <v>44069</v>
      </c>
      <c r="T2478">
        <f t="shared" si="2751"/>
        <v>35</v>
      </c>
      <c r="U2478">
        <f t="shared" si="2752"/>
        <v>8</v>
      </c>
      <c r="V2478" t="str">
        <f t="shared" si="2787"/>
        <v>353</v>
      </c>
      <c r="W2478" s="188">
        <f t="shared" si="2753"/>
        <v>0</v>
      </c>
      <c r="X2478" s="188">
        <f t="shared" si="2754"/>
        <v>0</v>
      </c>
      <c r="Y2478" s="33">
        <f t="shared" si="2755"/>
        <v>44069</v>
      </c>
    </row>
    <row r="2479" spans="1:25" ht="15">
      <c r="A2479" s="39"/>
      <c r="B2479" s="240"/>
      <c r="C2479" s="14" t="str">
        <f>IF(B2468&lt;&gt;"",'Agents Postes'!E$14,"")</f>
        <v/>
      </c>
      <c r="D2479" s="15"/>
      <c r="E2479" s="16"/>
      <c r="F2479" s="16"/>
      <c r="G2479" s="17"/>
      <c r="H2479" s="17"/>
      <c r="I2479" s="18"/>
      <c r="J2479" s="18"/>
      <c r="K2479" s="19"/>
      <c r="L2479" s="1">
        <f t="shared" si="2784"/>
        <v>0</v>
      </c>
      <c r="M2479" s="4">
        <f t="shared" si="2785"/>
        <v>0</v>
      </c>
      <c r="R2479">
        <f t="shared" si="2749"/>
        <v>3</v>
      </c>
      <c r="S2479" s="33">
        <f t="shared" ref="S2479" si="2796">S2468</f>
        <v>44069</v>
      </c>
      <c r="T2479">
        <f t="shared" si="2751"/>
        <v>35</v>
      </c>
      <c r="U2479">
        <f t="shared" si="2752"/>
        <v>8</v>
      </c>
      <c r="V2479" t="str">
        <f t="shared" si="2787"/>
        <v>353</v>
      </c>
      <c r="W2479" s="188">
        <f t="shared" si="2753"/>
        <v>0</v>
      </c>
      <c r="X2479" s="188">
        <f t="shared" si="2754"/>
        <v>0</v>
      </c>
      <c r="Y2479" s="33">
        <f t="shared" si="2755"/>
        <v>44069</v>
      </c>
    </row>
    <row r="2480" spans="1:25" ht="15">
      <c r="A2480" s="39"/>
      <c r="B2480" s="240"/>
      <c r="C2480" s="14" t="str">
        <f>IF(B2469&lt;&gt;"",'Agents Postes'!E$14,"")</f>
        <v/>
      </c>
      <c r="D2480" s="15"/>
      <c r="E2480" s="16"/>
      <c r="F2480" s="16"/>
      <c r="G2480" s="17"/>
      <c r="H2480" s="17"/>
      <c r="I2480" s="18"/>
      <c r="J2480" s="18"/>
      <c r="K2480" s="19"/>
      <c r="L2480" s="1">
        <f t="shared" si="2784"/>
        <v>0</v>
      </c>
      <c r="M2480" s="4">
        <f t="shared" si="2785"/>
        <v>0</v>
      </c>
      <c r="R2480">
        <f t="shared" si="2749"/>
        <v>3</v>
      </c>
      <c r="S2480" s="33">
        <f t="shared" ref="S2480" si="2797">S2468</f>
        <v>44069</v>
      </c>
      <c r="T2480">
        <f t="shared" si="2751"/>
        <v>35</v>
      </c>
      <c r="U2480">
        <f t="shared" si="2752"/>
        <v>8</v>
      </c>
      <c r="V2480" t="str">
        <f t="shared" si="2787"/>
        <v>353</v>
      </c>
      <c r="W2480" s="188">
        <f t="shared" si="2753"/>
        <v>0</v>
      </c>
      <c r="X2480" s="188">
        <f t="shared" si="2754"/>
        <v>0</v>
      </c>
      <c r="Y2480" s="33">
        <f t="shared" si="2755"/>
        <v>44069</v>
      </c>
    </row>
    <row r="2481" spans="1:25" ht="15">
      <c r="A2481" s="39"/>
      <c r="B2481" s="240"/>
      <c r="C2481" s="14" t="str">
        <f>IF(B2470&lt;&gt;"",'Agents Postes'!E$14,"")</f>
        <v/>
      </c>
      <c r="D2481" s="15"/>
      <c r="E2481" s="16"/>
      <c r="F2481" s="16"/>
      <c r="G2481" s="17"/>
      <c r="H2481" s="17"/>
      <c r="I2481" s="18"/>
      <c r="J2481" s="18"/>
      <c r="K2481" s="19"/>
      <c r="L2481" s="1">
        <f t="shared" si="2784"/>
        <v>0</v>
      </c>
      <c r="M2481" s="4">
        <f t="shared" si="2785"/>
        <v>0</v>
      </c>
      <c r="R2481">
        <f t="shared" si="2749"/>
        <v>3</v>
      </c>
      <c r="S2481" s="33">
        <f t="shared" ref="S2481" si="2798">S2468</f>
        <v>44069</v>
      </c>
      <c r="T2481">
        <f t="shared" si="2751"/>
        <v>35</v>
      </c>
      <c r="U2481">
        <f t="shared" si="2752"/>
        <v>8</v>
      </c>
      <c r="V2481" t="str">
        <f t="shared" si="2787"/>
        <v>353</v>
      </c>
      <c r="W2481" s="188">
        <f t="shared" si="2753"/>
        <v>0</v>
      </c>
      <c r="X2481" s="188">
        <f t="shared" si="2754"/>
        <v>0</v>
      </c>
      <c r="Y2481" s="33">
        <f t="shared" si="2755"/>
        <v>44069</v>
      </c>
    </row>
    <row r="2482" spans="1:25" ht="15.75" thickBot="1">
      <c r="A2482" s="39"/>
      <c r="B2482" s="241"/>
      <c r="C2482" s="14" t="str">
        <f>IF(B2471&lt;&gt;"",'Agents Postes'!E$14,"")</f>
        <v/>
      </c>
      <c r="D2482" s="15"/>
      <c r="E2482" s="126"/>
      <c r="F2482" s="126"/>
      <c r="G2482" s="127"/>
      <c r="H2482" s="127"/>
      <c r="I2482" s="128"/>
      <c r="J2482" s="128"/>
      <c r="K2482" s="21"/>
      <c r="L2482" s="5">
        <f t="shared" si="2784"/>
        <v>0</v>
      </c>
      <c r="M2482" s="6">
        <f t="shared" si="2785"/>
        <v>0</v>
      </c>
      <c r="R2482">
        <f t="shared" si="2749"/>
        <v>3</v>
      </c>
      <c r="S2482" s="33">
        <f t="shared" ref="S2482" si="2799">S2468</f>
        <v>44069</v>
      </c>
      <c r="T2482">
        <f t="shared" si="2751"/>
        <v>35</v>
      </c>
      <c r="U2482">
        <f t="shared" si="2752"/>
        <v>8</v>
      </c>
      <c r="V2482" t="str">
        <f t="shared" si="2787"/>
        <v>353</v>
      </c>
      <c r="W2482" s="188">
        <f t="shared" si="2753"/>
        <v>0</v>
      </c>
      <c r="X2482" s="188">
        <f t="shared" si="2754"/>
        <v>0</v>
      </c>
      <c r="Y2482" s="33">
        <f t="shared" si="2755"/>
        <v>44069</v>
      </c>
    </row>
    <row r="2483" spans="1:25" ht="15">
      <c r="A2483" s="39">
        <v>165</v>
      </c>
      <c r="B2483" s="239">
        <f>IF(WORKDAY(D$4,A2483,Feries)&lt;=F$4,WORKDAY(D$4,A2483,Feries),"")</f>
        <v>44070</v>
      </c>
      <c r="C2483" s="11" t="str">
        <f>IF(B2483&lt;&gt;"",'Agents Postes'!E$3,"")</f>
        <v>Herbert Dupont</v>
      </c>
      <c r="D2483" s="12"/>
      <c r="E2483" s="123"/>
      <c r="F2483" s="123"/>
      <c r="G2483" s="124"/>
      <c r="H2483" s="124"/>
      <c r="I2483" s="125"/>
      <c r="J2483" s="125"/>
      <c r="K2483" s="13"/>
      <c r="L2483" s="2">
        <f t="shared" si="2784"/>
        <v>0</v>
      </c>
      <c r="M2483" s="3">
        <f t="shared" si="2785"/>
        <v>0</v>
      </c>
      <c r="R2483">
        <f t="shared" si="2749"/>
        <v>4</v>
      </c>
      <c r="S2483" s="33">
        <f t="shared" ref="S2483" si="2800">B2483</f>
        <v>44070</v>
      </c>
      <c r="T2483">
        <f t="shared" si="2751"/>
        <v>35</v>
      </c>
      <c r="U2483">
        <f t="shared" si="2752"/>
        <v>8</v>
      </c>
      <c r="V2483" t="str">
        <f t="shared" si="2787"/>
        <v>35Herbert Dupont4</v>
      </c>
      <c r="W2483" s="188">
        <f t="shared" si="2753"/>
        <v>0</v>
      </c>
      <c r="X2483" s="188">
        <f t="shared" si="2754"/>
        <v>0</v>
      </c>
      <c r="Y2483" s="33">
        <f t="shared" si="2755"/>
        <v>44070</v>
      </c>
    </row>
    <row r="2484" spans="1:25" ht="15">
      <c r="A2484" s="39"/>
      <c r="B2484" s="240"/>
      <c r="C2484" s="14" t="str">
        <f>IF(B2483&lt;&gt;"",'Agents Postes'!E$4,"")</f>
        <v>Lulu Durand</v>
      </c>
      <c r="D2484" s="15"/>
      <c r="E2484" s="16"/>
      <c r="F2484" s="16"/>
      <c r="G2484" s="17"/>
      <c r="H2484" s="17"/>
      <c r="I2484" s="18"/>
      <c r="J2484" s="18"/>
      <c r="K2484" s="19"/>
      <c r="L2484" s="1">
        <f t="shared" si="2784"/>
        <v>0</v>
      </c>
      <c r="M2484" s="4">
        <f t="shared" si="2785"/>
        <v>0</v>
      </c>
      <c r="R2484">
        <f t="shared" si="2749"/>
        <v>4</v>
      </c>
      <c r="S2484" s="33">
        <f t="shared" ref="S2484" si="2801">S2483</f>
        <v>44070</v>
      </c>
      <c r="T2484">
        <f t="shared" si="2751"/>
        <v>35</v>
      </c>
      <c r="U2484">
        <f t="shared" si="2752"/>
        <v>8</v>
      </c>
      <c r="V2484" t="str">
        <f t="shared" si="2787"/>
        <v>35Lulu Durand4</v>
      </c>
      <c r="W2484" s="188">
        <f t="shared" si="2753"/>
        <v>0</v>
      </c>
      <c r="X2484" s="188">
        <f t="shared" si="2754"/>
        <v>0</v>
      </c>
      <c r="Y2484" s="33">
        <f t="shared" si="2755"/>
        <v>44070</v>
      </c>
    </row>
    <row r="2485" spans="1:25" ht="15">
      <c r="A2485" s="39"/>
      <c r="B2485" s="240"/>
      <c r="C2485" s="14" t="str">
        <f>IF(B2483&lt;&gt;"",'Agents Postes'!E$5,"")</f>
        <v>Jules Wist</v>
      </c>
      <c r="D2485" s="15"/>
      <c r="E2485" s="16"/>
      <c r="F2485" s="16"/>
      <c r="G2485" s="17"/>
      <c r="H2485" s="17"/>
      <c r="I2485" s="18"/>
      <c r="J2485" s="18"/>
      <c r="K2485" s="19"/>
      <c r="L2485" s="1">
        <f t="shared" si="2784"/>
        <v>0</v>
      </c>
      <c r="M2485" s="4">
        <f t="shared" si="2785"/>
        <v>0</v>
      </c>
      <c r="R2485">
        <f t="shared" si="2749"/>
        <v>4</v>
      </c>
      <c r="S2485" s="33">
        <f t="shared" ref="S2485" si="2802">S2483</f>
        <v>44070</v>
      </c>
      <c r="T2485">
        <f t="shared" si="2751"/>
        <v>35</v>
      </c>
      <c r="U2485">
        <f t="shared" si="2752"/>
        <v>8</v>
      </c>
      <c r="V2485" t="str">
        <f t="shared" si="2787"/>
        <v>35Jules Wist4</v>
      </c>
      <c r="W2485" s="188">
        <f t="shared" si="2753"/>
        <v>0</v>
      </c>
      <c r="X2485" s="188">
        <f t="shared" si="2754"/>
        <v>0</v>
      </c>
      <c r="Y2485" s="33">
        <f t="shared" si="2755"/>
        <v>44070</v>
      </c>
    </row>
    <row r="2486" spans="1:25" ht="15">
      <c r="A2486" s="39"/>
      <c r="B2486" s="240"/>
      <c r="C2486" s="14" t="str">
        <f>IF(B2483&lt;&gt;"",'Agents Postes'!E$6,"")</f>
        <v>Honoré Tarot</v>
      </c>
      <c r="D2486" s="15"/>
      <c r="E2486" s="16"/>
      <c r="F2486" s="16"/>
      <c r="G2486" s="17"/>
      <c r="H2486" s="17"/>
      <c r="I2486" s="18"/>
      <c r="J2486" s="18"/>
      <c r="K2486" s="19"/>
      <c r="L2486" s="1">
        <f t="shared" si="2784"/>
        <v>0</v>
      </c>
      <c r="M2486" s="4">
        <f t="shared" si="2785"/>
        <v>0</v>
      </c>
      <c r="R2486">
        <f t="shared" si="2749"/>
        <v>4</v>
      </c>
      <c r="S2486" s="33">
        <f t="shared" ref="S2486" si="2803">S2483</f>
        <v>44070</v>
      </c>
      <c r="T2486">
        <f t="shared" si="2751"/>
        <v>35</v>
      </c>
      <c r="U2486">
        <f t="shared" si="2752"/>
        <v>8</v>
      </c>
      <c r="V2486" t="str">
        <f t="shared" si="2787"/>
        <v>35Honoré Tarot4</v>
      </c>
      <c r="W2486" s="188">
        <f t="shared" si="2753"/>
        <v>0</v>
      </c>
      <c r="X2486" s="188">
        <f t="shared" si="2754"/>
        <v>0</v>
      </c>
      <c r="Y2486" s="33">
        <f t="shared" si="2755"/>
        <v>44070</v>
      </c>
    </row>
    <row r="2487" spans="1:25" ht="15">
      <c r="A2487" s="39"/>
      <c r="B2487" s="240"/>
      <c r="C2487" s="14" t="str">
        <f>IF(B2483&lt;&gt;"",'Agents Postes'!E$7,"")</f>
        <v>Joseph Belote</v>
      </c>
      <c r="D2487" s="15"/>
      <c r="E2487" s="16"/>
      <c r="F2487" s="16"/>
      <c r="G2487" s="17"/>
      <c r="H2487" s="17"/>
      <c r="I2487" s="18"/>
      <c r="J2487" s="18"/>
      <c r="K2487" s="19"/>
      <c r="L2487" s="1">
        <f t="shared" si="2784"/>
        <v>0</v>
      </c>
      <c r="M2487" s="4">
        <f t="shared" si="2785"/>
        <v>0</v>
      </c>
      <c r="R2487">
        <f t="shared" si="2749"/>
        <v>4</v>
      </c>
      <c r="S2487" s="33">
        <f t="shared" ref="S2487" si="2804">S2483</f>
        <v>44070</v>
      </c>
      <c r="T2487">
        <f t="shared" si="2751"/>
        <v>35</v>
      </c>
      <c r="U2487">
        <f t="shared" si="2752"/>
        <v>8</v>
      </c>
      <c r="V2487" t="str">
        <f t="shared" si="2787"/>
        <v>35Joseph Belote4</v>
      </c>
      <c r="W2487" s="188">
        <f t="shared" si="2753"/>
        <v>0</v>
      </c>
      <c r="X2487" s="188">
        <f t="shared" si="2754"/>
        <v>0</v>
      </c>
      <c r="Y2487" s="33">
        <f t="shared" si="2755"/>
        <v>44070</v>
      </c>
    </row>
    <row r="2488" spans="1:25" ht="15">
      <c r="A2488" s="39"/>
      <c r="B2488" s="240"/>
      <c r="C2488" s="14" t="str">
        <f>IF(B2483&lt;&gt;"",'Agents Postes'!E$8,"")</f>
        <v/>
      </c>
      <c r="D2488" s="15"/>
      <c r="E2488" s="16"/>
      <c r="F2488" s="16"/>
      <c r="G2488" s="17"/>
      <c r="H2488" s="17"/>
      <c r="I2488" s="18"/>
      <c r="J2488" s="18"/>
      <c r="K2488" s="19"/>
      <c r="L2488" s="1">
        <f t="shared" si="2784"/>
        <v>0</v>
      </c>
      <c r="M2488" s="4">
        <f t="shared" si="2785"/>
        <v>0</v>
      </c>
      <c r="R2488">
        <f t="shared" si="2749"/>
        <v>4</v>
      </c>
      <c r="S2488" s="33">
        <f t="shared" ref="S2488" si="2805">S2483</f>
        <v>44070</v>
      </c>
      <c r="T2488">
        <f t="shared" si="2751"/>
        <v>35</v>
      </c>
      <c r="U2488">
        <f t="shared" si="2752"/>
        <v>8</v>
      </c>
      <c r="V2488" t="str">
        <f t="shared" si="2787"/>
        <v>354</v>
      </c>
      <c r="W2488" s="188">
        <f t="shared" si="2753"/>
        <v>0</v>
      </c>
      <c r="X2488" s="188">
        <f t="shared" si="2754"/>
        <v>0</v>
      </c>
      <c r="Y2488" s="33">
        <f t="shared" si="2755"/>
        <v>44070</v>
      </c>
    </row>
    <row r="2489" spans="1:25" ht="15">
      <c r="A2489" s="39"/>
      <c r="B2489" s="240"/>
      <c r="C2489" s="14" t="str">
        <f>IF(B2483&lt;&gt;"",'Agents Postes'!E$9,"")</f>
        <v/>
      </c>
      <c r="D2489" s="15"/>
      <c r="E2489" s="16"/>
      <c r="F2489" s="16"/>
      <c r="G2489" s="17"/>
      <c r="H2489" s="17"/>
      <c r="I2489" s="18"/>
      <c r="J2489" s="18"/>
      <c r="K2489" s="19"/>
      <c r="L2489" s="1">
        <f t="shared" si="2784"/>
        <v>0</v>
      </c>
      <c r="M2489" s="4">
        <f t="shared" si="2785"/>
        <v>0</v>
      </c>
      <c r="R2489">
        <f t="shared" si="2749"/>
        <v>4</v>
      </c>
      <c r="S2489" s="33">
        <f t="shared" ref="S2489" si="2806">S2483</f>
        <v>44070</v>
      </c>
      <c r="T2489">
        <f t="shared" si="2751"/>
        <v>35</v>
      </c>
      <c r="U2489">
        <f t="shared" si="2752"/>
        <v>8</v>
      </c>
      <c r="V2489" t="str">
        <f t="shared" si="2787"/>
        <v>354</v>
      </c>
      <c r="W2489" s="188">
        <f t="shared" si="2753"/>
        <v>0</v>
      </c>
      <c r="X2489" s="188">
        <f t="shared" si="2754"/>
        <v>0</v>
      </c>
      <c r="Y2489" s="33">
        <f t="shared" si="2755"/>
        <v>44070</v>
      </c>
    </row>
    <row r="2490" spans="1:25" ht="15">
      <c r="A2490" s="39"/>
      <c r="B2490" s="240"/>
      <c r="C2490" s="14" t="str">
        <f>IF(B2483&lt;&gt;"",'Agents Postes'!E$10,"")</f>
        <v/>
      </c>
      <c r="D2490" s="15"/>
      <c r="E2490" s="16"/>
      <c r="F2490" s="16"/>
      <c r="G2490" s="17"/>
      <c r="H2490" s="17"/>
      <c r="I2490" s="18"/>
      <c r="J2490" s="18"/>
      <c r="K2490" s="19"/>
      <c r="L2490" s="1">
        <f t="shared" si="2784"/>
        <v>0</v>
      </c>
      <c r="M2490" s="4">
        <f t="shared" si="2785"/>
        <v>0</v>
      </c>
      <c r="R2490">
        <f t="shared" si="2749"/>
        <v>4</v>
      </c>
      <c r="S2490" s="33">
        <f t="shared" ref="S2490" si="2807">S2483</f>
        <v>44070</v>
      </c>
      <c r="T2490">
        <f t="shared" si="2751"/>
        <v>35</v>
      </c>
      <c r="U2490">
        <f t="shared" si="2752"/>
        <v>8</v>
      </c>
      <c r="V2490" t="str">
        <f t="shared" si="2787"/>
        <v>354</v>
      </c>
      <c r="W2490" s="188">
        <f t="shared" si="2753"/>
        <v>0</v>
      </c>
      <c r="X2490" s="188">
        <f t="shared" si="2754"/>
        <v>0</v>
      </c>
      <c r="Y2490" s="33">
        <f t="shared" si="2755"/>
        <v>44070</v>
      </c>
    </row>
    <row r="2491" spans="1:25" ht="15">
      <c r="A2491" s="39"/>
      <c r="B2491" s="240"/>
      <c r="C2491" s="14" t="str">
        <f>IF(B2483&lt;&gt;"",'Agents Postes'!E$11,"")</f>
        <v/>
      </c>
      <c r="D2491" s="15"/>
      <c r="E2491" s="16"/>
      <c r="F2491" s="16"/>
      <c r="G2491" s="17"/>
      <c r="H2491" s="17"/>
      <c r="I2491" s="18"/>
      <c r="J2491" s="18"/>
      <c r="K2491" s="19"/>
      <c r="L2491" s="1">
        <f t="shared" si="2784"/>
        <v>0</v>
      </c>
      <c r="M2491" s="4">
        <f t="shared" si="2785"/>
        <v>0</v>
      </c>
      <c r="R2491">
        <f t="shared" si="2749"/>
        <v>4</v>
      </c>
      <c r="S2491" s="33">
        <f t="shared" ref="S2491" si="2808">S2483</f>
        <v>44070</v>
      </c>
      <c r="T2491">
        <f t="shared" si="2751"/>
        <v>35</v>
      </c>
      <c r="U2491">
        <f t="shared" si="2752"/>
        <v>8</v>
      </c>
      <c r="V2491" t="str">
        <f t="shared" si="2787"/>
        <v>354</v>
      </c>
      <c r="W2491" s="188">
        <f t="shared" si="2753"/>
        <v>0</v>
      </c>
      <c r="X2491" s="188">
        <f t="shared" si="2754"/>
        <v>0</v>
      </c>
      <c r="Y2491" s="33">
        <f t="shared" si="2755"/>
        <v>44070</v>
      </c>
    </row>
    <row r="2492" spans="1:25" ht="15">
      <c r="A2492" s="39"/>
      <c r="B2492" s="240"/>
      <c r="C2492" s="14" t="str">
        <f>IF(B2483&lt;&gt;"",'Agents Postes'!E$12,"")</f>
        <v/>
      </c>
      <c r="D2492" s="15"/>
      <c r="E2492" s="16"/>
      <c r="F2492" s="16"/>
      <c r="G2492" s="17"/>
      <c r="H2492" s="17"/>
      <c r="I2492" s="18"/>
      <c r="J2492" s="18"/>
      <c r="K2492" s="19"/>
      <c r="L2492" s="1">
        <f t="shared" si="2784"/>
        <v>0</v>
      </c>
      <c r="M2492" s="4">
        <f t="shared" si="2785"/>
        <v>0</v>
      </c>
      <c r="R2492">
        <f t="shared" si="2749"/>
        <v>4</v>
      </c>
      <c r="S2492" s="33">
        <f t="shared" ref="S2492" si="2809">S2483</f>
        <v>44070</v>
      </c>
      <c r="T2492">
        <f t="shared" si="2751"/>
        <v>35</v>
      </c>
      <c r="U2492">
        <f t="shared" si="2752"/>
        <v>8</v>
      </c>
      <c r="V2492" t="str">
        <f t="shared" si="2787"/>
        <v>354</v>
      </c>
      <c r="W2492" s="188">
        <f t="shared" si="2753"/>
        <v>0</v>
      </c>
      <c r="X2492" s="188">
        <f t="shared" si="2754"/>
        <v>0</v>
      </c>
      <c r="Y2492" s="33">
        <f t="shared" si="2755"/>
        <v>44070</v>
      </c>
    </row>
    <row r="2493" spans="1:25" ht="15">
      <c r="A2493" s="39"/>
      <c r="B2493" s="240"/>
      <c r="C2493" s="14" t="str">
        <f>IF(B2483&lt;&gt;"",'Agents Postes'!E$13,"")</f>
        <v/>
      </c>
      <c r="D2493" s="15"/>
      <c r="E2493" s="16"/>
      <c r="F2493" s="16"/>
      <c r="G2493" s="17"/>
      <c r="H2493" s="17"/>
      <c r="I2493" s="18"/>
      <c r="J2493" s="18"/>
      <c r="K2493" s="19"/>
      <c r="L2493" s="1">
        <f t="shared" si="2784"/>
        <v>0</v>
      </c>
      <c r="M2493" s="4">
        <f t="shared" si="2785"/>
        <v>0</v>
      </c>
      <c r="R2493">
        <f t="shared" si="2749"/>
        <v>4</v>
      </c>
      <c r="S2493" s="33">
        <f t="shared" ref="S2493" si="2810">S2483</f>
        <v>44070</v>
      </c>
      <c r="T2493">
        <f t="shared" si="2751"/>
        <v>35</v>
      </c>
      <c r="U2493">
        <f t="shared" si="2752"/>
        <v>8</v>
      </c>
      <c r="V2493" t="str">
        <f t="shared" si="2787"/>
        <v>354</v>
      </c>
      <c r="W2493" s="188">
        <f t="shared" si="2753"/>
        <v>0</v>
      </c>
      <c r="X2493" s="188">
        <f t="shared" si="2754"/>
        <v>0</v>
      </c>
      <c r="Y2493" s="33">
        <f t="shared" si="2755"/>
        <v>44070</v>
      </c>
    </row>
    <row r="2494" spans="1:25" ht="15">
      <c r="A2494" s="39"/>
      <c r="B2494" s="240"/>
      <c r="C2494" s="14" t="str">
        <f>IF(B2483&lt;&gt;"",'Agents Postes'!E$14,"")</f>
        <v/>
      </c>
      <c r="D2494" s="15"/>
      <c r="E2494" s="16"/>
      <c r="F2494" s="16"/>
      <c r="G2494" s="17"/>
      <c r="H2494" s="17"/>
      <c r="I2494" s="18"/>
      <c r="J2494" s="18"/>
      <c r="K2494" s="19"/>
      <c r="L2494" s="1">
        <f t="shared" si="2784"/>
        <v>0</v>
      </c>
      <c r="M2494" s="4">
        <f t="shared" si="2785"/>
        <v>0</v>
      </c>
      <c r="R2494">
        <f t="shared" si="2749"/>
        <v>4</v>
      </c>
      <c r="S2494" s="33">
        <f t="shared" ref="S2494" si="2811">S2483</f>
        <v>44070</v>
      </c>
      <c r="T2494">
        <f t="shared" si="2751"/>
        <v>35</v>
      </c>
      <c r="U2494">
        <f t="shared" si="2752"/>
        <v>8</v>
      </c>
      <c r="V2494" t="str">
        <f t="shared" si="2787"/>
        <v>354</v>
      </c>
      <c r="W2494" s="188">
        <f t="shared" si="2753"/>
        <v>0</v>
      </c>
      <c r="X2494" s="188">
        <f t="shared" si="2754"/>
        <v>0</v>
      </c>
      <c r="Y2494" s="33">
        <f t="shared" si="2755"/>
        <v>44070</v>
      </c>
    </row>
    <row r="2495" spans="1:25" ht="15">
      <c r="A2495" s="39"/>
      <c r="B2495" s="240"/>
      <c r="C2495" s="14" t="str">
        <f>IF(B2484&lt;&gt;"",'Agents Postes'!E$14,"")</f>
        <v/>
      </c>
      <c r="D2495" s="15"/>
      <c r="E2495" s="16"/>
      <c r="F2495" s="16"/>
      <c r="G2495" s="17"/>
      <c r="H2495" s="17"/>
      <c r="I2495" s="18"/>
      <c r="J2495" s="18"/>
      <c r="K2495" s="19"/>
      <c r="L2495" s="1">
        <f t="shared" si="2784"/>
        <v>0</v>
      </c>
      <c r="M2495" s="4">
        <f t="shared" si="2785"/>
        <v>0</v>
      </c>
      <c r="R2495">
        <f t="shared" si="2749"/>
        <v>4</v>
      </c>
      <c r="S2495" s="33">
        <f t="shared" ref="S2495" si="2812">S2483</f>
        <v>44070</v>
      </c>
      <c r="T2495">
        <f t="shared" si="2751"/>
        <v>35</v>
      </c>
      <c r="U2495">
        <f t="shared" si="2752"/>
        <v>8</v>
      </c>
      <c r="V2495" t="str">
        <f t="shared" si="2787"/>
        <v>354</v>
      </c>
      <c r="W2495" s="188">
        <f t="shared" si="2753"/>
        <v>0</v>
      </c>
      <c r="X2495" s="188">
        <f t="shared" si="2754"/>
        <v>0</v>
      </c>
      <c r="Y2495" s="33">
        <f t="shared" si="2755"/>
        <v>44070</v>
      </c>
    </row>
    <row r="2496" spans="1:25" ht="15">
      <c r="A2496" s="39"/>
      <c r="B2496" s="240"/>
      <c r="C2496" s="14" t="str">
        <f>IF(B2485&lt;&gt;"",'Agents Postes'!E$14,"")</f>
        <v/>
      </c>
      <c r="D2496" s="15"/>
      <c r="E2496" s="16"/>
      <c r="F2496" s="16"/>
      <c r="G2496" s="17"/>
      <c r="H2496" s="17"/>
      <c r="I2496" s="18"/>
      <c r="J2496" s="18"/>
      <c r="K2496" s="19"/>
      <c r="L2496" s="1">
        <f t="shared" si="2784"/>
        <v>0</v>
      </c>
      <c r="M2496" s="4">
        <f t="shared" si="2785"/>
        <v>0</v>
      </c>
      <c r="R2496">
        <f t="shared" si="2749"/>
        <v>4</v>
      </c>
      <c r="S2496" s="33">
        <f t="shared" ref="S2496" si="2813">S2483</f>
        <v>44070</v>
      </c>
      <c r="T2496">
        <f t="shared" si="2751"/>
        <v>35</v>
      </c>
      <c r="U2496">
        <f t="shared" si="2752"/>
        <v>8</v>
      </c>
      <c r="V2496" t="str">
        <f t="shared" si="2787"/>
        <v>354</v>
      </c>
      <c r="W2496" s="188">
        <f t="shared" si="2753"/>
        <v>0</v>
      </c>
      <c r="X2496" s="188">
        <f t="shared" si="2754"/>
        <v>0</v>
      </c>
      <c r="Y2496" s="33">
        <f t="shared" si="2755"/>
        <v>44070</v>
      </c>
    </row>
    <row r="2497" spans="1:25" ht="15.75" thickBot="1">
      <c r="A2497" s="39"/>
      <c r="B2497" s="241"/>
      <c r="C2497" s="14" t="str">
        <f>IF(B2486&lt;&gt;"",'Agents Postes'!E$14,"")</f>
        <v/>
      </c>
      <c r="D2497" s="15"/>
      <c r="E2497" s="126"/>
      <c r="F2497" s="126"/>
      <c r="G2497" s="127"/>
      <c r="H2497" s="127"/>
      <c r="I2497" s="128"/>
      <c r="J2497" s="128"/>
      <c r="K2497" s="21"/>
      <c r="L2497" s="5">
        <f t="shared" si="2784"/>
        <v>0</v>
      </c>
      <c r="M2497" s="6">
        <f t="shared" si="2785"/>
        <v>0</v>
      </c>
      <c r="R2497">
        <f t="shared" si="2749"/>
        <v>4</v>
      </c>
      <c r="S2497" s="33">
        <f t="shared" ref="S2497" si="2814">S2483</f>
        <v>44070</v>
      </c>
      <c r="T2497">
        <f t="shared" si="2751"/>
        <v>35</v>
      </c>
      <c r="U2497">
        <f t="shared" si="2752"/>
        <v>8</v>
      </c>
      <c r="V2497" t="str">
        <f t="shared" si="2787"/>
        <v>354</v>
      </c>
      <c r="W2497" s="188">
        <f t="shared" si="2753"/>
        <v>0</v>
      </c>
      <c r="X2497" s="188">
        <f t="shared" si="2754"/>
        <v>0</v>
      </c>
      <c r="Y2497" s="33">
        <f t="shared" si="2755"/>
        <v>44070</v>
      </c>
    </row>
    <row r="2498" spans="1:25" ht="15">
      <c r="A2498" s="39">
        <v>166</v>
      </c>
      <c r="B2498" s="239">
        <f>IF(WORKDAY(D$4,A2498,Feries)&lt;=F$4,WORKDAY(D$4,A2498,Feries),"")</f>
        <v>44071</v>
      </c>
      <c r="C2498" s="11" t="str">
        <f>IF(B2498&lt;&gt;"",'Agents Postes'!E$3,"")</f>
        <v>Herbert Dupont</v>
      </c>
      <c r="D2498" s="12"/>
      <c r="E2498" s="123"/>
      <c r="F2498" s="123"/>
      <c r="G2498" s="124"/>
      <c r="H2498" s="124"/>
      <c r="I2498" s="125"/>
      <c r="J2498" s="125"/>
      <c r="K2498" s="13"/>
      <c r="L2498" s="2">
        <f t="shared" si="2784"/>
        <v>0</v>
      </c>
      <c r="M2498" s="3">
        <f t="shared" si="2785"/>
        <v>0</v>
      </c>
      <c r="R2498">
        <f t="shared" si="2749"/>
        <v>5</v>
      </c>
      <c r="S2498" s="33">
        <f t="shared" ref="S2498" si="2815">B2498</f>
        <v>44071</v>
      </c>
      <c r="T2498">
        <f t="shared" si="2751"/>
        <v>35</v>
      </c>
      <c r="U2498">
        <f t="shared" si="2752"/>
        <v>8</v>
      </c>
      <c r="V2498" t="str">
        <f t="shared" si="2787"/>
        <v>35Herbert Dupont5</v>
      </c>
      <c r="W2498" s="188">
        <f t="shared" si="2753"/>
        <v>0</v>
      </c>
      <c r="X2498" s="188">
        <f t="shared" si="2754"/>
        <v>0</v>
      </c>
      <c r="Y2498" s="33">
        <f t="shared" si="2755"/>
        <v>44071</v>
      </c>
    </row>
    <row r="2499" spans="1:25" ht="15">
      <c r="A2499" s="39"/>
      <c r="B2499" s="240"/>
      <c r="C2499" s="14" t="str">
        <f>IF(B2498&lt;&gt;"",'Agents Postes'!E$4,"")</f>
        <v>Lulu Durand</v>
      </c>
      <c r="D2499" s="15"/>
      <c r="E2499" s="16"/>
      <c r="F2499" s="16"/>
      <c r="G2499" s="17"/>
      <c r="H2499" s="17"/>
      <c r="I2499" s="18"/>
      <c r="J2499" s="18"/>
      <c r="K2499" s="19"/>
      <c r="L2499" s="1">
        <f t="shared" si="2784"/>
        <v>0</v>
      </c>
      <c r="M2499" s="4">
        <f t="shared" si="2785"/>
        <v>0</v>
      </c>
      <c r="R2499">
        <f t="shared" si="2749"/>
        <v>5</v>
      </c>
      <c r="S2499" s="33">
        <f t="shared" ref="S2499" si="2816">S2498</f>
        <v>44071</v>
      </c>
      <c r="T2499">
        <f t="shared" si="2751"/>
        <v>35</v>
      </c>
      <c r="U2499">
        <f t="shared" si="2752"/>
        <v>8</v>
      </c>
      <c r="V2499" t="str">
        <f t="shared" si="2787"/>
        <v>35Lulu Durand5</v>
      </c>
      <c r="W2499" s="188">
        <f t="shared" si="2753"/>
        <v>0</v>
      </c>
      <c r="X2499" s="188">
        <f t="shared" si="2754"/>
        <v>0</v>
      </c>
      <c r="Y2499" s="33">
        <f t="shared" si="2755"/>
        <v>44071</v>
      </c>
    </row>
    <row r="2500" spans="1:25" ht="15">
      <c r="A2500" s="39"/>
      <c r="B2500" s="240"/>
      <c r="C2500" s="14" t="str">
        <f>IF(B2498&lt;&gt;"",'Agents Postes'!E$5,"")</f>
        <v>Jules Wist</v>
      </c>
      <c r="D2500" s="15"/>
      <c r="E2500" s="16"/>
      <c r="F2500" s="16"/>
      <c r="G2500" s="17"/>
      <c r="H2500" s="17"/>
      <c r="I2500" s="18"/>
      <c r="J2500" s="18"/>
      <c r="K2500" s="19"/>
      <c r="L2500" s="1">
        <f t="shared" si="2784"/>
        <v>0</v>
      </c>
      <c r="M2500" s="4">
        <f t="shared" si="2785"/>
        <v>0</v>
      </c>
      <c r="R2500">
        <f t="shared" si="2749"/>
        <v>5</v>
      </c>
      <c r="S2500" s="33">
        <f t="shared" ref="S2500" si="2817">S2498</f>
        <v>44071</v>
      </c>
      <c r="T2500">
        <f t="shared" si="2751"/>
        <v>35</v>
      </c>
      <c r="U2500">
        <f t="shared" si="2752"/>
        <v>8</v>
      </c>
      <c r="V2500" t="str">
        <f t="shared" si="2787"/>
        <v>35Jules Wist5</v>
      </c>
      <c r="W2500" s="188">
        <f t="shared" si="2753"/>
        <v>0</v>
      </c>
      <c r="X2500" s="188">
        <f t="shared" si="2754"/>
        <v>0</v>
      </c>
      <c r="Y2500" s="33">
        <f t="shared" si="2755"/>
        <v>44071</v>
      </c>
    </row>
    <row r="2501" spans="1:25" ht="15">
      <c r="A2501" s="39"/>
      <c r="B2501" s="240"/>
      <c r="C2501" s="14" t="str">
        <f>IF(B2498&lt;&gt;"",'Agents Postes'!E$6,"")</f>
        <v>Honoré Tarot</v>
      </c>
      <c r="D2501" s="15"/>
      <c r="E2501" s="16"/>
      <c r="F2501" s="16"/>
      <c r="G2501" s="17"/>
      <c r="H2501" s="17"/>
      <c r="I2501" s="18"/>
      <c r="J2501" s="18"/>
      <c r="K2501" s="19"/>
      <c r="L2501" s="1">
        <f t="shared" si="2784"/>
        <v>0</v>
      </c>
      <c r="M2501" s="4">
        <f t="shared" si="2785"/>
        <v>0</v>
      </c>
      <c r="R2501">
        <f t="shared" si="2749"/>
        <v>5</v>
      </c>
      <c r="S2501" s="33">
        <f t="shared" ref="S2501" si="2818">S2498</f>
        <v>44071</v>
      </c>
      <c r="T2501">
        <f t="shared" si="2751"/>
        <v>35</v>
      </c>
      <c r="U2501">
        <f t="shared" si="2752"/>
        <v>8</v>
      </c>
      <c r="V2501" t="str">
        <f t="shared" si="2787"/>
        <v>35Honoré Tarot5</v>
      </c>
      <c r="W2501" s="188">
        <f t="shared" si="2753"/>
        <v>0</v>
      </c>
      <c r="X2501" s="188">
        <f t="shared" si="2754"/>
        <v>0</v>
      </c>
      <c r="Y2501" s="33">
        <f t="shared" si="2755"/>
        <v>44071</v>
      </c>
    </row>
    <row r="2502" spans="1:25" ht="15">
      <c r="A2502" s="39"/>
      <c r="B2502" s="240"/>
      <c r="C2502" s="14" t="str">
        <f>IF(B2498&lt;&gt;"",'Agents Postes'!E$7,"")</f>
        <v>Joseph Belote</v>
      </c>
      <c r="D2502" s="15"/>
      <c r="E2502" s="16"/>
      <c r="F2502" s="16"/>
      <c r="G2502" s="17"/>
      <c r="H2502" s="17"/>
      <c r="I2502" s="18"/>
      <c r="J2502" s="18"/>
      <c r="K2502" s="19"/>
      <c r="L2502" s="1">
        <f t="shared" si="2784"/>
        <v>0</v>
      </c>
      <c r="M2502" s="4">
        <f t="shared" si="2785"/>
        <v>0</v>
      </c>
      <c r="R2502">
        <f t="shared" si="2749"/>
        <v>5</v>
      </c>
      <c r="S2502" s="33">
        <f t="shared" ref="S2502" si="2819">S2498</f>
        <v>44071</v>
      </c>
      <c r="T2502">
        <f t="shared" si="2751"/>
        <v>35</v>
      </c>
      <c r="U2502">
        <f t="shared" si="2752"/>
        <v>8</v>
      </c>
      <c r="V2502" t="str">
        <f t="shared" si="2787"/>
        <v>35Joseph Belote5</v>
      </c>
      <c r="W2502" s="188">
        <f t="shared" si="2753"/>
        <v>0</v>
      </c>
      <c r="X2502" s="188">
        <f t="shared" si="2754"/>
        <v>0</v>
      </c>
      <c r="Y2502" s="33">
        <f t="shared" si="2755"/>
        <v>44071</v>
      </c>
    </row>
    <row r="2503" spans="1:25" ht="15">
      <c r="A2503" s="39"/>
      <c r="B2503" s="240"/>
      <c r="C2503" s="14" t="str">
        <f>IF(B2498&lt;&gt;"",'Agents Postes'!E$8,"")</f>
        <v/>
      </c>
      <c r="D2503" s="15"/>
      <c r="E2503" s="16"/>
      <c r="F2503" s="16"/>
      <c r="G2503" s="17"/>
      <c r="H2503" s="17"/>
      <c r="I2503" s="18"/>
      <c r="J2503" s="18"/>
      <c r="K2503" s="19"/>
      <c r="L2503" s="1">
        <f t="shared" si="2784"/>
        <v>0</v>
      </c>
      <c r="M2503" s="4">
        <f t="shared" si="2785"/>
        <v>0</v>
      </c>
      <c r="R2503">
        <f t="shared" si="2749"/>
        <v>5</v>
      </c>
      <c r="S2503" s="33">
        <f t="shared" ref="S2503" si="2820">S2498</f>
        <v>44071</v>
      </c>
      <c r="T2503">
        <f t="shared" si="2751"/>
        <v>35</v>
      </c>
      <c r="U2503">
        <f t="shared" si="2752"/>
        <v>8</v>
      </c>
      <c r="V2503" t="str">
        <f t="shared" si="2787"/>
        <v>355</v>
      </c>
      <c r="W2503" s="188">
        <f t="shared" si="2753"/>
        <v>0</v>
      </c>
      <c r="X2503" s="188">
        <f t="shared" si="2754"/>
        <v>0</v>
      </c>
      <c r="Y2503" s="33">
        <f t="shared" si="2755"/>
        <v>44071</v>
      </c>
    </row>
    <row r="2504" spans="1:25" ht="15">
      <c r="A2504" s="39"/>
      <c r="B2504" s="240"/>
      <c r="C2504" s="14" t="str">
        <f>IF(B2498&lt;&gt;"",'Agents Postes'!E$9,"")</f>
        <v/>
      </c>
      <c r="D2504" s="15"/>
      <c r="E2504" s="16"/>
      <c r="F2504" s="16"/>
      <c r="G2504" s="17"/>
      <c r="H2504" s="17"/>
      <c r="I2504" s="18"/>
      <c r="J2504" s="18"/>
      <c r="K2504" s="19"/>
      <c r="L2504" s="1">
        <f t="shared" si="2784"/>
        <v>0</v>
      </c>
      <c r="M2504" s="4">
        <f t="shared" si="2785"/>
        <v>0</v>
      </c>
      <c r="R2504">
        <f t="shared" si="2749"/>
        <v>5</v>
      </c>
      <c r="S2504" s="33">
        <f t="shared" ref="S2504" si="2821">S2498</f>
        <v>44071</v>
      </c>
      <c r="T2504">
        <f t="shared" si="2751"/>
        <v>35</v>
      </c>
      <c r="U2504">
        <f t="shared" si="2752"/>
        <v>8</v>
      </c>
      <c r="V2504" t="str">
        <f t="shared" si="2787"/>
        <v>355</v>
      </c>
      <c r="W2504" s="188">
        <f t="shared" si="2753"/>
        <v>0</v>
      </c>
      <c r="X2504" s="188">
        <f t="shared" si="2754"/>
        <v>0</v>
      </c>
      <c r="Y2504" s="33">
        <f t="shared" si="2755"/>
        <v>44071</v>
      </c>
    </row>
    <row r="2505" spans="1:25" ht="15">
      <c r="A2505" s="39"/>
      <c r="B2505" s="240"/>
      <c r="C2505" s="14" t="str">
        <f>IF(B2498&lt;&gt;"",'Agents Postes'!E$10,"")</f>
        <v/>
      </c>
      <c r="D2505" s="15"/>
      <c r="E2505" s="16"/>
      <c r="F2505" s="16"/>
      <c r="G2505" s="17"/>
      <c r="H2505" s="17"/>
      <c r="I2505" s="18"/>
      <c r="J2505" s="18"/>
      <c r="K2505" s="19"/>
      <c r="L2505" s="1">
        <f t="shared" si="2784"/>
        <v>0</v>
      </c>
      <c r="M2505" s="4">
        <f t="shared" si="2785"/>
        <v>0</v>
      </c>
      <c r="R2505">
        <f t="shared" ref="R2505:R2568" si="2822">IF(S2505&lt;&gt;"",WEEKDAY(S2505,2),"")</f>
        <v>5</v>
      </c>
      <c r="S2505" s="33">
        <f t="shared" ref="S2505" si="2823">S2498</f>
        <v>44071</v>
      </c>
      <c r="T2505">
        <f t="shared" ref="T2505:T2568" si="2824">IF(S2505&lt;&gt;"",WEEKNUM(S2505,2),"")</f>
        <v>35</v>
      </c>
      <c r="U2505">
        <f t="shared" ref="U2505:U2568" si="2825">IF(S2505&lt;&gt;"",MONTH(S2505),"")</f>
        <v>8</v>
      </c>
      <c r="V2505" t="str">
        <f t="shared" si="2787"/>
        <v>355</v>
      </c>
      <c r="W2505" s="188">
        <f t="shared" ref="W2505:W2568" si="2826">D2505</f>
        <v>0</v>
      </c>
      <c r="X2505" s="188">
        <f t="shared" ref="X2505:X2568" si="2827">K2505</f>
        <v>0</v>
      </c>
      <c r="Y2505" s="33">
        <f t="shared" ref="Y2505:Y2568" si="2828">S2505</f>
        <v>44071</v>
      </c>
    </row>
    <row r="2506" spans="1:25" ht="15">
      <c r="A2506" s="39"/>
      <c r="B2506" s="240"/>
      <c r="C2506" s="14" t="str">
        <f>IF(B2498&lt;&gt;"",'Agents Postes'!E$11,"")</f>
        <v/>
      </c>
      <c r="D2506" s="15"/>
      <c r="E2506" s="16"/>
      <c r="F2506" s="16"/>
      <c r="G2506" s="17"/>
      <c r="H2506" s="17"/>
      <c r="I2506" s="18"/>
      <c r="J2506" s="18"/>
      <c r="K2506" s="19"/>
      <c r="L2506" s="1">
        <f t="shared" si="2784"/>
        <v>0</v>
      </c>
      <c r="M2506" s="4">
        <f t="shared" si="2785"/>
        <v>0</v>
      </c>
      <c r="R2506">
        <f t="shared" si="2822"/>
        <v>5</v>
      </c>
      <c r="S2506" s="33">
        <f t="shared" ref="S2506" si="2829">S2498</f>
        <v>44071</v>
      </c>
      <c r="T2506">
        <f t="shared" si="2824"/>
        <v>35</v>
      </c>
      <c r="U2506">
        <f t="shared" si="2825"/>
        <v>8</v>
      </c>
      <c r="V2506" t="str">
        <f t="shared" si="2787"/>
        <v>355</v>
      </c>
      <c r="W2506" s="188">
        <f t="shared" si="2826"/>
        <v>0</v>
      </c>
      <c r="X2506" s="188">
        <f t="shared" si="2827"/>
        <v>0</v>
      </c>
      <c r="Y2506" s="33">
        <f t="shared" si="2828"/>
        <v>44071</v>
      </c>
    </row>
    <row r="2507" spans="1:25" ht="15">
      <c r="A2507" s="39"/>
      <c r="B2507" s="240"/>
      <c r="C2507" s="14" t="str">
        <f>IF(B2498&lt;&gt;"",'Agents Postes'!E$12,"")</f>
        <v/>
      </c>
      <c r="D2507" s="15"/>
      <c r="E2507" s="16"/>
      <c r="F2507" s="16"/>
      <c r="G2507" s="17"/>
      <c r="H2507" s="17"/>
      <c r="I2507" s="18"/>
      <c r="J2507" s="18"/>
      <c r="K2507" s="19"/>
      <c r="L2507" s="1">
        <f t="shared" si="2784"/>
        <v>0</v>
      </c>
      <c r="M2507" s="4">
        <f t="shared" si="2785"/>
        <v>0</v>
      </c>
      <c r="R2507">
        <f t="shared" si="2822"/>
        <v>5</v>
      </c>
      <c r="S2507" s="33">
        <f t="shared" ref="S2507" si="2830">S2498</f>
        <v>44071</v>
      </c>
      <c r="T2507">
        <f t="shared" si="2824"/>
        <v>35</v>
      </c>
      <c r="U2507">
        <f t="shared" si="2825"/>
        <v>8</v>
      </c>
      <c r="V2507" t="str">
        <f t="shared" si="2787"/>
        <v>355</v>
      </c>
      <c r="W2507" s="188">
        <f t="shared" si="2826"/>
        <v>0</v>
      </c>
      <c r="X2507" s="188">
        <f t="shared" si="2827"/>
        <v>0</v>
      </c>
      <c r="Y2507" s="33">
        <f t="shared" si="2828"/>
        <v>44071</v>
      </c>
    </row>
    <row r="2508" spans="1:25" ht="15">
      <c r="A2508" s="39"/>
      <c r="B2508" s="240"/>
      <c r="C2508" s="14" t="str">
        <f>IF(B2498&lt;&gt;"",'Agents Postes'!E$13,"")</f>
        <v/>
      </c>
      <c r="D2508" s="15"/>
      <c r="E2508" s="16"/>
      <c r="F2508" s="16"/>
      <c r="G2508" s="17"/>
      <c r="H2508" s="17"/>
      <c r="I2508" s="18"/>
      <c r="J2508" s="18"/>
      <c r="K2508" s="19"/>
      <c r="L2508" s="1">
        <f t="shared" si="2784"/>
        <v>0</v>
      </c>
      <c r="M2508" s="4">
        <f t="shared" si="2785"/>
        <v>0</v>
      </c>
      <c r="R2508">
        <f t="shared" si="2822"/>
        <v>5</v>
      </c>
      <c r="S2508" s="33">
        <f t="shared" ref="S2508" si="2831">S2498</f>
        <v>44071</v>
      </c>
      <c r="T2508">
        <f t="shared" si="2824"/>
        <v>35</v>
      </c>
      <c r="U2508">
        <f t="shared" si="2825"/>
        <v>8</v>
      </c>
      <c r="V2508" t="str">
        <f t="shared" si="2787"/>
        <v>355</v>
      </c>
      <c r="W2508" s="188">
        <f t="shared" si="2826"/>
        <v>0</v>
      </c>
      <c r="X2508" s="188">
        <f t="shared" si="2827"/>
        <v>0</v>
      </c>
      <c r="Y2508" s="33">
        <f t="shared" si="2828"/>
        <v>44071</v>
      </c>
    </row>
    <row r="2509" spans="1:25" ht="15">
      <c r="A2509" s="39"/>
      <c r="B2509" s="240"/>
      <c r="C2509" s="14" t="str">
        <f>IF(B2498&lt;&gt;"",'Agents Postes'!E$14,"")</f>
        <v/>
      </c>
      <c r="D2509" s="15"/>
      <c r="E2509" s="16"/>
      <c r="F2509" s="16"/>
      <c r="G2509" s="17"/>
      <c r="H2509" s="17"/>
      <c r="I2509" s="18"/>
      <c r="J2509" s="18"/>
      <c r="K2509" s="19"/>
      <c r="L2509" s="1">
        <f t="shared" si="2784"/>
        <v>0</v>
      </c>
      <c r="M2509" s="4">
        <f t="shared" si="2785"/>
        <v>0</v>
      </c>
      <c r="R2509">
        <f t="shared" si="2822"/>
        <v>5</v>
      </c>
      <c r="S2509" s="33">
        <f t="shared" ref="S2509" si="2832">S2498</f>
        <v>44071</v>
      </c>
      <c r="T2509">
        <f t="shared" si="2824"/>
        <v>35</v>
      </c>
      <c r="U2509">
        <f t="shared" si="2825"/>
        <v>8</v>
      </c>
      <c r="V2509" t="str">
        <f t="shared" si="2787"/>
        <v>355</v>
      </c>
      <c r="W2509" s="188">
        <f t="shared" si="2826"/>
        <v>0</v>
      </c>
      <c r="X2509" s="188">
        <f t="shared" si="2827"/>
        <v>0</v>
      </c>
      <c r="Y2509" s="33">
        <f t="shared" si="2828"/>
        <v>44071</v>
      </c>
    </row>
    <row r="2510" spans="1:25" ht="15">
      <c r="A2510" s="39"/>
      <c r="B2510" s="240"/>
      <c r="C2510" s="14" t="str">
        <f>IF(B2499&lt;&gt;"",'Agents Postes'!E$14,"")</f>
        <v/>
      </c>
      <c r="D2510" s="15"/>
      <c r="E2510" s="16"/>
      <c r="F2510" s="16"/>
      <c r="G2510" s="17"/>
      <c r="H2510" s="17"/>
      <c r="I2510" s="18"/>
      <c r="J2510" s="18"/>
      <c r="K2510" s="19"/>
      <c r="L2510" s="1">
        <f t="shared" si="2784"/>
        <v>0</v>
      </c>
      <c r="M2510" s="4">
        <f t="shared" si="2785"/>
        <v>0</v>
      </c>
      <c r="R2510">
        <f t="shared" si="2822"/>
        <v>5</v>
      </c>
      <c r="S2510" s="33">
        <f t="shared" ref="S2510" si="2833">S2498</f>
        <v>44071</v>
      </c>
      <c r="T2510">
        <f t="shared" si="2824"/>
        <v>35</v>
      </c>
      <c r="U2510">
        <f t="shared" si="2825"/>
        <v>8</v>
      </c>
      <c r="V2510" t="str">
        <f t="shared" si="2787"/>
        <v>355</v>
      </c>
      <c r="W2510" s="188">
        <f t="shared" si="2826"/>
        <v>0</v>
      </c>
      <c r="X2510" s="188">
        <f t="shared" si="2827"/>
        <v>0</v>
      </c>
      <c r="Y2510" s="33">
        <f t="shared" si="2828"/>
        <v>44071</v>
      </c>
    </row>
    <row r="2511" spans="1:25" ht="15">
      <c r="A2511" s="39"/>
      <c r="B2511" s="240"/>
      <c r="C2511" s="14" t="str">
        <f>IF(B2500&lt;&gt;"",'Agents Postes'!E$14,"")</f>
        <v/>
      </c>
      <c r="D2511" s="15"/>
      <c r="E2511" s="16"/>
      <c r="F2511" s="16"/>
      <c r="G2511" s="17"/>
      <c r="H2511" s="17"/>
      <c r="I2511" s="18"/>
      <c r="J2511" s="18"/>
      <c r="K2511" s="19"/>
      <c r="L2511" s="1">
        <f t="shared" si="2784"/>
        <v>0</v>
      </c>
      <c r="M2511" s="4">
        <f t="shared" si="2785"/>
        <v>0</v>
      </c>
      <c r="R2511">
        <f t="shared" si="2822"/>
        <v>5</v>
      </c>
      <c r="S2511" s="33">
        <f t="shared" ref="S2511" si="2834">S2498</f>
        <v>44071</v>
      </c>
      <c r="T2511">
        <f t="shared" si="2824"/>
        <v>35</v>
      </c>
      <c r="U2511">
        <f t="shared" si="2825"/>
        <v>8</v>
      </c>
      <c r="V2511" t="str">
        <f t="shared" si="2787"/>
        <v>355</v>
      </c>
      <c r="W2511" s="188">
        <f t="shared" si="2826"/>
        <v>0</v>
      </c>
      <c r="X2511" s="188">
        <f t="shared" si="2827"/>
        <v>0</v>
      </c>
      <c r="Y2511" s="33">
        <f t="shared" si="2828"/>
        <v>44071</v>
      </c>
    </row>
    <row r="2512" spans="1:25" ht="15.75" thickBot="1">
      <c r="A2512" s="39"/>
      <c r="B2512" s="241"/>
      <c r="C2512" s="14" t="str">
        <f>IF(B2501&lt;&gt;"",'Agents Postes'!E$14,"")</f>
        <v/>
      </c>
      <c r="D2512" s="15"/>
      <c r="E2512" s="126"/>
      <c r="F2512" s="126"/>
      <c r="G2512" s="127"/>
      <c r="H2512" s="127"/>
      <c r="I2512" s="128"/>
      <c r="J2512" s="128"/>
      <c r="K2512" s="21"/>
      <c r="L2512" s="5">
        <f t="shared" si="2784"/>
        <v>0</v>
      </c>
      <c r="M2512" s="6">
        <f t="shared" si="2785"/>
        <v>0</v>
      </c>
      <c r="R2512">
        <f t="shared" si="2822"/>
        <v>5</v>
      </c>
      <c r="S2512" s="33">
        <f t="shared" ref="S2512" si="2835">S2498</f>
        <v>44071</v>
      </c>
      <c r="T2512">
        <f t="shared" si="2824"/>
        <v>35</v>
      </c>
      <c r="U2512">
        <f t="shared" si="2825"/>
        <v>8</v>
      </c>
      <c r="V2512" t="str">
        <f t="shared" si="2787"/>
        <v>355</v>
      </c>
      <c r="W2512" s="188">
        <f t="shared" si="2826"/>
        <v>0</v>
      </c>
      <c r="X2512" s="188">
        <f t="shared" si="2827"/>
        <v>0</v>
      </c>
      <c r="Y2512" s="33">
        <f t="shared" si="2828"/>
        <v>44071</v>
      </c>
    </row>
    <row r="2513" spans="1:25" ht="15">
      <c r="A2513" s="39">
        <v>167</v>
      </c>
      <c r="B2513" s="239">
        <f>IF(WORKDAY(D$4,A2513,Feries)&lt;=F$4,WORKDAY(D$4,A2513,Feries),"")</f>
        <v>44074</v>
      </c>
      <c r="C2513" s="11" t="str">
        <f>IF(B2513&lt;&gt;"",'Agents Postes'!E$3,"")</f>
        <v>Herbert Dupont</v>
      </c>
      <c r="D2513" s="12"/>
      <c r="E2513" s="123"/>
      <c r="F2513" s="123"/>
      <c r="G2513" s="124"/>
      <c r="H2513" s="124"/>
      <c r="I2513" s="125"/>
      <c r="J2513" s="125"/>
      <c r="K2513" s="13"/>
      <c r="L2513" s="2">
        <f t="shared" si="2784"/>
        <v>0</v>
      </c>
      <c r="M2513" s="3">
        <f t="shared" si="2785"/>
        <v>0</v>
      </c>
      <c r="R2513">
        <f t="shared" si="2822"/>
        <v>1</v>
      </c>
      <c r="S2513" s="33">
        <f t="shared" ref="S2513" si="2836">B2513</f>
        <v>44074</v>
      </c>
      <c r="T2513">
        <f t="shared" si="2824"/>
        <v>36</v>
      </c>
      <c r="U2513">
        <f t="shared" si="2825"/>
        <v>8</v>
      </c>
      <c r="V2513" t="str">
        <f t="shared" si="2787"/>
        <v>36Herbert Dupont1</v>
      </c>
      <c r="W2513" s="188">
        <f t="shared" si="2826"/>
        <v>0</v>
      </c>
      <c r="X2513" s="188">
        <f t="shared" si="2827"/>
        <v>0</v>
      </c>
      <c r="Y2513" s="33">
        <f t="shared" si="2828"/>
        <v>44074</v>
      </c>
    </row>
    <row r="2514" spans="1:25" ht="15">
      <c r="A2514" s="39"/>
      <c r="B2514" s="240"/>
      <c r="C2514" s="14" t="str">
        <f>IF(B2513&lt;&gt;"",'Agents Postes'!E$4,"")</f>
        <v>Lulu Durand</v>
      </c>
      <c r="D2514" s="15"/>
      <c r="E2514" s="16"/>
      <c r="F2514" s="16"/>
      <c r="G2514" s="17"/>
      <c r="H2514" s="17"/>
      <c r="I2514" s="18"/>
      <c r="J2514" s="18"/>
      <c r="K2514" s="19"/>
      <c r="L2514" s="1">
        <f t="shared" si="2784"/>
        <v>0</v>
      </c>
      <c r="M2514" s="4">
        <f t="shared" si="2785"/>
        <v>0</v>
      </c>
      <c r="R2514">
        <f t="shared" si="2822"/>
        <v>1</v>
      </c>
      <c r="S2514" s="33">
        <f t="shared" ref="S2514" si="2837">S2513</f>
        <v>44074</v>
      </c>
      <c r="T2514">
        <f t="shared" si="2824"/>
        <v>36</v>
      </c>
      <c r="U2514">
        <f t="shared" si="2825"/>
        <v>8</v>
      </c>
      <c r="V2514" t="str">
        <f t="shared" si="2787"/>
        <v>36Lulu Durand1</v>
      </c>
      <c r="W2514" s="188">
        <f t="shared" si="2826"/>
        <v>0</v>
      </c>
      <c r="X2514" s="188">
        <f t="shared" si="2827"/>
        <v>0</v>
      </c>
      <c r="Y2514" s="33">
        <f t="shared" si="2828"/>
        <v>44074</v>
      </c>
    </row>
    <row r="2515" spans="1:25" ht="15">
      <c r="A2515" s="39"/>
      <c r="B2515" s="240"/>
      <c r="C2515" s="14" t="str">
        <f>IF(B2513&lt;&gt;"",'Agents Postes'!E$5,"")</f>
        <v>Jules Wist</v>
      </c>
      <c r="D2515" s="15"/>
      <c r="E2515" s="16"/>
      <c r="F2515" s="16"/>
      <c r="G2515" s="17"/>
      <c r="H2515" s="17"/>
      <c r="I2515" s="18"/>
      <c r="J2515" s="18"/>
      <c r="K2515" s="19"/>
      <c r="L2515" s="1">
        <f t="shared" si="2784"/>
        <v>0</v>
      </c>
      <c r="M2515" s="4">
        <f t="shared" si="2785"/>
        <v>0</v>
      </c>
      <c r="R2515">
        <f t="shared" si="2822"/>
        <v>1</v>
      </c>
      <c r="S2515" s="33">
        <f t="shared" ref="S2515" si="2838">S2513</f>
        <v>44074</v>
      </c>
      <c r="T2515">
        <f t="shared" si="2824"/>
        <v>36</v>
      </c>
      <c r="U2515">
        <f t="shared" si="2825"/>
        <v>8</v>
      </c>
      <c r="V2515" t="str">
        <f t="shared" si="2787"/>
        <v>36Jules Wist1</v>
      </c>
      <c r="W2515" s="188">
        <f t="shared" si="2826"/>
        <v>0</v>
      </c>
      <c r="X2515" s="188">
        <f t="shared" si="2827"/>
        <v>0</v>
      </c>
      <c r="Y2515" s="33">
        <f t="shared" si="2828"/>
        <v>44074</v>
      </c>
    </row>
    <row r="2516" spans="1:25" ht="15">
      <c r="A2516" s="39"/>
      <c r="B2516" s="240"/>
      <c r="C2516" s="14" t="str">
        <f>IF(B2513&lt;&gt;"",'Agents Postes'!E$6,"")</f>
        <v>Honoré Tarot</v>
      </c>
      <c r="D2516" s="15"/>
      <c r="E2516" s="16"/>
      <c r="F2516" s="16"/>
      <c r="G2516" s="17"/>
      <c r="H2516" s="17"/>
      <c r="I2516" s="18"/>
      <c r="J2516" s="18"/>
      <c r="K2516" s="19"/>
      <c r="L2516" s="1">
        <f t="shared" si="2784"/>
        <v>0</v>
      </c>
      <c r="M2516" s="4">
        <f t="shared" si="2785"/>
        <v>0</v>
      </c>
      <c r="R2516">
        <f t="shared" si="2822"/>
        <v>1</v>
      </c>
      <c r="S2516" s="33">
        <f t="shared" ref="S2516" si="2839">S2513</f>
        <v>44074</v>
      </c>
      <c r="T2516">
        <f t="shared" si="2824"/>
        <v>36</v>
      </c>
      <c r="U2516">
        <f t="shared" si="2825"/>
        <v>8</v>
      </c>
      <c r="V2516" t="str">
        <f t="shared" si="2787"/>
        <v>36Honoré Tarot1</v>
      </c>
      <c r="W2516" s="188">
        <f t="shared" si="2826"/>
        <v>0</v>
      </c>
      <c r="X2516" s="188">
        <f t="shared" si="2827"/>
        <v>0</v>
      </c>
      <c r="Y2516" s="33">
        <f t="shared" si="2828"/>
        <v>44074</v>
      </c>
    </row>
    <row r="2517" spans="1:25" ht="15">
      <c r="A2517" s="39"/>
      <c r="B2517" s="240"/>
      <c r="C2517" s="14" t="str">
        <f>IF(B2513&lt;&gt;"",'Agents Postes'!E$7,"")</f>
        <v>Joseph Belote</v>
      </c>
      <c r="D2517" s="15"/>
      <c r="E2517" s="16"/>
      <c r="F2517" s="16"/>
      <c r="G2517" s="17"/>
      <c r="H2517" s="17"/>
      <c r="I2517" s="18"/>
      <c r="J2517" s="18"/>
      <c r="K2517" s="19"/>
      <c r="L2517" s="1">
        <f t="shared" si="2784"/>
        <v>0</v>
      </c>
      <c r="M2517" s="4">
        <f t="shared" si="2785"/>
        <v>0</v>
      </c>
      <c r="R2517">
        <f t="shared" si="2822"/>
        <v>1</v>
      </c>
      <c r="S2517" s="33">
        <f t="shared" ref="S2517" si="2840">S2513</f>
        <v>44074</v>
      </c>
      <c r="T2517">
        <f t="shared" si="2824"/>
        <v>36</v>
      </c>
      <c r="U2517">
        <f t="shared" si="2825"/>
        <v>8</v>
      </c>
      <c r="V2517" t="str">
        <f t="shared" si="2787"/>
        <v>36Joseph Belote1</v>
      </c>
      <c r="W2517" s="188">
        <f t="shared" si="2826"/>
        <v>0</v>
      </c>
      <c r="X2517" s="188">
        <f t="shared" si="2827"/>
        <v>0</v>
      </c>
      <c r="Y2517" s="33">
        <f t="shared" si="2828"/>
        <v>44074</v>
      </c>
    </row>
    <row r="2518" spans="1:25" ht="15">
      <c r="A2518" s="39"/>
      <c r="B2518" s="240"/>
      <c r="C2518" s="14" t="str">
        <f>IF(B2513&lt;&gt;"",'Agents Postes'!E$8,"")</f>
        <v/>
      </c>
      <c r="D2518" s="15"/>
      <c r="E2518" s="16"/>
      <c r="F2518" s="16"/>
      <c r="G2518" s="17"/>
      <c r="H2518" s="17"/>
      <c r="I2518" s="18"/>
      <c r="J2518" s="18"/>
      <c r="K2518" s="19"/>
      <c r="L2518" s="1">
        <f t="shared" si="2784"/>
        <v>0</v>
      </c>
      <c r="M2518" s="4">
        <f t="shared" si="2785"/>
        <v>0</v>
      </c>
      <c r="R2518">
        <f t="shared" si="2822"/>
        <v>1</v>
      </c>
      <c r="S2518" s="33">
        <f t="shared" ref="S2518" si="2841">S2513</f>
        <v>44074</v>
      </c>
      <c r="T2518">
        <f t="shared" si="2824"/>
        <v>36</v>
      </c>
      <c r="U2518">
        <f t="shared" si="2825"/>
        <v>8</v>
      </c>
      <c r="V2518" t="str">
        <f t="shared" si="2787"/>
        <v>361</v>
      </c>
      <c r="W2518" s="188">
        <f t="shared" si="2826"/>
        <v>0</v>
      </c>
      <c r="X2518" s="188">
        <f t="shared" si="2827"/>
        <v>0</v>
      </c>
      <c r="Y2518" s="33">
        <f t="shared" si="2828"/>
        <v>44074</v>
      </c>
    </row>
    <row r="2519" spans="1:25" ht="15">
      <c r="A2519" s="39"/>
      <c r="B2519" s="240"/>
      <c r="C2519" s="14" t="str">
        <f>IF(B2513&lt;&gt;"",'Agents Postes'!E$9,"")</f>
        <v/>
      </c>
      <c r="D2519" s="15"/>
      <c r="E2519" s="16"/>
      <c r="F2519" s="16"/>
      <c r="G2519" s="17"/>
      <c r="H2519" s="17"/>
      <c r="I2519" s="18"/>
      <c r="J2519" s="18"/>
      <c r="K2519" s="19"/>
      <c r="L2519" s="1">
        <f t="shared" si="2784"/>
        <v>0</v>
      </c>
      <c r="M2519" s="4">
        <f t="shared" si="2785"/>
        <v>0</v>
      </c>
      <c r="R2519">
        <f t="shared" si="2822"/>
        <v>1</v>
      </c>
      <c r="S2519" s="33">
        <f t="shared" ref="S2519" si="2842">S2513</f>
        <v>44074</v>
      </c>
      <c r="T2519">
        <f t="shared" si="2824"/>
        <v>36</v>
      </c>
      <c r="U2519">
        <f t="shared" si="2825"/>
        <v>8</v>
      </c>
      <c r="V2519" t="str">
        <f t="shared" si="2787"/>
        <v>361</v>
      </c>
      <c r="W2519" s="188">
        <f t="shared" si="2826"/>
        <v>0</v>
      </c>
      <c r="X2519" s="188">
        <f t="shared" si="2827"/>
        <v>0</v>
      </c>
      <c r="Y2519" s="33">
        <f t="shared" si="2828"/>
        <v>44074</v>
      </c>
    </row>
    <row r="2520" spans="1:25" ht="15">
      <c r="A2520" s="39"/>
      <c r="B2520" s="240"/>
      <c r="C2520" s="14" t="str">
        <f>IF(B2513&lt;&gt;"",'Agents Postes'!E$10,"")</f>
        <v/>
      </c>
      <c r="D2520" s="15"/>
      <c r="E2520" s="16"/>
      <c r="F2520" s="16"/>
      <c r="G2520" s="17"/>
      <c r="H2520" s="17"/>
      <c r="I2520" s="18"/>
      <c r="J2520" s="18"/>
      <c r="K2520" s="19"/>
      <c r="L2520" s="1">
        <f t="shared" si="2784"/>
        <v>0</v>
      </c>
      <c r="M2520" s="4">
        <f t="shared" si="2785"/>
        <v>0</v>
      </c>
      <c r="R2520">
        <f t="shared" si="2822"/>
        <v>1</v>
      </c>
      <c r="S2520" s="33">
        <f t="shared" ref="S2520" si="2843">S2513</f>
        <v>44074</v>
      </c>
      <c r="T2520">
        <f t="shared" si="2824"/>
        <v>36</v>
      </c>
      <c r="U2520">
        <f t="shared" si="2825"/>
        <v>8</v>
      </c>
      <c r="V2520" t="str">
        <f t="shared" si="2787"/>
        <v>361</v>
      </c>
      <c r="W2520" s="188">
        <f t="shared" si="2826"/>
        <v>0</v>
      </c>
      <c r="X2520" s="188">
        <f t="shared" si="2827"/>
        <v>0</v>
      </c>
      <c r="Y2520" s="33">
        <f t="shared" si="2828"/>
        <v>44074</v>
      </c>
    </row>
    <row r="2521" spans="1:25" ht="15">
      <c r="A2521" s="39"/>
      <c r="B2521" s="240"/>
      <c r="C2521" s="14" t="str">
        <f>IF(B2513&lt;&gt;"",'Agents Postes'!E$11,"")</f>
        <v/>
      </c>
      <c r="D2521" s="15"/>
      <c r="E2521" s="16"/>
      <c r="F2521" s="16"/>
      <c r="G2521" s="17"/>
      <c r="H2521" s="17"/>
      <c r="I2521" s="18"/>
      <c r="J2521" s="18"/>
      <c r="K2521" s="19"/>
      <c r="L2521" s="1">
        <f t="shared" si="2784"/>
        <v>0</v>
      </c>
      <c r="M2521" s="4">
        <f t="shared" si="2785"/>
        <v>0</v>
      </c>
      <c r="R2521">
        <f t="shared" si="2822"/>
        <v>1</v>
      </c>
      <c r="S2521" s="33">
        <f t="shared" ref="S2521" si="2844">S2513</f>
        <v>44074</v>
      </c>
      <c r="T2521">
        <f t="shared" si="2824"/>
        <v>36</v>
      </c>
      <c r="U2521">
        <f t="shared" si="2825"/>
        <v>8</v>
      </c>
      <c r="V2521" t="str">
        <f t="shared" si="2787"/>
        <v>361</v>
      </c>
      <c r="W2521" s="188">
        <f t="shared" si="2826"/>
        <v>0</v>
      </c>
      <c r="X2521" s="188">
        <f t="shared" si="2827"/>
        <v>0</v>
      </c>
      <c r="Y2521" s="33">
        <f t="shared" si="2828"/>
        <v>44074</v>
      </c>
    </row>
    <row r="2522" spans="1:25" ht="15">
      <c r="A2522" s="39"/>
      <c r="B2522" s="240"/>
      <c r="C2522" s="14" t="str">
        <f>IF(B2513&lt;&gt;"",'Agents Postes'!E$12,"")</f>
        <v/>
      </c>
      <c r="D2522" s="15"/>
      <c r="E2522" s="16"/>
      <c r="F2522" s="16"/>
      <c r="G2522" s="17"/>
      <c r="H2522" s="17"/>
      <c r="I2522" s="18"/>
      <c r="J2522" s="18"/>
      <c r="K2522" s="19"/>
      <c r="L2522" s="1">
        <f t="shared" si="2784"/>
        <v>0</v>
      </c>
      <c r="M2522" s="4">
        <f t="shared" si="2785"/>
        <v>0</v>
      </c>
      <c r="R2522">
        <f t="shared" si="2822"/>
        <v>1</v>
      </c>
      <c r="S2522" s="33">
        <f t="shared" ref="S2522" si="2845">S2513</f>
        <v>44074</v>
      </c>
      <c r="T2522">
        <f t="shared" si="2824"/>
        <v>36</v>
      </c>
      <c r="U2522">
        <f t="shared" si="2825"/>
        <v>8</v>
      </c>
      <c r="V2522" t="str">
        <f t="shared" si="2787"/>
        <v>361</v>
      </c>
      <c r="W2522" s="188">
        <f t="shared" si="2826"/>
        <v>0</v>
      </c>
      <c r="X2522" s="188">
        <f t="shared" si="2827"/>
        <v>0</v>
      </c>
      <c r="Y2522" s="33">
        <f t="shared" si="2828"/>
        <v>44074</v>
      </c>
    </row>
    <row r="2523" spans="1:25" ht="15">
      <c r="A2523" s="39"/>
      <c r="B2523" s="240"/>
      <c r="C2523" s="14" t="str">
        <f>IF(B2513&lt;&gt;"",'Agents Postes'!E$13,"")</f>
        <v/>
      </c>
      <c r="D2523" s="15"/>
      <c r="E2523" s="16"/>
      <c r="F2523" s="16"/>
      <c r="G2523" s="17"/>
      <c r="H2523" s="17"/>
      <c r="I2523" s="18"/>
      <c r="J2523" s="18"/>
      <c r="K2523" s="19"/>
      <c r="L2523" s="1">
        <f t="shared" si="2784"/>
        <v>0</v>
      </c>
      <c r="M2523" s="4">
        <f t="shared" si="2785"/>
        <v>0</v>
      </c>
      <c r="R2523">
        <f t="shared" si="2822"/>
        <v>1</v>
      </c>
      <c r="S2523" s="33">
        <f t="shared" ref="S2523" si="2846">S2513</f>
        <v>44074</v>
      </c>
      <c r="T2523">
        <f t="shared" si="2824"/>
        <v>36</v>
      </c>
      <c r="U2523">
        <f t="shared" si="2825"/>
        <v>8</v>
      </c>
      <c r="V2523" t="str">
        <f t="shared" si="2787"/>
        <v>361</v>
      </c>
      <c r="W2523" s="188">
        <f t="shared" si="2826"/>
        <v>0</v>
      </c>
      <c r="X2523" s="188">
        <f t="shared" si="2827"/>
        <v>0</v>
      </c>
      <c r="Y2523" s="33">
        <f t="shared" si="2828"/>
        <v>44074</v>
      </c>
    </row>
    <row r="2524" spans="1:25" ht="15">
      <c r="A2524" s="39"/>
      <c r="B2524" s="240"/>
      <c r="C2524" s="14" t="str">
        <f>IF(B2513&lt;&gt;"",'Agents Postes'!E$14,"")</f>
        <v/>
      </c>
      <c r="D2524" s="15"/>
      <c r="E2524" s="16"/>
      <c r="F2524" s="16"/>
      <c r="G2524" s="17"/>
      <c r="H2524" s="17"/>
      <c r="I2524" s="18"/>
      <c r="J2524" s="18"/>
      <c r="K2524" s="19"/>
      <c r="L2524" s="1">
        <f t="shared" si="2784"/>
        <v>0</v>
      </c>
      <c r="M2524" s="4">
        <f t="shared" si="2785"/>
        <v>0</v>
      </c>
      <c r="R2524">
        <f t="shared" si="2822"/>
        <v>1</v>
      </c>
      <c r="S2524" s="33">
        <f t="shared" ref="S2524" si="2847">S2513</f>
        <v>44074</v>
      </c>
      <c r="T2524">
        <f t="shared" si="2824"/>
        <v>36</v>
      </c>
      <c r="U2524">
        <f t="shared" si="2825"/>
        <v>8</v>
      </c>
      <c r="V2524" t="str">
        <f t="shared" si="2787"/>
        <v>361</v>
      </c>
      <c r="W2524" s="188">
        <f t="shared" si="2826"/>
        <v>0</v>
      </c>
      <c r="X2524" s="188">
        <f t="shared" si="2827"/>
        <v>0</v>
      </c>
      <c r="Y2524" s="33">
        <f t="shared" si="2828"/>
        <v>44074</v>
      </c>
    </row>
    <row r="2525" spans="1:25" ht="15">
      <c r="A2525" s="39"/>
      <c r="B2525" s="240"/>
      <c r="C2525" s="14" t="str">
        <f>IF(B2514&lt;&gt;"",'Agents Postes'!E$14,"")</f>
        <v/>
      </c>
      <c r="D2525" s="15"/>
      <c r="E2525" s="16"/>
      <c r="F2525" s="16"/>
      <c r="G2525" s="17"/>
      <c r="H2525" s="17"/>
      <c r="I2525" s="18"/>
      <c r="J2525" s="18"/>
      <c r="K2525" s="19"/>
      <c r="L2525" s="1">
        <f t="shared" si="2784"/>
        <v>0</v>
      </c>
      <c r="M2525" s="4">
        <f t="shared" si="2785"/>
        <v>0</v>
      </c>
      <c r="R2525">
        <f t="shared" si="2822"/>
        <v>1</v>
      </c>
      <c r="S2525" s="33">
        <f t="shared" ref="S2525" si="2848">S2513</f>
        <v>44074</v>
      </c>
      <c r="T2525">
        <f t="shared" si="2824"/>
        <v>36</v>
      </c>
      <c r="U2525">
        <f t="shared" si="2825"/>
        <v>8</v>
      </c>
      <c r="V2525" t="str">
        <f t="shared" si="2787"/>
        <v>361</v>
      </c>
      <c r="W2525" s="188">
        <f t="shared" si="2826"/>
        <v>0</v>
      </c>
      <c r="X2525" s="188">
        <f t="shared" si="2827"/>
        <v>0</v>
      </c>
      <c r="Y2525" s="33">
        <f t="shared" si="2828"/>
        <v>44074</v>
      </c>
    </row>
    <row r="2526" spans="1:25" ht="15">
      <c r="A2526" s="39"/>
      <c r="B2526" s="240"/>
      <c r="C2526" s="14" t="str">
        <f>IF(B2515&lt;&gt;"",'Agents Postes'!E$14,"")</f>
        <v/>
      </c>
      <c r="D2526" s="15"/>
      <c r="E2526" s="16"/>
      <c r="F2526" s="16"/>
      <c r="G2526" s="17"/>
      <c r="H2526" s="17"/>
      <c r="I2526" s="18"/>
      <c r="J2526" s="18"/>
      <c r="K2526" s="19"/>
      <c r="L2526" s="1">
        <f t="shared" si="2784"/>
        <v>0</v>
      </c>
      <c r="M2526" s="4">
        <f t="shared" si="2785"/>
        <v>0</v>
      </c>
      <c r="R2526">
        <f t="shared" si="2822"/>
        <v>1</v>
      </c>
      <c r="S2526" s="33">
        <f t="shared" ref="S2526" si="2849">S2513</f>
        <v>44074</v>
      </c>
      <c r="T2526">
        <f t="shared" si="2824"/>
        <v>36</v>
      </c>
      <c r="U2526">
        <f t="shared" si="2825"/>
        <v>8</v>
      </c>
      <c r="V2526" t="str">
        <f t="shared" si="2787"/>
        <v>361</v>
      </c>
      <c r="W2526" s="188">
        <f t="shared" si="2826"/>
        <v>0</v>
      </c>
      <c r="X2526" s="188">
        <f t="shared" si="2827"/>
        <v>0</v>
      </c>
      <c r="Y2526" s="33">
        <f t="shared" si="2828"/>
        <v>44074</v>
      </c>
    </row>
    <row r="2527" spans="1:25" ht="15.75" thickBot="1">
      <c r="A2527" s="39"/>
      <c r="B2527" s="241"/>
      <c r="C2527" s="14" t="str">
        <f>IF(B2516&lt;&gt;"",'Agents Postes'!E$14,"")</f>
        <v/>
      </c>
      <c r="D2527" s="15"/>
      <c r="E2527" s="126"/>
      <c r="F2527" s="126"/>
      <c r="G2527" s="127"/>
      <c r="H2527" s="127"/>
      <c r="I2527" s="128"/>
      <c r="J2527" s="128"/>
      <c r="K2527" s="21"/>
      <c r="L2527" s="5">
        <f t="shared" si="2784"/>
        <v>0</v>
      </c>
      <c r="M2527" s="6">
        <f t="shared" si="2785"/>
        <v>0</v>
      </c>
      <c r="R2527">
        <f t="shared" si="2822"/>
        <v>1</v>
      </c>
      <c r="S2527" s="33">
        <f t="shared" ref="S2527" si="2850">S2513</f>
        <v>44074</v>
      </c>
      <c r="T2527">
        <f t="shared" si="2824"/>
        <v>36</v>
      </c>
      <c r="U2527">
        <f t="shared" si="2825"/>
        <v>8</v>
      </c>
      <c r="V2527" t="str">
        <f t="shared" si="2787"/>
        <v>361</v>
      </c>
      <c r="W2527" s="188">
        <f t="shared" si="2826"/>
        <v>0</v>
      </c>
      <c r="X2527" s="188">
        <f t="shared" si="2827"/>
        <v>0</v>
      </c>
      <c r="Y2527" s="33">
        <f t="shared" si="2828"/>
        <v>44074</v>
      </c>
    </row>
    <row r="2528" spans="1:25" ht="15">
      <c r="A2528" s="39">
        <v>168</v>
      </c>
      <c r="B2528" s="239">
        <f>IF(WORKDAY(D$4,A2528,Feries)&lt;=F$4,WORKDAY(D$4,A2528,Feries),"")</f>
        <v>44075</v>
      </c>
      <c r="C2528" s="11" t="str">
        <f>IF(B2528&lt;&gt;"",'Agents Postes'!E$3,"")</f>
        <v>Herbert Dupont</v>
      </c>
      <c r="D2528" s="12"/>
      <c r="E2528" s="123"/>
      <c r="F2528" s="123"/>
      <c r="G2528" s="124"/>
      <c r="H2528" s="124"/>
      <c r="I2528" s="125"/>
      <c r="J2528" s="125"/>
      <c r="K2528" s="13"/>
      <c r="L2528" s="2">
        <f t="shared" si="2784"/>
        <v>0</v>
      </c>
      <c r="M2528" s="3">
        <f t="shared" si="2785"/>
        <v>0</v>
      </c>
      <c r="R2528">
        <f t="shared" si="2822"/>
        <v>2</v>
      </c>
      <c r="S2528" s="33">
        <f t="shared" ref="S2528" si="2851">B2528</f>
        <v>44075</v>
      </c>
      <c r="T2528">
        <f t="shared" si="2824"/>
        <v>36</v>
      </c>
      <c r="U2528">
        <f t="shared" si="2825"/>
        <v>9</v>
      </c>
      <c r="V2528" t="str">
        <f t="shared" si="2787"/>
        <v>36Herbert Dupont2</v>
      </c>
      <c r="W2528" s="188">
        <f t="shared" si="2826"/>
        <v>0</v>
      </c>
      <c r="X2528" s="188">
        <f t="shared" si="2827"/>
        <v>0</v>
      </c>
      <c r="Y2528" s="33">
        <f t="shared" si="2828"/>
        <v>44075</v>
      </c>
    </row>
    <row r="2529" spans="1:25" ht="15">
      <c r="A2529" s="39"/>
      <c r="B2529" s="240"/>
      <c r="C2529" s="14" t="str">
        <f>IF(B2528&lt;&gt;"",'Agents Postes'!E$4,"")</f>
        <v>Lulu Durand</v>
      </c>
      <c r="D2529" s="15"/>
      <c r="E2529" s="16"/>
      <c r="F2529" s="16"/>
      <c r="G2529" s="17"/>
      <c r="H2529" s="17"/>
      <c r="I2529" s="18"/>
      <c r="J2529" s="18"/>
      <c r="K2529" s="19"/>
      <c r="L2529" s="1">
        <f t="shared" si="2784"/>
        <v>0</v>
      </c>
      <c r="M2529" s="4">
        <f t="shared" si="2785"/>
        <v>0</v>
      </c>
      <c r="R2529">
        <f t="shared" si="2822"/>
        <v>2</v>
      </c>
      <c r="S2529" s="33">
        <f t="shared" ref="S2529" si="2852">S2528</f>
        <v>44075</v>
      </c>
      <c r="T2529">
        <f t="shared" si="2824"/>
        <v>36</v>
      </c>
      <c r="U2529">
        <f t="shared" si="2825"/>
        <v>9</v>
      </c>
      <c r="V2529" t="str">
        <f t="shared" si="2787"/>
        <v>36Lulu Durand2</v>
      </c>
      <c r="W2529" s="188">
        <f t="shared" si="2826"/>
        <v>0</v>
      </c>
      <c r="X2529" s="188">
        <f t="shared" si="2827"/>
        <v>0</v>
      </c>
      <c r="Y2529" s="33">
        <f t="shared" si="2828"/>
        <v>44075</v>
      </c>
    </row>
    <row r="2530" spans="1:25" ht="15">
      <c r="A2530" s="39"/>
      <c r="B2530" s="240"/>
      <c r="C2530" s="14" t="str">
        <f>IF(B2528&lt;&gt;"",'Agents Postes'!E$5,"")</f>
        <v>Jules Wist</v>
      </c>
      <c r="D2530" s="15"/>
      <c r="E2530" s="16"/>
      <c r="F2530" s="16"/>
      <c r="G2530" s="17"/>
      <c r="H2530" s="17"/>
      <c r="I2530" s="18"/>
      <c r="J2530" s="18"/>
      <c r="K2530" s="19"/>
      <c r="L2530" s="1">
        <f t="shared" si="2784"/>
        <v>0</v>
      </c>
      <c r="M2530" s="4">
        <f t="shared" si="2785"/>
        <v>0</v>
      </c>
      <c r="R2530">
        <f t="shared" si="2822"/>
        <v>2</v>
      </c>
      <c r="S2530" s="33">
        <f t="shared" ref="S2530" si="2853">S2528</f>
        <v>44075</v>
      </c>
      <c r="T2530">
        <f t="shared" si="2824"/>
        <v>36</v>
      </c>
      <c r="U2530">
        <f t="shared" si="2825"/>
        <v>9</v>
      </c>
      <c r="V2530" t="str">
        <f t="shared" si="2787"/>
        <v>36Jules Wist2</v>
      </c>
      <c r="W2530" s="188">
        <f t="shared" si="2826"/>
        <v>0</v>
      </c>
      <c r="X2530" s="188">
        <f t="shared" si="2827"/>
        <v>0</v>
      </c>
      <c r="Y2530" s="33">
        <f t="shared" si="2828"/>
        <v>44075</v>
      </c>
    </row>
    <row r="2531" spans="1:25" ht="15">
      <c r="A2531" s="39"/>
      <c r="B2531" s="240"/>
      <c r="C2531" s="14" t="str">
        <f>IF(B2528&lt;&gt;"",'Agents Postes'!E$6,"")</f>
        <v>Honoré Tarot</v>
      </c>
      <c r="D2531" s="15"/>
      <c r="E2531" s="16"/>
      <c r="F2531" s="16"/>
      <c r="G2531" s="17"/>
      <c r="H2531" s="17"/>
      <c r="I2531" s="18"/>
      <c r="J2531" s="18"/>
      <c r="K2531" s="19"/>
      <c r="L2531" s="1">
        <f t="shared" si="2784"/>
        <v>0</v>
      </c>
      <c r="M2531" s="4">
        <f t="shared" si="2785"/>
        <v>0</v>
      </c>
      <c r="R2531">
        <f t="shared" si="2822"/>
        <v>2</v>
      </c>
      <c r="S2531" s="33">
        <f t="shared" ref="S2531" si="2854">S2528</f>
        <v>44075</v>
      </c>
      <c r="T2531">
        <f t="shared" si="2824"/>
        <v>36</v>
      </c>
      <c r="U2531">
        <f t="shared" si="2825"/>
        <v>9</v>
      </c>
      <c r="V2531" t="str">
        <f t="shared" si="2787"/>
        <v>36Honoré Tarot2</v>
      </c>
      <c r="W2531" s="188">
        <f t="shared" si="2826"/>
        <v>0</v>
      </c>
      <c r="X2531" s="188">
        <f t="shared" si="2827"/>
        <v>0</v>
      </c>
      <c r="Y2531" s="33">
        <f t="shared" si="2828"/>
        <v>44075</v>
      </c>
    </row>
    <row r="2532" spans="1:25" ht="15">
      <c r="A2532" s="39"/>
      <c r="B2532" s="240"/>
      <c r="C2532" s="14" t="str">
        <f>IF(B2528&lt;&gt;"",'Agents Postes'!E$7,"")</f>
        <v>Joseph Belote</v>
      </c>
      <c r="D2532" s="15"/>
      <c r="E2532" s="16"/>
      <c r="F2532" s="16"/>
      <c r="G2532" s="17"/>
      <c r="H2532" s="17"/>
      <c r="I2532" s="18"/>
      <c r="J2532" s="18"/>
      <c r="K2532" s="19"/>
      <c r="L2532" s="1">
        <f t="shared" si="2784"/>
        <v>0</v>
      </c>
      <c r="M2532" s="4">
        <f t="shared" si="2785"/>
        <v>0</v>
      </c>
      <c r="R2532">
        <f t="shared" si="2822"/>
        <v>2</v>
      </c>
      <c r="S2532" s="33">
        <f t="shared" ref="S2532" si="2855">S2528</f>
        <v>44075</v>
      </c>
      <c r="T2532">
        <f t="shared" si="2824"/>
        <v>36</v>
      </c>
      <c r="U2532">
        <f t="shared" si="2825"/>
        <v>9</v>
      </c>
      <c r="V2532" t="str">
        <f t="shared" si="2787"/>
        <v>36Joseph Belote2</v>
      </c>
      <c r="W2532" s="188">
        <f t="shared" si="2826"/>
        <v>0</v>
      </c>
      <c r="X2532" s="188">
        <f t="shared" si="2827"/>
        <v>0</v>
      </c>
      <c r="Y2532" s="33">
        <f t="shared" si="2828"/>
        <v>44075</v>
      </c>
    </row>
    <row r="2533" spans="1:25" ht="15">
      <c r="A2533" s="39"/>
      <c r="B2533" s="240"/>
      <c r="C2533" s="14" t="str">
        <f>IF(B2528&lt;&gt;"",'Agents Postes'!E$8,"")</f>
        <v/>
      </c>
      <c r="D2533" s="15"/>
      <c r="E2533" s="16"/>
      <c r="F2533" s="16"/>
      <c r="G2533" s="17"/>
      <c r="H2533" s="17"/>
      <c r="I2533" s="18"/>
      <c r="J2533" s="18"/>
      <c r="K2533" s="19"/>
      <c r="L2533" s="1">
        <f t="shared" si="2784"/>
        <v>0</v>
      </c>
      <c r="M2533" s="4">
        <f t="shared" si="2785"/>
        <v>0</v>
      </c>
      <c r="R2533">
        <f t="shared" si="2822"/>
        <v>2</v>
      </c>
      <c r="S2533" s="33">
        <f t="shared" ref="S2533" si="2856">S2528</f>
        <v>44075</v>
      </c>
      <c r="T2533">
        <f t="shared" si="2824"/>
        <v>36</v>
      </c>
      <c r="U2533">
        <f t="shared" si="2825"/>
        <v>9</v>
      </c>
      <c r="V2533" t="str">
        <f t="shared" si="2787"/>
        <v>362</v>
      </c>
      <c r="W2533" s="188">
        <f t="shared" si="2826"/>
        <v>0</v>
      </c>
      <c r="X2533" s="188">
        <f t="shared" si="2827"/>
        <v>0</v>
      </c>
      <c r="Y2533" s="33">
        <f t="shared" si="2828"/>
        <v>44075</v>
      </c>
    </row>
    <row r="2534" spans="1:25" ht="15">
      <c r="A2534" s="39"/>
      <c r="B2534" s="240"/>
      <c r="C2534" s="14" t="str">
        <f>IF(B2528&lt;&gt;"",'Agents Postes'!E$9,"")</f>
        <v/>
      </c>
      <c r="D2534" s="15"/>
      <c r="E2534" s="16"/>
      <c r="F2534" s="16"/>
      <c r="G2534" s="17"/>
      <c r="H2534" s="17"/>
      <c r="I2534" s="18"/>
      <c r="J2534" s="18"/>
      <c r="K2534" s="19"/>
      <c r="L2534" s="1">
        <f t="shared" ref="L2534:L2597" si="2857">(F2534-E2534)+(H2534-G2534)+(J2534-I2534)</f>
        <v>0</v>
      </c>
      <c r="M2534" s="4">
        <f t="shared" ref="M2534:M2597" si="2858">L2534*24</f>
        <v>0</v>
      </c>
      <c r="R2534">
        <f t="shared" si="2822"/>
        <v>2</v>
      </c>
      <c r="S2534" s="33">
        <f t="shared" ref="S2534" si="2859">S2528</f>
        <v>44075</v>
      </c>
      <c r="T2534">
        <f t="shared" si="2824"/>
        <v>36</v>
      </c>
      <c r="U2534">
        <f t="shared" si="2825"/>
        <v>9</v>
      </c>
      <c r="V2534" t="str">
        <f t="shared" ref="V2534:V2597" si="2860">T2534&amp;C2534&amp;R2534</f>
        <v>362</v>
      </c>
      <c r="W2534" s="188">
        <f t="shared" si="2826"/>
        <v>0</v>
      </c>
      <c r="X2534" s="188">
        <f t="shared" si="2827"/>
        <v>0</v>
      </c>
      <c r="Y2534" s="33">
        <f t="shared" si="2828"/>
        <v>44075</v>
      </c>
    </row>
    <row r="2535" spans="1:25" ht="15">
      <c r="A2535" s="39"/>
      <c r="B2535" s="240"/>
      <c r="C2535" s="14" t="str">
        <f>IF(B2528&lt;&gt;"",'Agents Postes'!E$10,"")</f>
        <v/>
      </c>
      <c r="D2535" s="15"/>
      <c r="E2535" s="16"/>
      <c r="F2535" s="16"/>
      <c r="G2535" s="17"/>
      <c r="H2535" s="17"/>
      <c r="I2535" s="18"/>
      <c r="J2535" s="18"/>
      <c r="K2535" s="19"/>
      <c r="L2535" s="1">
        <f t="shared" si="2857"/>
        <v>0</v>
      </c>
      <c r="M2535" s="4">
        <f t="shared" si="2858"/>
        <v>0</v>
      </c>
      <c r="R2535">
        <f t="shared" si="2822"/>
        <v>2</v>
      </c>
      <c r="S2535" s="33">
        <f t="shared" ref="S2535" si="2861">S2528</f>
        <v>44075</v>
      </c>
      <c r="T2535">
        <f t="shared" si="2824"/>
        <v>36</v>
      </c>
      <c r="U2535">
        <f t="shared" si="2825"/>
        <v>9</v>
      </c>
      <c r="V2535" t="str">
        <f t="shared" si="2860"/>
        <v>362</v>
      </c>
      <c r="W2535" s="188">
        <f t="shared" si="2826"/>
        <v>0</v>
      </c>
      <c r="X2535" s="188">
        <f t="shared" si="2827"/>
        <v>0</v>
      </c>
      <c r="Y2535" s="33">
        <f t="shared" si="2828"/>
        <v>44075</v>
      </c>
    </row>
    <row r="2536" spans="1:25" ht="15">
      <c r="A2536" s="39"/>
      <c r="B2536" s="240"/>
      <c r="C2536" s="14" t="str">
        <f>IF(B2528&lt;&gt;"",'Agents Postes'!E$11,"")</f>
        <v/>
      </c>
      <c r="D2536" s="15"/>
      <c r="E2536" s="16"/>
      <c r="F2536" s="16"/>
      <c r="G2536" s="17"/>
      <c r="H2536" s="17"/>
      <c r="I2536" s="18"/>
      <c r="J2536" s="18"/>
      <c r="K2536" s="19"/>
      <c r="L2536" s="1">
        <f t="shared" si="2857"/>
        <v>0</v>
      </c>
      <c r="M2536" s="4">
        <f t="shared" si="2858"/>
        <v>0</v>
      </c>
      <c r="R2536">
        <f t="shared" si="2822"/>
        <v>2</v>
      </c>
      <c r="S2536" s="33">
        <f t="shared" ref="S2536" si="2862">S2528</f>
        <v>44075</v>
      </c>
      <c r="T2536">
        <f t="shared" si="2824"/>
        <v>36</v>
      </c>
      <c r="U2536">
        <f t="shared" si="2825"/>
        <v>9</v>
      </c>
      <c r="V2536" t="str">
        <f t="shared" si="2860"/>
        <v>362</v>
      </c>
      <c r="W2536" s="188">
        <f t="shared" si="2826"/>
        <v>0</v>
      </c>
      <c r="X2536" s="188">
        <f t="shared" si="2827"/>
        <v>0</v>
      </c>
      <c r="Y2536" s="33">
        <f t="shared" si="2828"/>
        <v>44075</v>
      </c>
    </row>
    <row r="2537" spans="1:25" ht="15">
      <c r="A2537" s="39"/>
      <c r="B2537" s="240"/>
      <c r="C2537" s="14" t="str">
        <f>IF(B2528&lt;&gt;"",'Agents Postes'!E$12,"")</f>
        <v/>
      </c>
      <c r="D2537" s="15"/>
      <c r="E2537" s="16"/>
      <c r="F2537" s="16"/>
      <c r="G2537" s="17"/>
      <c r="H2537" s="17"/>
      <c r="I2537" s="18"/>
      <c r="J2537" s="18"/>
      <c r="K2537" s="19"/>
      <c r="L2537" s="1">
        <f t="shared" si="2857"/>
        <v>0</v>
      </c>
      <c r="M2537" s="4">
        <f t="shared" si="2858"/>
        <v>0</v>
      </c>
      <c r="R2537">
        <f t="shared" si="2822"/>
        <v>2</v>
      </c>
      <c r="S2537" s="33">
        <f t="shared" ref="S2537" si="2863">S2528</f>
        <v>44075</v>
      </c>
      <c r="T2537">
        <f t="shared" si="2824"/>
        <v>36</v>
      </c>
      <c r="U2537">
        <f t="shared" si="2825"/>
        <v>9</v>
      </c>
      <c r="V2537" t="str">
        <f t="shared" si="2860"/>
        <v>362</v>
      </c>
      <c r="W2537" s="188">
        <f t="shared" si="2826"/>
        <v>0</v>
      </c>
      <c r="X2537" s="188">
        <f t="shared" si="2827"/>
        <v>0</v>
      </c>
      <c r="Y2537" s="33">
        <f t="shared" si="2828"/>
        <v>44075</v>
      </c>
    </row>
    <row r="2538" spans="1:25" ht="15">
      <c r="A2538" s="39"/>
      <c r="B2538" s="240"/>
      <c r="C2538" s="14" t="str">
        <f>IF(B2528&lt;&gt;"",'Agents Postes'!E$13,"")</f>
        <v/>
      </c>
      <c r="D2538" s="15"/>
      <c r="E2538" s="16"/>
      <c r="F2538" s="16"/>
      <c r="G2538" s="17"/>
      <c r="H2538" s="17"/>
      <c r="I2538" s="18"/>
      <c r="J2538" s="18"/>
      <c r="K2538" s="19"/>
      <c r="L2538" s="1">
        <f t="shared" si="2857"/>
        <v>0</v>
      </c>
      <c r="M2538" s="4">
        <f t="shared" si="2858"/>
        <v>0</v>
      </c>
      <c r="R2538">
        <f t="shared" si="2822"/>
        <v>2</v>
      </c>
      <c r="S2538" s="33">
        <f t="shared" ref="S2538" si="2864">S2528</f>
        <v>44075</v>
      </c>
      <c r="T2538">
        <f t="shared" si="2824"/>
        <v>36</v>
      </c>
      <c r="U2538">
        <f t="shared" si="2825"/>
        <v>9</v>
      </c>
      <c r="V2538" t="str">
        <f t="shared" si="2860"/>
        <v>362</v>
      </c>
      <c r="W2538" s="188">
        <f t="shared" si="2826"/>
        <v>0</v>
      </c>
      <c r="X2538" s="188">
        <f t="shared" si="2827"/>
        <v>0</v>
      </c>
      <c r="Y2538" s="33">
        <f t="shared" si="2828"/>
        <v>44075</v>
      </c>
    </row>
    <row r="2539" spans="1:25" ht="15">
      <c r="A2539" s="39"/>
      <c r="B2539" s="240"/>
      <c r="C2539" s="14" t="str">
        <f>IF(B2528&lt;&gt;"",'Agents Postes'!E$14,"")</f>
        <v/>
      </c>
      <c r="D2539" s="15"/>
      <c r="E2539" s="16"/>
      <c r="F2539" s="16"/>
      <c r="G2539" s="17"/>
      <c r="H2539" s="17"/>
      <c r="I2539" s="18"/>
      <c r="J2539" s="18"/>
      <c r="K2539" s="19"/>
      <c r="L2539" s="1">
        <f t="shared" si="2857"/>
        <v>0</v>
      </c>
      <c r="M2539" s="4">
        <f t="shared" si="2858"/>
        <v>0</v>
      </c>
      <c r="R2539">
        <f t="shared" si="2822"/>
        <v>2</v>
      </c>
      <c r="S2539" s="33">
        <f t="shared" ref="S2539" si="2865">S2528</f>
        <v>44075</v>
      </c>
      <c r="T2539">
        <f t="shared" si="2824"/>
        <v>36</v>
      </c>
      <c r="U2539">
        <f t="shared" si="2825"/>
        <v>9</v>
      </c>
      <c r="V2539" t="str">
        <f t="shared" si="2860"/>
        <v>362</v>
      </c>
      <c r="W2539" s="188">
        <f t="shared" si="2826"/>
        <v>0</v>
      </c>
      <c r="X2539" s="188">
        <f t="shared" si="2827"/>
        <v>0</v>
      </c>
      <c r="Y2539" s="33">
        <f t="shared" si="2828"/>
        <v>44075</v>
      </c>
    </row>
    <row r="2540" spans="1:25" ht="15">
      <c r="A2540" s="39"/>
      <c r="B2540" s="240"/>
      <c r="C2540" s="14" t="str">
        <f>IF(B2529&lt;&gt;"",'Agents Postes'!E$14,"")</f>
        <v/>
      </c>
      <c r="D2540" s="15"/>
      <c r="E2540" s="16"/>
      <c r="F2540" s="16"/>
      <c r="G2540" s="17"/>
      <c r="H2540" s="17"/>
      <c r="I2540" s="18"/>
      <c r="J2540" s="18"/>
      <c r="K2540" s="19"/>
      <c r="L2540" s="1">
        <f t="shared" si="2857"/>
        <v>0</v>
      </c>
      <c r="M2540" s="4">
        <f t="shared" si="2858"/>
        <v>0</v>
      </c>
      <c r="R2540">
        <f t="shared" si="2822"/>
        <v>2</v>
      </c>
      <c r="S2540" s="33">
        <f t="shared" ref="S2540" si="2866">S2528</f>
        <v>44075</v>
      </c>
      <c r="T2540">
        <f t="shared" si="2824"/>
        <v>36</v>
      </c>
      <c r="U2540">
        <f t="shared" si="2825"/>
        <v>9</v>
      </c>
      <c r="V2540" t="str">
        <f t="shared" si="2860"/>
        <v>362</v>
      </c>
      <c r="W2540" s="188">
        <f t="shared" si="2826"/>
        <v>0</v>
      </c>
      <c r="X2540" s="188">
        <f t="shared" si="2827"/>
        <v>0</v>
      </c>
      <c r="Y2540" s="33">
        <f t="shared" si="2828"/>
        <v>44075</v>
      </c>
    </row>
    <row r="2541" spans="1:25" ht="15">
      <c r="A2541" s="39"/>
      <c r="B2541" s="240"/>
      <c r="C2541" s="14" t="str">
        <f>IF(B2530&lt;&gt;"",'Agents Postes'!E$14,"")</f>
        <v/>
      </c>
      <c r="D2541" s="15"/>
      <c r="E2541" s="16"/>
      <c r="F2541" s="16"/>
      <c r="G2541" s="17"/>
      <c r="H2541" s="17"/>
      <c r="I2541" s="18"/>
      <c r="J2541" s="18"/>
      <c r="K2541" s="19"/>
      <c r="L2541" s="1">
        <f t="shared" si="2857"/>
        <v>0</v>
      </c>
      <c r="M2541" s="4">
        <f t="shared" si="2858"/>
        <v>0</v>
      </c>
      <c r="R2541">
        <f t="shared" si="2822"/>
        <v>2</v>
      </c>
      <c r="S2541" s="33">
        <f t="shared" ref="S2541" si="2867">S2528</f>
        <v>44075</v>
      </c>
      <c r="T2541">
        <f t="shared" si="2824"/>
        <v>36</v>
      </c>
      <c r="U2541">
        <f t="shared" si="2825"/>
        <v>9</v>
      </c>
      <c r="V2541" t="str">
        <f t="shared" si="2860"/>
        <v>362</v>
      </c>
      <c r="W2541" s="188">
        <f t="shared" si="2826"/>
        <v>0</v>
      </c>
      <c r="X2541" s="188">
        <f t="shared" si="2827"/>
        <v>0</v>
      </c>
      <c r="Y2541" s="33">
        <f t="shared" si="2828"/>
        <v>44075</v>
      </c>
    </row>
    <row r="2542" spans="1:25" ht="15.75" thickBot="1">
      <c r="A2542" s="39"/>
      <c r="B2542" s="241"/>
      <c r="C2542" s="14" t="str">
        <f>IF(B2531&lt;&gt;"",'Agents Postes'!E$14,"")</f>
        <v/>
      </c>
      <c r="D2542" s="15"/>
      <c r="E2542" s="126"/>
      <c r="F2542" s="126"/>
      <c r="G2542" s="127"/>
      <c r="H2542" s="127"/>
      <c r="I2542" s="128"/>
      <c r="J2542" s="128"/>
      <c r="K2542" s="21"/>
      <c r="L2542" s="5">
        <f t="shared" si="2857"/>
        <v>0</v>
      </c>
      <c r="M2542" s="6">
        <f t="shared" si="2858"/>
        <v>0</v>
      </c>
      <c r="R2542">
        <f t="shared" si="2822"/>
        <v>2</v>
      </c>
      <c r="S2542" s="33">
        <f t="shared" ref="S2542" si="2868">S2528</f>
        <v>44075</v>
      </c>
      <c r="T2542">
        <f t="shared" si="2824"/>
        <v>36</v>
      </c>
      <c r="U2542">
        <f t="shared" si="2825"/>
        <v>9</v>
      </c>
      <c r="V2542" t="str">
        <f t="shared" si="2860"/>
        <v>362</v>
      </c>
      <c r="W2542" s="188">
        <f t="shared" si="2826"/>
        <v>0</v>
      </c>
      <c r="X2542" s="188">
        <f t="shared" si="2827"/>
        <v>0</v>
      </c>
      <c r="Y2542" s="33">
        <f t="shared" si="2828"/>
        <v>44075</v>
      </c>
    </row>
    <row r="2543" spans="1:25" ht="15">
      <c r="A2543" s="39">
        <v>169</v>
      </c>
      <c r="B2543" s="239">
        <f>IF(WORKDAY(D$4,A2543,Feries)&lt;=F$4,WORKDAY(D$4,A2543,Feries),"")</f>
        <v>44076</v>
      </c>
      <c r="C2543" s="11" t="str">
        <f>IF(B2543&lt;&gt;"",'Agents Postes'!E$3,"")</f>
        <v>Herbert Dupont</v>
      </c>
      <c r="D2543" s="12"/>
      <c r="E2543" s="123"/>
      <c r="F2543" s="123"/>
      <c r="G2543" s="124"/>
      <c r="H2543" s="124"/>
      <c r="I2543" s="125"/>
      <c r="J2543" s="125"/>
      <c r="K2543" s="13"/>
      <c r="L2543" s="2">
        <f t="shared" si="2857"/>
        <v>0</v>
      </c>
      <c r="M2543" s="3">
        <f t="shared" si="2858"/>
        <v>0</v>
      </c>
      <c r="R2543">
        <f t="shared" si="2822"/>
        <v>3</v>
      </c>
      <c r="S2543" s="33">
        <f t="shared" ref="S2543" si="2869">B2543</f>
        <v>44076</v>
      </c>
      <c r="T2543">
        <f t="shared" si="2824"/>
        <v>36</v>
      </c>
      <c r="U2543">
        <f t="shared" si="2825"/>
        <v>9</v>
      </c>
      <c r="V2543" t="str">
        <f t="shared" si="2860"/>
        <v>36Herbert Dupont3</v>
      </c>
      <c r="W2543" s="188">
        <f t="shared" si="2826"/>
        <v>0</v>
      </c>
      <c r="X2543" s="188">
        <f t="shared" si="2827"/>
        <v>0</v>
      </c>
      <c r="Y2543" s="33">
        <f t="shared" si="2828"/>
        <v>44076</v>
      </c>
    </row>
    <row r="2544" spans="1:25" ht="15">
      <c r="A2544" s="39"/>
      <c r="B2544" s="240"/>
      <c r="C2544" s="14" t="str">
        <f>IF(B2543&lt;&gt;"",'Agents Postes'!E$4,"")</f>
        <v>Lulu Durand</v>
      </c>
      <c r="D2544" s="15"/>
      <c r="E2544" s="16"/>
      <c r="F2544" s="16"/>
      <c r="G2544" s="17"/>
      <c r="H2544" s="17"/>
      <c r="I2544" s="18"/>
      <c r="J2544" s="18"/>
      <c r="K2544" s="19"/>
      <c r="L2544" s="1">
        <f t="shared" si="2857"/>
        <v>0</v>
      </c>
      <c r="M2544" s="4">
        <f t="shared" si="2858"/>
        <v>0</v>
      </c>
      <c r="R2544">
        <f t="shared" si="2822"/>
        <v>3</v>
      </c>
      <c r="S2544" s="33">
        <f t="shared" ref="S2544" si="2870">S2543</f>
        <v>44076</v>
      </c>
      <c r="T2544">
        <f t="shared" si="2824"/>
        <v>36</v>
      </c>
      <c r="U2544">
        <f t="shared" si="2825"/>
        <v>9</v>
      </c>
      <c r="V2544" t="str">
        <f t="shared" si="2860"/>
        <v>36Lulu Durand3</v>
      </c>
      <c r="W2544" s="188">
        <f t="shared" si="2826"/>
        <v>0</v>
      </c>
      <c r="X2544" s="188">
        <f t="shared" si="2827"/>
        <v>0</v>
      </c>
      <c r="Y2544" s="33">
        <f t="shared" si="2828"/>
        <v>44076</v>
      </c>
    </row>
    <row r="2545" spans="1:25" ht="15">
      <c r="A2545" s="39"/>
      <c r="B2545" s="240"/>
      <c r="C2545" s="14" t="str">
        <f>IF(B2543&lt;&gt;"",'Agents Postes'!E$5,"")</f>
        <v>Jules Wist</v>
      </c>
      <c r="D2545" s="15"/>
      <c r="E2545" s="16"/>
      <c r="F2545" s="16"/>
      <c r="G2545" s="17"/>
      <c r="H2545" s="17"/>
      <c r="I2545" s="18"/>
      <c r="J2545" s="18"/>
      <c r="K2545" s="19"/>
      <c r="L2545" s="1">
        <f t="shared" si="2857"/>
        <v>0</v>
      </c>
      <c r="M2545" s="4">
        <f t="shared" si="2858"/>
        <v>0</v>
      </c>
      <c r="R2545">
        <f t="shared" si="2822"/>
        <v>3</v>
      </c>
      <c r="S2545" s="33">
        <f t="shared" ref="S2545" si="2871">S2543</f>
        <v>44076</v>
      </c>
      <c r="T2545">
        <f t="shared" si="2824"/>
        <v>36</v>
      </c>
      <c r="U2545">
        <f t="shared" si="2825"/>
        <v>9</v>
      </c>
      <c r="V2545" t="str">
        <f t="shared" si="2860"/>
        <v>36Jules Wist3</v>
      </c>
      <c r="W2545" s="188">
        <f t="shared" si="2826"/>
        <v>0</v>
      </c>
      <c r="X2545" s="188">
        <f t="shared" si="2827"/>
        <v>0</v>
      </c>
      <c r="Y2545" s="33">
        <f t="shared" si="2828"/>
        <v>44076</v>
      </c>
    </row>
    <row r="2546" spans="1:25" ht="15">
      <c r="A2546" s="39"/>
      <c r="B2546" s="240"/>
      <c r="C2546" s="14" t="str">
        <f>IF(B2543&lt;&gt;"",'Agents Postes'!E$6,"")</f>
        <v>Honoré Tarot</v>
      </c>
      <c r="D2546" s="15"/>
      <c r="E2546" s="16"/>
      <c r="F2546" s="16"/>
      <c r="G2546" s="17"/>
      <c r="H2546" s="17"/>
      <c r="I2546" s="18"/>
      <c r="J2546" s="18"/>
      <c r="K2546" s="19"/>
      <c r="L2546" s="1">
        <f t="shared" si="2857"/>
        <v>0</v>
      </c>
      <c r="M2546" s="4">
        <f t="shared" si="2858"/>
        <v>0</v>
      </c>
      <c r="R2546">
        <f t="shared" si="2822"/>
        <v>3</v>
      </c>
      <c r="S2546" s="33">
        <f t="shared" ref="S2546" si="2872">S2543</f>
        <v>44076</v>
      </c>
      <c r="T2546">
        <f t="shared" si="2824"/>
        <v>36</v>
      </c>
      <c r="U2546">
        <f t="shared" si="2825"/>
        <v>9</v>
      </c>
      <c r="V2546" t="str">
        <f t="shared" si="2860"/>
        <v>36Honoré Tarot3</v>
      </c>
      <c r="W2546" s="188">
        <f t="shared" si="2826"/>
        <v>0</v>
      </c>
      <c r="X2546" s="188">
        <f t="shared" si="2827"/>
        <v>0</v>
      </c>
      <c r="Y2546" s="33">
        <f t="shared" si="2828"/>
        <v>44076</v>
      </c>
    </row>
    <row r="2547" spans="1:25" ht="15">
      <c r="A2547" s="39"/>
      <c r="B2547" s="240"/>
      <c r="C2547" s="14" t="str">
        <f>IF(B2543&lt;&gt;"",'Agents Postes'!E$7,"")</f>
        <v>Joseph Belote</v>
      </c>
      <c r="D2547" s="15"/>
      <c r="E2547" s="16"/>
      <c r="F2547" s="16"/>
      <c r="G2547" s="17"/>
      <c r="H2547" s="17"/>
      <c r="I2547" s="18"/>
      <c r="J2547" s="18"/>
      <c r="K2547" s="19"/>
      <c r="L2547" s="1">
        <f t="shared" si="2857"/>
        <v>0</v>
      </c>
      <c r="M2547" s="4">
        <f t="shared" si="2858"/>
        <v>0</v>
      </c>
      <c r="R2547">
        <f t="shared" si="2822"/>
        <v>3</v>
      </c>
      <c r="S2547" s="33">
        <f t="shared" ref="S2547" si="2873">S2543</f>
        <v>44076</v>
      </c>
      <c r="T2547">
        <f t="shared" si="2824"/>
        <v>36</v>
      </c>
      <c r="U2547">
        <f t="shared" si="2825"/>
        <v>9</v>
      </c>
      <c r="V2547" t="str">
        <f t="shared" si="2860"/>
        <v>36Joseph Belote3</v>
      </c>
      <c r="W2547" s="188">
        <f t="shared" si="2826"/>
        <v>0</v>
      </c>
      <c r="X2547" s="188">
        <f t="shared" si="2827"/>
        <v>0</v>
      </c>
      <c r="Y2547" s="33">
        <f t="shared" si="2828"/>
        <v>44076</v>
      </c>
    </row>
    <row r="2548" spans="1:25" ht="15">
      <c r="A2548" s="39"/>
      <c r="B2548" s="240"/>
      <c r="C2548" s="14" t="str">
        <f>IF(B2543&lt;&gt;"",'Agents Postes'!E$8,"")</f>
        <v/>
      </c>
      <c r="D2548" s="15"/>
      <c r="E2548" s="16"/>
      <c r="F2548" s="16"/>
      <c r="G2548" s="17"/>
      <c r="H2548" s="17"/>
      <c r="I2548" s="18"/>
      <c r="J2548" s="18"/>
      <c r="K2548" s="19"/>
      <c r="L2548" s="1">
        <f t="shared" si="2857"/>
        <v>0</v>
      </c>
      <c r="M2548" s="4">
        <f t="shared" si="2858"/>
        <v>0</v>
      </c>
      <c r="R2548">
        <f t="shared" si="2822"/>
        <v>3</v>
      </c>
      <c r="S2548" s="33">
        <f t="shared" ref="S2548" si="2874">S2543</f>
        <v>44076</v>
      </c>
      <c r="T2548">
        <f t="shared" si="2824"/>
        <v>36</v>
      </c>
      <c r="U2548">
        <f t="shared" si="2825"/>
        <v>9</v>
      </c>
      <c r="V2548" t="str">
        <f t="shared" si="2860"/>
        <v>363</v>
      </c>
      <c r="W2548" s="188">
        <f t="shared" si="2826"/>
        <v>0</v>
      </c>
      <c r="X2548" s="188">
        <f t="shared" si="2827"/>
        <v>0</v>
      </c>
      <c r="Y2548" s="33">
        <f t="shared" si="2828"/>
        <v>44076</v>
      </c>
    </row>
    <row r="2549" spans="1:25" ht="15">
      <c r="A2549" s="39"/>
      <c r="B2549" s="240"/>
      <c r="C2549" s="14" t="str">
        <f>IF(B2543&lt;&gt;"",'Agents Postes'!E$9,"")</f>
        <v/>
      </c>
      <c r="D2549" s="15"/>
      <c r="E2549" s="16"/>
      <c r="F2549" s="16"/>
      <c r="G2549" s="17"/>
      <c r="H2549" s="17"/>
      <c r="I2549" s="18"/>
      <c r="J2549" s="18"/>
      <c r="K2549" s="19"/>
      <c r="L2549" s="1">
        <f t="shared" si="2857"/>
        <v>0</v>
      </c>
      <c r="M2549" s="4">
        <f t="shared" si="2858"/>
        <v>0</v>
      </c>
      <c r="R2549">
        <f t="shared" si="2822"/>
        <v>3</v>
      </c>
      <c r="S2549" s="33">
        <f t="shared" ref="S2549" si="2875">S2543</f>
        <v>44076</v>
      </c>
      <c r="T2549">
        <f t="shared" si="2824"/>
        <v>36</v>
      </c>
      <c r="U2549">
        <f t="shared" si="2825"/>
        <v>9</v>
      </c>
      <c r="V2549" t="str">
        <f t="shared" si="2860"/>
        <v>363</v>
      </c>
      <c r="W2549" s="188">
        <f t="shared" si="2826"/>
        <v>0</v>
      </c>
      <c r="X2549" s="188">
        <f t="shared" si="2827"/>
        <v>0</v>
      </c>
      <c r="Y2549" s="33">
        <f t="shared" si="2828"/>
        <v>44076</v>
      </c>
    </row>
    <row r="2550" spans="1:25" ht="15">
      <c r="A2550" s="39"/>
      <c r="B2550" s="240"/>
      <c r="C2550" s="14" t="str">
        <f>IF(B2543&lt;&gt;"",'Agents Postes'!E$10,"")</f>
        <v/>
      </c>
      <c r="D2550" s="15"/>
      <c r="E2550" s="16"/>
      <c r="F2550" s="16"/>
      <c r="G2550" s="17"/>
      <c r="H2550" s="17"/>
      <c r="I2550" s="18"/>
      <c r="J2550" s="18"/>
      <c r="K2550" s="19"/>
      <c r="L2550" s="1">
        <f t="shared" si="2857"/>
        <v>0</v>
      </c>
      <c r="M2550" s="4">
        <f t="shared" si="2858"/>
        <v>0</v>
      </c>
      <c r="R2550">
        <f t="shared" si="2822"/>
        <v>3</v>
      </c>
      <c r="S2550" s="33">
        <f t="shared" ref="S2550" si="2876">S2543</f>
        <v>44076</v>
      </c>
      <c r="T2550">
        <f t="shared" si="2824"/>
        <v>36</v>
      </c>
      <c r="U2550">
        <f t="shared" si="2825"/>
        <v>9</v>
      </c>
      <c r="V2550" t="str">
        <f t="shared" si="2860"/>
        <v>363</v>
      </c>
      <c r="W2550" s="188">
        <f t="shared" si="2826"/>
        <v>0</v>
      </c>
      <c r="X2550" s="188">
        <f t="shared" si="2827"/>
        <v>0</v>
      </c>
      <c r="Y2550" s="33">
        <f t="shared" si="2828"/>
        <v>44076</v>
      </c>
    </row>
    <row r="2551" spans="1:25" ht="15">
      <c r="A2551" s="39"/>
      <c r="B2551" s="240"/>
      <c r="C2551" s="14" t="str">
        <f>IF(B2543&lt;&gt;"",'Agents Postes'!E$11,"")</f>
        <v/>
      </c>
      <c r="D2551" s="15"/>
      <c r="E2551" s="16"/>
      <c r="F2551" s="16"/>
      <c r="G2551" s="17"/>
      <c r="H2551" s="17"/>
      <c r="I2551" s="18"/>
      <c r="J2551" s="18"/>
      <c r="K2551" s="19"/>
      <c r="L2551" s="1">
        <f t="shared" si="2857"/>
        <v>0</v>
      </c>
      <c r="M2551" s="4">
        <f t="shared" si="2858"/>
        <v>0</v>
      </c>
      <c r="R2551">
        <f t="shared" si="2822"/>
        <v>3</v>
      </c>
      <c r="S2551" s="33">
        <f t="shared" ref="S2551" si="2877">S2543</f>
        <v>44076</v>
      </c>
      <c r="T2551">
        <f t="shared" si="2824"/>
        <v>36</v>
      </c>
      <c r="U2551">
        <f t="shared" si="2825"/>
        <v>9</v>
      </c>
      <c r="V2551" t="str">
        <f t="shared" si="2860"/>
        <v>363</v>
      </c>
      <c r="W2551" s="188">
        <f t="shared" si="2826"/>
        <v>0</v>
      </c>
      <c r="X2551" s="188">
        <f t="shared" si="2827"/>
        <v>0</v>
      </c>
      <c r="Y2551" s="33">
        <f t="shared" si="2828"/>
        <v>44076</v>
      </c>
    </row>
    <row r="2552" spans="1:25" ht="15">
      <c r="A2552" s="39"/>
      <c r="B2552" s="240"/>
      <c r="C2552" s="14" t="str">
        <f>IF(B2543&lt;&gt;"",'Agents Postes'!E$12,"")</f>
        <v/>
      </c>
      <c r="D2552" s="15"/>
      <c r="E2552" s="16"/>
      <c r="F2552" s="16"/>
      <c r="G2552" s="17"/>
      <c r="H2552" s="17"/>
      <c r="I2552" s="18"/>
      <c r="J2552" s="18"/>
      <c r="K2552" s="19"/>
      <c r="L2552" s="1">
        <f t="shared" si="2857"/>
        <v>0</v>
      </c>
      <c r="M2552" s="4">
        <f t="shared" si="2858"/>
        <v>0</v>
      </c>
      <c r="R2552">
        <f t="shared" si="2822"/>
        <v>3</v>
      </c>
      <c r="S2552" s="33">
        <f t="shared" ref="S2552" si="2878">S2543</f>
        <v>44076</v>
      </c>
      <c r="T2552">
        <f t="shared" si="2824"/>
        <v>36</v>
      </c>
      <c r="U2552">
        <f t="shared" si="2825"/>
        <v>9</v>
      </c>
      <c r="V2552" t="str">
        <f t="shared" si="2860"/>
        <v>363</v>
      </c>
      <c r="W2552" s="188">
        <f t="shared" si="2826"/>
        <v>0</v>
      </c>
      <c r="X2552" s="188">
        <f t="shared" si="2827"/>
        <v>0</v>
      </c>
      <c r="Y2552" s="33">
        <f t="shared" si="2828"/>
        <v>44076</v>
      </c>
    </row>
    <row r="2553" spans="1:25" ht="15">
      <c r="A2553" s="39"/>
      <c r="B2553" s="240"/>
      <c r="C2553" s="14" t="str">
        <f>IF(B2543&lt;&gt;"",'Agents Postes'!E$13,"")</f>
        <v/>
      </c>
      <c r="D2553" s="15"/>
      <c r="E2553" s="16"/>
      <c r="F2553" s="16"/>
      <c r="G2553" s="17"/>
      <c r="H2553" s="17"/>
      <c r="I2553" s="18"/>
      <c r="J2553" s="18"/>
      <c r="K2553" s="19"/>
      <c r="L2553" s="1">
        <f t="shared" si="2857"/>
        <v>0</v>
      </c>
      <c r="M2553" s="4">
        <f t="shared" si="2858"/>
        <v>0</v>
      </c>
      <c r="R2553">
        <f t="shared" si="2822"/>
        <v>3</v>
      </c>
      <c r="S2553" s="33">
        <f t="shared" ref="S2553" si="2879">S2543</f>
        <v>44076</v>
      </c>
      <c r="T2553">
        <f t="shared" si="2824"/>
        <v>36</v>
      </c>
      <c r="U2553">
        <f t="shared" si="2825"/>
        <v>9</v>
      </c>
      <c r="V2553" t="str">
        <f t="shared" si="2860"/>
        <v>363</v>
      </c>
      <c r="W2553" s="188">
        <f t="shared" si="2826"/>
        <v>0</v>
      </c>
      <c r="X2553" s="188">
        <f t="shared" si="2827"/>
        <v>0</v>
      </c>
      <c r="Y2553" s="33">
        <f t="shared" si="2828"/>
        <v>44076</v>
      </c>
    </row>
    <row r="2554" spans="1:25" ht="15">
      <c r="A2554" s="39"/>
      <c r="B2554" s="240"/>
      <c r="C2554" s="14" t="str">
        <f>IF(B2543&lt;&gt;"",'Agents Postes'!E$14,"")</f>
        <v/>
      </c>
      <c r="D2554" s="15"/>
      <c r="E2554" s="16"/>
      <c r="F2554" s="16"/>
      <c r="G2554" s="17"/>
      <c r="H2554" s="17"/>
      <c r="I2554" s="18"/>
      <c r="J2554" s="18"/>
      <c r="K2554" s="19"/>
      <c r="L2554" s="1">
        <f t="shared" si="2857"/>
        <v>0</v>
      </c>
      <c r="M2554" s="4">
        <f t="shared" si="2858"/>
        <v>0</v>
      </c>
      <c r="R2554">
        <f t="shared" si="2822"/>
        <v>3</v>
      </c>
      <c r="S2554" s="33">
        <f t="shared" ref="S2554" si="2880">S2543</f>
        <v>44076</v>
      </c>
      <c r="T2554">
        <f t="shared" si="2824"/>
        <v>36</v>
      </c>
      <c r="U2554">
        <f t="shared" si="2825"/>
        <v>9</v>
      </c>
      <c r="V2554" t="str">
        <f t="shared" si="2860"/>
        <v>363</v>
      </c>
      <c r="W2554" s="188">
        <f t="shared" si="2826"/>
        <v>0</v>
      </c>
      <c r="X2554" s="188">
        <f t="shared" si="2827"/>
        <v>0</v>
      </c>
      <c r="Y2554" s="33">
        <f t="shared" si="2828"/>
        <v>44076</v>
      </c>
    </row>
    <row r="2555" spans="1:25" ht="15">
      <c r="A2555" s="39"/>
      <c r="B2555" s="240"/>
      <c r="C2555" s="14" t="str">
        <f>IF(B2544&lt;&gt;"",'Agents Postes'!E$14,"")</f>
        <v/>
      </c>
      <c r="D2555" s="15"/>
      <c r="E2555" s="16"/>
      <c r="F2555" s="16"/>
      <c r="G2555" s="17"/>
      <c r="H2555" s="17"/>
      <c r="I2555" s="18"/>
      <c r="J2555" s="18"/>
      <c r="K2555" s="19"/>
      <c r="L2555" s="1">
        <f t="shared" si="2857"/>
        <v>0</v>
      </c>
      <c r="M2555" s="4">
        <f t="shared" si="2858"/>
        <v>0</v>
      </c>
      <c r="R2555">
        <f t="shared" si="2822"/>
        <v>3</v>
      </c>
      <c r="S2555" s="33">
        <f t="shared" ref="S2555" si="2881">S2543</f>
        <v>44076</v>
      </c>
      <c r="T2555">
        <f t="shared" si="2824"/>
        <v>36</v>
      </c>
      <c r="U2555">
        <f t="shared" si="2825"/>
        <v>9</v>
      </c>
      <c r="V2555" t="str">
        <f t="shared" si="2860"/>
        <v>363</v>
      </c>
      <c r="W2555" s="188">
        <f t="shared" si="2826"/>
        <v>0</v>
      </c>
      <c r="X2555" s="188">
        <f t="shared" si="2827"/>
        <v>0</v>
      </c>
      <c r="Y2555" s="33">
        <f t="shared" si="2828"/>
        <v>44076</v>
      </c>
    </row>
    <row r="2556" spans="1:25" ht="15">
      <c r="A2556" s="39"/>
      <c r="B2556" s="240"/>
      <c r="C2556" s="14" t="str">
        <f>IF(B2545&lt;&gt;"",'Agents Postes'!E$14,"")</f>
        <v/>
      </c>
      <c r="D2556" s="15"/>
      <c r="E2556" s="16"/>
      <c r="F2556" s="16"/>
      <c r="G2556" s="17"/>
      <c r="H2556" s="17"/>
      <c r="I2556" s="18"/>
      <c r="J2556" s="18"/>
      <c r="K2556" s="19"/>
      <c r="L2556" s="1">
        <f t="shared" si="2857"/>
        <v>0</v>
      </c>
      <c r="M2556" s="4">
        <f t="shared" si="2858"/>
        <v>0</v>
      </c>
      <c r="R2556">
        <f t="shared" si="2822"/>
        <v>3</v>
      </c>
      <c r="S2556" s="33">
        <f t="shared" ref="S2556" si="2882">S2543</f>
        <v>44076</v>
      </c>
      <c r="T2556">
        <f t="shared" si="2824"/>
        <v>36</v>
      </c>
      <c r="U2556">
        <f t="shared" si="2825"/>
        <v>9</v>
      </c>
      <c r="V2556" t="str">
        <f t="shared" si="2860"/>
        <v>363</v>
      </c>
      <c r="W2556" s="188">
        <f t="shared" si="2826"/>
        <v>0</v>
      </c>
      <c r="X2556" s="188">
        <f t="shared" si="2827"/>
        <v>0</v>
      </c>
      <c r="Y2556" s="33">
        <f t="shared" si="2828"/>
        <v>44076</v>
      </c>
    </row>
    <row r="2557" spans="1:25" ht="15.75" thickBot="1">
      <c r="A2557" s="39"/>
      <c r="B2557" s="241"/>
      <c r="C2557" s="14" t="str">
        <f>IF(B2546&lt;&gt;"",'Agents Postes'!E$14,"")</f>
        <v/>
      </c>
      <c r="D2557" s="15"/>
      <c r="E2557" s="126"/>
      <c r="F2557" s="126"/>
      <c r="G2557" s="127"/>
      <c r="H2557" s="127"/>
      <c r="I2557" s="128"/>
      <c r="J2557" s="128"/>
      <c r="K2557" s="21"/>
      <c r="L2557" s="5">
        <f t="shared" si="2857"/>
        <v>0</v>
      </c>
      <c r="M2557" s="6">
        <f t="shared" si="2858"/>
        <v>0</v>
      </c>
      <c r="R2557">
        <f t="shared" si="2822"/>
        <v>3</v>
      </c>
      <c r="S2557" s="33">
        <f t="shared" ref="S2557" si="2883">S2543</f>
        <v>44076</v>
      </c>
      <c r="T2557">
        <f t="shared" si="2824"/>
        <v>36</v>
      </c>
      <c r="U2557">
        <f t="shared" si="2825"/>
        <v>9</v>
      </c>
      <c r="V2557" t="str">
        <f t="shared" si="2860"/>
        <v>363</v>
      </c>
      <c r="W2557" s="188">
        <f t="shared" si="2826"/>
        <v>0</v>
      </c>
      <c r="X2557" s="188">
        <f t="shared" si="2827"/>
        <v>0</v>
      </c>
      <c r="Y2557" s="33">
        <f t="shared" si="2828"/>
        <v>44076</v>
      </c>
    </row>
    <row r="2558" spans="1:25" ht="15">
      <c r="A2558" s="39">
        <v>170</v>
      </c>
      <c r="B2558" s="239">
        <f>IF(WORKDAY(D$4,A2558,Feries)&lt;=F$4,WORKDAY(D$4,A2558,Feries),"")</f>
        <v>44077</v>
      </c>
      <c r="C2558" s="11" t="str">
        <f>IF(B2558&lt;&gt;"",'Agents Postes'!E$3,"")</f>
        <v>Herbert Dupont</v>
      </c>
      <c r="D2558" s="12"/>
      <c r="E2558" s="123"/>
      <c r="F2558" s="123"/>
      <c r="G2558" s="124"/>
      <c r="H2558" s="124"/>
      <c r="I2558" s="125"/>
      <c r="J2558" s="125"/>
      <c r="K2558" s="13"/>
      <c r="L2558" s="2">
        <f t="shared" si="2857"/>
        <v>0</v>
      </c>
      <c r="M2558" s="3">
        <f t="shared" si="2858"/>
        <v>0</v>
      </c>
      <c r="R2558">
        <f t="shared" si="2822"/>
        <v>4</v>
      </c>
      <c r="S2558" s="33">
        <f t="shared" ref="S2558" si="2884">B2558</f>
        <v>44077</v>
      </c>
      <c r="T2558">
        <f t="shared" si="2824"/>
        <v>36</v>
      </c>
      <c r="U2558">
        <f t="shared" si="2825"/>
        <v>9</v>
      </c>
      <c r="V2558" t="str">
        <f t="shared" si="2860"/>
        <v>36Herbert Dupont4</v>
      </c>
      <c r="W2558" s="188">
        <f t="shared" si="2826"/>
        <v>0</v>
      </c>
      <c r="X2558" s="188">
        <f t="shared" si="2827"/>
        <v>0</v>
      </c>
      <c r="Y2558" s="33">
        <f t="shared" si="2828"/>
        <v>44077</v>
      </c>
    </row>
    <row r="2559" spans="1:25" ht="15">
      <c r="A2559" s="39"/>
      <c r="B2559" s="240"/>
      <c r="C2559" s="14" t="str">
        <f>IF(B2558&lt;&gt;"",'Agents Postes'!E$4,"")</f>
        <v>Lulu Durand</v>
      </c>
      <c r="D2559" s="15"/>
      <c r="E2559" s="16"/>
      <c r="F2559" s="16"/>
      <c r="G2559" s="17"/>
      <c r="H2559" s="17"/>
      <c r="I2559" s="18"/>
      <c r="J2559" s="18"/>
      <c r="K2559" s="19"/>
      <c r="L2559" s="1">
        <f t="shared" si="2857"/>
        <v>0</v>
      </c>
      <c r="M2559" s="4">
        <f t="shared" si="2858"/>
        <v>0</v>
      </c>
      <c r="R2559">
        <f t="shared" si="2822"/>
        <v>4</v>
      </c>
      <c r="S2559" s="33">
        <f t="shared" ref="S2559" si="2885">S2558</f>
        <v>44077</v>
      </c>
      <c r="T2559">
        <f t="shared" si="2824"/>
        <v>36</v>
      </c>
      <c r="U2559">
        <f t="shared" si="2825"/>
        <v>9</v>
      </c>
      <c r="V2559" t="str">
        <f t="shared" si="2860"/>
        <v>36Lulu Durand4</v>
      </c>
      <c r="W2559" s="188">
        <f t="shared" si="2826"/>
        <v>0</v>
      </c>
      <c r="X2559" s="188">
        <f t="shared" si="2827"/>
        <v>0</v>
      </c>
      <c r="Y2559" s="33">
        <f t="shared" si="2828"/>
        <v>44077</v>
      </c>
    </row>
    <row r="2560" spans="1:25" ht="15">
      <c r="A2560" s="39"/>
      <c r="B2560" s="240"/>
      <c r="C2560" s="14" t="str">
        <f>IF(B2558&lt;&gt;"",'Agents Postes'!E$5,"")</f>
        <v>Jules Wist</v>
      </c>
      <c r="D2560" s="15"/>
      <c r="E2560" s="16"/>
      <c r="F2560" s="16"/>
      <c r="G2560" s="17"/>
      <c r="H2560" s="17"/>
      <c r="I2560" s="18"/>
      <c r="J2560" s="18"/>
      <c r="K2560" s="19"/>
      <c r="L2560" s="1">
        <f t="shared" si="2857"/>
        <v>0</v>
      </c>
      <c r="M2560" s="4">
        <f t="shared" si="2858"/>
        <v>0</v>
      </c>
      <c r="R2560">
        <f t="shared" si="2822"/>
        <v>4</v>
      </c>
      <c r="S2560" s="33">
        <f t="shared" ref="S2560" si="2886">S2558</f>
        <v>44077</v>
      </c>
      <c r="T2560">
        <f t="shared" si="2824"/>
        <v>36</v>
      </c>
      <c r="U2560">
        <f t="shared" si="2825"/>
        <v>9</v>
      </c>
      <c r="V2560" t="str">
        <f t="shared" si="2860"/>
        <v>36Jules Wist4</v>
      </c>
      <c r="W2560" s="188">
        <f t="shared" si="2826"/>
        <v>0</v>
      </c>
      <c r="X2560" s="188">
        <f t="shared" si="2827"/>
        <v>0</v>
      </c>
      <c r="Y2560" s="33">
        <f t="shared" si="2828"/>
        <v>44077</v>
      </c>
    </row>
    <row r="2561" spans="1:25" ht="15">
      <c r="A2561" s="39"/>
      <c r="B2561" s="240"/>
      <c r="C2561" s="14" t="str">
        <f>IF(B2558&lt;&gt;"",'Agents Postes'!E$6,"")</f>
        <v>Honoré Tarot</v>
      </c>
      <c r="D2561" s="15"/>
      <c r="E2561" s="16"/>
      <c r="F2561" s="16"/>
      <c r="G2561" s="17"/>
      <c r="H2561" s="17"/>
      <c r="I2561" s="18"/>
      <c r="J2561" s="18"/>
      <c r="K2561" s="19"/>
      <c r="L2561" s="1">
        <f t="shared" si="2857"/>
        <v>0</v>
      </c>
      <c r="M2561" s="4">
        <f t="shared" si="2858"/>
        <v>0</v>
      </c>
      <c r="R2561">
        <f t="shared" si="2822"/>
        <v>4</v>
      </c>
      <c r="S2561" s="33">
        <f t="shared" ref="S2561" si="2887">S2558</f>
        <v>44077</v>
      </c>
      <c r="T2561">
        <f t="shared" si="2824"/>
        <v>36</v>
      </c>
      <c r="U2561">
        <f t="shared" si="2825"/>
        <v>9</v>
      </c>
      <c r="V2561" t="str">
        <f t="shared" si="2860"/>
        <v>36Honoré Tarot4</v>
      </c>
      <c r="W2561" s="188">
        <f t="shared" si="2826"/>
        <v>0</v>
      </c>
      <c r="X2561" s="188">
        <f t="shared" si="2827"/>
        <v>0</v>
      </c>
      <c r="Y2561" s="33">
        <f t="shared" si="2828"/>
        <v>44077</v>
      </c>
    </row>
    <row r="2562" spans="1:25" ht="15">
      <c r="A2562" s="39"/>
      <c r="B2562" s="240"/>
      <c r="C2562" s="14" t="str">
        <f>IF(B2558&lt;&gt;"",'Agents Postes'!E$7,"")</f>
        <v>Joseph Belote</v>
      </c>
      <c r="D2562" s="15"/>
      <c r="E2562" s="16"/>
      <c r="F2562" s="16"/>
      <c r="G2562" s="17"/>
      <c r="H2562" s="17"/>
      <c r="I2562" s="18"/>
      <c r="J2562" s="18"/>
      <c r="K2562" s="19"/>
      <c r="L2562" s="1">
        <f t="shared" si="2857"/>
        <v>0</v>
      </c>
      <c r="M2562" s="4">
        <f t="shared" si="2858"/>
        <v>0</v>
      </c>
      <c r="R2562">
        <f t="shared" si="2822"/>
        <v>4</v>
      </c>
      <c r="S2562" s="33">
        <f t="shared" ref="S2562" si="2888">S2558</f>
        <v>44077</v>
      </c>
      <c r="T2562">
        <f t="shared" si="2824"/>
        <v>36</v>
      </c>
      <c r="U2562">
        <f t="shared" si="2825"/>
        <v>9</v>
      </c>
      <c r="V2562" t="str">
        <f t="shared" si="2860"/>
        <v>36Joseph Belote4</v>
      </c>
      <c r="W2562" s="188">
        <f t="shared" si="2826"/>
        <v>0</v>
      </c>
      <c r="X2562" s="188">
        <f t="shared" si="2827"/>
        <v>0</v>
      </c>
      <c r="Y2562" s="33">
        <f t="shared" si="2828"/>
        <v>44077</v>
      </c>
    </row>
    <row r="2563" spans="1:25" ht="15">
      <c r="A2563" s="39"/>
      <c r="B2563" s="240"/>
      <c r="C2563" s="14" t="str">
        <f>IF(B2558&lt;&gt;"",'Agents Postes'!E$8,"")</f>
        <v/>
      </c>
      <c r="D2563" s="15"/>
      <c r="E2563" s="16"/>
      <c r="F2563" s="16"/>
      <c r="G2563" s="17"/>
      <c r="H2563" s="17"/>
      <c r="I2563" s="18"/>
      <c r="J2563" s="18"/>
      <c r="K2563" s="19"/>
      <c r="L2563" s="1">
        <f t="shared" si="2857"/>
        <v>0</v>
      </c>
      <c r="M2563" s="4">
        <f t="shared" si="2858"/>
        <v>0</v>
      </c>
      <c r="R2563">
        <f t="shared" si="2822"/>
        <v>4</v>
      </c>
      <c r="S2563" s="33">
        <f t="shared" ref="S2563" si="2889">S2558</f>
        <v>44077</v>
      </c>
      <c r="T2563">
        <f t="shared" si="2824"/>
        <v>36</v>
      </c>
      <c r="U2563">
        <f t="shared" si="2825"/>
        <v>9</v>
      </c>
      <c r="V2563" t="str">
        <f t="shared" si="2860"/>
        <v>364</v>
      </c>
      <c r="W2563" s="188">
        <f t="shared" si="2826"/>
        <v>0</v>
      </c>
      <c r="X2563" s="188">
        <f t="shared" si="2827"/>
        <v>0</v>
      </c>
      <c r="Y2563" s="33">
        <f t="shared" si="2828"/>
        <v>44077</v>
      </c>
    </row>
    <row r="2564" spans="1:25" ht="15">
      <c r="A2564" s="39"/>
      <c r="B2564" s="240"/>
      <c r="C2564" s="14" t="str">
        <f>IF(B2558&lt;&gt;"",'Agents Postes'!E$9,"")</f>
        <v/>
      </c>
      <c r="D2564" s="15"/>
      <c r="E2564" s="16"/>
      <c r="F2564" s="16"/>
      <c r="G2564" s="17"/>
      <c r="H2564" s="17"/>
      <c r="I2564" s="18"/>
      <c r="J2564" s="18"/>
      <c r="K2564" s="19"/>
      <c r="L2564" s="1">
        <f t="shared" si="2857"/>
        <v>0</v>
      </c>
      <c r="M2564" s="4">
        <f t="shared" si="2858"/>
        <v>0</v>
      </c>
      <c r="R2564">
        <f t="shared" si="2822"/>
        <v>4</v>
      </c>
      <c r="S2564" s="33">
        <f t="shared" ref="S2564" si="2890">S2558</f>
        <v>44077</v>
      </c>
      <c r="T2564">
        <f t="shared" si="2824"/>
        <v>36</v>
      </c>
      <c r="U2564">
        <f t="shared" si="2825"/>
        <v>9</v>
      </c>
      <c r="V2564" t="str">
        <f t="shared" si="2860"/>
        <v>364</v>
      </c>
      <c r="W2564" s="188">
        <f t="shared" si="2826"/>
        <v>0</v>
      </c>
      <c r="X2564" s="188">
        <f t="shared" si="2827"/>
        <v>0</v>
      </c>
      <c r="Y2564" s="33">
        <f t="shared" si="2828"/>
        <v>44077</v>
      </c>
    </row>
    <row r="2565" spans="1:25" ht="15">
      <c r="A2565" s="39"/>
      <c r="B2565" s="240"/>
      <c r="C2565" s="14" t="str">
        <f>IF(B2558&lt;&gt;"",'Agents Postes'!E$10,"")</f>
        <v/>
      </c>
      <c r="D2565" s="15"/>
      <c r="E2565" s="16"/>
      <c r="F2565" s="16"/>
      <c r="G2565" s="17"/>
      <c r="H2565" s="17"/>
      <c r="I2565" s="18"/>
      <c r="J2565" s="18"/>
      <c r="K2565" s="19"/>
      <c r="L2565" s="1">
        <f t="shared" si="2857"/>
        <v>0</v>
      </c>
      <c r="M2565" s="4">
        <f t="shared" si="2858"/>
        <v>0</v>
      </c>
      <c r="R2565">
        <f t="shared" si="2822"/>
        <v>4</v>
      </c>
      <c r="S2565" s="33">
        <f t="shared" ref="S2565" si="2891">S2558</f>
        <v>44077</v>
      </c>
      <c r="T2565">
        <f t="shared" si="2824"/>
        <v>36</v>
      </c>
      <c r="U2565">
        <f t="shared" si="2825"/>
        <v>9</v>
      </c>
      <c r="V2565" t="str">
        <f t="shared" si="2860"/>
        <v>364</v>
      </c>
      <c r="W2565" s="188">
        <f t="shared" si="2826"/>
        <v>0</v>
      </c>
      <c r="X2565" s="188">
        <f t="shared" si="2827"/>
        <v>0</v>
      </c>
      <c r="Y2565" s="33">
        <f t="shared" si="2828"/>
        <v>44077</v>
      </c>
    </row>
    <row r="2566" spans="1:25" ht="15">
      <c r="A2566" s="39"/>
      <c r="B2566" s="240"/>
      <c r="C2566" s="14" t="str">
        <f>IF(B2558&lt;&gt;"",'Agents Postes'!E$11,"")</f>
        <v/>
      </c>
      <c r="D2566" s="15"/>
      <c r="E2566" s="16"/>
      <c r="F2566" s="16"/>
      <c r="G2566" s="17"/>
      <c r="H2566" s="17"/>
      <c r="I2566" s="18"/>
      <c r="J2566" s="18"/>
      <c r="K2566" s="19"/>
      <c r="L2566" s="1">
        <f t="shared" si="2857"/>
        <v>0</v>
      </c>
      <c r="M2566" s="4">
        <f t="shared" si="2858"/>
        <v>0</v>
      </c>
      <c r="R2566">
        <f t="shared" si="2822"/>
        <v>4</v>
      </c>
      <c r="S2566" s="33">
        <f t="shared" ref="S2566" si="2892">S2558</f>
        <v>44077</v>
      </c>
      <c r="T2566">
        <f t="shared" si="2824"/>
        <v>36</v>
      </c>
      <c r="U2566">
        <f t="shared" si="2825"/>
        <v>9</v>
      </c>
      <c r="V2566" t="str">
        <f t="shared" si="2860"/>
        <v>364</v>
      </c>
      <c r="W2566" s="188">
        <f t="shared" si="2826"/>
        <v>0</v>
      </c>
      <c r="X2566" s="188">
        <f t="shared" si="2827"/>
        <v>0</v>
      </c>
      <c r="Y2566" s="33">
        <f t="shared" si="2828"/>
        <v>44077</v>
      </c>
    </row>
    <row r="2567" spans="1:25" ht="15">
      <c r="A2567" s="39"/>
      <c r="B2567" s="240"/>
      <c r="C2567" s="14" t="str">
        <f>IF(B2558&lt;&gt;"",'Agents Postes'!E$12,"")</f>
        <v/>
      </c>
      <c r="D2567" s="15"/>
      <c r="E2567" s="16"/>
      <c r="F2567" s="16"/>
      <c r="G2567" s="17"/>
      <c r="H2567" s="17"/>
      <c r="I2567" s="18"/>
      <c r="J2567" s="18"/>
      <c r="K2567" s="19"/>
      <c r="L2567" s="1">
        <f t="shared" si="2857"/>
        <v>0</v>
      </c>
      <c r="M2567" s="4">
        <f t="shared" si="2858"/>
        <v>0</v>
      </c>
      <c r="R2567">
        <f t="shared" si="2822"/>
        <v>4</v>
      </c>
      <c r="S2567" s="33">
        <f t="shared" ref="S2567" si="2893">S2558</f>
        <v>44077</v>
      </c>
      <c r="T2567">
        <f t="shared" si="2824"/>
        <v>36</v>
      </c>
      <c r="U2567">
        <f t="shared" si="2825"/>
        <v>9</v>
      </c>
      <c r="V2567" t="str">
        <f t="shared" si="2860"/>
        <v>364</v>
      </c>
      <c r="W2567" s="188">
        <f t="shared" si="2826"/>
        <v>0</v>
      </c>
      <c r="X2567" s="188">
        <f t="shared" si="2827"/>
        <v>0</v>
      </c>
      <c r="Y2567" s="33">
        <f t="shared" si="2828"/>
        <v>44077</v>
      </c>
    </row>
    <row r="2568" spans="1:25" ht="15">
      <c r="A2568" s="39"/>
      <c r="B2568" s="240"/>
      <c r="C2568" s="14" t="str">
        <f>IF(B2558&lt;&gt;"",'Agents Postes'!E$13,"")</f>
        <v/>
      </c>
      <c r="D2568" s="15"/>
      <c r="E2568" s="16"/>
      <c r="F2568" s="16"/>
      <c r="G2568" s="17"/>
      <c r="H2568" s="17"/>
      <c r="I2568" s="18"/>
      <c r="J2568" s="18"/>
      <c r="K2568" s="19"/>
      <c r="L2568" s="1">
        <f t="shared" si="2857"/>
        <v>0</v>
      </c>
      <c r="M2568" s="4">
        <f t="shared" si="2858"/>
        <v>0</v>
      </c>
      <c r="R2568">
        <f t="shared" si="2822"/>
        <v>4</v>
      </c>
      <c r="S2568" s="33">
        <f t="shared" ref="S2568" si="2894">S2558</f>
        <v>44077</v>
      </c>
      <c r="T2568">
        <f t="shared" si="2824"/>
        <v>36</v>
      </c>
      <c r="U2568">
        <f t="shared" si="2825"/>
        <v>9</v>
      </c>
      <c r="V2568" t="str">
        <f t="shared" si="2860"/>
        <v>364</v>
      </c>
      <c r="W2568" s="188">
        <f t="shared" si="2826"/>
        <v>0</v>
      </c>
      <c r="X2568" s="188">
        <f t="shared" si="2827"/>
        <v>0</v>
      </c>
      <c r="Y2568" s="33">
        <f t="shared" si="2828"/>
        <v>44077</v>
      </c>
    </row>
    <row r="2569" spans="1:25" ht="15">
      <c r="A2569" s="39"/>
      <c r="B2569" s="240"/>
      <c r="C2569" s="14" t="str">
        <f>IF(B2558&lt;&gt;"",'Agents Postes'!E$14,"")</f>
        <v/>
      </c>
      <c r="D2569" s="15"/>
      <c r="E2569" s="16"/>
      <c r="F2569" s="16"/>
      <c r="G2569" s="17"/>
      <c r="H2569" s="17"/>
      <c r="I2569" s="18"/>
      <c r="J2569" s="18"/>
      <c r="K2569" s="19"/>
      <c r="L2569" s="1">
        <f t="shared" si="2857"/>
        <v>0</v>
      </c>
      <c r="M2569" s="4">
        <f t="shared" si="2858"/>
        <v>0</v>
      </c>
      <c r="R2569">
        <f t="shared" ref="R2569:R2632" si="2895">IF(S2569&lt;&gt;"",WEEKDAY(S2569,2),"")</f>
        <v>4</v>
      </c>
      <c r="S2569" s="33">
        <f t="shared" ref="S2569" si="2896">S2558</f>
        <v>44077</v>
      </c>
      <c r="T2569">
        <f t="shared" ref="T2569:T2632" si="2897">IF(S2569&lt;&gt;"",WEEKNUM(S2569,2),"")</f>
        <v>36</v>
      </c>
      <c r="U2569">
        <f t="shared" ref="U2569:U2632" si="2898">IF(S2569&lt;&gt;"",MONTH(S2569),"")</f>
        <v>9</v>
      </c>
      <c r="V2569" t="str">
        <f t="shared" si="2860"/>
        <v>364</v>
      </c>
      <c r="W2569" s="188">
        <f t="shared" ref="W2569:W2632" si="2899">D2569</f>
        <v>0</v>
      </c>
      <c r="X2569" s="188">
        <f t="shared" ref="X2569:X2632" si="2900">K2569</f>
        <v>0</v>
      </c>
      <c r="Y2569" s="33">
        <f t="shared" ref="Y2569:Y2632" si="2901">S2569</f>
        <v>44077</v>
      </c>
    </row>
    <row r="2570" spans="1:25" ht="15">
      <c r="A2570" s="39"/>
      <c r="B2570" s="240"/>
      <c r="C2570" s="14" t="str">
        <f>IF(B2559&lt;&gt;"",'Agents Postes'!E$14,"")</f>
        <v/>
      </c>
      <c r="D2570" s="15"/>
      <c r="E2570" s="16"/>
      <c r="F2570" s="16"/>
      <c r="G2570" s="17"/>
      <c r="H2570" s="17"/>
      <c r="I2570" s="18"/>
      <c r="J2570" s="18"/>
      <c r="K2570" s="19"/>
      <c r="L2570" s="1">
        <f t="shared" si="2857"/>
        <v>0</v>
      </c>
      <c r="M2570" s="4">
        <f t="shared" si="2858"/>
        <v>0</v>
      </c>
      <c r="R2570">
        <f t="shared" si="2895"/>
        <v>4</v>
      </c>
      <c r="S2570" s="33">
        <f t="shared" ref="S2570" si="2902">S2558</f>
        <v>44077</v>
      </c>
      <c r="T2570">
        <f t="shared" si="2897"/>
        <v>36</v>
      </c>
      <c r="U2570">
        <f t="shared" si="2898"/>
        <v>9</v>
      </c>
      <c r="V2570" t="str">
        <f t="shared" si="2860"/>
        <v>364</v>
      </c>
      <c r="W2570" s="188">
        <f t="shared" si="2899"/>
        <v>0</v>
      </c>
      <c r="X2570" s="188">
        <f t="shared" si="2900"/>
        <v>0</v>
      </c>
      <c r="Y2570" s="33">
        <f t="shared" si="2901"/>
        <v>44077</v>
      </c>
    </row>
    <row r="2571" spans="1:25" ht="15">
      <c r="A2571" s="39"/>
      <c r="B2571" s="240"/>
      <c r="C2571" s="14" t="str">
        <f>IF(B2560&lt;&gt;"",'Agents Postes'!E$14,"")</f>
        <v/>
      </c>
      <c r="D2571" s="15"/>
      <c r="E2571" s="16"/>
      <c r="F2571" s="16"/>
      <c r="G2571" s="17"/>
      <c r="H2571" s="17"/>
      <c r="I2571" s="18"/>
      <c r="J2571" s="18"/>
      <c r="K2571" s="19"/>
      <c r="L2571" s="1">
        <f t="shared" si="2857"/>
        <v>0</v>
      </c>
      <c r="M2571" s="4">
        <f t="shared" si="2858"/>
        <v>0</v>
      </c>
      <c r="R2571">
        <f t="shared" si="2895"/>
        <v>4</v>
      </c>
      <c r="S2571" s="33">
        <f t="shared" ref="S2571" si="2903">S2558</f>
        <v>44077</v>
      </c>
      <c r="T2571">
        <f t="shared" si="2897"/>
        <v>36</v>
      </c>
      <c r="U2571">
        <f t="shared" si="2898"/>
        <v>9</v>
      </c>
      <c r="V2571" t="str">
        <f t="shared" si="2860"/>
        <v>364</v>
      </c>
      <c r="W2571" s="188">
        <f t="shared" si="2899"/>
        <v>0</v>
      </c>
      <c r="X2571" s="188">
        <f t="shared" si="2900"/>
        <v>0</v>
      </c>
      <c r="Y2571" s="33">
        <f t="shared" si="2901"/>
        <v>44077</v>
      </c>
    </row>
    <row r="2572" spans="1:25" ht="15.75" thickBot="1">
      <c r="A2572" s="39"/>
      <c r="B2572" s="241"/>
      <c r="C2572" s="14" t="str">
        <f>IF(B2561&lt;&gt;"",'Agents Postes'!E$14,"")</f>
        <v/>
      </c>
      <c r="D2572" s="15"/>
      <c r="E2572" s="126"/>
      <c r="F2572" s="126"/>
      <c r="G2572" s="127"/>
      <c r="H2572" s="127"/>
      <c r="I2572" s="128"/>
      <c r="J2572" s="128"/>
      <c r="K2572" s="21"/>
      <c r="L2572" s="5">
        <f t="shared" si="2857"/>
        <v>0</v>
      </c>
      <c r="M2572" s="6">
        <f t="shared" si="2858"/>
        <v>0</v>
      </c>
      <c r="R2572">
        <f t="shared" si="2895"/>
        <v>4</v>
      </c>
      <c r="S2572" s="33">
        <f t="shared" ref="S2572" si="2904">S2558</f>
        <v>44077</v>
      </c>
      <c r="T2572">
        <f t="shared" si="2897"/>
        <v>36</v>
      </c>
      <c r="U2572">
        <f t="shared" si="2898"/>
        <v>9</v>
      </c>
      <c r="V2572" t="str">
        <f t="shared" si="2860"/>
        <v>364</v>
      </c>
      <c r="W2572" s="188">
        <f t="shared" si="2899"/>
        <v>0</v>
      </c>
      <c r="X2572" s="188">
        <f t="shared" si="2900"/>
        <v>0</v>
      </c>
      <c r="Y2572" s="33">
        <f t="shared" si="2901"/>
        <v>44077</v>
      </c>
    </row>
    <row r="2573" spans="1:25" ht="15">
      <c r="A2573" s="39">
        <v>171</v>
      </c>
      <c r="B2573" s="239">
        <f>IF(WORKDAY(D$4,A2573,Feries)&lt;=F$4,WORKDAY(D$4,A2573,Feries),"")</f>
        <v>44078</v>
      </c>
      <c r="C2573" s="11" t="str">
        <f>IF(B2573&lt;&gt;"",'Agents Postes'!E$3,"")</f>
        <v>Herbert Dupont</v>
      </c>
      <c r="D2573" s="12"/>
      <c r="E2573" s="123"/>
      <c r="F2573" s="123"/>
      <c r="G2573" s="124"/>
      <c r="H2573" s="124"/>
      <c r="I2573" s="125"/>
      <c r="J2573" s="125"/>
      <c r="K2573" s="13"/>
      <c r="L2573" s="2">
        <f t="shared" si="2857"/>
        <v>0</v>
      </c>
      <c r="M2573" s="3">
        <f t="shared" si="2858"/>
        <v>0</v>
      </c>
      <c r="R2573">
        <f t="shared" si="2895"/>
        <v>5</v>
      </c>
      <c r="S2573" s="33">
        <f t="shared" ref="S2573" si="2905">B2573</f>
        <v>44078</v>
      </c>
      <c r="T2573">
        <f t="shared" si="2897"/>
        <v>36</v>
      </c>
      <c r="U2573">
        <f t="shared" si="2898"/>
        <v>9</v>
      </c>
      <c r="V2573" t="str">
        <f t="shared" si="2860"/>
        <v>36Herbert Dupont5</v>
      </c>
      <c r="W2573" s="188">
        <f t="shared" si="2899"/>
        <v>0</v>
      </c>
      <c r="X2573" s="188">
        <f t="shared" si="2900"/>
        <v>0</v>
      </c>
      <c r="Y2573" s="33">
        <f t="shared" si="2901"/>
        <v>44078</v>
      </c>
    </row>
    <row r="2574" spans="1:25" ht="15">
      <c r="A2574" s="39"/>
      <c r="B2574" s="240"/>
      <c r="C2574" s="14" t="str">
        <f>IF(B2573&lt;&gt;"",'Agents Postes'!E$4,"")</f>
        <v>Lulu Durand</v>
      </c>
      <c r="D2574" s="15"/>
      <c r="E2574" s="16"/>
      <c r="F2574" s="16"/>
      <c r="G2574" s="17"/>
      <c r="H2574" s="17"/>
      <c r="I2574" s="18"/>
      <c r="J2574" s="18"/>
      <c r="K2574" s="19"/>
      <c r="L2574" s="1">
        <f t="shared" si="2857"/>
        <v>0</v>
      </c>
      <c r="M2574" s="4">
        <f t="shared" si="2858"/>
        <v>0</v>
      </c>
      <c r="R2574">
        <f t="shared" si="2895"/>
        <v>5</v>
      </c>
      <c r="S2574" s="33">
        <f t="shared" ref="S2574" si="2906">S2573</f>
        <v>44078</v>
      </c>
      <c r="T2574">
        <f t="shared" si="2897"/>
        <v>36</v>
      </c>
      <c r="U2574">
        <f t="shared" si="2898"/>
        <v>9</v>
      </c>
      <c r="V2574" t="str">
        <f t="shared" si="2860"/>
        <v>36Lulu Durand5</v>
      </c>
      <c r="W2574" s="188">
        <f t="shared" si="2899"/>
        <v>0</v>
      </c>
      <c r="X2574" s="188">
        <f t="shared" si="2900"/>
        <v>0</v>
      </c>
      <c r="Y2574" s="33">
        <f t="shared" si="2901"/>
        <v>44078</v>
      </c>
    </row>
    <row r="2575" spans="1:25" ht="15">
      <c r="A2575" s="39"/>
      <c r="B2575" s="240"/>
      <c r="C2575" s="14" t="str">
        <f>IF(B2573&lt;&gt;"",'Agents Postes'!E$5,"")</f>
        <v>Jules Wist</v>
      </c>
      <c r="D2575" s="15"/>
      <c r="E2575" s="16"/>
      <c r="F2575" s="16"/>
      <c r="G2575" s="17"/>
      <c r="H2575" s="17"/>
      <c r="I2575" s="18"/>
      <c r="J2575" s="18"/>
      <c r="K2575" s="19"/>
      <c r="L2575" s="1">
        <f t="shared" si="2857"/>
        <v>0</v>
      </c>
      <c r="M2575" s="4">
        <f t="shared" si="2858"/>
        <v>0</v>
      </c>
      <c r="R2575">
        <f t="shared" si="2895"/>
        <v>5</v>
      </c>
      <c r="S2575" s="33">
        <f t="shared" ref="S2575" si="2907">S2573</f>
        <v>44078</v>
      </c>
      <c r="T2575">
        <f t="shared" si="2897"/>
        <v>36</v>
      </c>
      <c r="U2575">
        <f t="shared" si="2898"/>
        <v>9</v>
      </c>
      <c r="V2575" t="str">
        <f t="shared" si="2860"/>
        <v>36Jules Wist5</v>
      </c>
      <c r="W2575" s="188">
        <f t="shared" si="2899"/>
        <v>0</v>
      </c>
      <c r="X2575" s="188">
        <f t="shared" si="2900"/>
        <v>0</v>
      </c>
      <c r="Y2575" s="33">
        <f t="shared" si="2901"/>
        <v>44078</v>
      </c>
    </row>
    <row r="2576" spans="1:25" ht="15">
      <c r="A2576" s="39"/>
      <c r="B2576" s="240"/>
      <c r="C2576" s="14" t="str">
        <f>IF(B2573&lt;&gt;"",'Agents Postes'!E$6,"")</f>
        <v>Honoré Tarot</v>
      </c>
      <c r="D2576" s="15"/>
      <c r="E2576" s="16"/>
      <c r="F2576" s="16"/>
      <c r="G2576" s="17"/>
      <c r="H2576" s="17"/>
      <c r="I2576" s="18"/>
      <c r="J2576" s="18"/>
      <c r="K2576" s="19"/>
      <c r="L2576" s="1">
        <f t="shared" si="2857"/>
        <v>0</v>
      </c>
      <c r="M2576" s="4">
        <f t="shared" si="2858"/>
        <v>0</v>
      </c>
      <c r="R2576">
        <f t="shared" si="2895"/>
        <v>5</v>
      </c>
      <c r="S2576" s="33">
        <f t="shared" ref="S2576" si="2908">S2573</f>
        <v>44078</v>
      </c>
      <c r="T2576">
        <f t="shared" si="2897"/>
        <v>36</v>
      </c>
      <c r="U2576">
        <f t="shared" si="2898"/>
        <v>9</v>
      </c>
      <c r="V2576" t="str">
        <f t="shared" si="2860"/>
        <v>36Honoré Tarot5</v>
      </c>
      <c r="W2576" s="188">
        <f t="shared" si="2899"/>
        <v>0</v>
      </c>
      <c r="X2576" s="188">
        <f t="shared" si="2900"/>
        <v>0</v>
      </c>
      <c r="Y2576" s="33">
        <f t="shared" si="2901"/>
        <v>44078</v>
      </c>
    </row>
    <row r="2577" spans="1:25" ht="15">
      <c r="A2577" s="39"/>
      <c r="B2577" s="240"/>
      <c r="C2577" s="14" t="str">
        <f>IF(B2573&lt;&gt;"",'Agents Postes'!E$7,"")</f>
        <v>Joseph Belote</v>
      </c>
      <c r="D2577" s="15"/>
      <c r="E2577" s="16"/>
      <c r="F2577" s="16"/>
      <c r="G2577" s="17"/>
      <c r="H2577" s="17"/>
      <c r="I2577" s="18"/>
      <c r="J2577" s="18"/>
      <c r="K2577" s="19"/>
      <c r="L2577" s="1">
        <f t="shared" si="2857"/>
        <v>0</v>
      </c>
      <c r="M2577" s="4">
        <f t="shared" si="2858"/>
        <v>0</v>
      </c>
      <c r="R2577">
        <f t="shared" si="2895"/>
        <v>5</v>
      </c>
      <c r="S2577" s="33">
        <f t="shared" ref="S2577" si="2909">S2573</f>
        <v>44078</v>
      </c>
      <c r="T2577">
        <f t="shared" si="2897"/>
        <v>36</v>
      </c>
      <c r="U2577">
        <f t="shared" si="2898"/>
        <v>9</v>
      </c>
      <c r="V2577" t="str">
        <f t="shared" si="2860"/>
        <v>36Joseph Belote5</v>
      </c>
      <c r="W2577" s="188">
        <f t="shared" si="2899"/>
        <v>0</v>
      </c>
      <c r="X2577" s="188">
        <f t="shared" si="2900"/>
        <v>0</v>
      </c>
      <c r="Y2577" s="33">
        <f t="shared" si="2901"/>
        <v>44078</v>
      </c>
    </row>
    <row r="2578" spans="1:25" ht="15">
      <c r="A2578" s="39"/>
      <c r="B2578" s="240"/>
      <c r="C2578" s="14" t="str">
        <f>IF(B2573&lt;&gt;"",'Agents Postes'!E$8,"")</f>
        <v/>
      </c>
      <c r="D2578" s="15"/>
      <c r="E2578" s="16"/>
      <c r="F2578" s="16"/>
      <c r="G2578" s="17"/>
      <c r="H2578" s="17"/>
      <c r="I2578" s="18"/>
      <c r="J2578" s="18"/>
      <c r="K2578" s="19"/>
      <c r="L2578" s="1">
        <f t="shared" si="2857"/>
        <v>0</v>
      </c>
      <c r="M2578" s="4">
        <f t="shared" si="2858"/>
        <v>0</v>
      </c>
      <c r="R2578">
        <f t="shared" si="2895"/>
        <v>5</v>
      </c>
      <c r="S2578" s="33">
        <f t="shared" ref="S2578" si="2910">S2573</f>
        <v>44078</v>
      </c>
      <c r="T2578">
        <f t="shared" si="2897"/>
        <v>36</v>
      </c>
      <c r="U2578">
        <f t="shared" si="2898"/>
        <v>9</v>
      </c>
      <c r="V2578" t="str">
        <f t="shared" si="2860"/>
        <v>365</v>
      </c>
      <c r="W2578" s="188">
        <f t="shared" si="2899"/>
        <v>0</v>
      </c>
      <c r="X2578" s="188">
        <f t="shared" si="2900"/>
        <v>0</v>
      </c>
      <c r="Y2578" s="33">
        <f t="shared" si="2901"/>
        <v>44078</v>
      </c>
    </row>
    <row r="2579" spans="1:25" ht="15">
      <c r="A2579" s="39"/>
      <c r="B2579" s="240"/>
      <c r="C2579" s="14" t="str">
        <f>IF(B2573&lt;&gt;"",'Agents Postes'!E$9,"")</f>
        <v/>
      </c>
      <c r="D2579" s="15"/>
      <c r="E2579" s="16"/>
      <c r="F2579" s="16"/>
      <c r="G2579" s="17"/>
      <c r="H2579" s="17"/>
      <c r="I2579" s="18"/>
      <c r="J2579" s="18"/>
      <c r="K2579" s="19"/>
      <c r="L2579" s="1">
        <f t="shared" si="2857"/>
        <v>0</v>
      </c>
      <c r="M2579" s="4">
        <f t="shared" si="2858"/>
        <v>0</v>
      </c>
      <c r="R2579">
        <f t="shared" si="2895"/>
        <v>5</v>
      </c>
      <c r="S2579" s="33">
        <f t="shared" ref="S2579" si="2911">S2573</f>
        <v>44078</v>
      </c>
      <c r="T2579">
        <f t="shared" si="2897"/>
        <v>36</v>
      </c>
      <c r="U2579">
        <f t="shared" si="2898"/>
        <v>9</v>
      </c>
      <c r="V2579" t="str">
        <f t="shared" si="2860"/>
        <v>365</v>
      </c>
      <c r="W2579" s="188">
        <f t="shared" si="2899"/>
        <v>0</v>
      </c>
      <c r="X2579" s="188">
        <f t="shared" si="2900"/>
        <v>0</v>
      </c>
      <c r="Y2579" s="33">
        <f t="shared" si="2901"/>
        <v>44078</v>
      </c>
    </row>
    <row r="2580" spans="1:25" ht="15">
      <c r="A2580" s="39"/>
      <c r="B2580" s="240"/>
      <c r="C2580" s="14" t="str">
        <f>IF(B2573&lt;&gt;"",'Agents Postes'!E$10,"")</f>
        <v/>
      </c>
      <c r="D2580" s="15"/>
      <c r="E2580" s="16"/>
      <c r="F2580" s="16"/>
      <c r="G2580" s="17"/>
      <c r="H2580" s="17"/>
      <c r="I2580" s="18"/>
      <c r="J2580" s="18"/>
      <c r="K2580" s="19"/>
      <c r="L2580" s="1">
        <f t="shared" si="2857"/>
        <v>0</v>
      </c>
      <c r="M2580" s="4">
        <f t="shared" si="2858"/>
        <v>0</v>
      </c>
      <c r="R2580">
        <f t="shared" si="2895"/>
        <v>5</v>
      </c>
      <c r="S2580" s="33">
        <f t="shared" ref="S2580" si="2912">S2573</f>
        <v>44078</v>
      </c>
      <c r="T2580">
        <f t="shared" si="2897"/>
        <v>36</v>
      </c>
      <c r="U2580">
        <f t="shared" si="2898"/>
        <v>9</v>
      </c>
      <c r="V2580" t="str">
        <f t="shared" si="2860"/>
        <v>365</v>
      </c>
      <c r="W2580" s="188">
        <f t="shared" si="2899"/>
        <v>0</v>
      </c>
      <c r="X2580" s="188">
        <f t="shared" si="2900"/>
        <v>0</v>
      </c>
      <c r="Y2580" s="33">
        <f t="shared" si="2901"/>
        <v>44078</v>
      </c>
    </row>
    <row r="2581" spans="1:25" ht="15">
      <c r="A2581" s="39"/>
      <c r="B2581" s="240"/>
      <c r="C2581" s="14" t="str">
        <f>IF(B2573&lt;&gt;"",'Agents Postes'!E$11,"")</f>
        <v/>
      </c>
      <c r="D2581" s="15"/>
      <c r="E2581" s="16"/>
      <c r="F2581" s="16"/>
      <c r="G2581" s="17"/>
      <c r="H2581" s="17"/>
      <c r="I2581" s="18"/>
      <c r="J2581" s="18"/>
      <c r="K2581" s="19"/>
      <c r="L2581" s="1">
        <f t="shared" si="2857"/>
        <v>0</v>
      </c>
      <c r="M2581" s="4">
        <f t="shared" si="2858"/>
        <v>0</v>
      </c>
      <c r="R2581">
        <f t="shared" si="2895"/>
        <v>5</v>
      </c>
      <c r="S2581" s="33">
        <f t="shared" ref="S2581" si="2913">S2573</f>
        <v>44078</v>
      </c>
      <c r="T2581">
        <f t="shared" si="2897"/>
        <v>36</v>
      </c>
      <c r="U2581">
        <f t="shared" si="2898"/>
        <v>9</v>
      </c>
      <c r="V2581" t="str">
        <f t="shared" si="2860"/>
        <v>365</v>
      </c>
      <c r="W2581" s="188">
        <f t="shared" si="2899"/>
        <v>0</v>
      </c>
      <c r="X2581" s="188">
        <f t="shared" si="2900"/>
        <v>0</v>
      </c>
      <c r="Y2581" s="33">
        <f t="shared" si="2901"/>
        <v>44078</v>
      </c>
    </row>
    <row r="2582" spans="1:25" ht="15">
      <c r="A2582" s="39"/>
      <c r="B2582" s="240"/>
      <c r="C2582" s="14" t="str">
        <f>IF(B2573&lt;&gt;"",'Agents Postes'!E$12,"")</f>
        <v/>
      </c>
      <c r="D2582" s="15"/>
      <c r="E2582" s="16"/>
      <c r="F2582" s="16"/>
      <c r="G2582" s="17"/>
      <c r="H2582" s="17"/>
      <c r="I2582" s="18"/>
      <c r="J2582" s="18"/>
      <c r="K2582" s="19"/>
      <c r="L2582" s="1">
        <f t="shared" si="2857"/>
        <v>0</v>
      </c>
      <c r="M2582" s="4">
        <f t="shared" si="2858"/>
        <v>0</v>
      </c>
      <c r="R2582">
        <f t="shared" si="2895"/>
        <v>5</v>
      </c>
      <c r="S2582" s="33">
        <f t="shared" ref="S2582" si="2914">S2573</f>
        <v>44078</v>
      </c>
      <c r="T2582">
        <f t="shared" si="2897"/>
        <v>36</v>
      </c>
      <c r="U2582">
        <f t="shared" si="2898"/>
        <v>9</v>
      </c>
      <c r="V2582" t="str">
        <f t="shared" si="2860"/>
        <v>365</v>
      </c>
      <c r="W2582" s="188">
        <f t="shared" si="2899"/>
        <v>0</v>
      </c>
      <c r="X2582" s="188">
        <f t="shared" si="2900"/>
        <v>0</v>
      </c>
      <c r="Y2582" s="33">
        <f t="shared" si="2901"/>
        <v>44078</v>
      </c>
    </row>
    <row r="2583" spans="1:25" ht="15">
      <c r="A2583" s="39"/>
      <c r="B2583" s="240"/>
      <c r="C2583" s="14" t="str">
        <f>IF(B2573&lt;&gt;"",'Agents Postes'!E$13,"")</f>
        <v/>
      </c>
      <c r="D2583" s="15"/>
      <c r="E2583" s="16"/>
      <c r="F2583" s="16"/>
      <c r="G2583" s="17"/>
      <c r="H2583" s="17"/>
      <c r="I2583" s="18"/>
      <c r="J2583" s="18"/>
      <c r="K2583" s="19"/>
      <c r="L2583" s="1">
        <f t="shared" si="2857"/>
        <v>0</v>
      </c>
      <c r="M2583" s="4">
        <f t="shared" si="2858"/>
        <v>0</v>
      </c>
      <c r="R2583">
        <f t="shared" si="2895"/>
        <v>5</v>
      </c>
      <c r="S2583" s="33">
        <f t="shared" ref="S2583" si="2915">S2573</f>
        <v>44078</v>
      </c>
      <c r="T2583">
        <f t="shared" si="2897"/>
        <v>36</v>
      </c>
      <c r="U2583">
        <f t="shared" si="2898"/>
        <v>9</v>
      </c>
      <c r="V2583" t="str">
        <f t="shared" si="2860"/>
        <v>365</v>
      </c>
      <c r="W2583" s="188">
        <f t="shared" si="2899"/>
        <v>0</v>
      </c>
      <c r="X2583" s="188">
        <f t="shared" si="2900"/>
        <v>0</v>
      </c>
      <c r="Y2583" s="33">
        <f t="shared" si="2901"/>
        <v>44078</v>
      </c>
    </row>
    <row r="2584" spans="1:25" ht="15">
      <c r="A2584" s="39"/>
      <c r="B2584" s="240"/>
      <c r="C2584" s="14" t="str">
        <f>IF(B2573&lt;&gt;"",'Agents Postes'!E$14,"")</f>
        <v/>
      </c>
      <c r="D2584" s="15"/>
      <c r="E2584" s="16"/>
      <c r="F2584" s="16"/>
      <c r="G2584" s="17"/>
      <c r="H2584" s="17"/>
      <c r="I2584" s="18"/>
      <c r="J2584" s="18"/>
      <c r="K2584" s="19"/>
      <c r="L2584" s="1">
        <f t="shared" si="2857"/>
        <v>0</v>
      </c>
      <c r="M2584" s="4">
        <f t="shared" si="2858"/>
        <v>0</v>
      </c>
      <c r="R2584">
        <f t="shared" si="2895"/>
        <v>5</v>
      </c>
      <c r="S2584" s="33">
        <f t="shared" ref="S2584" si="2916">S2573</f>
        <v>44078</v>
      </c>
      <c r="T2584">
        <f t="shared" si="2897"/>
        <v>36</v>
      </c>
      <c r="U2584">
        <f t="shared" si="2898"/>
        <v>9</v>
      </c>
      <c r="V2584" t="str">
        <f t="shared" si="2860"/>
        <v>365</v>
      </c>
      <c r="W2584" s="188">
        <f t="shared" si="2899"/>
        <v>0</v>
      </c>
      <c r="X2584" s="188">
        <f t="shared" si="2900"/>
        <v>0</v>
      </c>
      <c r="Y2584" s="33">
        <f t="shared" si="2901"/>
        <v>44078</v>
      </c>
    </row>
    <row r="2585" spans="1:25" ht="15">
      <c r="A2585" s="39"/>
      <c r="B2585" s="240"/>
      <c r="C2585" s="14" t="str">
        <f>IF(B2574&lt;&gt;"",'Agents Postes'!E$14,"")</f>
        <v/>
      </c>
      <c r="D2585" s="15"/>
      <c r="E2585" s="16"/>
      <c r="F2585" s="16"/>
      <c r="G2585" s="17"/>
      <c r="H2585" s="17"/>
      <c r="I2585" s="18"/>
      <c r="J2585" s="18"/>
      <c r="K2585" s="19"/>
      <c r="L2585" s="1">
        <f t="shared" si="2857"/>
        <v>0</v>
      </c>
      <c r="M2585" s="4">
        <f t="shared" si="2858"/>
        <v>0</v>
      </c>
      <c r="R2585">
        <f t="shared" si="2895"/>
        <v>5</v>
      </c>
      <c r="S2585" s="33">
        <f t="shared" ref="S2585" si="2917">S2573</f>
        <v>44078</v>
      </c>
      <c r="T2585">
        <f t="shared" si="2897"/>
        <v>36</v>
      </c>
      <c r="U2585">
        <f t="shared" si="2898"/>
        <v>9</v>
      </c>
      <c r="V2585" t="str">
        <f t="shared" si="2860"/>
        <v>365</v>
      </c>
      <c r="W2585" s="188">
        <f t="shared" si="2899"/>
        <v>0</v>
      </c>
      <c r="X2585" s="188">
        <f t="shared" si="2900"/>
        <v>0</v>
      </c>
      <c r="Y2585" s="33">
        <f t="shared" si="2901"/>
        <v>44078</v>
      </c>
    </row>
    <row r="2586" spans="1:25" ht="15">
      <c r="A2586" s="39"/>
      <c r="B2586" s="240"/>
      <c r="C2586" s="14" t="str">
        <f>IF(B2575&lt;&gt;"",'Agents Postes'!E$14,"")</f>
        <v/>
      </c>
      <c r="D2586" s="15"/>
      <c r="E2586" s="16"/>
      <c r="F2586" s="16"/>
      <c r="G2586" s="17"/>
      <c r="H2586" s="17"/>
      <c r="I2586" s="18"/>
      <c r="J2586" s="18"/>
      <c r="K2586" s="19"/>
      <c r="L2586" s="1">
        <f t="shared" si="2857"/>
        <v>0</v>
      </c>
      <c r="M2586" s="4">
        <f t="shared" si="2858"/>
        <v>0</v>
      </c>
      <c r="R2586">
        <f t="shared" si="2895"/>
        <v>5</v>
      </c>
      <c r="S2586" s="33">
        <f t="shared" ref="S2586" si="2918">S2573</f>
        <v>44078</v>
      </c>
      <c r="T2586">
        <f t="shared" si="2897"/>
        <v>36</v>
      </c>
      <c r="U2586">
        <f t="shared" si="2898"/>
        <v>9</v>
      </c>
      <c r="V2586" t="str">
        <f t="shared" si="2860"/>
        <v>365</v>
      </c>
      <c r="W2586" s="188">
        <f t="shared" si="2899"/>
        <v>0</v>
      </c>
      <c r="X2586" s="188">
        <f t="shared" si="2900"/>
        <v>0</v>
      </c>
      <c r="Y2586" s="33">
        <f t="shared" si="2901"/>
        <v>44078</v>
      </c>
    </row>
    <row r="2587" spans="1:25" ht="15.75" thickBot="1">
      <c r="A2587" s="39"/>
      <c r="B2587" s="241"/>
      <c r="C2587" s="14" t="str">
        <f>IF(B2576&lt;&gt;"",'Agents Postes'!E$14,"")</f>
        <v/>
      </c>
      <c r="D2587" s="15"/>
      <c r="E2587" s="126"/>
      <c r="F2587" s="126"/>
      <c r="G2587" s="127"/>
      <c r="H2587" s="127"/>
      <c r="I2587" s="128"/>
      <c r="J2587" s="128"/>
      <c r="K2587" s="21"/>
      <c r="L2587" s="5">
        <f t="shared" si="2857"/>
        <v>0</v>
      </c>
      <c r="M2587" s="6">
        <f t="shared" si="2858"/>
        <v>0</v>
      </c>
      <c r="R2587">
        <f t="shared" si="2895"/>
        <v>5</v>
      </c>
      <c r="S2587" s="33">
        <f t="shared" ref="S2587" si="2919">S2573</f>
        <v>44078</v>
      </c>
      <c r="T2587">
        <f t="shared" si="2897"/>
        <v>36</v>
      </c>
      <c r="U2587">
        <f t="shared" si="2898"/>
        <v>9</v>
      </c>
      <c r="V2587" t="str">
        <f t="shared" si="2860"/>
        <v>365</v>
      </c>
      <c r="W2587" s="188">
        <f t="shared" si="2899"/>
        <v>0</v>
      </c>
      <c r="X2587" s="188">
        <f t="shared" si="2900"/>
        <v>0</v>
      </c>
      <c r="Y2587" s="33">
        <f t="shared" si="2901"/>
        <v>44078</v>
      </c>
    </row>
    <row r="2588" spans="1:25" ht="15">
      <c r="A2588" s="39">
        <v>172</v>
      </c>
      <c r="B2588" s="239">
        <f>IF(WORKDAY(D$4,A2588,Feries)&lt;=F$4,WORKDAY(D$4,A2588,Feries),"")</f>
        <v>44081</v>
      </c>
      <c r="C2588" s="11" t="str">
        <f>IF(B2588&lt;&gt;"",'Agents Postes'!E$3,"")</f>
        <v>Herbert Dupont</v>
      </c>
      <c r="D2588" s="12"/>
      <c r="E2588" s="123"/>
      <c r="F2588" s="123"/>
      <c r="G2588" s="124"/>
      <c r="H2588" s="124"/>
      <c r="I2588" s="125"/>
      <c r="J2588" s="125"/>
      <c r="K2588" s="13"/>
      <c r="L2588" s="2">
        <f t="shared" si="2857"/>
        <v>0</v>
      </c>
      <c r="M2588" s="3">
        <f t="shared" si="2858"/>
        <v>0</v>
      </c>
      <c r="R2588">
        <f t="shared" si="2895"/>
        <v>1</v>
      </c>
      <c r="S2588" s="33">
        <f t="shared" ref="S2588" si="2920">B2588</f>
        <v>44081</v>
      </c>
      <c r="T2588">
        <f t="shared" si="2897"/>
        <v>37</v>
      </c>
      <c r="U2588">
        <f t="shared" si="2898"/>
        <v>9</v>
      </c>
      <c r="V2588" t="str">
        <f t="shared" si="2860"/>
        <v>37Herbert Dupont1</v>
      </c>
      <c r="W2588" s="188">
        <f t="shared" si="2899"/>
        <v>0</v>
      </c>
      <c r="X2588" s="188">
        <f t="shared" si="2900"/>
        <v>0</v>
      </c>
      <c r="Y2588" s="33">
        <f t="shared" si="2901"/>
        <v>44081</v>
      </c>
    </row>
    <row r="2589" spans="1:25" ht="15">
      <c r="A2589" s="39"/>
      <c r="B2589" s="240"/>
      <c r="C2589" s="14" t="str">
        <f>IF(B2588&lt;&gt;"",'Agents Postes'!E$4,"")</f>
        <v>Lulu Durand</v>
      </c>
      <c r="D2589" s="15"/>
      <c r="E2589" s="16"/>
      <c r="F2589" s="16"/>
      <c r="G2589" s="17"/>
      <c r="H2589" s="17"/>
      <c r="I2589" s="18"/>
      <c r="J2589" s="18"/>
      <c r="K2589" s="19"/>
      <c r="L2589" s="1">
        <f t="shared" si="2857"/>
        <v>0</v>
      </c>
      <c r="M2589" s="4">
        <f t="shared" si="2858"/>
        <v>0</v>
      </c>
      <c r="R2589">
        <f t="shared" si="2895"/>
        <v>1</v>
      </c>
      <c r="S2589" s="33">
        <f t="shared" ref="S2589" si="2921">S2588</f>
        <v>44081</v>
      </c>
      <c r="T2589">
        <f t="shared" si="2897"/>
        <v>37</v>
      </c>
      <c r="U2589">
        <f t="shared" si="2898"/>
        <v>9</v>
      </c>
      <c r="V2589" t="str">
        <f t="shared" si="2860"/>
        <v>37Lulu Durand1</v>
      </c>
      <c r="W2589" s="188">
        <f t="shared" si="2899"/>
        <v>0</v>
      </c>
      <c r="X2589" s="188">
        <f t="shared" si="2900"/>
        <v>0</v>
      </c>
      <c r="Y2589" s="33">
        <f t="shared" si="2901"/>
        <v>44081</v>
      </c>
    </row>
    <row r="2590" spans="1:25" ht="15">
      <c r="A2590" s="39"/>
      <c r="B2590" s="240"/>
      <c r="C2590" s="14" t="str">
        <f>IF(B2588&lt;&gt;"",'Agents Postes'!E$5,"")</f>
        <v>Jules Wist</v>
      </c>
      <c r="D2590" s="15"/>
      <c r="E2590" s="16"/>
      <c r="F2590" s="16"/>
      <c r="G2590" s="17"/>
      <c r="H2590" s="17"/>
      <c r="I2590" s="18"/>
      <c r="J2590" s="18"/>
      <c r="K2590" s="19"/>
      <c r="L2590" s="1">
        <f t="shared" si="2857"/>
        <v>0</v>
      </c>
      <c r="M2590" s="4">
        <f t="shared" si="2858"/>
        <v>0</v>
      </c>
      <c r="R2590">
        <f t="shared" si="2895"/>
        <v>1</v>
      </c>
      <c r="S2590" s="33">
        <f t="shared" ref="S2590" si="2922">S2588</f>
        <v>44081</v>
      </c>
      <c r="T2590">
        <f t="shared" si="2897"/>
        <v>37</v>
      </c>
      <c r="U2590">
        <f t="shared" si="2898"/>
        <v>9</v>
      </c>
      <c r="V2590" t="str">
        <f t="shared" si="2860"/>
        <v>37Jules Wist1</v>
      </c>
      <c r="W2590" s="188">
        <f t="shared" si="2899"/>
        <v>0</v>
      </c>
      <c r="X2590" s="188">
        <f t="shared" si="2900"/>
        <v>0</v>
      </c>
      <c r="Y2590" s="33">
        <f t="shared" si="2901"/>
        <v>44081</v>
      </c>
    </row>
    <row r="2591" spans="1:25" ht="15">
      <c r="A2591" s="39"/>
      <c r="B2591" s="240"/>
      <c r="C2591" s="14" t="str">
        <f>IF(B2588&lt;&gt;"",'Agents Postes'!E$6,"")</f>
        <v>Honoré Tarot</v>
      </c>
      <c r="D2591" s="15"/>
      <c r="E2591" s="16"/>
      <c r="F2591" s="16"/>
      <c r="G2591" s="17"/>
      <c r="H2591" s="17"/>
      <c r="I2591" s="18"/>
      <c r="J2591" s="18"/>
      <c r="K2591" s="19"/>
      <c r="L2591" s="1">
        <f t="shared" si="2857"/>
        <v>0</v>
      </c>
      <c r="M2591" s="4">
        <f t="shared" si="2858"/>
        <v>0</v>
      </c>
      <c r="R2591">
        <f t="shared" si="2895"/>
        <v>1</v>
      </c>
      <c r="S2591" s="33">
        <f t="shared" ref="S2591" si="2923">S2588</f>
        <v>44081</v>
      </c>
      <c r="T2591">
        <f t="shared" si="2897"/>
        <v>37</v>
      </c>
      <c r="U2591">
        <f t="shared" si="2898"/>
        <v>9</v>
      </c>
      <c r="V2591" t="str">
        <f t="shared" si="2860"/>
        <v>37Honoré Tarot1</v>
      </c>
      <c r="W2591" s="188">
        <f t="shared" si="2899"/>
        <v>0</v>
      </c>
      <c r="X2591" s="188">
        <f t="shared" si="2900"/>
        <v>0</v>
      </c>
      <c r="Y2591" s="33">
        <f t="shared" si="2901"/>
        <v>44081</v>
      </c>
    </row>
    <row r="2592" spans="1:25" ht="15">
      <c r="A2592" s="39"/>
      <c r="B2592" s="240"/>
      <c r="C2592" s="14" t="str">
        <f>IF(B2588&lt;&gt;"",'Agents Postes'!E$7,"")</f>
        <v>Joseph Belote</v>
      </c>
      <c r="D2592" s="15"/>
      <c r="E2592" s="16"/>
      <c r="F2592" s="16"/>
      <c r="G2592" s="17"/>
      <c r="H2592" s="17"/>
      <c r="I2592" s="18"/>
      <c r="J2592" s="18"/>
      <c r="K2592" s="19"/>
      <c r="L2592" s="1">
        <f t="shared" si="2857"/>
        <v>0</v>
      </c>
      <c r="M2592" s="4">
        <f t="shared" si="2858"/>
        <v>0</v>
      </c>
      <c r="R2592">
        <f t="shared" si="2895"/>
        <v>1</v>
      </c>
      <c r="S2592" s="33">
        <f t="shared" ref="S2592" si="2924">S2588</f>
        <v>44081</v>
      </c>
      <c r="T2592">
        <f t="shared" si="2897"/>
        <v>37</v>
      </c>
      <c r="U2592">
        <f t="shared" si="2898"/>
        <v>9</v>
      </c>
      <c r="V2592" t="str">
        <f t="shared" si="2860"/>
        <v>37Joseph Belote1</v>
      </c>
      <c r="W2592" s="188">
        <f t="shared" si="2899"/>
        <v>0</v>
      </c>
      <c r="X2592" s="188">
        <f t="shared" si="2900"/>
        <v>0</v>
      </c>
      <c r="Y2592" s="33">
        <f t="shared" si="2901"/>
        <v>44081</v>
      </c>
    </row>
    <row r="2593" spans="1:25" ht="15">
      <c r="A2593" s="39"/>
      <c r="B2593" s="240"/>
      <c r="C2593" s="14" t="str">
        <f>IF(B2588&lt;&gt;"",'Agents Postes'!E$8,"")</f>
        <v/>
      </c>
      <c r="D2593" s="15"/>
      <c r="E2593" s="16"/>
      <c r="F2593" s="16"/>
      <c r="G2593" s="17"/>
      <c r="H2593" s="17"/>
      <c r="I2593" s="18"/>
      <c r="J2593" s="18"/>
      <c r="K2593" s="19"/>
      <c r="L2593" s="1">
        <f t="shared" si="2857"/>
        <v>0</v>
      </c>
      <c r="M2593" s="4">
        <f t="shared" si="2858"/>
        <v>0</v>
      </c>
      <c r="R2593">
        <f t="shared" si="2895"/>
        <v>1</v>
      </c>
      <c r="S2593" s="33">
        <f t="shared" ref="S2593" si="2925">S2588</f>
        <v>44081</v>
      </c>
      <c r="T2593">
        <f t="shared" si="2897"/>
        <v>37</v>
      </c>
      <c r="U2593">
        <f t="shared" si="2898"/>
        <v>9</v>
      </c>
      <c r="V2593" t="str">
        <f t="shared" si="2860"/>
        <v>371</v>
      </c>
      <c r="W2593" s="188">
        <f t="shared" si="2899"/>
        <v>0</v>
      </c>
      <c r="X2593" s="188">
        <f t="shared" si="2900"/>
        <v>0</v>
      </c>
      <c r="Y2593" s="33">
        <f t="shared" si="2901"/>
        <v>44081</v>
      </c>
    </row>
    <row r="2594" spans="1:25" ht="15">
      <c r="A2594" s="39"/>
      <c r="B2594" s="240"/>
      <c r="C2594" s="14" t="str">
        <f>IF(B2588&lt;&gt;"",'Agents Postes'!E$9,"")</f>
        <v/>
      </c>
      <c r="D2594" s="15"/>
      <c r="E2594" s="16"/>
      <c r="F2594" s="16"/>
      <c r="G2594" s="17"/>
      <c r="H2594" s="17"/>
      <c r="I2594" s="18"/>
      <c r="J2594" s="18"/>
      <c r="K2594" s="19"/>
      <c r="L2594" s="1">
        <f t="shared" si="2857"/>
        <v>0</v>
      </c>
      <c r="M2594" s="4">
        <f t="shared" si="2858"/>
        <v>0</v>
      </c>
      <c r="R2594">
        <f t="shared" si="2895"/>
        <v>1</v>
      </c>
      <c r="S2594" s="33">
        <f t="shared" ref="S2594" si="2926">S2588</f>
        <v>44081</v>
      </c>
      <c r="T2594">
        <f t="shared" si="2897"/>
        <v>37</v>
      </c>
      <c r="U2594">
        <f t="shared" si="2898"/>
        <v>9</v>
      </c>
      <c r="V2594" t="str">
        <f t="shared" si="2860"/>
        <v>371</v>
      </c>
      <c r="W2594" s="188">
        <f t="shared" si="2899"/>
        <v>0</v>
      </c>
      <c r="X2594" s="188">
        <f t="shared" si="2900"/>
        <v>0</v>
      </c>
      <c r="Y2594" s="33">
        <f t="shared" si="2901"/>
        <v>44081</v>
      </c>
    </row>
    <row r="2595" spans="1:25" ht="15">
      <c r="A2595" s="39"/>
      <c r="B2595" s="240"/>
      <c r="C2595" s="14" t="str">
        <f>IF(B2588&lt;&gt;"",'Agents Postes'!E$10,"")</f>
        <v/>
      </c>
      <c r="D2595" s="15"/>
      <c r="E2595" s="16"/>
      <c r="F2595" s="16"/>
      <c r="G2595" s="17"/>
      <c r="H2595" s="17"/>
      <c r="I2595" s="18"/>
      <c r="J2595" s="18"/>
      <c r="K2595" s="19"/>
      <c r="L2595" s="1">
        <f t="shared" si="2857"/>
        <v>0</v>
      </c>
      <c r="M2595" s="4">
        <f t="shared" si="2858"/>
        <v>0</v>
      </c>
      <c r="R2595">
        <f t="shared" si="2895"/>
        <v>1</v>
      </c>
      <c r="S2595" s="33">
        <f t="shared" ref="S2595" si="2927">S2588</f>
        <v>44081</v>
      </c>
      <c r="T2595">
        <f t="shared" si="2897"/>
        <v>37</v>
      </c>
      <c r="U2595">
        <f t="shared" si="2898"/>
        <v>9</v>
      </c>
      <c r="V2595" t="str">
        <f t="shared" si="2860"/>
        <v>371</v>
      </c>
      <c r="W2595" s="188">
        <f t="shared" si="2899"/>
        <v>0</v>
      </c>
      <c r="X2595" s="188">
        <f t="shared" si="2900"/>
        <v>0</v>
      </c>
      <c r="Y2595" s="33">
        <f t="shared" si="2901"/>
        <v>44081</v>
      </c>
    </row>
    <row r="2596" spans="1:25" ht="15">
      <c r="A2596" s="39"/>
      <c r="B2596" s="240"/>
      <c r="C2596" s="14" t="str">
        <f>IF(B2588&lt;&gt;"",'Agents Postes'!E$11,"")</f>
        <v/>
      </c>
      <c r="D2596" s="15"/>
      <c r="E2596" s="16"/>
      <c r="F2596" s="16"/>
      <c r="G2596" s="17"/>
      <c r="H2596" s="17"/>
      <c r="I2596" s="18"/>
      <c r="J2596" s="18"/>
      <c r="K2596" s="19"/>
      <c r="L2596" s="1">
        <f t="shared" si="2857"/>
        <v>0</v>
      </c>
      <c r="M2596" s="4">
        <f t="shared" si="2858"/>
        <v>0</v>
      </c>
      <c r="R2596">
        <f t="shared" si="2895"/>
        <v>1</v>
      </c>
      <c r="S2596" s="33">
        <f t="shared" ref="S2596" si="2928">S2588</f>
        <v>44081</v>
      </c>
      <c r="T2596">
        <f t="shared" si="2897"/>
        <v>37</v>
      </c>
      <c r="U2596">
        <f t="shared" si="2898"/>
        <v>9</v>
      </c>
      <c r="V2596" t="str">
        <f t="shared" si="2860"/>
        <v>371</v>
      </c>
      <c r="W2596" s="188">
        <f t="shared" si="2899"/>
        <v>0</v>
      </c>
      <c r="X2596" s="188">
        <f t="shared" si="2900"/>
        <v>0</v>
      </c>
      <c r="Y2596" s="33">
        <f t="shared" si="2901"/>
        <v>44081</v>
      </c>
    </row>
    <row r="2597" spans="1:25" ht="15">
      <c r="A2597" s="39"/>
      <c r="B2597" s="240"/>
      <c r="C2597" s="14" t="str">
        <f>IF(B2588&lt;&gt;"",'Agents Postes'!E$12,"")</f>
        <v/>
      </c>
      <c r="D2597" s="15"/>
      <c r="E2597" s="16"/>
      <c r="F2597" s="16"/>
      <c r="G2597" s="17"/>
      <c r="H2597" s="17"/>
      <c r="I2597" s="18"/>
      <c r="J2597" s="18"/>
      <c r="K2597" s="19"/>
      <c r="L2597" s="1">
        <f t="shared" si="2857"/>
        <v>0</v>
      </c>
      <c r="M2597" s="4">
        <f t="shared" si="2858"/>
        <v>0</v>
      </c>
      <c r="R2597">
        <f t="shared" si="2895"/>
        <v>1</v>
      </c>
      <c r="S2597" s="33">
        <f t="shared" ref="S2597" si="2929">S2588</f>
        <v>44081</v>
      </c>
      <c r="T2597">
        <f t="shared" si="2897"/>
        <v>37</v>
      </c>
      <c r="U2597">
        <f t="shared" si="2898"/>
        <v>9</v>
      </c>
      <c r="V2597" t="str">
        <f t="shared" si="2860"/>
        <v>371</v>
      </c>
      <c r="W2597" s="188">
        <f t="shared" si="2899"/>
        <v>0</v>
      </c>
      <c r="X2597" s="188">
        <f t="shared" si="2900"/>
        <v>0</v>
      </c>
      <c r="Y2597" s="33">
        <f t="shared" si="2901"/>
        <v>44081</v>
      </c>
    </row>
    <row r="2598" spans="1:25" ht="15">
      <c r="A2598" s="39"/>
      <c r="B2598" s="240"/>
      <c r="C2598" s="14" t="str">
        <f>IF(B2588&lt;&gt;"",'Agents Postes'!E$13,"")</f>
        <v/>
      </c>
      <c r="D2598" s="15"/>
      <c r="E2598" s="16"/>
      <c r="F2598" s="16"/>
      <c r="G2598" s="17"/>
      <c r="H2598" s="17"/>
      <c r="I2598" s="18"/>
      <c r="J2598" s="18"/>
      <c r="K2598" s="19"/>
      <c r="L2598" s="1">
        <f t="shared" ref="L2598:L2661" si="2930">(F2598-E2598)+(H2598-G2598)+(J2598-I2598)</f>
        <v>0</v>
      </c>
      <c r="M2598" s="4">
        <f t="shared" ref="M2598:M2661" si="2931">L2598*24</f>
        <v>0</v>
      </c>
      <c r="R2598">
        <f t="shared" si="2895"/>
        <v>1</v>
      </c>
      <c r="S2598" s="33">
        <f t="shared" ref="S2598" si="2932">S2588</f>
        <v>44081</v>
      </c>
      <c r="T2598">
        <f t="shared" si="2897"/>
        <v>37</v>
      </c>
      <c r="U2598">
        <f t="shared" si="2898"/>
        <v>9</v>
      </c>
      <c r="V2598" t="str">
        <f t="shared" ref="V2598:V2661" si="2933">T2598&amp;C2598&amp;R2598</f>
        <v>371</v>
      </c>
      <c r="W2598" s="188">
        <f t="shared" si="2899"/>
        <v>0</v>
      </c>
      <c r="X2598" s="188">
        <f t="shared" si="2900"/>
        <v>0</v>
      </c>
      <c r="Y2598" s="33">
        <f t="shared" si="2901"/>
        <v>44081</v>
      </c>
    </row>
    <row r="2599" spans="1:25" ht="15">
      <c r="A2599" s="39"/>
      <c r="B2599" s="240"/>
      <c r="C2599" s="14" t="str">
        <f>IF(B2588&lt;&gt;"",'Agents Postes'!E$14,"")</f>
        <v/>
      </c>
      <c r="D2599" s="15"/>
      <c r="E2599" s="16"/>
      <c r="F2599" s="16"/>
      <c r="G2599" s="17"/>
      <c r="H2599" s="17"/>
      <c r="I2599" s="18"/>
      <c r="J2599" s="18"/>
      <c r="K2599" s="19"/>
      <c r="L2599" s="1">
        <f t="shared" si="2930"/>
        <v>0</v>
      </c>
      <c r="M2599" s="4">
        <f t="shared" si="2931"/>
        <v>0</v>
      </c>
      <c r="R2599">
        <f t="shared" si="2895"/>
        <v>1</v>
      </c>
      <c r="S2599" s="33">
        <f t="shared" ref="S2599" si="2934">S2588</f>
        <v>44081</v>
      </c>
      <c r="T2599">
        <f t="shared" si="2897"/>
        <v>37</v>
      </c>
      <c r="U2599">
        <f t="shared" si="2898"/>
        <v>9</v>
      </c>
      <c r="V2599" t="str">
        <f t="shared" si="2933"/>
        <v>371</v>
      </c>
      <c r="W2599" s="188">
        <f t="shared" si="2899"/>
        <v>0</v>
      </c>
      <c r="X2599" s="188">
        <f t="shared" si="2900"/>
        <v>0</v>
      </c>
      <c r="Y2599" s="33">
        <f t="shared" si="2901"/>
        <v>44081</v>
      </c>
    </row>
    <row r="2600" spans="1:25" ht="15">
      <c r="A2600" s="39"/>
      <c r="B2600" s="240"/>
      <c r="C2600" s="14" t="str">
        <f>IF(B2589&lt;&gt;"",'Agents Postes'!E$14,"")</f>
        <v/>
      </c>
      <c r="D2600" s="15"/>
      <c r="E2600" s="16"/>
      <c r="F2600" s="16"/>
      <c r="G2600" s="17"/>
      <c r="H2600" s="17"/>
      <c r="I2600" s="18"/>
      <c r="J2600" s="18"/>
      <c r="K2600" s="19"/>
      <c r="L2600" s="1">
        <f t="shared" si="2930"/>
        <v>0</v>
      </c>
      <c r="M2600" s="4">
        <f t="shared" si="2931"/>
        <v>0</v>
      </c>
      <c r="R2600">
        <f t="shared" si="2895"/>
        <v>1</v>
      </c>
      <c r="S2600" s="33">
        <f t="shared" ref="S2600" si="2935">S2588</f>
        <v>44081</v>
      </c>
      <c r="T2600">
        <f t="shared" si="2897"/>
        <v>37</v>
      </c>
      <c r="U2600">
        <f t="shared" si="2898"/>
        <v>9</v>
      </c>
      <c r="V2600" t="str">
        <f t="shared" si="2933"/>
        <v>371</v>
      </c>
      <c r="W2600" s="188">
        <f t="shared" si="2899"/>
        <v>0</v>
      </c>
      <c r="X2600" s="188">
        <f t="shared" si="2900"/>
        <v>0</v>
      </c>
      <c r="Y2600" s="33">
        <f t="shared" si="2901"/>
        <v>44081</v>
      </c>
    </row>
    <row r="2601" spans="1:25" ht="15">
      <c r="A2601" s="39"/>
      <c r="B2601" s="240"/>
      <c r="C2601" s="14" t="str">
        <f>IF(B2590&lt;&gt;"",'Agents Postes'!E$14,"")</f>
        <v/>
      </c>
      <c r="D2601" s="15"/>
      <c r="E2601" s="16"/>
      <c r="F2601" s="16"/>
      <c r="G2601" s="17"/>
      <c r="H2601" s="17"/>
      <c r="I2601" s="18"/>
      <c r="J2601" s="18"/>
      <c r="K2601" s="19"/>
      <c r="L2601" s="1">
        <f t="shared" si="2930"/>
        <v>0</v>
      </c>
      <c r="M2601" s="4">
        <f t="shared" si="2931"/>
        <v>0</v>
      </c>
      <c r="R2601">
        <f t="shared" si="2895"/>
        <v>1</v>
      </c>
      <c r="S2601" s="33">
        <f t="shared" ref="S2601" si="2936">S2588</f>
        <v>44081</v>
      </c>
      <c r="T2601">
        <f t="shared" si="2897"/>
        <v>37</v>
      </c>
      <c r="U2601">
        <f t="shared" si="2898"/>
        <v>9</v>
      </c>
      <c r="V2601" t="str">
        <f t="shared" si="2933"/>
        <v>371</v>
      </c>
      <c r="W2601" s="188">
        <f t="shared" si="2899"/>
        <v>0</v>
      </c>
      <c r="X2601" s="188">
        <f t="shared" si="2900"/>
        <v>0</v>
      </c>
      <c r="Y2601" s="33">
        <f t="shared" si="2901"/>
        <v>44081</v>
      </c>
    </row>
    <row r="2602" spans="1:25" ht="15.75" thickBot="1">
      <c r="A2602" s="39"/>
      <c r="B2602" s="241"/>
      <c r="C2602" s="14" t="str">
        <f>IF(B2591&lt;&gt;"",'Agents Postes'!E$14,"")</f>
        <v/>
      </c>
      <c r="D2602" s="15"/>
      <c r="E2602" s="126"/>
      <c r="F2602" s="126"/>
      <c r="G2602" s="127"/>
      <c r="H2602" s="127"/>
      <c r="I2602" s="128"/>
      <c r="J2602" s="128"/>
      <c r="K2602" s="21"/>
      <c r="L2602" s="5">
        <f t="shared" si="2930"/>
        <v>0</v>
      </c>
      <c r="M2602" s="6">
        <f t="shared" si="2931"/>
        <v>0</v>
      </c>
      <c r="R2602">
        <f t="shared" si="2895"/>
        <v>1</v>
      </c>
      <c r="S2602" s="33">
        <f t="shared" ref="S2602" si="2937">S2588</f>
        <v>44081</v>
      </c>
      <c r="T2602">
        <f t="shared" si="2897"/>
        <v>37</v>
      </c>
      <c r="U2602">
        <f t="shared" si="2898"/>
        <v>9</v>
      </c>
      <c r="V2602" t="str">
        <f t="shared" si="2933"/>
        <v>371</v>
      </c>
      <c r="W2602" s="188">
        <f t="shared" si="2899"/>
        <v>0</v>
      </c>
      <c r="X2602" s="188">
        <f t="shared" si="2900"/>
        <v>0</v>
      </c>
      <c r="Y2602" s="33">
        <f t="shared" si="2901"/>
        <v>44081</v>
      </c>
    </row>
    <row r="2603" spans="1:25" ht="15">
      <c r="A2603" s="39">
        <v>173</v>
      </c>
      <c r="B2603" s="239">
        <f>IF(WORKDAY(D$4,A2603,Feries)&lt;=F$4,WORKDAY(D$4,A2603,Feries),"")</f>
        <v>44082</v>
      </c>
      <c r="C2603" s="11" t="str">
        <f>IF(B2603&lt;&gt;"",'Agents Postes'!E$3,"")</f>
        <v>Herbert Dupont</v>
      </c>
      <c r="D2603" s="12"/>
      <c r="E2603" s="123"/>
      <c r="F2603" s="123"/>
      <c r="G2603" s="124"/>
      <c r="H2603" s="124"/>
      <c r="I2603" s="125"/>
      <c r="J2603" s="125"/>
      <c r="K2603" s="13"/>
      <c r="L2603" s="2">
        <f t="shared" si="2930"/>
        <v>0</v>
      </c>
      <c r="M2603" s="3">
        <f t="shared" si="2931"/>
        <v>0</v>
      </c>
      <c r="R2603">
        <f t="shared" si="2895"/>
        <v>2</v>
      </c>
      <c r="S2603" s="33">
        <f t="shared" ref="S2603" si="2938">B2603</f>
        <v>44082</v>
      </c>
      <c r="T2603">
        <f t="shared" si="2897"/>
        <v>37</v>
      </c>
      <c r="U2603">
        <f t="shared" si="2898"/>
        <v>9</v>
      </c>
      <c r="V2603" t="str">
        <f t="shared" si="2933"/>
        <v>37Herbert Dupont2</v>
      </c>
      <c r="W2603" s="188">
        <f t="shared" si="2899"/>
        <v>0</v>
      </c>
      <c r="X2603" s="188">
        <f t="shared" si="2900"/>
        <v>0</v>
      </c>
      <c r="Y2603" s="33">
        <f t="shared" si="2901"/>
        <v>44082</v>
      </c>
    </row>
    <row r="2604" spans="1:25" ht="15">
      <c r="A2604" s="39"/>
      <c r="B2604" s="240"/>
      <c r="C2604" s="14" t="str">
        <f>IF(B2603&lt;&gt;"",'Agents Postes'!E$4,"")</f>
        <v>Lulu Durand</v>
      </c>
      <c r="D2604" s="15"/>
      <c r="E2604" s="16"/>
      <c r="F2604" s="16"/>
      <c r="G2604" s="17"/>
      <c r="H2604" s="17"/>
      <c r="I2604" s="18"/>
      <c r="J2604" s="18"/>
      <c r="K2604" s="19"/>
      <c r="L2604" s="1">
        <f t="shared" si="2930"/>
        <v>0</v>
      </c>
      <c r="M2604" s="4">
        <f t="shared" si="2931"/>
        <v>0</v>
      </c>
      <c r="R2604">
        <f t="shared" si="2895"/>
        <v>2</v>
      </c>
      <c r="S2604" s="33">
        <f t="shared" ref="S2604" si="2939">S2603</f>
        <v>44082</v>
      </c>
      <c r="T2604">
        <f t="shared" si="2897"/>
        <v>37</v>
      </c>
      <c r="U2604">
        <f t="shared" si="2898"/>
        <v>9</v>
      </c>
      <c r="V2604" t="str">
        <f t="shared" si="2933"/>
        <v>37Lulu Durand2</v>
      </c>
      <c r="W2604" s="188">
        <f t="shared" si="2899"/>
        <v>0</v>
      </c>
      <c r="X2604" s="188">
        <f t="shared" si="2900"/>
        <v>0</v>
      </c>
      <c r="Y2604" s="33">
        <f t="shared" si="2901"/>
        <v>44082</v>
      </c>
    </row>
    <row r="2605" spans="1:25" ht="15">
      <c r="A2605" s="39"/>
      <c r="B2605" s="240"/>
      <c r="C2605" s="14" t="str">
        <f>IF(B2603&lt;&gt;"",'Agents Postes'!E$5,"")</f>
        <v>Jules Wist</v>
      </c>
      <c r="D2605" s="15"/>
      <c r="E2605" s="16"/>
      <c r="F2605" s="16"/>
      <c r="G2605" s="17"/>
      <c r="H2605" s="17"/>
      <c r="I2605" s="18"/>
      <c r="J2605" s="18"/>
      <c r="K2605" s="19"/>
      <c r="L2605" s="1">
        <f t="shared" si="2930"/>
        <v>0</v>
      </c>
      <c r="M2605" s="4">
        <f t="shared" si="2931"/>
        <v>0</v>
      </c>
      <c r="R2605">
        <f t="shared" si="2895"/>
        <v>2</v>
      </c>
      <c r="S2605" s="33">
        <f t="shared" ref="S2605" si="2940">S2603</f>
        <v>44082</v>
      </c>
      <c r="T2605">
        <f t="shared" si="2897"/>
        <v>37</v>
      </c>
      <c r="U2605">
        <f t="shared" si="2898"/>
        <v>9</v>
      </c>
      <c r="V2605" t="str">
        <f t="shared" si="2933"/>
        <v>37Jules Wist2</v>
      </c>
      <c r="W2605" s="188">
        <f t="shared" si="2899"/>
        <v>0</v>
      </c>
      <c r="X2605" s="188">
        <f t="shared" si="2900"/>
        <v>0</v>
      </c>
      <c r="Y2605" s="33">
        <f t="shared" si="2901"/>
        <v>44082</v>
      </c>
    </row>
    <row r="2606" spans="1:25" ht="15">
      <c r="A2606" s="39"/>
      <c r="B2606" s="240"/>
      <c r="C2606" s="14" t="str">
        <f>IF(B2603&lt;&gt;"",'Agents Postes'!E$6,"")</f>
        <v>Honoré Tarot</v>
      </c>
      <c r="D2606" s="15"/>
      <c r="E2606" s="16"/>
      <c r="F2606" s="16"/>
      <c r="G2606" s="17"/>
      <c r="H2606" s="17"/>
      <c r="I2606" s="18"/>
      <c r="J2606" s="18"/>
      <c r="K2606" s="19"/>
      <c r="L2606" s="1">
        <f t="shared" si="2930"/>
        <v>0</v>
      </c>
      <c r="M2606" s="4">
        <f t="shared" si="2931"/>
        <v>0</v>
      </c>
      <c r="R2606">
        <f t="shared" si="2895"/>
        <v>2</v>
      </c>
      <c r="S2606" s="33">
        <f t="shared" ref="S2606" si="2941">S2603</f>
        <v>44082</v>
      </c>
      <c r="T2606">
        <f t="shared" si="2897"/>
        <v>37</v>
      </c>
      <c r="U2606">
        <f t="shared" si="2898"/>
        <v>9</v>
      </c>
      <c r="V2606" t="str">
        <f t="shared" si="2933"/>
        <v>37Honoré Tarot2</v>
      </c>
      <c r="W2606" s="188">
        <f t="shared" si="2899"/>
        <v>0</v>
      </c>
      <c r="X2606" s="188">
        <f t="shared" si="2900"/>
        <v>0</v>
      </c>
      <c r="Y2606" s="33">
        <f t="shared" si="2901"/>
        <v>44082</v>
      </c>
    </row>
    <row r="2607" spans="1:25" ht="15">
      <c r="A2607" s="39"/>
      <c r="B2607" s="240"/>
      <c r="C2607" s="14" t="str">
        <f>IF(B2603&lt;&gt;"",'Agents Postes'!E$7,"")</f>
        <v>Joseph Belote</v>
      </c>
      <c r="D2607" s="15"/>
      <c r="E2607" s="16"/>
      <c r="F2607" s="16"/>
      <c r="G2607" s="17"/>
      <c r="H2607" s="17"/>
      <c r="I2607" s="18"/>
      <c r="J2607" s="18"/>
      <c r="K2607" s="19"/>
      <c r="L2607" s="1">
        <f t="shared" si="2930"/>
        <v>0</v>
      </c>
      <c r="M2607" s="4">
        <f t="shared" si="2931"/>
        <v>0</v>
      </c>
      <c r="R2607">
        <f t="shared" si="2895"/>
        <v>2</v>
      </c>
      <c r="S2607" s="33">
        <f t="shared" ref="S2607" si="2942">S2603</f>
        <v>44082</v>
      </c>
      <c r="T2607">
        <f t="shared" si="2897"/>
        <v>37</v>
      </c>
      <c r="U2607">
        <f t="shared" si="2898"/>
        <v>9</v>
      </c>
      <c r="V2607" t="str">
        <f t="shared" si="2933"/>
        <v>37Joseph Belote2</v>
      </c>
      <c r="W2607" s="188">
        <f t="shared" si="2899"/>
        <v>0</v>
      </c>
      <c r="X2607" s="188">
        <f t="shared" si="2900"/>
        <v>0</v>
      </c>
      <c r="Y2607" s="33">
        <f t="shared" si="2901"/>
        <v>44082</v>
      </c>
    </row>
    <row r="2608" spans="1:25" ht="15">
      <c r="A2608" s="39"/>
      <c r="B2608" s="240"/>
      <c r="C2608" s="14" t="str">
        <f>IF(B2603&lt;&gt;"",'Agents Postes'!E$8,"")</f>
        <v/>
      </c>
      <c r="D2608" s="15"/>
      <c r="E2608" s="16"/>
      <c r="F2608" s="16"/>
      <c r="G2608" s="17"/>
      <c r="H2608" s="17"/>
      <c r="I2608" s="18"/>
      <c r="J2608" s="18"/>
      <c r="K2608" s="19"/>
      <c r="L2608" s="1">
        <f t="shared" si="2930"/>
        <v>0</v>
      </c>
      <c r="M2608" s="4">
        <f t="shared" si="2931"/>
        <v>0</v>
      </c>
      <c r="R2608">
        <f t="shared" si="2895"/>
        <v>2</v>
      </c>
      <c r="S2608" s="33">
        <f t="shared" ref="S2608" si="2943">S2603</f>
        <v>44082</v>
      </c>
      <c r="T2608">
        <f t="shared" si="2897"/>
        <v>37</v>
      </c>
      <c r="U2608">
        <f t="shared" si="2898"/>
        <v>9</v>
      </c>
      <c r="V2608" t="str">
        <f t="shared" si="2933"/>
        <v>372</v>
      </c>
      <c r="W2608" s="188">
        <f t="shared" si="2899"/>
        <v>0</v>
      </c>
      <c r="X2608" s="188">
        <f t="shared" si="2900"/>
        <v>0</v>
      </c>
      <c r="Y2608" s="33">
        <f t="shared" si="2901"/>
        <v>44082</v>
      </c>
    </row>
    <row r="2609" spans="1:25" ht="15">
      <c r="A2609" s="39"/>
      <c r="B2609" s="240"/>
      <c r="C2609" s="14" t="str">
        <f>IF(B2603&lt;&gt;"",'Agents Postes'!E$9,"")</f>
        <v/>
      </c>
      <c r="D2609" s="15"/>
      <c r="E2609" s="16"/>
      <c r="F2609" s="16"/>
      <c r="G2609" s="17"/>
      <c r="H2609" s="17"/>
      <c r="I2609" s="18"/>
      <c r="J2609" s="18"/>
      <c r="K2609" s="19"/>
      <c r="L2609" s="1">
        <f t="shared" si="2930"/>
        <v>0</v>
      </c>
      <c r="M2609" s="4">
        <f t="shared" si="2931"/>
        <v>0</v>
      </c>
      <c r="R2609">
        <f t="shared" si="2895"/>
        <v>2</v>
      </c>
      <c r="S2609" s="33">
        <f t="shared" ref="S2609" si="2944">S2603</f>
        <v>44082</v>
      </c>
      <c r="T2609">
        <f t="shared" si="2897"/>
        <v>37</v>
      </c>
      <c r="U2609">
        <f t="shared" si="2898"/>
        <v>9</v>
      </c>
      <c r="V2609" t="str">
        <f t="shared" si="2933"/>
        <v>372</v>
      </c>
      <c r="W2609" s="188">
        <f t="shared" si="2899"/>
        <v>0</v>
      </c>
      <c r="X2609" s="188">
        <f t="shared" si="2900"/>
        <v>0</v>
      </c>
      <c r="Y2609" s="33">
        <f t="shared" si="2901"/>
        <v>44082</v>
      </c>
    </row>
    <row r="2610" spans="1:25" ht="15">
      <c r="A2610" s="39"/>
      <c r="B2610" s="240"/>
      <c r="C2610" s="14" t="str">
        <f>IF(B2603&lt;&gt;"",'Agents Postes'!E$10,"")</f>
        <v/>
      </c>
      <c r="D2610" s="15"/>
      <c r="E2610" s="16"/>
      <c r="F2610" s="16"/>
      <c r="G2610" s="17"/>
      <c r="H2610" s="17"/>
      <c r="I2610" s="18"/>
      <c r="J2610" s="18"/>
      <c r="K2610" s="19"/>
      <c r="L2610" s="1">
        <f t="shared" si="2930"/>
        <v>0</v>
      </c>
      <c r="M2610" s="4">
        <f t="shared" si="2931"/>
        <v>0</v>
      </c>
      <c r="R2610">
        <f t="shared" si="2895"/>
        <v>2</v>
      </c>
      <c r="S2610" s="33">
        <f t="shared" ref="S2610" si="2945">S2603</f>
        <v>44082</v>
      </c>
      <c r="T2610">
        <f t="shared" si="2897"/>
        <v>37</v>
      </c>
      <c r="U2610">
        <f t="shared" si="2898"/>
        <v>9</v>
      </c>
      <c r="V2610" t="str">
        <f t="shared" si="2933"/>
        <v>372</v>
      </c>
      <c r="W2610" s="188">
        <f t="shared" si="2899"/>
        <v>0</v>
      </c>
      <c r="X2610" s="188">
        <f t="shared" si="2900"/>
        <v>0</v>
      </c>
      <c r="Y2610" s="33">
        <f t="shared" si="2901"/>
        <v>44082</v>
      </c>
    </row>
    <row r="2611" spans="1:25" ht="15">
      <c r="A2611" s="39"/>
      <c r="B2611" s="240"/>
      <c r="C2611" s="14" t="str">
        <f>IF(B2603&lt;&gt;"",'Agents Postes'!E$11,"")</f>
        <v/>
      </c>
      <c r="D2611" s="15"/>
      <c r="E2611" s="16"/>
      <c r="F2611" s="16"/>
      <c r="G2611" s="17"/>
      <c r="H2611" s="17"/>
      <c r="I2611" s="18"/>
      <c r="J2611" s="18"/>
      <c r="K2611" s="19"/>
      <c r="L2611" s="1">
        <f t="shared" si="2930"/>
        <v>0</v>
      </c>
      <c r="M2611" s="4">
        <f t="shared" si="2931"/>
        <v>0</v>
      </c>
      <c r="R2611">
        <f t="shared" si="2895"/>
        <v>2</v>
      </c>
      <c r="S2611" s="33">
        <f t="shared" ref="S2611" si="2946">S2603</f>
        <v>44082</v>
      </c>
      <c r="T2611">
        <f t="shared" si="2897"/>
        <v>37</v>
      </c>
      <c r="U2611">
        <f t="shared" si="2898"/>
        <v>9</v>
      </c>
      <c r="V2611" t="str">
        <f t="shared" si="2933"/>
        <v>372</v>
      </c>
      <c r="W2611" s="188">
        <f t="shared" si="2899"/>
        <v>0</v>
      </c>
      <c r="X2611" s="188">
        <f t="shared" si="2900"/>
        <v>0</v>
      </c>
      <c r="Y2611" s="33">
        <f t="shared" si="2901"/>
        <v>44082</v>
      </c>
    </row>
    <row r="2612" spans="1:25" ht="15">
      <c r="A2612" s="39"/>
      <c r="B2612" s="240"/>
      <c r="C2612" s="14" t="str">
        <f>IF(B2603&lt;&gt;"",'Agents Postes'!E$12,"")</f>
        <v/>
      </c>
      <c r="D2612" s="15"/>
      <c r="E2612" s="16"/>
      <c r="F2612" s="16"/>
      <c r="G2612" s="17"/>
      <c r="H2612" s="17"/>
      <c r="I2612" s="18"/>
      <c r="J2612" s="18"/>
      <c r="K2612" s="19"/>
      <c r="L2612" s="1">
        <f t="shared" si="2930"/>
        <v>0</v>
      </c>
      <c r="M2612" s="4">
        <f t="shared" si="2931"/>
        <v>0</v>
      </c>
      <c r="R2612">
        <f t="shared" si="2895"/>
        <v>2</v>
      </c>
      <c r="S2612" s="33">
        <f t="shared" ref="S2612" si="2947">S2603</f>
        <v>44082</v>
      </c>
      <c r="T2612">
        <f t="shared" si="2897"/>
        <v>37</v>
      </c>
      <c r="U2612">
        <f t="shared" si="2898"/>
        <v>9</v>
      </c>
      <c r="V2612" t="str">
        <f t="shared" si="2933"/>
        <v>372</v>
      </c>
      <c r="W2612" s="188">
        <f t="shared" si="2899"/>
        <v>0</v>
      </c>
      <c r="X2612" s="188">
        <f t="shared" si="2900"/>
        <v>0</v>
      </c>
      <c r="Y2612" s="33">
        <f t="shared" si="2901"/>
        <v>44082</v>
      </c>
    </row>
    <row r="2613" spans="1:25" ht="15">
      <c r="A2613" s="39"/>
      <c r="B2613" s="240"/>
      <c r="C2613" s="14" t="str">
        <f>IF(B2603&lt;&gt;"",'Agents Postes'!E$13,"")</f>
        <v/>
      </c>
      <c r="D2613" s="15"/>
      <c r="E2613" s="16"/>
      <c r="F2613" s="16"/>
      <c r="G2613" s="17"/>
      <c r="H2613" s="17"/>
      <c r="I2613" s="18"/>
      <c r="J2613" s="18"/>
      <c r="K2613" s="19"/>
      <c r="L2613" s="1">
        <f t="shared" si="2930"/>
        <v>0</v>
      </c>
      <c r="M2613" s="4">
        <f t="shared" si="2931"/>
        <v>0</v>
      </c>
      <c r="R2613">
        <f t="shared" si="2895"/>
        <v>2</v>
      </c>
      <c r="S2613" s="33">
        <f t="shared" ref="S2613" si="2948">S2603</f>
        <v>44082</v>
      </c>
      <c r="T2613">
        <f t="shared" si="2897"/>
        <v>37</v>
      </c>
      <c r="U2613">
        <f t="shared" si="2898"/>
        <v>9</v>
      </c>
      <c r="V2613" t="str">
        <f t="shared" si="2933"/>
        <v>372</v>
      </c>
      <c r="W2613" s="188">
        <f t="shared" si="2899"/>
        <v>0</v>
      </c>
      <c r="X2613" s="188">
        <f t="shared" si="2900"/>
        <v>0</v>
      </c>
      <c r="Y2613" s="33">
        <f t="shared" si="2901"/>
        <v>44082</v>
      </c>
    </row>
    <row r="2614" spans="1:25" ht="15">
      <c r="A2614" s="39"/>
      <c r="B2614" s="240"/>
      <c r="C2614" s="14" t="str">
        <f>IF(B2603&lt;&gt;"",'Agents Postes'!E$14,"")</f>
        <v/>
      </c>
      <c r="D2614" s="15"/>
      <c r="E2614" s="16"/>
      <c r="F2614" s="16"/>
      <c r="G2614" s="17"/>
      <c r="H2614" s="17"/>
      <c r="I2614" s="18"/>
      <c r="J2614" s="18"/>
      <c r="K2614" s="19"/>
      <c r="L2614" s="1">
        <f t="shared" si="2930"/>
        <v>0</v>
      </c>
      <c r="M2614" s="4">
        <f t="shared" si="2931"/>
        <v>0</v>
      </c>
      <c r="R2614">
        <f t="shared" si="2895"/>
        <v>2</v>
      </c>
      <c r="S2614" s="33">
        <f t="shared" ref="S2614" si="2949">S2603</f>
        <v>44082</v>
      </c>
      <c r="T2614">
        <f t="shared" si="2897"/>
        <v>37</v>
      </c>
      <c r="U2614">
        <f t="shared" si="2898"/>
        <v>9</v>
      </c>
      <c r="V2614" t="str">
        <f t="shared" si="2933"/>
        <v>372</v>
      </c>
      <c r="W2614" s="188">
        <f t="shared" si="2899"/>
        <v>0</v>
      </c>
      <c r="X2614" s="188">
        <f t="shared" si="2900"/>
        <v>0</v>
      </c>
      <c r="Y2614" s="33">
        <f t="shared" si="2901"/>
        <v>44082</v>
      </c>
    </row>
    <row r="2615" spans="1:25" ht="15">
      <c r="A2615" s="39"/>
      <c r="B2615" s="240"/>
      <c r="C2615" s="14" t="str">
        <f>IF(B2604&lt;&gt;"",'Agents Postes'!E$14,"")</f>
        <v/>
      </c>
      <c r="D2615" s="15"/>
      <c r="E2615" s="16"/>
      <c r="F2615" s="16"/>
      <c r="G2615" s="17"/>
      <c r="H2615" s="17"/>
      <c r="I2615" s="18"/>
      <c r="J2615" s="18"/>
      <c r="K2615" s="19"/>
      <c r="L2615" s="1">
        <f t="shared" si="2930"/>
        <v>0</v>
      </c>
      <c r="M2615" s="4">
        <f t="shared" si="2931"/>
        <v>0</v>
      </c>
      <c r="R2615">
        <f t="shared" si="2895"/>
        <v>2</v>
      </c>
      <c r="S2615" s="33">
        <f t="shared" ref="S2615" si="2950">S2603</f>
        <v>44082</v>
      </c>
      <c r="T2615">
        <f t="shared" si="2897"/>
        <v>37</v>
      </c>
      <c r="U2615">
        <f t="shared" si="2898"/>
        <v>9</v>
      </c>
      <c r="V2615" t="str">
        <f t="shared" si="2933"/>
        <v>372</v>
      </c>
      <c r="W2615" s="188">
        <f t="shared" si="2899"/>
        <v>0</v>
      </c>
      <c r="X2615" s="188">
        <f t="shared" si="2900"/>
        <v>0</v>
      </c>
      <c r="Y2615" s="33">
        <f t="shared" si="2901"/>
        <v>44082</v>
      </c>
    </row>
    <row r="2616" spans="1:25" ht="15">
      <c r="A2616" s="39"/>
      <c r="B2616" s="240"/>
      <c r="C2616" s="14" t="str">
        <f>IF(B2605&lt;&gt;"",'Agents Postes'!E$14,"")</f>
        <v/>
      </c>
      <c r="D2616" s="15"/>
      <c r="E2616" s="16"/>
      <c r="F2616" s="16"/>
      <c r="G2616" s="17"/>
      <c r="H2616" s="17"/>
      <c r="I2616" s="18"/>
      <c r="J2616" s="18"/>
      <c r="K2616" s="19"/>
      <c r="L2616" s="1">
        <f t="shared" si="2930"/>
        <v>0</v>
      </c>
      <c r="M2616" s="4">
        <f t="shared" si="2931"/>
        <v>0</v>
      </c>
      <c r="R2616">
        <f t="shared" si="2895"/>
        <v>2</v>
      </c>
      <c r="S2616" s="33">
        <f t="shared" ref="S2616" si="2951">S2603</f>
        <v>44082</v>
      </c>
      <c r="T2616">
        <f t="shared" si="2897"/>
        <v>37</v>
      </c>
      <c r="U2616">
        <f t="shared" si="2898"/>
        <v>9</v>
      </c>
      <c r="V2616" t="str">
        <f t="shared" si="2933"/>
        <v>372</v>
      </c>
      <c r="W2616" s="188">
        <f t="shared" si="2899"/>
        <v>0</v>
      </c>
      <c r="X2616" s="188">
        <f t="shared" si="2900"/>
        <v>0</v>
      </c>
      <c r="Y2616" s="33">
        <f t="shared" si="2901"/>
        <v>44082</v>
      </c>
    </row>
    <row r="2617" spans="1:25" ht="15.75" thickBot="1">
      <c r="A2617" s="39"/>
      <c r="B2617" s="241"/>
      <c r="C2617" s="14" t="str">
        <f>IF(B2606&lt;&gt;"",'Agents Postes'!E$14,"")</f>
        <v/>
      </c>
      <c r="D2617" s="15"/>
      <c r="E2617" s="126"/>
      <c r="F2617" s="126"/>
      <c r="G2617" s="127"/>
      <c r="H2617" s="127"/>
      <c r="I2617" s="128"/>
      <c r="J2617" s="128"/>
      <c r="K2617" s="21"/>
      <c r="L2617" s="5">
        <f t="shared" si="2930"/>
        <v>0</v>
      </c>
      <c r="M2617" s="6">
        <f t="shared" si="2931"/>
        <v>0</v>
      </c>
      <c r="R2617">
        <f t="shared" si="2895"/>
        <v>2</v>
      </c>
      <c r="S2617" s="33">
        <f t="shared" ref="S2617" si="2952">S2603</f>
        <v>44082</v>
      </c>
      <c r="T2617">
        <f t="shared" si="2897"/>
        <v>37</v>
      </c>
      <c r="U2617">
        <f t="shared" si="2898"/>
        <v>9</v>
      </c>
      <c r="V2617" t="str">
        <f t="shared" si="2933"/>
        <v>372</v>
      </c>
      <c r="W2617" s="188">
        <f t="shared" si="2899"/>
        <v>0</v>
      </c>
      <c r="X2617" s="188">
        <f t="shared" si="2900"/>
        <v>0</v>
      </c>
      <c r="Y2617" s="33">
        <f t="shared" si="2901"/>
        <v>44082</v>
      </c>
    </row>
    <row r="2618" spans="1:25" ht="15">
      <c r="A2618" s="39">
        <v>174</v>
      </c>
      <c r="B2618" s="239">
        <f>IF(WORKDAY(D$4,A2618,Feries)&lt;=F$4,WORKDAY(D$4,A2618,Feries),"")</f>
        <v>44083</v>
      </c>
      <c r="C2618" s="11" t="str">
        <f>IF(B2618&lt;&gt;"",'Agents Postes'!E$3,"")</f>
        <v>Herbert Dupont</v>
      </c>
      <c r="D2618" s="12"/>
      <c r="E2618" s="123"/>
      <c r="F2618" s="123"/>
      <c r="G2618" s="124"/>
      <c r="H2618" s="124"/>
      <c r="I2618" s="125"/>
      <c r="J2618" s="125"/>
      <c r="K2618" s="13"/>
      <c r="L2618" s="2">
        <f t="shared" si="2930"/>
        <v>0</v>
      </c>
      <c r="M2618" s="3">
        <f t="shared" si="2931"/>
        <v>0</v>
      </c>
      <c r="R2618">
        <f t="shared" si="2895"/>
        <v>3</v>
      </c>
      <c r="S2618" s="33">
        <f t="shared" ref="S2618" si="2953">B2618</f>
        <v>44083</v>
      </c>
      <c r="T2618">
        <f t="shared" si="2897"/>
        <v>37</v>
      </c>
      <c r="U2618">
        <f t="shared" si="2898"/>
        <v>9</v>
      </c>
      <c r="V2618" t="str">
        <f t="shared" si="2933"/>
        <v>37Herbert Dupont3</v>
      </c>
      <c r="W2618" s="188">
        <f t="shared" si="2899"/>
        <v>0</v>
      </c>
      <c r="X2618" s="188">
        <f t="shared" si="2900"/>
        <v>0</v>
      </c>
      <c r="Y2618" s="33">
        <f t="shared" si="2901"/>
        <v>44083</v>
      </c>
    </row>
    <row r="2619" spans="1:25" ht="15">
      <c r="A2619" s="39"/>
      <c r="B2619" s="240"/>
      <c r="C2619" s="14" t="str">
        <f>IF(B2618&lt;&gt;"",'Agents Postes'!E$4,"")</f>
        <v>Lulu Durand</v>
      </c>
      <c r="D2619" s="15"/>
      <c r="E2619" s="16"/>
      <c r="F2619" s="16"/>
      <c r="G2619" s="17"/>
      <c r="H2619" s="17"/>
      <c r="I2619" s="18"/>
      <c r="J2619" s="18"/>
      <c r="K2619" s="19"/>
      <c r="L2619" s="1">
        <f t="shared" si="2930"/>
        <v>0</v>
      </c>
      <c r="M2619" s="4">
        <f t="shared" si="2931"/>
        <v>0</v>
      </c>
      <c r="R2619">
        <f t="shared" si="2895"/>
        <v>3</v>
      </c>
      <c r="S2619" s="33">
        <f t="shared" ref="S2619" si="2954">S2618</f>
        <v>44083</v>
      </c>
      <c r="T2619">
        <f t="shared" si="2897"/>
        <v>37</v>
      </c>
      <c r="U2619">
        <f t="shared" si="2898"/>
        <v>9</v>
      </c>
      <c r="V2619" t="str">
        <f t="shared" si="2933"/>
        <v>37Lulu Durand3</v>
      </c>
      <c r="W2619" s="188">
        <f t="shared" si="2899"/>
        <v>0</v>
      </c>
      <c r="X2619" s="188">
        <f t="shared" si="2900"/>
        <v>0</v>
      </c>
      <c r="Y2619" s="33">
        <f t="shared" si="2901"/>
        <v>44083</v>
      </c>
    </row>
    <row r="2620" spans="1:25" ht="15">
      <c r="A2620" s="39"/>
      <c r="B2620" s="240"/>
      <c r="C2620" s="14" t="str">
        <f>IF(B2618&lt;&gt;"",'Agents Postes'!E$5,"")</f>
        <v>Jules Wist</v>
      </c>
      <c r="D2620" s="15"/>
      <c r="E2620" s="16"/>
      <c r="F2620" s="16"/>
      <c r="G2620" s="17"/>
      <c r="H2620" s="17"/>
      <c r="I2620" s="18"/>
      <c r="J2620" s="18"/>
      <c r="K2620" s="19"/>
      <c r="L2620" s="1">
        <f t="shared" si="2930"/>
        <v>0</v>
      </c>
      <c r="M2620" s="4">
        <f t="shared" si="2931"/>
        <v>0</v>
      </c>
      <c r="R2620">
        <f t="shared" si="2895"/>
        <v>3</v>
      </c>
      <c r="S2620" s="33">
        <f t="shared" ref="S2620" si="2955">S2618</f>
        <v>44083</v>
      </c>
      <c r="T2620">
        <f t="shared" si="2897"/>
        <v>37</v>
      </c>
      <c r="U2620">
        <f t="shared" si="2898"/>
        <v>9</v>
      </c>
      <c r="V2620" t="str">
        <f t="shared" si="2933"/>
        <v>37Jules Wist3</v>
      </c>
      <c r="W2620" s="188">
        <f t="shared" si="2899"/>
        <v>0</v>
      </c>
      <c r="X2620" s="188">
        <f t="shared" si="2900"/>
        <v>0</v>
      </c>
      <c r="Y2620" s="33">
        <f t="shared" si="2901"/>
        <v>44083</v>
      </c>
    </row>
    <row r="2621" spans="1:25" ht="15">
      <c r="A2621" s="39"/>
      <c r="B2621" s="240"/>
      <c r="C2621" s="14" t="str">
        <f>IF(B2618&lt;&gt;"",'Agents Postes'!E$6,"")</f>
        <v>Honoré Tarot</v>
      </c>
      <c r="D2621" s="15"/>
      <c r="E2621" s="16"/>
      <c r="F2621" s="16"/>
      <c r="G2621" s="17"/>
      <c r="H2621" s="17"/>
      <c r="I2621" s="18"/>
      <c r="J2621" s="18"/>
      <c r="K2621" s="19"/>
      <c r="L2621" s="1">
        <f t="shared" si="2930"/>
        <v>0</v>
      </c>
      <c r="M2621" s="4">
        <f t="shared" si="2931"/>
        <v>0</v>
      </c>
      <c r="R2621">
        <f t="shared" si="2895"/>
        <v>3</v>
      </c>
      <c r="S2621" s="33">
        <f t="shared" ref="S2621" si="2956">S2618</f>
        <v>44083</v>
      </c>
      <c r="T2621">
        <f t="shared" si="2897"/>
        <v>37</v>
      </c>
      <c r="U2621">
        <f t="shared" si="2898"/>
        <v>9</v>
      </c>
      <c r="V2621" t="str">
        <f t="shared" si="2933"/>
        <v>37Honoré Tarot3</v>
      </c>
      <c r="W2621" s="188">
        <f t="shared" si="2899"/>
        <v>0</v>
      </c>
      <c r="X2621" s="188">
        <f t="shared" si="2900"/>
        <v>0</v>
      </c>
      <c r="Y2621" s="33">
        <f t="shared" si="2901"/>
        <v>44083</v>
      </c>
    </row>
    <row r="2622" spans="1:25" ht="15">
      <c r="A2622" s="39"/>
      <c r="B2622" s="240"/>
      <c r="C2622" s="14" t="str">
        <f>IF(B2618&lt;&gt;"",'Agents Postes'!E$7,"")</f>
        <v>Joseph Belote</v>
      </c>
      <c r="D2622" s="15"/>
      <c r="E2622" s="16"/>
      <c r="F2622" s="16"/>
      <c r="G2622" s="17"/>
      <c r="H2622" s="17"/>
      <c r="I2622" s="18"/>
      <c r="J2622" s="18"/>
      <c r="K2622" s="19"/>
      <c r="L2622" s="1">
        <f t="shared" si="2930"/>
        <v>0</v>
      </c>
      <c r="M2622" s="4">
        <f t="shared" si="2931"/>
        <v>0</v>
      </c>
      <c r="R2622">
        <f t="shared" si="2895"/>
        <v>3</v>
      </c>
      <c r="S2622" s="33">
        <f t="shared" ref="S2622" si="2957">S2618</f>
        <v>44083</v>
      </c>
      <c r="T2622">
        <f t="shared" si="2897"/>
        <v>37</v>
      </c>
      <c r="U2622">
        <f t="shared" si="2898"/>
        <v>9</v>
      </c>
      <c r="V2622" t="str">
        <f t="shared" si="2933"/>
        <v>37Joseph Belote3</v>
      </c>
      <c r="W2622" s="188">
        <f t="shared" si="2899"/>
        <v>0</v>
      </c>
      <c r="X2622" s="188">
        <f t="shared" si="2900"/>
        <v>0</v>
      </c>
      <c r="Y2622" s="33">
        <f t="shared" si="2901"/>
        <v>44083</v>
      </c>
    </row>
    <row r="2623" spans="1:25" ht="15">
      <c r="A2623" s="39"/>
      <c r="B2623" s="240"/>
      <c r="C2623" s="14" t="str">
        <f>IF(B2618&lt;&gt;"",'Agents Postes'!E$8,"")</f>
        <v/>
      </c>
      <c r="D2623" s="15"/>
      <c r="E2623" s="16"/>
      <c r="F2623" s="16"/>
      <c r="G2623" s="17"/>
      <c r="H2623" s="17"/>
      <c r="I2623" s="18"/>
      <c r="J2623" s="18"/>
      <c r="K2623" s="19"/>
      <c r="L2623" s="1">
        <f t="shared" si="2930"/>
        <v>0</v>
      </c>
      <c r="M2623" s="4">
        <f t="shared" si="2931"/>
        <v>0</v>
      </c>
      <c r="R2623">
        <f t="shared" si="2895"/>
        <v>3</v>
      </c>
      <c r="S2623" s="33">
        <f t="shared" ref="S2623" si="2958">S2618</f>
        <v>44083</v>
      </c>
      <c r="T2623">
        <f t="shared" si="2897"/>
        <v>37</v>
      </c>
      <c r="U2623">
        <f t="shared" si="2898"/>
        <v>9</v>
      </c>
      <c r="V2623" t="str">
        <f t="shared" si="2933"/>
        <v>373</v>
      </c>
      <c r="W2623" s="188">
        <f t="shared" si="2899"/>
        <v>0</v>
      </c>
      <c r="X2623" s="188">
        <f t="shared" si="2900"/>
        <v>0</v>
      </c>
      <c r="Y2623" s="33">
        <f t="shared" si="2901"/>
        <v>44083</v>
      </c>
    </row>
    <row r="2624" spans="1:25" ht="15">
      <c r="A2624" s="39"/>
      <c r="B2624" s="240"/>
      <c r="C2624" s="14" t="str">
        <f>IF(B2618&lt;&gt;"",'Agents Postes'!E$9,"")</f>
        <v/>
      </c>
      <c r="D2624" s="15"/>
      <c r="E2624" s="16"/>
      <c r="F2624" s="16"/>
      <c r="G2624" s="17"/>
      <c r="H2624" s="17"/>
      <c r="I2624" s="18"/>
      <c r="J2624" s="18"/>
      <c r="K2624" s="19"/>
      <c r="L2624" s="1">
        <f t="shared" si="2930"/>
        <v>0</v>
      </c>
      <c r="M2624" s="4">
        <f t="shared" si="2931"/>
        <v>0</v>
      </c>
      <c r="R2624">
        <f t="shared" si="2895"/>
        <v>3</v>
      </c>
      <c r="S2624" s="33">
        <f t="shared" ref="S2624" si="2959">S2618</f>
        <v>44083</v>
      </c>
      <c r="T2624">
        <f t="shared" si="2897"/>
        <v>37</v>
      </c>
      <c r="U2624">
        <f t="shared" si="2898"/>
        <v>9</v>
      </c>
      <c r="V2624" t="str">
        <f t="shared" si="2933"/>
        <v>373</v>
      </c>
      <c r="W2624" s="188">
        <f t="shared" si="2899"/>
        <v>0</v>
      </c>
      <c r="X2624" s="188">
        <f t="shared" si="2900"/>
        <v>0</v>
      </c>
      <c r="Y2624" s="33">
        <f t="shared" si="2901"/>
        <v>44083</v>
      </c>
    </row>
    <row r="2625" spans="1:25" ht="15">
      <c r="A2625" s="39"/>
      <c r="B2625" s="240"/>
      <c r="C2625" s="14" t="str">
        <f>IF(B2618&lt;&gt;"",'Agents Postes'!E$10,"")</f>
        <v/>
      </c>
      <c r="D2625" s="15"/>
      <c r="E2625" s="16"/>
      <c r="F2625" s="16"/>
      <c r="G2625" s="17"/>
      <c r="H2625" s="17"/>
      <c r="I2625" s="18"/>
      <c r="J2625" s="18"/>
      <c r="K2625" s="19"/>
      <c r="L2625" s="1">
        <f t="shared" si="2930"/>
        <v>0</v>
      </c>
      <c r="M2625" s="4">
        <f t="shared" si="2931"/>
        <v>0</v>
      </c>
      <c r="R2625">
        <f t="shared" si="2895"/>
        <v>3</v>
      </c>
      <c r="S2625" s="33">
        <f t="shared" ref="S2625" si="2960">S2618</f>
        <v>44083</v>
      </c>
      <c r="T2625">
        <f t="shared" si="2897"/>
        <v>37</v>
      </c>
      <c r="U2625">
        <f t="shared" si="2898"/>
        <v>9</v>
      </c>
      <c r="V2625" t="str">
        <f t="shared" si="2933"/>
        <v>373</v>
      </c>
      <c r="W2625" s="188">
        <f t="shared" si="2899"/>
        <v>0</v>
      </c>
      <c r="X2625" s="188">
        <f t="shared" si="2900"/>
        <v>0</v>
      </c>
      <c r="Y2625" s="33">
        <f t="shared" si="2901"/>
        <v>44083</v>
      </c>
    </row>
    <row r="2626" spans="1:25" ht="15">
      <c r="A2626" s="39"/>
      <c r="B2626" s="240"/>
      <c r="C2626" s="14" t="str">
        <f>IF(B2618&lt;&gt;"",'Agents Postes'!E$11,"")</f>
        <v/>
      </c>
      <c r="D2626" s="15"/>
      <c r="E2626" s="16"/>
      <c r="F2626" s="16"/>
      <c r="G2626" s="17"/>
      <c r="H2626" s="17"/>
      <c r="I2626" s="18"/>
      <c r="J2626" s="18"/>
      <c r="K2626" s="19"/>
      <c r="L2626" s="1">
        <f t="shared" si="2930"/>
        <v>0</v>
      </c>
      <c r="M2626" s="4">
        <f t="shared" si="2931"/>
        <v>0</v>
      </c>
      <c r="R2626">
        <f t="shared" si="2895"/>
        <v>3</v>
      </c>
      <c r="S2626" s="33">
        <f t="shared" ref="S2626" si="2961">S2618</f>
        <v>44083</v>
      </c>
      <c r="T2626">
        <f t="shared" si="2897"/>
        <v>37</v>
      </c>
      <c r="U2626">
        <f t="shared" si="2898"/>
        <v>9</v>
      </c>
      <c r="V2626" t="str">
        <f t="shared" si="2933"/>
        <v>373</v>
      </c>
      <c r="W2626" s="188">
        <f t="shared" si="2899"/>
        <v>0</v>
      </c>
      <c r="X2626" s="188">
        <f t="shared" si="2900"/>
        <v>0</v>
      </c>
      <c r="Y2626" s="33">
        <f t="shared" si="2901"/>
        <v>44083</v>
      </c>
    </row>
    <row r="2627" spans="1:25" ht="15">
      <c r="A2627" s="39"/>
      <c r="B2627" s="240"/>
      <c r="C2627" s="14" t="str">
        <f>IF(B2618&lt;&gt;"",'Agents Postes'!E$12,"")</f>
        <v/>
      </c>
      <c r="D2627" s="15"/>
      <c r="E2627" s="16"/>
      <c r="F2627" s="16"/>
      <c r="G2627" s="17"/>
      <c r="H2627" s="17"/>
      <c r="I2627" s="18"/>
      <c r="J2627" s="18"/>
      <c r="K2627" s="19"/>
      <c r="L2627" s="1">
        <f t="shared" si="2930"/>
        <v>0</v>
      </c>
      <c r="M2627" s="4">
        <f t="shared" si="2931"/>
        <v>0</v>
      </c>
      <c r="R2627">
        <f t="shared" si="2895"/>
        <v>3</v>
      </c>
      <c r="S2627" s="33">
        <f t="shared" ref="S2627" si="2962">S2618</f>
        <v>44083</v>
      </c>
      <c r="T2627">
        <f t="shared" si="2897"/>
        <v>37</v>
      </c>
      <c r="U2627">
        <f t="shared" si="2898"/>
        <v>9</v>
      </c>
      <c r="V2627" t="str">
        <f t="shared" si="2933"/>
        <v>373</v>
      </c>
      <c r="W2627" s="188">
        <f t="shared" si="2899"/>
        <v>0</v>
      </c>
      <c r="X2627" s="188">
        <f t="shared" si="2900"/>
        <v>0</v>
      </c>
      <c r="Y2627" s="33">
        <f t="shared" si="2901"/>
        <v>44083</v>
      </c>
    </row>
    <row r="2628" spans="1:25" ht="15">
      <c r="A2628" s="39"/>
      <c r="B2628" s="240"/>
      <c r="C2628" s="14" t="str">
        <f>IF(B2618&lt;&gt;"",'Agents Postes'!E$13,"")</f>
        <v/>
      </c>
      <c r="D2628" s="15"/>
      <c r="E2628" s="16"/>
      <c r="F2628" s="16"/>
      <c r="G2628" s="17"/>
      <c r="H2628" s="17"/>
      <c r="I2628" s="18"/>
      <c r="J2628" s="18"/>
      <c r="K2628" s="19"/>
      <c r="L2628" s="1">
        <f t="shared" si="2930"/>
        <v>0</v>
      </c>
      <c r="M2628" s="4">
        <f t="shared" si="2931"/>
        <v>0</v>
      </c>
      <c r="R2628">
        <f t="shared" si="2895"/>
        <v>3</v>
      </c>
      <c r="S2628" s="33">
        <f t="shared" ref="S2628" si="2963">S2618</f>
        <v>44083</v>
      </c>
      <c r="T2628">
        <f t="shared" si="2897"/>
        <v>37</v>
      </c>
      <c r="U2628">
        <f t="shared" si="2898"/>
        <v>9</v>
      </c>
      <c r="V2628" t="str">
        <f t="shared" si="2933"/>
        <v>373</v>
      </c>
      <c r="W2628" s="188">
        <f t="shared" si="2899"/>
        <v>0</v>
      </c>
      <c r="X2628" s="188">
        <f t="shared" si="2900"/>
        <v>0</v>
      </c>
      <c r="Y2628" s="33">
        <f t="shared" si="2901"/>
        <v>44083</v>
      </c>
    </row>
    <row r="2629" spans="1:25" ht="15">
      <c r="A2629" s="39"/>
      <c r="B2629" s="240"/>
      <c r="C2629" s="14" t="str">
        <f>IF(B2618&lt;&gt;"",'Agents Postes'!E$14,"")</f>
        <v/>
      </c>
      <c r="D2629" s="15"/>
      <c r="E2629" s="16"/>
      <c r="F2629" s="16"/>
      <c r="G2629" s="17"/>
      <c r="H2629" s="17"/>
      <c r="I2629" s="18"/>
      <c r="J2629" s="18"/>
      <c r="K2629" s="19"/>
      <c r="L2629" s="1">
        <f t="shared" si="2930"/>
        <v>0</v>
      </c>
      <c r="M2629" s="4">
        <f t="shared" si="2931"/>
        <v>0</v>
      </c>
      <c r="R2629">
        <f t="shared" si="2895"/>
        <v>3</v>
      </c>
      <c r="S2629" s="33">
        <f t="shared" ref="S2629" si="2964">S2618</f>
        <v>44083</v>
      </c>
      <c r="T2629">
        <f t="shared" si="2897"/>
        <v>37</v>
      </c>
      <c r="U2629">
        <f t="shared" si="2898"/>
        <v>9</v>
      </c>
      <c r="V2629" t="str">
        <f t="shared" si="2933"/>
        <v>373</v>
      </c>
      <c r="W2629" s="188">
        <f t="shared" si="2899"/>
        <v>0</v>
      </c>
      <c r="X2629" s="188">
        <f t="shared" si="2900"/>
        <v>0</v>
      </c>
      <c r="Y2629" s="33">
        <f t="shared" si="2901"/>
        <v>44083</v>
      </c>
    </row>
    <row r="2630" spans="1:25" ht="15">
      <c r="A2630" s="39"/>
      <c r="B2630" s="240"/>
      <c r="C2630" s="14" t="str">
        <f>IF(B2619&lt;&gt;"",'Agents Postes'!E$14,"")</f>
        <v/>
      </c>
      <c r="D2630" s="15"/>
      <c r="E2630" s="16"/>
      <c r="F2630" s="16"/>
      <c r="G2630" s="17"/>
      <c r="H2630" s="17"/>
      <c r="I2630" s="18"/>
      <c r="J2630" s="18"/>
      <c r="K2630" s="19"/>
      <c r="L2630" s="1">
        <f t="shared" si="2930"/>
        <v>0</v>
      </c>
      <c r="M2630" s="4">
        <f t="shared" si="2931"/>
        <v>0</v>
      </c>
      <c r="R2630">
        <f t="shared" si="2895"/>
        <v>3</v>
      </c>
      <c r="S2630" s="33">
        <f t="shared" ref="S2630" si="2965">S2618</f>
        <v>44083</v>
      </c>
      <c r="T2630">
        <f t="shared" si="2897"/>
        <v>37</v>
      </c>
      <c r="U2630">
        <f t="shared" si="2898"/>
        <v>9</v>
      </c>
      <c r="V2630" t="str">
        <f t="shared" si="2933"/>
        <v>373</v>
      </c>
      <c r="W2630" s="188">
        <f t="shared" si="2899"/>
        <v>0</v>
      </c>
      <c r="X2630" s="188">
        <f t="shared" si="2900"/>
        <v>0</v>
      </c>
      <c r="Y2630" s="33">
        <f t="shared" si="2901"/>
        <v>44083</v>
      </c>
    </row>
    <row r="2631" spans="1:25" ht="15">
      <c r="A2631" s="39"/>
      <c r="B2631" s="240"/>
      <c r="C2631" s="14" t="str">
        <f>IF(B2620&lt;&gt;"",'Agents Postes'!E$14,"")</f>
        <v/>
      </c>
      <c r="D2631" s="15"/>
      <c r="E2631" s="16"/>
      <c r="F2631" s="16"/>
      <c r="G2631" s="17"/>
      <c r="H2631" s="17"/>
      <c r="I2631" s="18"/>
      <c r="J2631" s="18"/>
      <c r="K2631" s="19"/>
      <c r="L2631" s="1">
        <f t="shared" si="2930"/>
        <v>0</v>
      </c>
      <c r="M2631" s="4">
        <f t="shared" si="2931"/>
        <v>0</v>
      </c>
      <c r="R2631">
        <f t="shared" si="2895"/>
        <v>3</v>
      </c>
      <c r="S2631" s="33">
        <f t="shared" ref="S2631" si="2966">S2618</f>
        <v>44083</v>
      </c>
      <c r="T2631">
        <f t="shared" si="2897"/>
        <v>37</v>
      </c>
      <c r="U2631">
        <f t="shared" si="2898"/>
        <v>9</v>
      </c>
      <c r="V2631" t="str">
        <f t="shared" si="2933"/>
        <v>373</v>
      </c>
      <c r="W2631" s="188">
        <f t="shared" si="2899"/>
        <v>0</v>
      </c>
      <c r="X2631" s="188">
        <f t="shared" si="2900"/>
        <v>0</v>
      </c>
      <c r="Y2631" s="33">
        <f t="shared" si="2901"/>
        <v>44083</v>
      </c>
    </row>
    <row r="2632" spans="1:25" ht="15.75" thickBot="1">
      <c r="A2632" s="39"/>
      <c r="B2632" s="241"/>
      <c r="C2632" s="14" t="str">
        <f>IF(B2621&lt;&gt;"",'Agents Postes'!E$14,"")</f>
        <v/>
      </c>
      <c r="D2632" s="15"/>
      <c r="E2632" s="126"/>
      <c r="F2632" s="126"/>
      <c r="G2632" s="127"/>
      <c r="H2632" s="127"/>
      <c r="I2632" s="128"/>
      <c r="J2632" s="128"/>
      <c r="K2632" s="21"/>
      <c r="L2632" s="5">
        <f t="shared" si="2930"/>
        <v>0</v>
      </c>
      <c r="M2632" s="6">
        <f t="shared" si="2931"/>
        <v>0</v>
      </c>
      <c r="R2632">
        <f t="shared" si="2895"/>
        <v>3</v>
      </c>
      <c r="S2632" s="33">
        <f t="shared" ref="S2632" si="2967">S2618</f>
        <v>44083</v>
      </c>
      <c r="T2632">
        <f t="shared" si="2897"/>
        <v>37</v>
      </c>
      <c r="U2632">
        <f t="shared" si="2898"/>
        <v>9</v>
      </c>
      <c r="V2632" t="str">
        <f t="shared" si="2933"/>
        <v>373</v>
      </c>
      <c r="W2632" s="188">
        <f t="shared" si="2899"/>
        <v>0</v>
      </c>
      <c r="X2632" s="188">
        <f t="shared" si="2900"/>
        <v>0</v>
      </c>
      <c r="Y2632" s="33">
        <f t="shared" si="2901"/>
        <v>44083</v>
      </c>
    </row>
    <row r="2633" spans="1:25" ht="15">
      <c r="A2633" s="39">
        <v>175</v>
      </c>
      <c r="B2633" s="239">
        <f>IF(WORKDAY(D$4,A2633,Feries)&lt;=F$4,WORKDAY(D$4,A2633,Feries),"")</f>
        <v>44084</v>
      </c>
      <c r="C2633" s="11" t="str">
        <f>IF(B2633&lt;&gt;"",'Agents Postes'!E$3,"")</f>
        <v>Herbert Dupont</v>
      </c>
      <c r="D2633" s="12"/>
      <c r="E2633" s="123"/>
      <c r="F2633" s="123"/>
      <c r="G2633" s="124"/>
      <c r="H2633" s="124"/>
      <c r="I2633" s="125"/>
      <c r="J2633" s="125"/>
      <c r="K2633" s="13"/>
      <c r="L2633" s="2">
        <f t="shared" si="2930"/>
        <v>0</v>
      </c>
      <c r="M2633" s="3">
        <f t="shared" si="2931"/>
        <v>0</v>
      </c>
      <c r="R2633">
        <f t="shared" ref="R2633:R2696" si="2968">IF(S2633&lt;&gt;"",WEEKDAY(S2633,2),"")</f>
        <v>4</v>
      </c>
      <c r="S2633" s="33">
        <f t="shared" ref="S2633" si="2969">B2633</f>
        <v>44084</v>
      </c>
      <c r="T2633">
        <f t="shared" ref="T2633:T2696" si="2970">IF(S2633&lt;&gt;"",WEEKNUM(S2633,2),"")</f>
        <v>37</v>
      </c>
      <c r="U2633">
        <f t="shared" ref="U2633:U2696" si="2971">IF(S2633&lt;&gt;"",MONTH(S2633),"")</f>
        <v>9</v>
      </c>
      <c r="V2633" t="str">
        <f t="shared" si="2933"/>
        <v>37Herbert Dupont4</v>
      </c>
      <c r="W2633" s="188">
        <f t="shared" ref="W2633:W2696" si="2972">D2633</f>
        <v>0</v>
      </c>
      <c r="X2633" s="188">
        <f t="shared" ref="X2633:X2696" si="2973">K2633</f>
        <v>0</v>
      </c>
      <c r="Y2633" s="33">
        <f t="shared" ref="Y2633:Y2696" si="2974">S2633</f>
        <v>44084</v>
      </c>
    </row>
    <row r="2634" spans="1:25" ht="15">
      <c r="A2634" s="39"/>
      <c r="B2634" s="240"/>
      <c r="C2634" s="14" t="str">
        <f>IF(B2633&lt;&gt;"",'Agents Postes'!E$4,"")</f>
        <v>Lulu Durand</v>
      </c>
      <c r="D2634" s="15"/>
      <c r="E2634" s="16"/>
      <c r="F2634" s="16"/>
      <c r="G2634" s="17"/>
      <c r="H2634" s="17"/>
      <c r="I2634" s="18"/>
      <c r="J2634" s="18"/>
      <c r="K2634" s="19"/>
      <c r="L2634" s="1">
        <f t="shared" si="2930"/>
        <v>0</v>
      </c>
      <c r="M2634" s="4">
        <f t="shared" si="2931"/>
        <v>0</v>
      </c>
      <c r="R2634">
        <f t="shared" si="2968"/>
        <v>4</v>
      </c>
      <c r="S2634" s="33">
        <f t="shared" ref="S2634" si="2975">S2633</f>
        <v>44084</v>
      </c>
      <c r="T2634">
        <f t="shared" si="2970"/>
        <v>37</v>
      </c>
      <c r="U2634">
        <f t="shared" si="2971"/>
        <v>9</v>
      </c>
      <c r="V2634" t="str">
        <f t="shared" si="2933"/>
        <v>37Lulu Durand4</v>
      </c>
      <c r="W2634" s="188">
        <f t="shared" si="2972"/>
        <v>0</v>
      </c>
      <c r="X2634" s="188">
        <f t="shared" si="2973"/>
        <v>0</v>
      </c>
      <c r="Y2634" s="33">
        <f t="shared" si="2974"/>
        <v>44084</v>
      </c>
    </row>
    <row r="2635" spans="1:25" ht="15">
      <c r="A2635" s="39"/>
      <c r="B2635" s="240"/>
      <c r="C2635" s="14" t="str">
        <f>IF(B2633&lt;&gt;"",'Agents Postes'!E$5,"")</f>
        <v>Jules Wist</v>
      </c>
      <c r="D2635" s="15"/>
      <c r="E2635" s="16"/>
      <c r="F2635" s="16"/>
      <c r="G2635" s="17"/>
      <c r="H2635" s="17"/>
      <c r="I2635" s="18"/>
      <c r="J2635" s="18"/>
      <c r="K2635" s="19"/>
      <c r="L2635" s="1">
        <f t="shared" si="2930"/>
        <v>0</v>
      </c>
      <c r="M2635" s="4">
        <f t="shared" si="2931"/>
        <v>0</v>
      </c>
      <c r="R2635">
        <f t="shared" si="2968"/>
        <v>4</v>
      </c>
      <c r="S2635" s="33">
        <f t="shared" ref="S2635" si="2976">S2633</f>
        <v>44084</v>
      </c>
      <c r="T2635">
        <f t="shared" si="2970"/>
        <v>37</v>
      </c>
      <c r="U2635">
        <f t="shared" si="2971"/>
        <v>9</v>
      </c>
      <c r="V2635" t="str">
        <f t="shared" si="2933"/>
        <v>37Jules Wist4</v>
      </c>
      <c r="W2635" s="188">
        <f t="shared" si="2972"/>
        <v>0</v>
      </c>
      <c r="X2635" s="188">
        <f t="shared" si="2973"/>
        <v>0</v>
      </c>
      <c r="Y2635" s="33">
        <f t="shared" si="2974"/>
        <v>44084</v>
      </c>
    </row>
    <row r="2636" spans="1:25" ht="15">
      <c r="A2636" s="39"/>
      <c r="B2636" s="240"/>
      <c r="C2636" s="14" t="str">
        <f>IF(B2633&lt;&gt;"",'Agents Postes'!E$6,"")</f>
        <v>Honoré Tarot</v>
      </c>
      <c r="D2636" s="15"/>
      <c r="E2636" s="16"/>
      <c r="F2636" s="16"/>
      <c r="G2636" s="17"/>
      <c r="H2636" s="17"/>
      <c r="I2636" s="18"/>
      <c r="J2636" s="18"/>
      <c r="K2636" s="19"/>
      <c r="L2636" s="1">
        <f t="shared" si="2930"/>
        <v>0</v>
      </c>
      <c r="M2636" s="4">
        <f t="shared" si="2931"/>
        <v>0</v>
      </c>
      <c r="R2636">
        <f t="shared" si="2968"/>
        <v>4</v>
      </c>
      <c r="S2636" s="33">
        <f t="shared" ref="S2636" si="2977">S2633</f>
        <v>44084</v>
      </c>
      <c r="T2636">
        <f t="shared" si="2970"/>
        <v>37</v>
      </c>
      <c r="U2636">
        <f t="shared" si="2971"/>
        <v>9</v>
      </c>
      <c r="V2636" t="str">
        <f t="shared" si="2933"/>
        <v>37Honoré Tarot4</v>
      </c>
      <c r="W2636" s="188">
        <f t="shared" si="2972"/>
        <v>0</v>
      </c>
      <c r="X2636" s="188">
        <f t="shared" si="2973"/>
        <v>0</v>
      </c>
      <c r="Y2636" s="33">
        <f t="shared" si="2974"/>
        <v>44084</v>
      </c>
    </row>
    <row r="2637" spans="1:25" ht="15">
      <c r="A2637" s="39"/>
      <c r="B2637" s="240"/>
      <c r="C2637" s="14" t="str">
        <f>IF(B2633&lt;&gt;"",'Agents Postes'!E$7,"")</f>
        <v>Joseph Belote</v>
      </c>
      <c r="D2637" s="15"/>
      <c r="E2637" s="16"/>
      <c r="F2637" s="16"/>
      <c r="G2637" s="17"/>
      <c r="H2637" s="17"/>
      <c r="I2637" s="18"/>
      <c r="J2637" s="18"/>
      <c r="K2637" s="19"/>
      <c r="L2637" s="1">
        <f t="shared" si="2930"/>
        <v>0</v>
      </c>
      <c r="M2637" s="4">
        <f t="shared" si="2931"/>
        <v>0</v>
      </c>
      <c r="R2637">
        <f t="shared" si="2968"/>
        <v>4</v>
      </c>
      <c r="S2637" s="33">
        <f t="shared" ref="S2637" si="2978">S2633</f>
        <v>44084</v>
      </c>
      <c r="T2637">
        <f t="shared" si="2970"/>
        <v>37</v>
      </c>
      <c r="U2637">
        <f t="shared" si="2971"/>
        <v>9</v>
      </c>
      <c r="V2637" t="str">
        <f t="shared" si="2933"/>
        <v>37Joseph Belote4</v>
      </c>
      <c r="W2637" s="188">
        <f t="shared" si="2972"/>
        <v>0</v>
      </c>
      <c r="X2637" s="188">
        <f t="shared" si="2973"/>
        <v>0</v>
      </c>
      <c r="Y2637" s="33">
        <f t="shared" si="2974"/>
        <v>44084</v>
      </c>
    </row>
    <row r="2638" spans="1:25" ht="15">
      <c r="A2638" s="39"/>
      <c r="B2638" s="240"/>
      <c r="C2638" s="14" t="str">
        <f>IF(B2633&lt;&gt;"",'Agents Postes'!E$8,"")</f>
        <v/>
      </c>
      <c r="D2638" s="15"/>
      <c r="E2638" s="16"/>
      <c r="F2638" s="16"/>
      <c r="G2638" s="17"/>
      <c r="H2638" s="17"/>
      <c r="I2638" s="18"/>
      <c r="J2638" s="18"/>
      <c r="K2638" s="19"/>
      <c r="L2638" s="1">
        <f t="shared" si="2930"/>
        <v>0</v>
      </c>
      <c r="M2638" s="4">
        <f t="shared" si="2931"/>
        <v>0</v>
      </c>
      <c r="R2638">
        <f t="shared" si="2968"/>
        <v>4</v>
      </c>
      <c r="S2638" s="33">
        <f t="shared" ref="S2638" si="2979">S2633</f>
        <v>44084</v>
      </c>
      <c r="T2638">
        <f t="shared" si="2970"/>
        <v>37</v>
      </c>
      <c r="U2638">
        <f t="shared" si="2971"/>
        <v>9</v>
      </c>
      <c r="V2638" t="str">
        <f t="shared" si="2933"/>
        <v>374</v>
      </c>
      <c r="W2638" s="188">
        <f t="shared" si="2972"/>
        <v>0</v>
      </c>
      <c r="X2638" s="188">
        <f t="shared" si="2973"/>
        <v>0</v>
      </c>
      <c r="Y2638" s="33">
        <f t="shared" si="2974"/>
        <v>44084</v>
      </c>
    </row>
    <row r="2639" spans="1:25" ht="15">
      <c r="A2639" s="39"/>
      <c r="B2639" s="240"/>
      <c r="C2639" s="14" t="str">
        <f>IF(B2633&lt;&gt;"",'Agents Postes'!E$9,"")</f>
        <v/>
      </c>
      <c r="D2639" s="15"/>
      <c r="E2639" s="16"/>
      <c r="F2639" s="16"/>
      <c r="G2639" s="17"/>
      <c r="H2639" s="17"/>
      <c r="I2639" s="18"/>
      <c r="J2639" s="18"/>
      <c r="K2639" s="19"/>
      <c r="L2639" s="1">
        <f t="shared" si="2930"/>
        <v>0</v>
      </c>
      <c r="M2639" s="4">
        <f t="shared" si="2931"/>
        <v>0</v>
      </c>
      <c r="R2639">
        <f t="shared" si="2968"/>
        <v>4</v>
      </c>
      <c r="S2639" s="33">
        <f t="shared" ref="S2639" si="2980">S2633</f>
        <v>44084</v>
      </c>
      <c r="T2639">
        <f t="shared" si="2970"/>
        <v>37</v>
      </c>
      <c r="U2639">
        <f t="shared" si="2971"/>
        <v>9</v>
      </c>
      <c r="V2639" t="str">
        <f t="shared" si="2933"/>
        <v>374</v>
      </c>
      <c r="W2639" s="188">
        <f t="shared" si="2972"/>
        <v>0</v>
      </c>
      <c r="X2639" s="188">
        <f t="shared" si="2973"/>
        <v>0</v>
      </c>
      <c r="Y2639" s="33">
        <f t="shared" si="2974"/>
        <v>44084</v>
      </c>
    </row>
    <row r="2640" spans="1:25" ht="15">
      <c r="A2640" s="39"/>
      <c r="B2640" s="240"/>
      <c r="C2640" s="14" t="str">
        <f>IF(B2633&lt;&gt;"",'Agents Postes'!E$10,"")</f>
        <v/>
      </c>
      <c r="D2640" s="15"/>
      <c r="E2640" s="16"/>
      <c r="F2640" s="16"/>
      <c r="G2640" s="17"/>
      <c r="H2640" s="17"/>
      <c r="I2640" s="18"/>
      <c r="J2640" s="18"/>
      <c r="K2640" s="19"/>
      <c r="L2640" s="1">
        <f t="shared" si="2930"/>
        <v>0</v>
      </c>
      <c r="M2640" s="4">
        <f t="shared" si="2931"/>
        <v>0</v>
      </c>
      <c r="R2640">
        <f t="shared" si="2968"/>
        <v>4</v>
      </c>
      <c r="S2640" s="33">
        <f t="shared" ref="S2640" si="2981">S2633</f>
        <v>44084</v>
      </c>
      <c r="T2640">
        <f t="shared" si="2970"/>
        <v>37</v>
      </c>
      <c r="U2640">
        <f t="shared" si="2971"/>
        <v>9</v>
      </c>
      <c r="V2640" t="str">
        <f t="shared" si="2933"/>
        <v>374</v>
      </c>
      <c r="W2640" s="188">
        <f t="shared" si="2972"/>
        <v>0</v>
      </c>
      <c r="X2640" s="188">
        <f t="shared" si="2973"/>
        <v>0</v>
      </c>
      <c r="Y2640" s="33">
        <f t="shared" si="2974"/>
        <v>44084</v>
      </c>
    </row>
    <row r="2641" spans="1:25" ht="15">
      <c r="A2641" s="39"/>
      <c r="B2641" s="240"/>
      <c r="C2641" s="14" t="str">
        <f>IF(B2633&lt;&gt;"",'Agents Postes'!E$11,"")</f>
        <v/>
      </c>
      <c r="D2641" s="15"/>
      <c r="E2641" s="16"/>
      <c r="F2641" s="16"/>
      <c r="G2641" s="17"/>
      <c r="H2641" s="17"/>
      <c r="I2641" s="18"/>
      <c r="J2641" s="18"/>
      <c r="K2641" s="19"/>
      <c r="L2641" s="1">
        <f t="shared" si="2930"/>
        <v>0</v>
      </c>
      <c r="M2641" s="4">
        <f t="shared" si="2931"/>
        <v>0</v>
      </c>
      <c r="R2641">
        <f t="shared" si="2968"/>
        <v>4</v>
      </c>
      <c r="S2641" s="33">
        <f t="shared" ref="S2641" si="2982">S2633</f>
        <v>44084</v>
      </c>
      <c r="T2641">
        <f t="shared" si="2970"/>
        <v>37</v>
      </c>
      <c r="U2641">
        <f t="shared" si="2971"/>
        <v>9</v>
      </c>
      <c r="V2641" t="str">
        <f t="shared" si="2933"/>
        <v>374</v>
      </c>
      <c r="W2641" s="188">
        <f t="shared" si="2972"/>
        <v>0</v>
      </c>
      <c r="X2641" s="188">
        <f t="shared" si="2973"/>
        <v>0</v>
      </c>
      <c r="Y2641" s="33">
        <f t="shared" si="2974"/>
        <v>44084</v>
      </c>
    </row>
    <row r="2642" spans="1:25" ht="15">
      <c r="A2642" s="39"/>
      <c r="B2642" s="240"/>
      <c r="C2642" s="14" t="str">
        <f>IF(B2633&lt;&gt;"",'Agents Postes'!E$12,"")</f>
        <v/>
      </c>
      <c r="D2642" s="15"/>
      <c r="E2642" s="16"/>
      <c r="F2642" s="16"/>
      <c r="G2642" s="17"/>
      <c r="H2642" s="17"/>
      <c r="I2642" s="18"/>
      <c r="J2642" s="18"/>
      <c r="K2642" s="19"/>
      <c r="L2642" s="1">
        <f t="shared" si="2930"/>
        <v>0</v>
      </c>
      <c r="M2642" s="4">
        <f t="shared" si="2931"/>
        <v>0</v>
      </c>
      <c r="R2642">
        <f t="shared" si="2968"/>
        <v>4</v>
      </c>
      <c r="S2642" s="33">
        <f t="shared" ref="S2642" si="2983">S2633</f>
        <v>44084</v>
      </c>
      <c r="T2642">
        <f t="shared" si="2970"/>
        <v>37</v>
      </c>
      <c r="U2642">
        <f t="shared" si="2971"/>
        <v>9</v>
      </c>
      <c r="V2642" t="str">
        <f t="shared" si="2933"/>
        <v>374</v>
      </c>
      <c r="W2642" s="188">
        <f t="shared" si="2972"/>
        <v>0</v>
      </c>
      <c r="X2642" s="188">
        <f t="shared" si="2973"/>
        <v>0</v>
      </c>
      <c r="Y2642" s="33">
        <f t="shared" si="2974"/>
        <v>44084</v>
      </c>
    </row>
    <row r="2643" spans="1:25" ht="15">
      <c r="A2643" s="39"/>
      <c r="B2643" s="240"/>
      <c r="C2643" s="14" t="str">
        <f>IF(B2633&lt;&gt;"",'Agents Postes'!E$13,"")</f>
        <v/>
      </c>
      <c r="D2643" s="15"/>
      <c r="E2643" s="16"/>
      <c r="F2643" s="16"/>
      <c r="G2643" s="17"/>
      <c r="H2643" s="17"/>
      <c r="I2643" s="18"/>
      <c r="J2643" s="18"/>
      <c r="K2643" s="19"/>
      <c r="L2643" s="1">
        <f t="shared" si="2930"/>
        <v>0</v>
      </c>
      <c r="M2643" s="4">
        <f t="shared" si="2931"/>
        <v>0</v>
      </c>
      <c r="R2643">
        <f t="shared" si="2968"/>
        <v>4</v>
      </c>
      <c r="S2643" s="33">
        <f t="shared" ref="S2643" si="2984">S2633</f>
        <v>44084</v>
      </c>
      <c r="T2643">
        <f t="shared" si="2970"/>
        <v>37</v>
      </c>
      <c r="U2643">
        <f t="shared" si="2971"/>
        <v>9</v>
      </c>
      <c r="V2643" t="str">
        <f t="shared" si="2933"/>
        <v>374</v>
      </c>
      <c r="W2643" s="188">
        <f t="shared" si="2972"/>
        <v>0</v>
      </c>
      <c r="X2643" s="188">
        <f t="shared" si="2973"/>
        <v>0</v>
      </c>
      <c r="Y2643" s="33">
        <f t="shared" si="2974"/>
        <v>44084</v>
      </c>
    </row>
    <row r="2644" spans="1:25" ht="15">
      <c r="A2644" s="39"/>
      <c r="B2644" s="240"/>
      <c r="C2644" s="14" t="str">
        <f>IF(B2633&lt;&gt;"",'Agents Postes'!E$14,"")</f>
        <v/>
      </c>
      <c r="D2644" s="15"/>
      <c r="E2644" s="16"/>
      <c r="F2644" s="16"/>
      <c r="G2644" s="17"/>
      <c r="H2644" s="17"/>
      <c r="I2644" s="18"/>
      <c r="J2644" s="18"/>
      <c r="K2644" s="19"/>
      <c r="L2644" s="1">
        <f t="shared" si="2930"/>
        <v>0</v>
      </c>
      <c r="M2644" s="4">
        <f t="shared" si="2931"/>
        <v>0</v>
      </c>
      <c r="R2644">
        <f t="shared" si="2968"/>
        <v>4</v>
      </c>
      <c r="S2644" s="33">
        <f t="shared" ref="S2644" si="2985">S2633</f>
        <v>44084</v>
      </c>
      <c r="T2644">
        <f t="shared" si="2970"/>
        <v>37</v>
      </c>
      <c r="U2644">
        <f t="shared" si="2971"/>
        <v>9</v>
      </c>
      <c r="V2644" t="str">
        <f t="shared" si="2933"/>
        <v>374</v>
      </c>
      <c r="W2644" s="188">
        <f t="shared" si="2972"/>
        <v>0</v>
      </c>
      <c r="X2644" s="188">
        <f t="shared" si="2973"/>
        <v>0</v>
      </c>
      <c r="Y2644" s="33">
        <f t="shared" si="2974"/>
        <v>44084</v>
      </c>
    </row>
    <row r="2645" spans="1:25" ht="15">
      <c r="A2645" s="39"/>
      <c r="B2645" s="240"/>
      <c r="C2645" s="14" t="str">
        <f>IF(B2634&lt;&gt;"",'Agents Postes'!E$14,"")</f>
        <v/>
      </c>
      <c r="D2645" s="15"/>
      <c r="E2645" s="16"/>
      <c r="F2645" s="16"/>
      <c r="G2645" s="17"/>
      <c r="H2645" s="17"/>
      <c r="I2645" s="18"/>
      <c r="J2645" s="18"/>
      <c r="K2645" s="19"/>
      <c r="L2645" s="1">
        <f t="shared" si="2930"/>
        <v>0</v>
      </c>
      <c r="M2645" s="4">
        <f t="shared" si="2931"/>
        <v>0</v>
      </c>
      <c r="R2645">
        <f t="shared" si="2968"/>
        <v>4</v>
      </c>
      <c r="S2645" s="33">
        <f t="shared" ref="S2645" si="2986">S2633</f>
        <v>44084</v>
      </c>
      <c r="T2645">
        <f t="shared" si="2970"/>
        <v>37</v>
      </c>
      <c r="U2645">
        <f t="shared" si="2971"/>
        <v>9</v>
      </c>
      <c r="V2645" t="str">
        <f t="shared" si="2933"/>
        <v>374</v>
      </c>
      <c r="W2645" s="188">
        <f t="shared" si="2972"/>
        <v>0</v>
      </c>
      <c r="X2645" s="188">
        <f t="shared" si="2973"/>
        <v>0</v>
      </c>
      <c r="Y2645" s="33">
        <f t="shared" si="2974"/>
        <v>44084</v>
      </c>
    </row>
    <row r="2646" spans="1:25" ht="15">
      <c r="A2646" s="39"/>
      <c r="B2646" s="240"/>
      <c r="C2646" s="14" t="str">
        <f>IF(B2635&lt;&gt;"",'Agents Postes'!E$14,"")</f>
        <v/>
      </c>
      <c r="D2646" s="15"/>
      <c r="E2646" s="16"/>
      <c r="F2646" s="16"/>
      <c r="G2646" s="17"/>
      <c r="H2646" s="17"/>
      <c r="I2646" s="18"/>
      <c r="J2646" s="18"/>
      <c r="K2646" s="19"/>
      <c r="L2646" s="1">
        <f t="shared" si="2930"/>
        <v>0</v>
      </c>
      <c r="M2646" s="4">
        <f t="shared" si="2931"/>
        <v>0</v>
      </c>
      <c r="R2646">
        <f t="shared" si="2968"/>
        <v>4</v>
      </c>
      <c r="S2646" s="33">
        <f t="shared" ref="S2646" si="2987">S2633</f>
        <v>44084</v>
      </c>
      <c r="T2646">
        <f t="shared" si="2970"/>
        <v>37</v>
      </c>
      <c r="U2646">
        <f t="shared" si="2971"/>
        <v>9</v>
      </c>
      <c r="V2646" t="str">
        <f t="shared" si="2933"/>
        <v>374</v>
      </c>
      <c r="W2646" s="188">
        <f t="shared" si="2972"/>
        <v>0</v>
      </c>
      <c r="X2646" s="188">
        <f t="shared" si="2973"/>
        <v>0</v>
      </c>
      <c r="Y2646" s="33">
        <f t="shared" si="2974"/>
        <v>44084</v>
      </c>
    </row>
    <row r="2647" spans="1:25" ht="15.75" thickBot="1">
      <c r="A2647" s="39"/>
      <c r="B2647" s="241"/>
      <c r="C2647" s="14" t="str">
        <f>IF(B2636&lt;&gt;"",'Agents Postes'!E$14,"")</f>
        <v/>
      </c>
      <c r="D2647" s="15"/>
      <c r="E2647" s="126"/>
      <c r="F2647" s="126"/>
      <c r="G2647" s="127"/>
      <c r="H2647" s="127"/>
      <c r="I2647" s="128"/>
      <c r="J2647" s="128"/>
      <c r="K2647" s="21"/>
      <c r="L2647" s="5">
        <f t="shared" si="2930"/>
        <v>0</v>
      </c>
      <c r="M2647" s="6">
        <f t="shared" si="2931"/>
        <v>0</v>
      </c>
      <c r="R2647">
        <f t="shared" si="2968"/>
        <v>4</v>
      </c>
      <c r="S2647" s="33">
        <f t="shared" ref="S2647" si="2988">S2633</f>
        <v>44084</v>
      </c>
      <c r="T2647">
        <f t="shared" si="2970"/>
        <v>37</v>
      </c>
      <c r="U2647">
        <f t="shared" si="2971"/>
        <v>9</v>
      </c>
      <c r="V2647" t="str">
        <f t="shared" si="2933"/>
        <v>374</v>
      </c>
      <c r="W2647" s="188">
        <f t="shared" si="2972"/>
        <v>0</v>
      </c>
      <c r="X2647" s="188">
        <f t="shared" si="2973"/>
        <v>0</v>
      </c>
      <c r="Y2647" s="33">
        <f t="shared" si="2974"/>
        <v>44084</v>
      </c>
    </row>
    <row r="2648" spans="1:25" ht="15">
      <c r="A2648" s="39">
        <v>176</v>
      </c>
      <c r="B2648" s="239">
        <f>IF(WORKDAY(D$4,A2648,Feries)&lt;=F$4,WORKDAY(D$4,A2648,Feries),"")</f>
        <v>44085</v>
      </c>
      <c r="C2648" s="11" t="str">
        <f>IF(B2648&lt;&gt;"",'Agents Postes'!E$3,"")</f>
        <v>Herbert Dupont</v>
      </c>
      <c r="D2648" s="12"/>
      <c r="E2648" s="123"/>
      <c r="F2648" s="123"/>
      <c r="G2648" s="124"/>
      <c r="H2648" s="124"/>
      <c r="I2648" s="125"/>
      <c r="J2648" s="125"/>
      <c r="K2648" s="13"/>
      <c r="L2648" s="2">
        <f t="shared" si="2930"/>
        <v>0</v>
      </c>
      <c r="M2648" s="3">
        <f t="shared" si="2931"/>
        <v>0</v>
      </c>
      <c r="R2648">
        <f t="shared" si="2968"/>
        <v>5</v>
      </c>
      <c r="S2648" s="33">
        <f t="shared" ref="S2648" si="2989">B2648</f>
        <v>44085</v>
      </c>
      <c r="T2648">
        <f t="shared" si="2970"/>
        <v>37</v>
      </c>
      <c r="U2648">
        <f t="shared" si="2971"/>
        <v>9</v>
      </c>
      <c r="V2648" t="str">
        <f t="shared" si="2933"/>
        <v>37Herbert Dupont5</v>
      </c>
      <c r="W2648" s="188">
        <f t="shared" si="2972"/>
        <v>0</v>
      </c>
      <c r="X2648" s="188">
        <f t="shared" si="2973"/>
        <v>0</v>
      </c>
      <c r="Y2648" s="33">
        <f t="shared" si="2974"/>
        <v>44085</v>
      </c>
    </row>
    <row r="2649" spans="1:25" ht="15">
      <c r="A2649" s="39"/>
      <c r="B2649" s="240"/>
      <c r="C2649" s="14" t="str">
        <f>IF(B2648&lt;&gt;"",'Agents Postes'!E$4,"")</f>
        <v>Lulu Durand</v>
      </c>
      <c r="D2649" s="15"/>
      <c r="E2649" s="16"/>
      <c r="F2649" s="16"/>
      <c r="G2649" s="17"/>
      <c r="H2649" s="17"/>
      <c r="I2649" s="18"/>
      <c r="J2649" s="18"/>
      <c r="K2649" s="19"/>
      <c r="L2649" s="1">
        <f t="shared" si="2930"/>
        <v>0</v>
      </c>
      <c r="M2649" s="4">
        <f t="shared" si="2931"/>
        <v>0</v>
      </c>
      <c r="R2649">
        <f t="shared" si="2968"/>
        <v>5</v>
      </c>
      <c r="S2649" s="33">
        <f t="shared" ref="S2649" si="2990">S2648</f>
        <v>44085</v>
      </c>
      <c r="T2649">
        <f t="shared" si="2970"/>
        <v>37</v>
      </c>
      <c r="U2649">
        <f t="shared" si="2971"/>
        <v>9</v>
      </c>
      <c r="V2649" t="str">
        <f t="shared" si="2933"/>
        <v>37Lulu Durand5</v>
      </c>
      <c r="W2649" s="188">
        <f t="shared" si="2972"/>
        <v>0</v>
      </c>
      <c r="X2649" s="188">
        <f t="shared" si="2973"/>
        <v>0</v>
      </c>
      <c r="Y2649" s="33">
        <f t="shared" si="2974"/>
        <v>44085</v>
      </c>
    </row>
    <row r="2650" spans="1:25" ht="15">
      <c r="A2650" s="39"/>
      <c r="B2650" s="240"/>
      <c r="C2650" s="14" t="str">
        <f>IF(B2648&lt;&gt;"",'Agents Postes'!E$5,"")</f>
        <v>Jules Wist</v>
      </c>
      <c r="D2650" s="15"/>
      <c r="E2650" s="16"/>
      <c r="F2650" s="16"/>
      <c r="G2650" s="17"/>
      <c r="H2650" s="17"/>
      <c r="I2650" s="18"/>
      <c r="J2650" s="18"/>
      <c r="K2650" s="19"/>
      <c r="L2650" s="1">
        <f t="shared" si="2930"/>
        <v>0</v>
      </c>
      <c r="M2650" s="4">
        <f t="shared" si="2931"/>
        <v>0</v>
      </c>
      <c r="R2650">
        <f t="shared" si="2968"/>
        <v>5</v>
      </c>
      <c r="S2650" s="33">
        <f t="shared" ref="S2650" si="2991">S2648</f>
        <v>44085</v>
      </c>
      <c r="T2650">
        <f t="shared" si="2970"/>
        <v>37</v>
      </c>
      <c r="U2650">
        <f t="shared" si="2971"/>
        <v>9</v>
      </c>
      <c r="V2650" t="str">
        <f t="shared" si="2933"/>
        <v>37Jules Wist5</v>
      </c>
      <c r="W2650" s="188">
        <f t="shared" si="2972"/>
        <v>0</v>
      </c>
      <c r="X2650" s="188">
        <f t="shared" si="2973"/>
        <v>0</v>
      </c>
      <c r="Y2650" s="33">
        <f t="shared" si="2974"/>
        <v>44085</v>
      </c>
    </row>
    <row r="2651" spans="1:25" ht="15">
      <c r="A2651" s="39"/>
      <c r="B2651" s="240"/>
      <c r="C2651" s="14" t="str">
        <f>IF(B2648&lt;&gt;"",'Agents Postes'!E$6,"")</f>
        <v>Honoré Tarot</v>
      </c>
      <c r="D2651" s="15"/>
      <c r="E2651" s="16"/>
      <c r="F2651" s="16"/>
      <c r="G2651" s="17"/>
      <c r="H2651" s="17"/>
      <c r="I2651" s="18"/>
      <c r="J2651" s="18"/>
      <c r="K2651" s="19"/>
      <c r="L2651" s="1">
        <f t="shared" si="2930"/>
        <v>0</v>
      </c>
      <c r="M2651" s="4">
        <f t="shared" si="2931"/>
        <v>0</v>
      </c>
      <c r="R2651">
        <f t="shared" si="2968"/>
        <v>5</v>
      </c>
      <c r="S2651" s="33">
        <f t="shared" ref="S2651" si="2992">S2648</f>
        <v>44085</v>
      </c>
      <c r="T2651">
        <f t="shared" si="2970"/>
        <v>37</v>
      </c>
      <c r="U2651">
        <f t="shared" si="2971"/>
        <v>9</v>
      </c>
      <c r="V2651" t="str">
        <f t="shared" si="2933"/>
        <v>37Honoré Tarot5</v>
      </c>
      <c r="W2651" s="188">
        <f t="shared" si="2972"/>
        <v>0</v>
      </c>
      <c r="X2651" s="188">
        <f t="shared" si="2973"/>
        <v>0</v>
      </c>
      <c r="Y2651" s="33">
        <f t="shared" si="2974"/>
        <v>44085</v>
      </c>
    </row>
    <row r="2652" spans="1:25" ht="15">
      <c r="A2652" s="39"/>
      <c r="B2652" s="240"/>
      <c r="C2652" s="14" t="str">
        <f>IF(B2648&lt;&gt;"",'Agents Postes'!E$7,"")</f>
        <v>Joseph Belote</v>
      </c>
      <c r="D2652" s="15"/>
      <c r="E2652" s="16"/>
      <c r="F2652" s="16"/>
      <c r="G2652" s="17"/>
      <c r="H2652" s="17"/>
      <c r="I2652" s="18"/>
      <c r="J2652" s="18"/>
      <c r="K2652" s="19"/>
      <c r="L2652" s="1">
        <f t="shared" si="2930"/>
        <v>0</v>
      </c>
      <c r="M2652" s="4">
        <f t="shared" si="2931"/>
        <v>0</v>
      </c>
      <c r="R2652">
        <f t="shared" si="2968"/>
        <v>5</v>
      </c>
      <c r="S2652" s="33">
        <f t="shared" ref="S2652" si="2993">S2648</f>
        <v>44085</v>
      </c>
      <c r="T2652">
        <f t="shared" si="2970"/>
        <v>37</v>
      </c>
      <c r="U2652">
        <f t="shared" si="2971"/>
        <v>9</v>
      </c>
      <c r="V2652" t="str">
        <f t="shared" si="2933"/>
        <v>37Joseph Belote5</v>
      </c>
      <c r="W2652" s="188">
        <f t="shared" si="2972"/>
        <v>0</v>
      </c>
      <c r="X2652" s="188">
        <f t="shared" si="2973"/>
        <v>0</v>
      </c>
      <c r="Y2652" s="33">
        <f t="shared" si="2974"/>
        <v>44085</v>
      </c>
    </row>
    <row r="2653" spans="1:25" ht="15">
      <c r="A2653" s="39"/>
      <c r="B2653" s="240"/>
      <c r="C2653" s="14" t="str">
        <f>IF(B2648&lt;&gt;"",'Agents Postes'!E$8,"")</f>
        <v/>
      </c>
      <c r="D2653" s="15"/>
      <c r="E2653" s="16"/>
      <c r="F2653" s="16"/>
      <c r="G2653" s="17"/>
      <c r="H2653" s="17"/>
      <c r="I2653" s="18"/>
      <c r="J2653" s="18"/>
      <c r="K2653" s="19"/>
      <c r="L2653" s="1">
        <f t="shared" si="2930"/>
        <v>0</v>
      </c>
      <c r="M2653" s="4">
        <f t="shared" si="2931"/>
        <v>0</v>
      </c>
      <c r="R2653">
        <f t="shared" si="2968"/>
        <v>5</v>
      </c>
      <c r="S2653" s="33">
        <f t="shared" ref="S2653" si="2994">S2648</f>
        <v>44085</v>
      </c>
      <c r="T2653">
        <f t="shared" si="2970"/>
        <v>37</v>
      </c>
      <c r="U2653">
        <f t="shared" si="2971"/>
        <v>9</v>
      </c>
      <c r="V2653" t="str">
        <f t="shared" si="2933"/>
        <v>375</v>
      </c>
      <c r="W2653" s="188">
        <f t="shared" si="2972"/>
        <v>0</v>
      </c>
      <c r="X2653" s="188">
        <f t="shared" si="2973"/>
        <v>0</v>
      </c>
      <c r="Y2653" s="33">
        <f t="shared" si="2974"/>
        <v>44085</v>
      </c>
    </row>
    <row r="2654" spans="1:25" ht="15">
      <c r="A2654" s="39"/>
      <c r="B2654" s="240"/>
      <c r="C2654" s="14" t="str">
        <f>IF(B2648&lt;&gt;"",'Agents Postes'!E$9,"")</f>
        <v/>
      </c>
      <c r="D2654" s="15"/>
      <c r="E2654" s="16"/>
      <c r="F2654" s="16"/>
      <c r="G2654" s="17"/>
      <c r="H2654" s="17"/>
      <c r="I2654" s="18"/>
      <c r="J2654" s="18"/>
      <c r="K2654" s="19"/>
      <c r="L2654" s="1">
        <f t="shared" si="2930"/>
        <v>0</v>
      </c>
      <c r="M2654" s="4">
        <f t="shared" si="2931"/>
        <v>0</v>
      </c>
      <c r="R2654">
        <f t="shared" si="2968"/>
        <v>5</v>
      </c>
      <c r="S2654" s="33">
        <f t="shared" ref="S2654" si="2995">S2648</f>
        <v>44085</v>
      </c>
      <c r="T2654">
        <f t="shared" si="2970"/>
        <v>37</v>
      </c>
      <c r="U2654">
        <f t="shared" si="2971"/>
        <v>9</v>
      </c>
      <c r="V2654" t="str">
        <f t="shared" si="2933"/>
        <v>375</v>
      </c>
      <c r="W2654" s="188">
        <f t="shared" si="2972"/>
        <v>0</v>
      </c>
      <c r="X2654" s="188">
        <f t="shared" si="2973"/>
        <v>0</v>
      </c>
      <c r="Y2654" s="33">
        <f t="shared" si="2974"/>
        <v>44085</v>
      </c>
    </row>
    <row r="2655" spans="1:25" ht="15">
      <c r="A2655" s="39"/>
      <c r="B2655" s="240"/>
      <c r="C2655" s="14" t="str">
        <f>IF(B2648&lt;&gt;"",'Agents Postes'!E$10,"")</f>
        <v/>
      </c>
      <c r="D2655" s="15"/>
      <c r="E2655" s="16"/>
      <c r="F2655" s="16"/>
      <c r="G2655" s="17"/>
      <c r="H2655" s="17"/>
      <c r="I2655" s="18"/>
      <c r="J2655" s="18"/>
      <c r="K2655" s="19"/>
      <c r="L2655" s="1">
        <f t="shared" si="2930"/>
        <v>0</v>
      </c>
      <c r="M2655" s="4">
        <f t="shared" si="2931"/>
        <v>0</v>
      </c>
      <c r="R2655">
        <f t="shared" si="2968"/>
        <v>5</v>
      </c>
      <c r="S2655" s="33">
        <f t="shared" ref="S2655" si="2996">S2648</f>
        <v>44085</v>
      </c>
      <c r="T2655">
        <f t="shared" si="2970"/>
        <v>37</v>
      </c>
      <c r="U2655">
        <f t="shared" si="2971"/>
        <v>9</v>
      </c>
      <c r="V2655" t="str">
        <f t="shared" si="2933"/>
        <v>375</v>
      </c>
      <c r="W2655" s="188">
        <f t="shared" si="2972"/>
        <v>0</v>
      </c>
      <c r="X2655" s="188">
        <f t="shared" si="2973"/>
        <v>0</v>
      </c>
      <c r="Y2655" s="33">
        <f t="shared" si="2974"/>
        <v>44085</v>
      </c>
    </row>
    <row r="2656" spans="1:25" ht="15">
      <c r="A2656" s="39"/>
      <c r="B2656" s="240"/>
      <c r="C2656" s="14" t="str">
        <f>IF(B2648&lt;&gt;"",'Agents Postes'!E$11,"")</f>
        <v/>
      </c>
      <c r="D2656" s="15"/>
      <c r="E2656" s="16"/>
      <c r="F2656" s="16"/>
      <c r="G2656" s="17"/>
      <c r="H2656" s="17"/>
      <c r="I2656" s="18"/>
      <c r="J2656" s="18"/>
      <c r="K2656" s="19"/>
      <c r="L2656" s="1">
        <f t="shared" si="2930"/>
        <v>0</v>
      </c>
      <c r="M2656" s="4">
        <f t="shared" si="2931"/>
        <v>0</v>
      </c>
      <c r="R2656">
        <f t="shared" si="2968"/>
        <v>5</v>
      </c>
      <c r="S2656" s="33">
        <f t="shared" ref="S2656" si="2997">S2648</f>
        <v>44085</v>
      </c>
      <c r="T2656">
        <f t="shared" si="2970"/>
        <v>37</v>
      </c>
      <c r="U2656">
        <f t="shared" si="2971"/>
        <v>9</v>
      </c>
      <c r="V2656" t="str">
        <f t="shared" si="2933"/>
        <v>375</v>
      </c>
      <c r="W2656" s="188">
        <f t="shared" si="2972"/>
        <v>0</v>
      </c>
      <c r="X2656" s="188">
        <f t="shared" si="2973"/>
        <v>0</v>
      </c>
      <c r="Y2656" s="33">
        <f t="shared" si="2974"/>
        <v>44085</v>
      </c>
    </row>
    <row r="2657" spans="1:25" ht="15">
      <c r="A2657" s="39"/>
      <c r="B2657" s="240"/>
      <c r="C2657" s="14" t="str">
        <f>IF(B2648&lt;&gt;"",'Agents Postes'!E$12,"")</f>
        <v/>
      </c>
      <c r="D2657" s="15"/>
      <c r="E2657" s="16"/>
      <c r="F2657" s="16"/>
      <c r="G2657" s="17"/>
      <c r="H2657" s="17"/>
      <c r="I2657" s="18"/>
      <c r="J2657" s="18"/>
      <c r="K2657" s="19"/>
      <c r="L2657" s="1">
        <f t="shared" si="2930"/>
        <v>0</v>
      </c>
      <c r="M2657" s="4">
        <f t="shared" si="2931"/>
        <v>0</v>
      </c>
      <c r="R2657">
        <f t="shared" si="2968"/>
        <v>5</v>
      </c>
      <c r="S2657" s="33">
        <f t="shared" ref="S2657" si="2998">S2648</f>
        <v>44085</v>
      </c>
      <c r="T2657">
        <f t="shared" si="2970"/>
        <v>37</v>
      </c>
      <c r="U2657">
        <f t="shared" si="2971"/>
        <v>9</v>
      </c>
      <c r="V2657" t="str">
        <f t="shared" si="2933"/>
        <v>375</v>
      </c>
      <c r="W2657" s="188">
        <f t="shared" si="2972"/>
        <v>0</v>
      </c>
      <c r="X2657" s="188">
        <f t="shared" si="2973"/>
        <v>0</v>
      </c>
      <c r="Y2657" s="33">
        <f t="shared" si="2974"/>
        <v>44085</v>
      </c>
    </row>
    <row r="2658" spans="1:25" ht="15">
      <c r="A2658" s="39"/>
      <c r="B2658" s="240"/>
      <c r="C2658" s="14" t="str">
        <f>IF(B2648&lt;&gt;"",'Agents Postes'!E$13,"")</f>
        <v/>
      </c>
      <c r="D2658" s="15"/>
      <c r="E2658" s="16"/>
      <c r="F2658" s="16"/>
      <c r="G2658" s="17"/>
      <c r="H2658" s="17"/>
      <c r="I2658" s="18"/>
      <c r="J2658" s="18"/>
      <c r="K2658" s="19"/>
      <c r="L2658" s="1">
        <f t="shared" si="2930"/>
        <v>0</v>
      </c>
      <c r="M2658" s="4">
        <f t="shared" si="2931"/>
        <v>0</v>
      </c>
      <c r="R2658">
        <f t="shared" si="2968"/>
        <v>5</v>
      </c>
      <c r="S2658" s="33">
        <f t="shared" ref="S2658" si="2999">S2648</f>
        <v>44085</v>
      </c>
      <c r="T2658">
        <f t="shared" si="2970"/>
        <v>37</v>
      </c>
      <c r="U2658">
        <f t="shared" si="2971"/>
        <v>9</v>
      </c>
      <c r="V2658" t="str">
        <f t="shared" si="2933"/>
        <v>375</v>
      </c>
      <c r="W2658" s="188">
        <f t="shared" si="2972"/>
        <v>0</v>
      </c>
      <c r="X2658" s="188">
        <f t="shared" si="2973"/>
        <v>0</v>
      </c>
      <c r="Y2658" s="33">
        <f t="shared" si="2974"/>
        <v>44085</v>
      </c>
    </row>
    <row r="2659" spans="1:25" ht="15">
      <c r="A2659" s="39"/>
      <c r="B2659" s="240"/>
      <c r="C2659" s="14" t="str">
        <f>IF(B2648&lt;&gt;"",'Agents Postes'!E$14,"")</f>
        <v/>
      </c>
      <c r="D2659" s="15"/>
      <c r="E2659" s="16"/>
      <c r="F2659" s="16"/>
      <c r="G2659" s="17"/>
      <c r="H2659" s="17"/>
      <c r="I2659" s="18"/>
      <c r="J2659" s="18"/>
      <c r="K2659" s="19"/>
      <c r="L2659" s="1">
        <f t="shared" si="2930"/>
        <v>0</v>
      </c>
      <c r="M2659" s="4">
        <f t="shared" si="2931"/>
        <v>0</v>
      </c>
      <c r="R2659">
        <f t="shared" si="2968"/>
        <v>5</v>
      </c>
      <c r="S2659" s="33">
        <f t="shared" ref="S2659" si="3000">S2648</f>
        <v>44085</v>
      </c>
      <c r="T2659">
        <f t="shared" si="2970"/>
        <v>37</v>
      </c>
      <c r="U2659">
        <f t="shared" si="2971"/>
        <v>9</v>
      </c>
      <c r="V2659" t="str">
        <f t="shared" si="2933"/>
        <v>375</v>
      </c>
      <c r="W2659" s="188">
        <f t="shared" si="2972"/>
        <v>0</v>
      </c>
      <c r="X2659" s="188">
        <f t="shared" si="2973"/>
        <v>0</v>
      </c>
      <c r="Y2659" s="33">
        <f t="shared" si="2974"/>
        <v>44085</v>
      </c>
    </row>
    <row r="2660" spans="1:25" ht="15">
      <c r="A2660" s="39"/>
      <c r="B2660" s="240"/>
      <c r="C2660" s="14" t="str">
        <f>IF(B2649&lt;&gt;"",'Agents Postes'!E$14,"")</f>
        <v/>
      </c>
      <c r="D2660" s="15"/>
      <c r="E2660" s="16"/>
      <c r="F2660" s="16"/>
      <c r="G2660" s="17"/>
      <c r="H2660" s="17"/>
      <c r="I2660" s="18"/>
      <c r="J2660" s="18"/>
      <c r="K2660" s="19"/>
      <c r="L2660" s="1">
        <f t="shared" si="2930"/>
        <v>0</v>
      </c>
      <c r="M2660" s="4">
        <f t="shared" si="2931"/>
        <v>0</v>
      </c>
      <c r="R2660">
        <f t="shared" si="2968"/>
        <v>5</v>
      </c>
      <c r="S2660" s="33">
        <f t="shared" ref="S2660" si="3001">S2648</f>
        <v>44085</v>
      </c>
      <c r="T2660">
        <f t="shared" si="2970"/>
        <v>37</v>
      </c>
      <c r="U2660">
        <f t="shared" si="2971"/>
        <v>9</v>
      </c>
      <c r="V2660" t="str">
        <f t="shared" si="2933"/>
        <v>375</v>
      </c>
      <c r="W2660" s="188">
        <f t="shared" si="2972"/>
        <v>0</v>
      </c>
      <c r="X2660" s="188">
        <f t="shared" si="2973"/>
        <v>0</v>
      </c>
      <c r="Y2660" s="33">
        <f t="shared" si="2974"/>
        <v>44085</v>
      </c>
    </row>
    <row r="2661" spans="1:25" ht="15">
      <c r="A2661" s="39"/>
      <c r="B2661" s="240"/>
      <c r="C2661" s="14" t="str">
        <f>IF(B2650&lt;&gt;"",'Agents Postes'!E$14,"")</f>
        <v/>
      </c>
      <c r="D2661" s="15"/>
      <c r="E2661" s="16"/>
      <c r="F2661" s="16"/>
      <c r="G2661" s="17"/>
      <c r="H2661" s="17"/>
      <c r="I2661" s="18"/>
      <c r="J2661" s="18"/>
      <c r="K2661" s="19"/>
      <c r="L2661" s="1">
        <f t="shared" si="2930"/>
        <v>0</v>
      </c>
      <c r="M2661" s="4">
        <f t="shared" si="2931"/>
        <v>0</v>
      </c>
      <c r="R2661">
        <f t="shared" si="2968"/>
        <v>5</v>
      </c>
      <c r="S2661" s="33">
        <f t="shared" ref="S2661" si="3002">S2648</f>
        <v>44085</v>
      </c>
      <c r="T2661">
        <f t="shared" si="2970"/>
        <v>37</v>
      </c>
      <c r="U2661">
        <f t="shared" si="2971"/>
        <v>9</v>
      </c>
      <c r="V2661" t="str">
        <f t="shared" si="2933"/>
        <v>375</v>
      </c>
      <c r="W2661" s="188">
        <f t="shared" si="2972"/>
        <v>0</v>
      </c>
      <c r="X2661" s="188">
        <f t="shared" si="2973"/>
        <v>0</v>
      </c>
      <c r="Y2661" s="33">
        <f t="shared" si="2974"/>
        <v>44085</v>
      </c>
    </row>
    <row r="2662" spans="1:25" ht="15.75" thickBot="1">
      <c r="A2662" s="39"/>
      <c r="B2662" s="241"/>
      <c r="C2662" s="14" t="str">
        <f>IF(B2651&lt;&gt;"",'Agents Postes'!E$14,"")</f>
        <v/>
      </c>
      <c r="D2662" s="15"/>
      <c r="E2662" s="126"/>
      <c r="F2662" s="126"/>
      <c r="G2662" s="127"/>
      <c r="H2662" s="127"/>
      <c r="I2662" s="128"/>
      <c r="J2662" s="128"/>
      <c r="K2662" s="21"/>
      <c r="L2662" s="5">
        <f t="shared" ref="L2662:L2725" si="3003">(F2662-E2662)+(H2662-G2662)+(J2662-I2662)</f>
        <v>0</v>
      </c>
      <c r="M2662" s="6">
        <f t="shared" ref="M2662:M2725" si="3004">L2662*24</f>
        <v>0</v>
      </c>
      <c r="R2662">
        <f t="shared" si="2968"/>
        <v>5</v>
      </c>
      <c r="S2662" s="33">
        <f t="shared" ref="S2662" si="3005">S2648</f>
        <v>44085</v>
      </c>
      <c r="T2662">
        <f t="shared" si="2970"/>
        <v>37</v>
      </c>
      <c r="U2662">
        <f t="shared" si="2971"/>
        <v>9</v>
      </c>
      <c r="V2662" t="str">
        <f t="shared" ref="V2662:V2725" si="3006">T2662&amp;C2662&amp;R2662</f>
        <v>375</v>
      </c>
      <c r="W2662" s="188">
        <f t="shared" si="2972"/>
        <v>0</v>
      </c>
      <c r="X2662" s="188">
        <f t="shared" si="2973"/>
        <v>0</v>
      </c>
      <c r="Y2662" s="33">
        <f t="shared" si="2974"/>
        <v>44085</v>
      </c>
    </row>
    <row r="2663" spans="1:25" ht="15">
      <c r="A2663" s="39">
        <v>177</v>
      </c>
      <c r="B2663" s="239">
        <f>IF(WORKDAY(D$4,A2663,Feries)&lt;=F$4,WORKDAY(D$4,A2663,Feries),"")</f>
        <v>44088</v>
      </c>
      <c r="C2663" s="11" t="str">
        <f>IF(B2663&lt;&gt;"",'Agents Postes'!E$3,"")</f>
        <v>Herbert Dupont</v>
      </c>
      <c r="D2663" s="12"/>
      <c r="E2663" s="123"/>
      <c r="F2663" s="123"/>
      <c r="G2663" s="124"/>
      <c r="H2663" s="124"/>
      <c r="I2663" s="125"/>
      <c r="J2663" s="125"/>
      <c r="K2663" s="13"/>
      <c r="L2663" s="2">
        <f t="shared" si="3003"/>
        <v>0</v>
      </c>
      <c r="M2663" s="3">
        <f t="shared" si="3004"/>
        <v>0</v>
      </c>
      <c r="R2663">
        <f t="shared" si="2968"/>
        <v>1</v>
      </c>
      <c r="S2663" s="33">
        <f t="shared" ref="S2663" si="3007">B2663</f>
        <v>44088</v>
      </c>
      <c r="T2663">
        <f t="shared" si="2970"/>
        <v>38</v>
      </c>
      <c r="U2663">
        <f t="shared" si="2971"/>
        <v>9</v>
      </c>
      <c r="V2663" t="str">
        <f t="shared" si="3006"/>
        <v>38Herbert Dupont1</v>
      </c>
      <c r="W2663" s="188">
        <f t="shared" si="2972"/>
        <v>0</v>
      </c>
      <c r="X2663" s="188">
        <f t="shared" si="2973"/>
        <v>0</v>
      </c>
      <c r="Y2663" s="33">
        <f t="shared" si="2974"/>
        <v>44088</v>
      </c>
    </row>
    <row r="2664" spans="1:25" ht="15">
      <c r="A2664" s="39"/>
      <c r="B2664" s="240"/>
      <c r="C2664" s="14" t="str">
        <f>IF(B2663&lt;&gt;"",'Agents Postes'!E$4,"")</f>
        <v>Lulu Durand</v>
      </c>
      <c r="D2664" s="15"/>
      <c r="E2664" s="16"/>
      <c r="F2664" s="16"/>
      <c r="G2664" s="17"/>
      <c r="H2664" s="17"/>
      <c r="I2664" s="18"/>
      <c r="J2664" s="18"/>
      <c r="K2664" s="19"/>
      <c r="L2664" s="1">
        <f t="shared" si="3003"/>
        <v>0</v>
      </c>
      <c r="M2664" s="4">
        <f t="shared" si="3004"/>
        <v>0</v>
      </c>
      <c r="R2664">
        <f t="shared" si="2968"/>
        <v>1</v>
      </c>
      <c r="S2664" s="33">
        <f t="shared" ref="S2664" si="3008">S2663</f>
        <v>44088</v>
      </c>
      <c r="T2664">
        <f t="shared" si="2970"/>
        <v>38</v>
      </c>
      <c r="U2664">
        <f t="shared" si="2971"/>
        <v>9</v>
      </c>
      <c r="V2664" t="str">
        <f t="shared" si="3006"/>
        <v>38Lulu Durand1</v>
      </c>
      <c r="W2664" s="188">
        <f t="shared" si="2972"/>
        <v>0</v>
      </c>
      <c r="X2664" s="188">
        <f t="shared" si="2973"/>
        <v>0</v>
      </c>
      <c r="Y2664" s="33">
        <f t="shared" si="2974"/>
        <v>44088</v>
      </c>
    </row>
    <row r="2665" spans="1:25" ht="15">
      <c r="A2665" s="39"/>
      <c r="B2665" s="240"/>
      <c r="C2665" s="14" t="str">
        <f>IF(B2663&lt;&gt;"",'Agents Postes'!E$5,"")</f>
        <v>Jules Wist</v>
      </c>
      <c r="D2665" s="15"/>
      <c r="E2665" s="16"/>
      <c r="F2665" s="16"/>
      <c r="G2665" s="17"/>
      <c r="H2665" s="17"/>
      <c r="I2665" s="18"/>
      <c r="J2665" s="18"/>
      <c r="K2665" s="19"/>
      <c r="L2665" s="1">
        <f t="shared" si="3003"/>
        <v>0</v>
      </c>
      <c r="M2665" s="4">
        <f t="shared" si="3004"/>
        <v>0</v>
      </c>
      <c r="R2665">
        <f t="shared" si="2968"/>
        <v>1</v>
      </c>
      <c r="S2665" s="33">
        <f t="shared" ref="S2665" si="3009">S2663</f>
        <v>44088</v>
      </c>
      <c r="T2665">
        <f t="shared" si="2970"/>
        <v>38</v>
      </c>
      <c r="U2665">
        <f t="shared" si="2971"/>
        <v>9</v>
      </c>
      <c r="V2665" t="str">
        <f t="shared" si="3006"/>
        <v>38Jules Wist1</v>
      </c>
      <c r="W2665" s="188">
        <f t="shared" si="2972"/>
        <v>0</v>
      </c>
      <c r="X2665" s="188">
        <f t="shared" si="2973"/>
        <v>0</v>
      </c>
      <c r="Y2665" s="33">
        <f t="shared" si="2974"/>
        <v>44088</v>
      </c>
    </row>
    <row r="2666" spans="1:25" ht="15">
      <c r="A2666" s="39"/>
      <c r="B2666" s="240"/>
      <c r="C2666" s="14" t="str">
        <f>IF(B2663&lt;&gt;"",'Agents Postes'!E$6,"")</f>
        <v>Honoré Tarot</v>
      </c>
      <c r="D2666" s="15"/>
      <c r="E2666" s="16"/>
      <c r="F2666" s="16"/>
      <c r="G2666" s="17"/>
      <c r="H2666" s="17"/>
      <c r="I2666" s="18"/>
      <c r="J2666" s="18"/>
      <c r="K2666" s="19"/>
      <c r="L2666" s="1">
        <f t="shared" si="3003"/>
        <v>0</v>
      </c>
      <c r="M2666" s="4">
        <f t="shared" si="3004"/>
        <v>0</v>
      </c>
      <c r="R2666">
        <f t="shared" si="2968"/>
        <v>1</v>
      </c>
      <c r="S2666" s="33">
        <f t="shared" ref="S2666" si="3010">S2663</f>
        <v>44088</v>
      </c>
      <c r="T2666">
        <f t="shared" si="2970"/>
        <v>38</v>
      </c>
      <c r="U2666">
        <f t="shared" si="2971"/>
        <v>9</v>
      </c>
      <c r="V2666" t="str">
        <f t="shared" si="3006"/>
        <v>38Honoré Tarot1</v>
      </c>
      <c r="W2666" s="188">
        <f t="shared" si="2972"/>
        <v>0</v>
      </c>
      <c r="X2666" s="188">
        <f t="shared" si="2973"/>
        <v>0</v>
      </c>
      <c r="Y2666" s="33">
        <f t="shared" si="2974"/>
        <v>44088</v>
      </c>
    </row>
    <row r="2667" spans="1:25" ht="15">
      <c r="A2667" s="39"/>
      <c r="B2667" s="240"/>
      <c r="C2667" s="14" t="str">
        <f>IF(B2663&lt;&gt;"",'Agents Postes'!E$7,"")</f>
        <v>Joseph Belote</v>
      </c>
      <c r="D2667" s="15"/>
      <c r="E2667" s="16"/>
      <c r="F2667" s="16"/>
      <c r="G2667" s="17"/>
      <c r="H2667" s="17"/>
      <c r="I2667" s="18"/>
      <c r="J2667" s="18"/>
      <c r="K2667" s="19"/>
      <c r="L2667" s="1">
        <f t="shared" si="3003"/>
        <v>0</v>
      </c>
      <c r="M2667" s="4">
        <f t="shared" si="3004"/>
        <v>0</v>
      </c>
      <c r="R2667">
        <f t="shared" si="2968"/>
        <v>1</v>
      </c>
      <c r="S2667" s="33">
        <f t="shared" ref="S2667" si="3011">S2663</f>
        <v>44088</v>
      </c>
      <c r="T2667">
        <f t="shared" si="2970"/>
        <v>38</v>
      </c>
      <c r="U2667">
        <f t="shared" si="2971"/>
        <v>9</v>
      </c>
      <c r="V2667" t="str">
        <f t="shared" si="3006"/>
        <v>38Joseph Belote1</v>
      </c>
      <c r="W2667" s="188">
        <f t="shared" si="2972"/>
        <v>0</v>
      </c>
      <c r="X2667" s="188">
        <f t="shared" si="2973"/>
        <v>0</v>
      </c>
      <c r="Y2667" s="33">
        <f t="shared" si="2974"/>
        <v>44088</v>
      </c>
    </row>
    <row r="2668" spans="1:25" ht="15">
      <c r="A2668" s="39"/>
      <c r="B2668" s="240"/>
      <c r="C2668" s="14" t="str">
        <f>IF(B2663&lt;&gt;"",'Agents Postes'!E$8,"")</f>
        <v/>
      </c>
      <c r="D2668" s="15"/>
      <c r="E2668" s="16"/>
      <c r="F2668" s="16"/>
      <c r="G2668" s="17"/>
      <c r="H2668" s="17"/>
      <c r="I2668" s="18"/>
      <c r="J2668" s="18"/>
      <c r="K2668" s="19"/>
      <c r="L2668" s="1">
        <f t="shared" si="3003"/>
        <v>0</v>
      </c>
      <c r="M2668" s="4">
        <f t="shared" si="3004"/>
        <v>0</v>
      </c>
      <c r="R2668">
        <f t="shared" si="2968"/>
        <v>1</v>
      </c>
      <c r="S2668" s="33">
        <f t="shared" ref="S2668" si="3012">S2663</f>
        <v>44088</v>
      </c>
      <c r="T2668">
        <f t="shared" si="2970"/>
        <v>38</v>
      </c>
      <c r="U2668">
        <f t="shared" si="2971"/>
        <v>9</v>
      </c>
      <c r="V2668" t="str">
        <f t="shared" si="3006"/>
        <v>381</v>
      </c>
      <c r="W2668" s="188">
        <f t="shared" si="2972"/>
        <v>0</v>
      </c>
      <c r="X2668" s="188">
        <f t="shared" si="2973"/>
        <v>0</v>
      </c>
      <c r="Y2668" s="33">
        <f t="shared" si="2974"/>
        <v>44088</v>
      </c>
    </row>
    <row r="2669" spans="1:25" ht="15">
      <c r="A2669" s="39"/>
      <c r="B2669" s="240"/>
      <c r="C2669" s="14" t="str">
        <f>IF(B2663&lt;&gt;"",'Agents Postes'!E$9,"")</f>
        <v/>
      </c>
      <c r="D2669" s="15"/>
      <c r="E2669" s="16"/>
      <c r="F2669" s="16"/>
      <c r="G2669" s="17"/>
      <c r="H2669" s="17"/>
      <c r="I2669" s="18"/>
      <c r="J2669" s="18"/>
      <c r="K2669" s="19"/>
      <c r="L2669" s="1">
        <f t="shared" si="3003"/>
        <v>0</v>
      </c>
      <c r="M2669" s="4">
        <f t="shared" si="3004"/>
        <v>0</v>
      </c>
      <c r="R2669">
        <f t="shared" si="2968"/>
        <v>1</v>
      </c>
      <c r="S2669" s="33">
        <f t="shared" ref="S2669" si="3013">S2663</f>
        <v>44088</v>
      </c>
      <c r="T2669">
        <f t="shared" si="2970"/>
        <v>38</v>
      </c>
      <c r="U2669">
        <f t="shared" si="2971"/>
        <v>9</v>
      </c>
      <c r="V2669" t="str">
        <f t="shared" si="3006"/>
        <v>381</v>
      </c>
      <c r="W2669" s="188">
        <f t="shared" si="2972"/>
        <v>0</v>
      </c>
      <c r="X2669" s="188">
        <f t="shared" si="2973"/>
        <v>0</v>
      </c>
      <c r="Y2669" s="33">
        <f t="shared" si="2974"/>
        <v>44088</v>
      </c>
    </row>
    <row r="2670" spans="1:25" ht="15">
      <c r="A2670" s="39"/>
      <c r="B2670" s="240"/>
      <c r="C2670" s="14" t="str">
        <f>IF(B2663&lt;&gt;"",'Agents Postes'!E$10,"")</f>
        <v/>
      </c>
      <c r="D2670" s="15"/>
      <c r="E2670" s="16"/>
      <c r="F2670" s="16"/>
      <c r="G2670" s="17"/>
      <c r="H2670" s="17"/>
      <c r="I2670" s="18"/>
      <c r="J2670" s="18"/>
      <c r="K2670" s="19"/>
      <c r="L2670" s="1">
        <f t="shared" si="3003"/>
        <v>0</v>
      </c>
      <c r="M2670" s="4">
        <f t="shared" si="3004"/>
        <v>0</v>
      </c>
      <c r="R2670">
        <f t="shared" si="2968"/>
        <v>1</v>
      </c>
      <c r="S2670" s="33">
        <f t="shared" ref="S2670" si="3014">S2663</f>
        <v>44088</v>
      </c>
      <c r="T2670">
        <f t="shared" si="2970"/>
        <v>38</v>
      </c>
      <c r="U2670">
        <f t="shared" si="2971"/>
        <v>9</v>
      </c>
      <c r="V2670" t="str">
        <f t="shared" si="3006"/>
        <v>381</v>
      </c>
      <c r="W2670" s="188">
        <f t="shared" si="2972"/>
        <v>0</v>
      </c>
      <c r="X2670" s="188">
        <f t="shared" si="2973"/>
        <v>0</v>
      </c>
      <c r="Y2670" s="33">
        <f t="shared" si="2974"/>
        <v>44088</v>
      </c>
    </row>
    <row r="2671" spans="1:25" ht="15">
      <c r="A2671" s="39"/>
      <c r="B2671" s="240"/>
      <c r="C2671" s="14" t="str">
        <f>IF(B2663&lt;&gt;"",'Agents Postes'!E$11,"")</f>
        <v/>
      </c>
      <c r="D2671" s="15"/>
      <c r="E2671" s="16"/>
      <c r="F2671" s="16"/>
      <c r="G2671" s="17"/>
      <c r="H2671" s="17"/>
      <c r="I2671" s="18"/>
      <c r="J2671" s="18"/>
      <c r="K2671" s="19"/>
      <c r="L2671" s="1">
        <f t="shared" si="3003"/>
        <v>0</v>
      </c>
      <c r="M2671" s="4">
        <f t="shared" si="3004"/>
        <v>0</v>
      </c>
      <c r="R2671">
        <f t="shared" si="2968"/>
        <v>1</v>
      </c>
      <c r="S2671" s="33">
        <f t="shared" ref="S2671" si="3015">S2663</f>
        <v>44088</v>
      </c>
      <c r="T2671">
        <f t="shared" si="2970"/>
        <v>38</v>
      </c>
      <c r="U2671">
        <f t="shared" si="2971"/>
        <v>9</v>
      </c>
      <c r="V2671" t="str">
        <f t="shared" si="3006"/>
        <v>381</v>
      </c>
      <c r="W2671" s="188">
        <f t="shared" si="2972"/>
        <v>0</v>
      </c>
      <c r="X2671" s="188">
        <f t="shared" si="2973"/>
        <v>0</v>
      </c>
      <c r="Y2671" s="33">
        <f t="shared" si="2974"/>
        <v>44088</v>
      </c>
    </row>
    <row r="2672" spans="1:25" ht="15">
      <c r="A2672" s="39"/>
      <c r="B2672" s="240"/>
      <c r="C2672" s="14" t="str">
        <f>IF(B2663&lt;&gt;"",'Agents Postes'!E$12,"")</f>
        <v/>
      </c>
      <c r="D2672" s="15"/>
      <c r="E2672" s="16"/>
      <c r="F2672" s="16"/>
      <c r="G2672" s="17"/>
      <c r="H2672" s="17"/>
      <c r="I2672" s="18"/>
      <c r="J2672" s="18"/>
      <c r="K2672" s="19"/>
      <c r="L2672" s="1">
        <f t="shared" si="3003"/>
        <v>0</v>
      </c>
      <c r="M2672" s="4">
        <f t="shared" si="3004"/>
        <v>0</v>
      </c>
      <c r="R2672">
        <f t="shared" si="2968"/>
        <v>1</v>
      </c>
      <c r="S2672" s="33">
        <f t="shared" ref="S2672" si="3016">S2663</f>
        <v>44088</v>
      </c>
      <c r="T2672">
        <f t="shared" si="2970"/>
        <v>38</v>
      </c>
      <c r="U2672">
        <f t="shared" si="2971"/>
        <v>9</v>
      </c>
      <c r="V2672" t="str">
        <f t="shared" si="3006"/>
        <v>381</v>
      </c>
      <c r="W2672" s="188">
        <f t="shared" si="2972"/>
        <v>0</v>
      </c>
      <c r="X2672" s="188">
        <f t="shared" si="2973"/>
        <v>0</v>
      </c>
      <c r="Y2672" s="33">
        <f t="shared" si="2974"/>
        <v>44088</v>
      </c>
    </row>
    <row r="2673" spans="1:25" ht="15">
      <c r="A2673" s="39"/>
      <c r="B2673" s="240"/>
      <c r="C2673" s="14" t="str">
        <f>IF(B2663&lt;&gt;"",'Agents Postes'!E$13,"")</f>
        <v/>
      </c>
      <c r="D2673" s="15"/>
      <c r="E2673" s="16"/>
      <c r="F2673" s="16"/>
      <c r="G2673" s="17"/>
      <c r="H2673" s="17"/>
      <c r="I2673" s="18"/>
      <c r="J2673" s="18"/>
      <c r="K2673" s="19"/>
      <c r="L2673" s="1">
        <f t="shared" si="3003"/>
        <v>0</v>
      </c>
      <c r="M2673" s="4">
        <f t="shared" si="3004"/>
        <v>0</v>
      </c>
      <c r="R2673">
        <f t="shared" si="2968"/>
        <v>1</v>
      </c>
      <c r="S2673" s="33">
        <f t="shared" ref="S2673" si="3017">S2663</f>
        <v>44088</v>
      </c>
      <c r="T2673">
        <f t="shared" si="2970"/>
        <v>38</v>
      </c>
      <c r="U2673">
        <f t="shared" si="2971"/>
        <v>9</v>
      </c>
      <c r="V2673" t="str">
        <f t="shared" si="3006"/>
        <v>381</v>
      </c>
      <c r="W2673" s="188">
        <f t="shared" si="2972"/>
        <v>0</v>
      </c>
      <c r="X2673" s="188">
        <f t="shared" si="2973"/>
        <v>0</v>
      </c>
      <c r="Y2673" s="33">
        <f t="shared" si="2974"/>
        <v>44088</v>
      </c>
    </row>
    <row r="2674" spans="1:25" ht="15">
      <c r="A2674" s="39"/>
      <c r="B2674" s="240"/>
      <c r="C2674" s="14" t="str">
        <f>IF(B2663&lt;&gt;"",'Agents Postes'!E$14,"")</f>
        <v/>
      </c>
      <c r="D2674" s="15"/>
      <c r="E2674" s="16"/>
      <c r="F2674" s="16"/>
      <c r="G2674" s="17"/>
      <c r="H2674" s="17"/>
      <c r="I2674" s="18"/>
      <c r="J2674" s="18"/>
      <c r="K2674" s="19"/>
      <c r="L2674" s="1">
        <f t="shared" si="3003"/>
        <v>0</v>
      </c>
      <c r="M2674" s="4">
        <f t="shared" si="3004"/>
        <v>0</v>
      </c>
      <c r="R2674">
        <f t="shared" si="2968"/>
        <v>1</v>
      </c>
      <c r="S2674" s="33">
        <f t="shared" ref="S2674" si="3018">S2663</f>
        <v>44088</v>
      </c>
      <c r="T2674">
        <f t="shared" si="2970"/>
        <v>38</v>
      </c>
      <c r="U2674">
        <f t="shared" si="2971"/>
        <v>9</v>
      </c>
      <c r="V2674" t="str">
        <f t="shared" si="3006"/>
        <v>381</v>
      </c>
      <c r="W2674" s="188">
        <f t="shared" si="2972"/>
        <v>0</v>
      </c>
      <c r="X2674" s="188">
        <f t="shared" si="2973"/>
        <v>0</v>
      </c>
      <c r="Y2674" s="33">
        <f t="shared" si="2974"/>
        <v>44088</v>
      </c>
    </row>
    <row r="2675" spans="1:25" ht="15">
      <c r="A2675" s="39"/>
      <c r="B2675" s="240"/>
      <c r="C2675" s="14" t="str">
        <f>IF(B2664&lt;&gt;"",'Agents Postes'!E$14,"")</f>
        <v/>
      </c>
      <c r="D2675" s="15"/>
      <c r="E2675" s="16"/>
      <c r="F2675" s="16"/>
      <c r="G2675" s="17"/>
      <c r="H2675" s="17"/>
      <c r="I2675" s="18"/>
      <c r="J2675" s="18"/>
      <c r="K2675" s="19"/>
      <c r="L2675" s="1">
        <f t="shared" si="3003"/>
        <v>0</v>
      </c>
      <c r="M2675" s="4">
        <f t="shared" si="3004"/>
        <v>0</v>
      </c>
      <c r="R2675">
        <f t="shared" si="2968"/>
        <v>1</v>
      </c>
      <c r="S2675" s="33">
        <f t="shared" ref="S2675" si="3019">S2663</f>
        <v>44088</v>
      </c>
      <c r="T2675">
        <f t="shared" si="2970"/>
        <v>38</v>
      </c>
      <c r="U2675">
        <f t="shared" si="2971"/>
        <v>9</v>
      </c>
      <c r="V2675" t="str">
        <f t="shared" si="3006"/>
        <v>381</v>
      </c>
      <c r="W2675" s="188">
        <f t="shared" si="2972"/>
        <v>0</v>
      </c>
      <c r="X2675" s="188">
        <f t="shared" si="2973"/>
        <v>0</v>
      </c>
      <c r="Y2675" s="33">
        <f t="shared" si="2974"/>
        <v>44088</v>
      </c>
    </row>
    <row r="2676" spans="1:25" ht="15">
      <c r="A2676" s="39"/>
      <c r="B2676" s="240"/>
      <c r="C2676" s="14" t="str">
        <f>IF(B2665&lt;&gt;"",'Agents Postes'!E$14,"")</f>
        <v/>
      </c>
      <c r="D2676" s="15"/>
      <c r="E2676" s="16"/>
      <c r="F2676" s="16"/>
      <c r="G2676" s="17"/>
      <c r="H2676" s="17"/>
      <c r="I2676" s="18"/>
      <c r="J2676" s="18"/>
      <c r="K2676" s="19"/>
      <c r="L2676" s="1">
        <f t="shared" si="3003"/>
        <v>0</v>
      </c>
      <c r="M2676" s="4">
        <f t="shared" si="3004"/>
        <v>0</v>
      </c>
      <c r="R2676">
        <f t="shared" si="2968"/>
        <v>1</v>
      </c>
      <c r="S2676" s="33">
        <f t="shared" ref="S2676" si="3020">S2663</f>
        <v>44088</v>
      </c>
      <c r="T2676">
        <f t="shared" si="2970"/>
        <v>38</v>
      </c>
      <c r="U2676">
        <f t="shared" si="2971"/>
        <v>9</v>
      </c>
      <c r="V2676" t="str">
        <f t="shared" si="3006"/>
        <v>381</v>
      </c>
      <c r="W2676" s="188">
        <f t="shared" si="2972"/>
        <v>0</v>
      </c>
      <c r="X2676" s="188">
        <f t="shared" si="2973"/>
        <v>0</v>
      </c>
      <c r="Y2676" s="33">
        <f t="shared" si="2974"/>
        <v>44088</v>
      </c>
    </row>
    <row r="2677" spans="1:25" ht="15.75" thickBot="1">
      <c r="A2677" s="39"/>
      <c r="B2677" s="241"/>
      <c r="C2677" s="14" t="str">
        <f>IF(B2666&lt;&gt;"",'Agents Postes'!E$14,"")</f>
        <v/>
      </c>
      <c r="D2677" s="15"/>
      <c r="E2677" s="126"/>
      <c r="F2677" s="126"/>
      <c r="G2677" s="127"/>
      <c r="H2677" s="127"/>
      <c r="I2677" s="128"/>
      <c r="J2677" s="128"/>
      <c r="K2677" s="21"/>
      <c r="L2677" s="5">
        <f t="shared" si="3003"/>
        <v>0</v>
      </c>
      <c r="M2677" s="6">
        <f t="shared" si="3004"/>
        <v>0</v>
      </c>
      <c r="R2677">
        <f t="shared" si="2968"/>
        <v>1</v>
      </c>
      <c r="S2677" s="33">
        <f t="shared" ref="S2677" si="3021">S2663</f>
        <v>44088</v>
      </c>
      <c r="T2677">
        <f t="shared" si="2970"/>
        <v>38</v>
      </c>
      <c r="U2677">
        <f t="shared" si="2971"/>
        <v>9</v>
      </c>
      <c r="V2677" t="str">
        <f t="shared" si="3006"/>
        <v>381</v>
      </c>
      <c r="W2677" s="188">
        <f t="shared" si="2972"/>
        <v>0</v>
      </c>
      <c r="X2677" s="188">
        <f t="shared" si="2973"/>
        <v>0</v>
      </c>
      <c r="Y2677" s="33">
        <f t="shared" si="2974"/>
        <v>44088</v>
      </c>
    </row>
    <row r="2678" spans="1:25" ht="15">
      <c r="A2678" s="39">
        <v>178</v>
      </c>
      <c r="B2678" s="239">
        <f>IF(WORKDAY(D$4,A2678,Feries)&lt;=F$4,WORKDAY(D$4,A2678,Feries),"")</f>
        <v>44089</v>
      </c>
      <c r="C2678" s="11" t="str">
        <f>IF(B2678&lt;&gt;"",'Agents Postes'!E$3,"")</f>
        <v>Herbert Dupont</v>
      </c>
      <c r="D2678" s="12"/>
      <c r="E2678" s="123"/>
      <c r="F2678" s="123"/>
      <c r="G2678" s="124"/>
      <c r="H2678" s="124"/>
      <c r="I2678" s="125"/>
      <c r="J2678" s="125"/>
      <c r="K2678" s="13"/>
      <c r="L2678" s="2">
        <f t="shared" si="3003"/>
        <v>0</v>
      </c>
      <c r="M2678" s="3">
        <f t="shared" si="3004"/>
        <v>0</v>
      </c>
      <c r="R2678">
        <f t="shared" si="2968"/>
        <v>2</v>
      </c>
      <c r="S2678" s="33">
        <f t="shared" ref="S2678" si="3022">B2678</f>
        <v>44089</v>
      </c>
      <c r="T2678">
        <f t="shared" si="2970"/>
        <v>38</v>
      </c>
      <c r="U2678">
        <f t="shared" si="2971"/>
        <v>9</v>
      </c>
      <c r="V2678" t="str">
        <f t="shared" si="3006"/>
        <v>38Herbert Dupont2</v>
      </c>
      <c r="W2678" s="188">
        <f t="shared" si="2972"/>
        <v>0</v>
      </c>
      <c r="X2678" s="188">
        <f t="shared" si="2973"/>
        <v>0</v>
      </c>
      <c r="Y2678" s="33">
        <f t="shared" si="2974"/>
        <v>44089</v>
      </c>
    </row>
    <row r="2679" spans="1:25" ht="15">
      <c r="A2679" s="39"/>
      <c r="B2679" s="240"/>
      <c r="C2679" s="14" t="str">
        <f>IF(B2678&lt;&gt;"",'Agents Postes'!E$4,"")</f>
        <v>Lulu Durand</v>
      </c>
      <c r="D2679" s="15"/>
      <c r="E2679" s="16"/>
      <c r="F2679" s="16"/>
      <c r="G2679" s="17"/>
      <c r="H2679" s="17"/>
      <c r="I2679" s="18"/>
      <c r="J2679" s="18"/>
      <c r="K2679" s="19"/>
      <c r="L2679" s="1">
        <f t="shared" si="3003"/>
        <v>0</v>
      </c>
      <c r="M2679" s="4">
        <f t="shared" si="3004"/>
        <v>0</v>
      </c>
      <c r="R2679">
        <f t="shared" si="2968"/>
        <v>2</v>
      </c>
      <c r="S2679" s="33">
        <f t="shared" ref="S2679" si="3023">S2678</f>
        <v>44089</v>
      </c>
      <c r="T2679">
        <f t="shared" si="2970"/>
        <v>38</v>
      </c>
      <c r="U2679">
        <f t="shared" si="2971"/>
        <v>9</v>
      </c>
      <c r="V2679" t="str">
        <f t="shared" si="3006"/>
        <v>38Lulu Durand2</v>
      </c>
      <c r="W2679" s="188">
        <f t="shared" si="2972"/>
        <v>0</v>
      </c>
      <c r="X2679" s="188">
        <f t="shared" si="2973"/>
        <v>0</v>
      </c>
      <c r="Y2679" s="33">
        <f t="shared" si="2974"/>
        <v>44089</v>
      </c>
    </row>
    <row r="2680" spans="1:25" ht="15">
      <c r="A2680" s="39"/>
      <c r="B2680" s="240"/>
      <c r="C2680" s="14" t="str">
        <f>IF(B2678&lt;&gt;"",'Agents Postes'!E$5,"")</f>
        <v>Jules Wist</v>
      </c>
      <c r="D2680" s="15"/>
      <c r="E2680" s="16"/>
      <c r="F2680" s="16"/>
      <c r="G2680" s="17"/>
      <c r="H2680" s="17"/>
      <c r="I2680" s="18"/>
      <c r="J2680" s="18"/>
      <c r="K2680" s="19"/>
      <c r="L2680" s="1">
        <f t="shared" si="3003"/>
        <v>0</v>
      </c>
      <c r="M2680" s="4">
        <f t="shared" si="3004"/>
        <v>0</v>
      </c>
      <c r="R2680">
        <f t="shared" si="2968"/>
        <v>2</v>
      </c>
      <c r="S2680" s="33">
        <f t="shared" ref="S2680" si="3024">S2678</f>
        <v>44089</v>
      </c>
      <c r="T2680">
        <f t="shared" si="2970"/>
        <v>38</v>
      </c>
      <c r="U2680">
        <f t="shared" si="2971"/>
        <v>9</v>
      </c>
      <c r="V2680" t="str">
        <f t="shared" si="3006"/>
        <v>38Jules Wist2</v>
      </c>
      <c r="W2680" s="188">
        <f t="shared" si="2972"/>
        <v>0</v>
      </c>
      <c r="X2680" s="188">
        <f t="shared" si="2973"/>
        <v>0</v>
      </c>
      <c r="Y2680" s="33">
        <f t="shared" si="2974"/>
        <v>44089</v>
      </c>
    </row>
    <row r="2681" spans="1:25" ht="15">
      <c r="A2681" s="39"/>
      <c r="B2681" s="240"/>
      <c r="C2681" s="14" t="str">
        <f>IF(B2678&lt;&gt;"",'Agents Postes'!E$6,"")</f>
        <v>Honoré Tarot</v>
      </c>
      <c r="D2681" s="15"/>
      <c r="E2681" s="16"/>
      <c r="F2681" s="16"/>
      <c r="G2681" s="17"/>
      <c r="H2681" s="17"/>
      <c r="I2681" s="18"/>
      <c r="J2681" s="18"/>
      <c r="K2681" s="19"/>
      <c r="L2681" s="1">
        <f t="shared" si="3003"/>
        <v>0</v>
      </c>
      <c r="M2681" s="4">
        <f t="shared" si="3004"/>
        <v>0</v>
      </c>
      <c r="R2681">
        <f t="shared" si="2968"/>
        <v>2</v>
      </c>
      <c r="S2681" s="33">
        <f t="shared" ref="S2681" si="3025">S2678</f>
        <v>44089</v>
      </c>
      <c r="T2681">
        <f t="shared" si="2970"/>
        <v>38</v>
      </c>
      <c r="U2681">
        <f t="shared" si="2971"/>
        <v>9</v>
      </c>
      <c r="V2681" t="str">
        <f t="shared" si="3006"/>
        <v>38Honoré Tarot2</v>
      </c>
      <c r="W2681" s="188">
        <f t="shared" si="2972"/>
        <v>0</v>
      </c>
      <c r="X2681" s="188">
        <f t="shared" si="2973"/>
        <v>0</v>
      </c>
      <c r="Y2681" s="33">
        <f t="shared" si="2974"/>
        <v>44089</v>
      </c>
    </row>
    <row r="2682" spans="1:25" ht="15">
      <c r="A2682" s="39"/>
      <c r="B2682" s="240"/>
      <c r="C2682" s="14" t="str">
        <f>IF(B2678&lt;&gt;"",'Agents Postes'!E$7,"")</f>
        <v>Joseph Belote</v>
      </c>
      <c r="D2682" s="15"/>
      <c r="E2682" s="16"/>
      <c r="F2682" s="16"/>
      <c r="G2682" s="17"/>
      <c r="H2682" s="17"/>
      <c r="I2682" s="18"/>
      <c r="J2682" s="18"/>
      <c r="K2682" s="19"/>
      <c r="L2682" s="1">
        <f t="shared" si="3003"/>
        <v>0</v>
      </c>
      <c r="M2682" s="4">
        <f t="shared" si="3004"/>
        <v>0</v>
      </c>
      <c r="R2682">
        <f t="shared" si="2968"/>
        <v>2</v>
      </c>
      <c r="S2682" s="33">
        <f t="shared" ref="S2682" si="3026">S2678</f>
        <v>44089</v>
      </c>
      <c r="T2682">
        <f t="shared" si="2970"/>
        <v>38</v>
      </c>
      <c r="U2682">
        <f t="shared" si="2971"/>
        <v>9</v>
      </c>
      <c r="V2682" t="str">
        <f t="shared" si="3006"/>
        <v>38Joseph Belote2</v>
      </c>
      <c r="W2682" s="188">
        <f t="shared" si="2972"/>
        <v>0</v>
      </c>
      <c r="X2682" s="188">
        <f t="shared" si="2973"/>
        <v>0</v>
      </c>
      <c r="Y2682" s="33">
        <f t="shared" si="2974"/>
        <v>44089</v>
      </c>
    </row>
    <row r="2683" spans="1:25" ht="15">
      <c r="A2683" s="39"/>
      <c r="B2683" s="240"/>
      <c r="C2683" s="14" t="str">
        <f>IF(B2678&lt;&gt;"",'Agents Postes'!E$8,"")</f>
        <v/>
      </c>
      <c r="D2683" s="15"/>
      <c r="E2683" s="16"/>
      <c r="F2683" s="16"/>
      <c r="G2683" s="17"/>
      <c r="H2683" s="17"/>
      <c r="I2683" s="18"/>
      <c r="J2683" s="18"/>
      <c r="K2683" s="19"/>
      <c r="L2683" s="1">
        <f t="shared" si="3003"/>
        <v>0</v>
      </c>
      <c r="M2683" s="4">
        <f t="shared" si="3004"/>
        <v>0</v>
      </c>
      <c r="R2683">
        <f t="shared" si="2968"/>
        <v>2</v>
      </c>
      <c r="S2683" s="33">
        <f t="shared" ref="S2683" si="3027">S2678</f>
        <v>44089</v>
      </c>
      <c r="T2683">
        <f t="shared" si="2970"/>
        <v>38</v>
      </c>
      <c r="U2683">
        <f t="shared" si="2971"/>
        <v>9</v>
      </c>
      <c r="V2683" t="str">
        <f t="shared" si="3006"/>
        <v>382</v>
      </c>
      <c r="W2683" s="188">
        <f t="shared" si="2972"/>
        <v>0</v>
      </c>
      <c r="X2683" s="188">
        <f t="shared" si="2973"/>
        <v>0</v>
      </c>
      <c r="Y2683" s="33">
        <f t="shared" si="2974"/>
        <v>44089</v>
      </c>
    </row>
    <row r="2684" spans="1:25" ht="15">
      <c r="A2684" s="39"/>
      <c r="B2684" s="240"/>
      <c r="C2684" s="14" t="str">
        <f>IF(B2678&lt;&gt;"",'Agents Postes'!E$9,"")</f>
        <v/>
      </c>
      <c r="D2684" s="15"/>
      <c r="E2684" s="16"/>
      <c r="F2684" s="16"/>
      <c r="G2684" s="17"/>
      <c r="H2684" s="17"/>
      <c r="I2684" s="18"/>
      <c r="J2684" s="18"/>
      <c r="K2684" s="19"/>
      <c r="L2684" s="1">
        <f t="shared" si="3003"/>
        <v>0</v>
      </c>
      <c r="M2684" s="4">
        <f t="shared" si="3004"/>
        <v>0</v>
      </c>
      <c r="R2684">
        <f t="shared" si="2968"/>
        <v>2</v>
      </c>
      <c r="S2684" s="33">
        <f t="shared" ref="S2684" si="3028">S2678</f>
        <v>44089</v>
      </c>
      <c r="T2684">
        <f t="shared" si="2970"/>
        <v>38</v>
      </c>
      <c r="U2684">
        <f t="shared" si="2971"/>
        <v>9</v>
      </c>
      <c r="V2684" t="str">
        <f t="shared" si="3006"/>
        <v>382</v>
      </c>
      <c r="W2684" s="188">
        <f t="shared" si="2972"/>
        <v>0</v>
      </c>
      <c r="X2684" s="188">
        <f t="shared" si="2973"/>
        <v>0</v>
      </c>
      <c r="Y2684" s="33">
        <f t="shared" si="2974"/>
        <v>44089</v>
      </c>
    </row>
    <row r="2685" spans="1:25" ht="15">
      <c r="A2685" s="39"/>
      <c r="B2685" s="240"/>
      <c r="C2685" s="14" t="str">
        <f>IF(B2678&lt;&gt;"",'Agents Postes'!E$10,"")</f>
        <v/>
      </c>
      <c r="D2685" s="15"/>
      <c r="E2685" s="16"/>
      <c r="F2685" s="16"/>
      <c r="G2685" s="17"/>
      <c r="H2685" s="17"/>
      <c r="I2685" s="18"/>
      <c r="J2685" s="18"/>
      <c r="K2685" s="19"/>
      <c r="L2685" s="1">
        <f t="shared" si="3003"/>
        <v>0</v>
      </c>
      <c r="M2685" s="4">
        <f t="shared" si="3004"/>
        <v>0</v>
      </c>
      <c r="R2685">
        <f t="shared" si="2968"/>
        <v>2</v>
      </c>
      <c r="S2685" s="33">
        <f t="shared" ref="S2685" si="3029">S2678</f>
        <v>44089</v>
      </c>
      <c r="T2685">
        <f t="shared" si="2970"/>
        <v>38</v>
      </c>
      <c r="U2685">
        <f t="shared" si="2971"/>
        <v>9</v>
      </c>
      <c r="V2685" t="str">
        <f t="shared" si="3006"/>
        <v>382</v>
      </c>
      <c r="W2685" s="188">
        <f t="shared" si="2972"/>
        <v>0</v>
      </c>
      <c r="X2685" s="188">
        <f t="shared" si="2973"/>
        <v>0</v>
      </c>
      <c r="Y2685" s="33">
        <f t="shared" si="2974"/>
        <v>44089</v>
      </c>
    </row>
    <row r="2686" spans="1:25" ht="15">
      <c r="A2686" s="39"/>
      <c r="B2686" s="240"/>
      <c r="C2686" s="14" t="str">
        <f>IF(B2678&lt;&gt;"",'Agents Postes'!E$11,"")</f>
        <v/>
      </c>
      <c r="D2686" s="15"/>
      <c r="E2686" s="16"/>
      <c r="F2686" s="16"/>
      <c r="G2686" s="17"/>
      <c r="H2686" s="17"/>
      <c r="I2686" s="18"/>
      <c r="J2686" s="18"/>
      <c r="K2686" s="19"/>
      <c r="L2686" s="1">
        <f t="shared" si="3003"/>
        <v>0</v>
      </c>
      <c r="M2686" s="4">
        <f t="shared" si="3004"/>
        <v>0</v>
      </c>
      <c r="R2686">
        <f t="shared" si="2968"/>
        <v>2</v>
      </c>
      <c r="S2686" s="33">
        <f t="shared" ref="S2686" si="3030">S2678</f>
        <v>44089</v>
      </c>
      <c r="T2686">
        <f t="shared" si="2970"/>
        <v>38</v>
      </c>
      <c r="U2686">
        <f t="shared" si="2971"/>
        <v>9</v>
      </c>
      <c r="V2686" t="str">
        <f t="shared" si="3006"/>
        <v>382</v>
      </c>
      <c r="W2686" s="188">
        <f t="shared" si="2972"/>
        <v>0</v>
      </c>
      <c r="X2686" s="188">
        <f t="shared" si="2973"/>
        <v>0</v>
      </c>
      <c r="Y2686" s="33">
        <f t="shared" si="2974"/>
        <v>44089</v>
      </c>
    </row>
    <row r="2687" spans="1:25" ht="15">
      <c r="A2687" s="39"/>
      <c r="B2687" s="240"/>
      <c r="C2687" s="14" t="str">
        <f>IF(B2678&lt;&gt;"",'Agents Postes'!E$12,"")</f>
        <v/>
      </c>
      <c r="D2687" s="15"/>
      <c r="E2687" s="16"/>
      <c r="F2687" s="16"/>
      <c r="G2687" s="17"/>
      <c r="H2687" s="17"/>
      <c r="I2687" s="18"/>
      <c r="J2687" s="18"/>
      <c r="K2687" s="19"/>
      <c r="L2687" s="1">
        <f t="shared" si="3003"/>
        <v>0</v>
      </c>
      <c r="M2687" s="4">
        <f t="shared" si="3004"/>
        <v>0</v>
      </c>
      <c r="R2687">
        <f t="shared" si="2968"/>
        <v>2</v>
      </c>
      <c r="S2687" s="33">
        <f t="shared" ref="S2687" si="3031">S2678</f>
        <v>44089</v>
      </c>
      <c r="T2687">
        <f t="shared" si="2970"/>
        <v>38</v>
      </c>
      <c r="U2687">
        <f t="shared" si="2971"/>
        <v>9</v>
      </c>
      <c r="V2687" t="str">
        <f t="shared" si="3006"/>
        <v>382</v>
      </c>
      <c r="W2687" s="188">
        <f t="shared" si="2972"/>
        <v>0</v>
      </c>
      <c r="X2687" s="188">
        <f t="shared" si="2973"/>
        <v>0</v>
      </c>
      <c r="Y2687" s="33">
        <f t="shared" si="2974"/>
        <v>44089</v>
      </c>
    </row>
    <row r="2688" spans="1:25" ht="15">
      <c r="A2688" s="39"/>
      <c r="B2688" s="240"/>
      <c r="C2688" s="14" t="str">
        <f>IF(B2678&lt;&gt;"",'Agents Postes'!E$13,"")</f>
        <v/>
      </c>
      <c r="D2688" s="15"/>
      <c r="E2688" s="16"/>
      <c r="F2688" s="16"/>
      <c r="G2688" s="17"/>
      <c r="H2688" s="17"/>
      <c r="I2688" s="18"/>
      <c r="J2688" s="18"/>
      <c r="K2688" s="19"/>
      <c r="L2688" s="1">
        <f t="shared" si="3003"/>
        <v>0</v>
      </c>
      <c r="M2688" s="4">
        <f t="shared" si="3004"/>
        <v>0</v>
      </c>
      <c r="R2688">
        <f t="shared" si="2968"/>
        <v>2</v>
      </c>
      <c r="S2688" s="33">
        <f t="shared" ref="S2688" si="3032">S2678</f>
        <v>44089</v>
      </c>
      <c r="T2688">
        <f t="shared" si="2970"/>
        <v>38</v>
      </c>
      <c r="U2688">
        <f t="shared" si="2971"/>
        <v>9</v>
      </c>
      <c r="V2688" t="str">
        <f t="shared" si="3006"/>
        <v>382</v>
      </c>
      <c r="W2688" s="188">
        <f t="shared" si="2972"/>
        <v>0</v>
      </c>
      <c r="X2688" s="188">
        <f t="shared" si="2973"/>
        <v>0</v>
      </c>
      <c r="Y2688" s="33">
        <f t="shared" si="2974"/>
        <v>44089</v>
      </c>
    </row>
    <row r="2689" spans="1:25" ht="15">
      <c r="A2689" s="39"/>
      <c r="B2689" s="240"/>
      <c r="C2689" s="14" t="str">
        <f>IF(B2678&lt;&gt;"",'Agents Postes'!E$14,"")</f>
        <v/>
      </c>
      <c r="D2689" s="15"/>
      <c r="E2689" s="16"/>
      <c r="F2689" s="16"/>
      <c r="G2689" s="17"/>
      <c r="H2689" s="17"/>
      <c r="I2689" s="18"/>
      <c r="J2689" s="18"/>
      <c r="K2689" s="19"/>
      <c r="L2689" s="1">
        <f t="shared" si="3003"/>
        <v>0</v>
      </c>
      <c r="M2689" s="4">
        <f t="shared" si="3004"/>
        <v>0</v>
      </c>
      <c r="R2689">
        <f t="shared" si="2968"/>
        <v>2</v>
      </c>
      <c r="S2689" s="33">
        <f t="shared" ref="S2689" si="3033">S2678</f>
        <v>44089</v>
      </c>
      <c r="T2689">
        <f t="shared" si="2970"/>
        <v>38</v>
      </c>
      <c r="U2689">
        <f t="shared" si="2971"/>
        <v>9</v>
      </c>
      <c r="V2689" t="str">
        <f t="shared" si="3006"/>
        <v>382</v>
      </c>
      <c r="W2689" s="188">
        <f t="shared" si="2972"/>
        <v>0</v>
      </c>
      <c r="X2689" s="188">
        <f t="shared" si="2973"/>
        <v>0</v>
      </c>
      <c r="Y2689" s="33">
        <f t="shared" si="2974"/>
        <v>44089</v>
      </c>
    </row>
    <row r="2690" spans="1:25" ht="15">
      <c r="A2690" s="39"/>
      <c r="B2690" s="240"/>
      <c r="C2690" s="14" t="str">
        <f>IF(B2679&lt;&gt;"",'Agents Postes'!E$14,"")</f>
        <v/>
      </c>
      <c r="D2690" s="15"/>
      <c r="E2690" s="16"/>
      <c r="F2690" s="16"/>
      <c r="G2690" s="17"/>
      <c r="H2690" s="17"/>
      <c r="I2690" s="18"/>
      <c r="J2690" s="18"/>
      <c r="K2690" s="19"/>
      <c r="L2690" s="1">
        <f t="shared" si="3003"/>
        <v>0</v>
      </c>
      <c r="M2690" s="4">
        <f t="shared" si="3004"/>
        <v>0</v>
      </c>
      <c r="R2690">
        <f t="shared" si="2968"/>
        <v>2</v>
      </c>
      <c r="S2690" s="33">
        <f t="shared" ref="S2690" si="3034">S2678</f>
        <v>44089</v>
      </c>
      <c r="T2690">
        <f t="shared" si="2970"/>
        <v>38</v>
      </c>
      <c r="U2690">
        <f t="shared" si="2971"/>
        <v>9</v>
      </c>
      <c r="V2690" t="str">
        <f t="shared" si="3006"/>
        <v>382</v>
      </c>
      <c r="W2690" s="188">
        <f t="shared" si="2972"/>
        <v>0</v>
      </c>
      <c r="X2690" s="188">
        <f t="shared" si="2973"/>
        <v>0</v>
      </c>
      <c r="Y2690" s="33">
        <f t="shared" si="2974"/>
        <v>44089</v>
      </c>
    </row>
    <row r="2691" spans="1:25" ht="15">
      <c r="A2691" s="39"/>
      <c r="B2691" s="240"/>
      <c r="C2691" s="14" t="str">
        <f>IF(B2680&lt;&gt;"",'Agents Postes'!E$14,"")</f>
        <v/>
      </c>
      <c r="D2691" s="15"/>
      <c r="E2691" s="16"/>
      <c r="F2691" s="16"/>
      <c r="G2691" s="17"/>
      <c r="H2691" s="17"/>
      <c r="I2691" s="18"/>
      <c r="J2691" s="18"/>
      <c r="K2691" s="19"/>
      <c r="L2691" s="1">
        <f t="shared" si="3003"/>
        <v>0</v>
      </c>
      <c r="M2691" s="4">
        <f t="shared" si="3004"/>
        <v>0</v>
      </c>
      <c r="R2691">
        <f t="shared" si="2968"/>
        <v>2</v>
      </c>
      <c r="S2691" s="33">
        <f t="shared" ref="S2691" si="3035">S2678</f>
        <v>44089</v>
      </c>
      <c r="T2691">
        <f t="shared" si="2970"/>
        <v>38</v>
      </c>
      <c r="U2691">
        <f t="shared" si="2971"/>
        <v>9</v>
      </c>
      <c r="V2691" t="str">
        <f t="shared" si="3006"/>
        <v>382</v>
      </c>
      <c r="W2691" s="188">
        <f t="shared" si="2972"/>
        <v>0</v>
      </c>
      <c r="X2691" s="188">
        <f t="shared" si="2973"/>
        <v>0</v>
      </c>
      <c r="Y2691" s="33">
        <f t="shared" si="2974"/>
        <v>44089</v>
      </c>
    </row>
    <row r="2692" spans="1:25" ht="15.75" thickBot="1">
      <c r="A2692" s="39"/>
      <c r="B2692" s="241"/>
      <c r="C2692" s="14" t="str">
        <f>IF(B2681&lt;&gt;"",'Agents Postes'!E$14,"")</f>
        <v/>
      </c>
      <c r="D2692" s="15"/>
      <c r="E2692" s="126"/>
      <c r="F2692" s="126"/>
      <c r="G2692" s="127"/>
      <c r="H2692" s="127"/>
      <c r="I2692" s="128"/>
      <c r="J2692" s="128"/>
      <c r="K2692" s="21"/>
      <c r="L2692" s="5">
        <f t="shared" si="3003"/>
        <v>0</v>
      </c>
      <c r="M2692" s="6">
        <f t="shared" si="3004"/>
        <v>0</v>
      </c>
      <c r="R2692">
        <f t="shared" si="2968"/>
        <v>2</v>
      </c>
      <c r="S2692" s="33">
        <f t="shared" ref="S2692" si="3036">S2678</f>
        <v>44089</v>
      </c>
      <c r="T2692">
        <f t="shared" si="2970"/>
        <v>38</v>
      </c>
      <c r="U2692">
        <f t="shared" si="2971"/>
        <v>9</v>
      </c>
      <c r="V2692" t="str">
        <f t="shared" si="3006"/>
        <v>382</v>
      </c>
      <c r="W2692" s="188">
        <f t="shared" si="2972"/>
        <v>0</v>
      </c>
      <c r="X2692" s="188">
        <f t="shared" si="2973"/>
        <v>0</v>
      </c>
      <c r="Y2692" s="33">
        <f t="shared" si="2974"/>
        <v>44089</v>
      </c>
    </row>
    <row r="2693" spans="1:25" ht="15">
      <c r="A2693" s="39">
        <v>179</v>
      </c>
      <c r="B2693" s="239">
        <f>IF(WORKDAY(D$4,A2693,Feries)&lt;=F$4,WORKDAY(D$4,A2693,Feries),"")</f>
        <v>44090</v>
      </c>
      <c r="C2693" s="11" t="str">
        <f>IF(B2693&lt;&gt;"",'Agents Postes'!E$3,"")</f>
        <v>Herbert Dupont</v>
      </c>
      <c r="D2693" s="12"/>
      <c r="E2693" s="123"/>
      <c r="F2693" s="123"/>
      <c r="G2693" s="124"/>
      <c r="H2693" s="124"/>
      <c r="I2693" s="125"/>
      <c r="J2693" s="125"/>
      <c r="K2693" s="13"/>
      <c r="L2693" s="2">
        <f t="shared" si="3003"/>
        <v>0</v>
      </c>
      <c r="M2693" s="3">
        <f t="shared" si="3004"/>
        <v>0</v>
      </c>
      <c r="R2693">
        <f t="shared" si="2968"/>
        <v>3</v>
      </c>
      <c r="S2693" s="33">
        <f t="shared" ref="S2693" si="3037">B2693</f>
        <v>44090</v>
      </c>
      <c r="T2693">
        <f t="shared" si="2970"/>
        <v>38</v>
      </c>
      <c r="U2693">
        <f t="shared" si="2971"/>
        <v>9</v>
      </c>
      <c r="V2693" t="str">
        <f t="shared" si="3006"/>
        <v>38Herbert Dupont3</v>
      </c>
      <c r="W2693" s="188">
        <f t="shared" si="2972"/>
        <v>0</v>
      </c>
      <c r="X2693" s="188">
        <f t="shared" si="2973"/>
        <v>0</v>
      </c>
      <c r="Y2693" s="33">
        <f t="shared" si="2974"/>
        <v>44090</v>
      </c>
    </row>
    <row r="2694" spans="1:25" ht="15">
      <c r="A2694" s="39"/>
      <c r="B2694" s="240"/>
      <c r="C2694" s="14" t="str">
        <f>IF(B2693&lt;&gt;"",'Agents Postes'!E$4,"")</f>
        <v>Lulu Durand</v>
      </c>
      <c r="D2694" s="15"/>
      <c r="E2694" s="16"/>
      <c r="F2694" s="16"/>
      <c r="G2694" s="17"/>
      <c r="H2694" s="17"/>
      <c r="I2694" s="18"/>
      <c r="J2694" s="18"/>
      <c r="K2694" s="19"/>
      <c r="L2694" s="1">
        <f t="shared" si="3003"/>
        <v>0</v>
      </c>
      <c r="M2694" s="4">
        <f t="shared" si="3004"/>
        <v>0</v>
      </c>
      <c r="R2694">
        <f t="shared" si="2968"/>
        <v>3</v>
      </c>
      <c r="S2694" s="33">
        <f t="shared" ref="S2694" si="3038">S2693</f>
        <v>44090</v>
      </c>
      <c r="T2694">
        <f t="shared" si="2970"/>
        <v>38</v>
      </c>
      <c r="U2694">
        <f t="shared" si="2971"/>
        <v>9</v>
      </c>
      <c r="V2694" t="str">
        <f t="shared" si="3006"/>
        <v>38Lulu Durand3</v>
      </c>
      <c r="W2694" s="188">
        <f t="shared" si="2972"/>
        <v>0</v>
      </c>
      <c r="X2694" s="188">
        <f t="shared" si="2973"/>
        <v>0</v>
      </c>
      <c r="Y2694" s="33">
        <f t="shared" si="2974"/>
        <v>44090</v>
      </c>
    </row>
    <row r="2695" spans="1:25" ht="15">
      <c r="A2695" s="39"/>
      <c r="B2695" s="240"/>
      <c r="C2695" s="14" t="str">
        <f>IF(B2693&lt;&gt;"",'Agents Postes'!E$5,"")</f>
        <v>Jules Wist</v>
      </c>
      <c r="D2695" s="15"/>
      <c r="E2695" s="16"/>
      <c r="F2695" s="16"/>
      <c r="G2695" s="17"/>
      <c r="H2695" s="17"/>
      <c r="I2695" s="18"/>
      <c r="J2695" s="18"/>
      <c r="K2695" s="19"/>
      <c r="L2695" s="1">
        <f t="shared" si="3003"/>
        <v>0</v>
      </c>
      <c r="M2695" s="4">
        <f t="shared" si="3004"/>
        <v>0</v>
      </c>
      <c r="R2695">
        <f t="shared" si="2968"/>
        <v>3</v>
      </c>
      <c r="S2695" s="33">
        <f t="shared" ref="S2695" si="3039">S2693</f>
        <v>44090</v>
      </c>
      <c r="T2695">
        <f t="shared" si="2970"/>
        <v>38</v>
      </c>
      <c r="U2695">
        <f t="shared" si="2971"/>
        <v>9</v>
      </c>
      <c r="V2695" t="str">
        <f t="shared" si="3006"/>
        <v>38Jules Wist3</v>
      </c>
      <c r="W2695" s="188">
        <f t="shared" si="2972"/>
        <v>0</v>
      </c>
      <c r="X2695" s="188">
        <f t="shared" si="2973"/>
        <v>0</v>
      </c>
      <c r="Y2695" s="33">
        <f t="shared" si="2974"/>
        <v>44090</v>
      </c>
    </row>
    <row r="2696" spans="1:25" ht="15">
      <c r="A2696" s="39"/>
      <c r="B2696" s="240"/>
      <c r="C2696" s="14" t="str">
        <f>IF(B2693&lt;&gt;"",'Agents Postes'!E$6,"")</f>
        <v>Honoré Tarot</v>
      </c>
      <c r="D2696" s="15"/>
      <c r="E2696" s="16"/>
      <c r="F2696" s="16"/>
      <c r="G2696" s="17"/>
      <c r="H2696" s="17"/>
      <c r="I2696" s="18"/>
      <c r="J2696" s="18"/>
      <c r="K2696" s="19"/>
      <c r="L2696" s="1">
        <f t="shared" si="3003"/>
        <v>0</v>
      </c>
      <c r="M2696" s="4">
        <f t="shared" si="3004"/>
        <v>0</v>
      </c>
      <c r="R2696">
        <f t="shared" si="2968"/>
        <v>3</v>
      </c>
      <c r="S2696" s="33">
        <f t="shared" ref="S2696" si="3040">S2693</f>
        <v>44090</v>
      </c>
      <c r="T2696">
        <f t="shared" si="2970"/>
        <v>38</v>
      </c>
      <c r="U2696">
        <f t="shared" si="2971"/>
        <v>9</v>
      </c>
      <c r="V2696" t="str">
        <f t="shared" si="3006"/>
        <v>38Honoré Tarot3</v>
      </c>
      <c r="W2696" s="188">
        <f t="shared" si="2972"/>
        <v>0</v>
      </c>
      <c r="X2696" s="188">
        <f t="shared" si="2973"/>
        <v>0</v>
      </c>
      <c r="Y2696" s="33">
        <f t="shared" si="2974"/>
        <v>44090</v>
      </c>
    </row>
    <row r="2697" spans="1:25" ht="15">
      <c r="A2697" s="39"/>
      <c r="B2697" s="240"/>
      <c r="C2697" s="14" t="str">
        <f>IF(B2693&lt;&gt;"",'Agents Postes'!E$7,"")</f>
        <v>Joseph Belote</v>
      </c>
      <c r="D2697" s="15"/>
      <c r="E2697" s="16"/>
      <c r="F2697" s="16"/>
      <c r="G2697" s="17"/>
      <c r="H2697" s="17"/>
      <c r="I2697" s="18"/>
      <c r="J2697" s="18"/>
      <c r="K2697" s="19"/>
      <c r="L2697" s="1">
        <f t="shared" si="3003"/>
        <v>0</v>
      </c>
      <c r="M2697" s="4">
        <f t="shared" si="3004"/>
        <v>0</v>
      </c>
      <c r="R2697">
        <f t="shared" ref="R2697:R2760" si="3041">IF(S2697&lt;&gt;"",WEEKDAY(S2697,2),"")</f>
        <v>3</v>
      </c>
      <c r="S2697" s="33">
        <f t="shared" ref="S2697" si="3042">S2693</f>
        <v>44090</v>
      </c>
      <c r="T2697">
        <f t="shared" ref="T2697:T2760" si="3043">IF(S2697&lt;&gt;"",WEEKNUM(S2697,2),"")</f>
        <v>38</v>
      </c>
      <c r="U2697">
        <f t="shared" ref="U2697:U2760" si="3044">IF(S2697&lt;&gt;"",MONTH(S2697),"")</f>
        <v>9</v>
      </c>
      <c r="V2697" t="str">
        <f t="shared" si="3006"/>
        <v>38Joseph Belote3</v>
      </c>
      <c r="W2697" s="188">
        <f t="shared" ref="W2697:W2760" si="3045">D2697</f>
        <v>0</v>
      </c>
      <c r="X2697" s="188">
        <f t="shared" ref="X2697:X2760" si="3046">K2697</f>
        <v>0</v>
      </c>
      <c r="Y2697" s="33">
        <f t="shared" ref="Y2697:Y2760" si="3047">S2697</f>
        <v>44090</v>
      </c>
    </row>
    <row r="2698" spans="1:25" ht="15">
      <c r="A2698" s="39"/>
      <c r="B2698" s="240"/>
      <c r="C2698" s="14" t="str">
        <f>IF(B2693&lt;&gt;"",'Agents Postes'!E$8,"")</f>
        <v/>
      </c>
      <c r="D2698" s="15"/>
      <c r="E2698" s="16"/>
      <c r="F2698" s="16"/>
      <c r="G2698" s="17"/>
      <c r="H2698" s="17"/>
      <c r="I2698" s="18"/>
      <c r="J2698" s="18"/>
      <c r="K2698" s="19"/>
      <c r="L2698" s="1">
        <f t="shared" si="3003"/>
        <v>0</v>
      </c>
      <c r="M2698" s="4">
        <f t="shared" si="3004"/>
        <v>0</v>
      </c>
      <c r="R2698">
        <f t="shared" si="3041"/>
        <v>3</v>
      </c>
      <c r="S2698" s="33">
        <f t="shared" ref="S2698" si="3048">S2693</f>
        <v>44090</v>
      </c>
      <c r="T2698">
        <f t="shared" si="3043"/>
        <v>38</v>
      </c>
      <c r="U2698">
        <f t="shared" si="3044"/>
        <v>9</v>
      </c>
      <c r="V2698" t="str">
        <f t="shared" si="3006"/>
        <v>383</v>
      </c>
      <c r="W2698" s="188">
        <f t="shared" si="3045"/>
        <v>0</v>
      </c>
      <c r="X2698" s="188">
        <f t="shared" si="3046"/>
        <v>0</v>
      </c>
      <c r="Y2698" s="33">
        <f t="shared" si="3047"/>
        <v>44090</v>
      </c>
    </row>
    <row r="2699" spans="1:25" ht="15">
      <c r="A2699" s="39"/>
      <c r="B2699" s="240"/>
      <c r="C2699" s="14" t="str">
        <f>IF(B2693&lt;&gt;"",'Agents Postes'!E$9,"")</f>
        <v/>
      </c>
      <c r="D2699" s="15"/>
      <c r="E2699" s="16"/>
      <c r="F2699" s="16"/>
      <c r="G2699" s="17"/>
      <c r="H2699" s="17"/>
      <c r="I2699" s="18"/>
      <c r="J2699" s="18"/>
      <c r="K2699" s="19"/>
      <c r="L2699" s="1">
        <f t="shared" si="3003"/>
        <v>0</v>
      </c>
      <c r="M2699" s="4">
        <f t="shared" si="3004"/>
        <v>0</v>
      </c>
      <c r="R2699">
        <f t="shared" si="3041"/>
        <v>3</v>
      </c>
      <c r="S2699" s="33">
        <f t="shared" ref="S2699" si="3049">S2693</f>
        <v>44090</v>
      </c>
      <c r="T2699">
        <f t="shared" si="3043"/>
        <v>38</v>
      </c>
      <c r="U2699">
        <f t="shared" si="3044"/>
        <v>9</v>
      </c>
      <c r="V2699" t="str">
        <f t="shared" si="3006"/>
        <v>383</v>
      </c>
      <c r="W2699" s="188">
        <f t="shared" si="3045"/>
        <v>0</v>
      </c>
      <c r="X2699" s="188">
        <f t="shared" si="3046"/>
        <v>0</v>
      </c>
      <c r="Y2699" s="33">
        <f t="shared" si="3047"/>
        <v>44090</v>
      </c>
    </row>
    <row r="2700" spans="1:25" ht="15">
      <c r="A2700" s="39"/>
      <c r="B2700" s="240"/>
      <c r="C2700" s="14" t="str">
        <f>IF(B2693&lt;&gt;"",'Agents Postes'!E$10,"")</f>
        <v/>
      </c>
      <c r="D2700" s="15"/>
      <c r="E2700" s="16"/>
      <c r="F2700" s="16"/>
      <c r="G2700" s="17"/>
      <c r="H2700" s="17"/>
      <c r="I2700" s="18"/>
      <c r="J2700" s="18"/>
      <c r="K2700" s="19"/>
      <c r="L2700" s="1">
        <f t="shared" si="3003"/>
        <v>0</v>
      </c>
      <c r="M2700" s="4">
        <f t="shared" si="3004"/>
        <v>0</v>
      </c>
      <c r="R2700">
        <f t="shared" si="3041"/>
        <v>3</v>
      </c>
      <c r="S2700" s="33">
        <f t="shared" ref="S2700" si="3050">S2693</f>
        <v>44090</v>
      </c>
      <c r="T2700">
        <f t="shared" si="3043"/>
        <v>38</v>
      </c>
      <c r="U2700">
        <f t="shared" si="3044"/>
        <v>9</v>
      </c>
      <c r="V2700" t="str">
        <f t="shared" si="3006"/>
        <v>383</v>
      </c>
      <c r="W2700" s="188">
        <f t="shared" si="3045"/>
        <v>0</v>
      </c>
      <c r="X2700" s="188">
        <f t="shared" si="3046"/>
        <v>0</v>
      </c>
      <c r="Y2700" s="33">
        <f t="shared" si="3047"/>
        <v>44090</v>
      </c>
    </row>
    <row r="2701" spans="1:25" ht="15">
      <c r="A2701" s="39"/>
      <c r="B2701" s="240"/>
      <c r="C2701" s="14" t="str">
        <f>IF(B2693&lt;&gt;"",'Agents Postes'!E$11,"")</f>
        <v/>
      </c>
      <c r="D2701" s="15"/>
      <c r="E2701" s="16"/>
      <c r="F2701" s="16"/>
      <c r="G2701" s="17"/>
      <c r="H2701" s="17"/>
      <c r="I2701" s="18"/>
      <c r="J2701" s="18"/>
      <c r="K2701" s="19"/>
      <c r="L2701" s="1">
        <f t="shared" si="3003"/>
        <v>0</v>
      </c>
      <c r="M2701" s="4">
        <f t="shared" si="3004"/>
        <v>0</v>
      </c>
      <c r="R2701">
        <f t="shared" si="3041"/>
        <v>3</v>
      </c>
      <c r="S2701" s="33">
        <f t="shared" ref="S2701" si="3051">S2693</f>
        <v>44090</v>
      </c>
      <c r="T2701">
        <f t="shared" si="3043"/>
        <v>38</v>
      </c>
      <c r="U2701">
        <f t="shared" si="3044"/>
        <v>9</v>
      </c>
      <c r="V2701" t="str">
        <f t="shared" si="3006"/>
        <v>383</v>
      </c>
      <c r="W2701" s="188">
        <f t="shared" si="3045"/>
        <v>0</v>
      </c>
      <c r="X2701" s="188">
        <f t="shared" si="3046"/>
        <v>0</v>
      </c>
      <c r="Y2701" s="33">
        <f t="shared" si="3047"/>
        <v>44090</v>
      </c>
    </row>
    <row r="2702" spans="1:25" ht="15">
      <c r="A2702" s="39"/>
      <c r="B2702" s="240"/>
      <c r="C2702" s="14" t="str">
        <f>IF(B2693&lt;&gt;"",'Agents Postes'!E$12,"")</f>
        <v/>
      </c>
      <c r="D2702" s="15"/>
      <c r="E2702" s="16"/>
      <c r="F2702" s="16"/>
      <c r="G2702" s="17"/>
      <c r="H2702" s="17"/>
      <c r="I2702" s="18"/>
      <c r="J2702" s="18"/>
      <c r="K2702" s="19"/>
      <c r="L2702" s="1">
        <f t="shared" si="3003"/>
        <v>0</v>
      </c>
      <c r="M2702" s="4">
        <f t="shared" si="3004"/>
        <v>0</v>
      </c>
      <c r="R2702">
        <f t="shared" si="3041"/>
        <v>3</v>
      </c>
      <c r="S2702" s="33">
        <f t="shared" ref="S2702" si="3052">S2693</f>
        <v>44090</v>
      </c>
      <c r="T2702">
        <f t="shared" si="3043"/>
        <v>38</v>
      </c>
      <c r="U2702">
        <f t="shared" si="3044"/>
        <v>9</v>
      </c>
      <c r="V2702" t="str">
        <f t="shared" si="3006"/>
        <v>383</v>
      </c>
      <c r="W2702" s="188">
        <f t="shared" si="3045"/>
        <v>0</v>
      </c>
      <c r="X2702" s="188">
        <f t="shared" si="3046"/>
        <v>0</v>
      </c>
      <c r="Y2702" s="33">
        <f t="shared" si="3047"/>
        <v>44090</v>
      </c>
    </row>
    <row r="2703" spans="1:25" ht="15">
      <c r="A2703" s="39"/>
      <c r="B2703" s="240"/>
      <c r="C2703" s="14" t="str">
        <f>IF(B2693&lt;&gt;"",'Agents Postes'!E$13,"")</f>
        <v/>
      </c>
      <c r="D2703" s="15"/>
      <c r="E2703" s="16"/>
      <c r="F2703" s="16"/>
      <c r="G2703" s="17"/>
      <c r="H2703" s="17"/>
      <c r="I2703" s="18"/>
      <c r="J2703" s="18"/>
      <c r="K2703" s="19"/>
      <c r="L2703" s="1">
        <f t="shared" si="3003"/>
        <v>0</v>
      </c>
      <c r="M2703" s="4">
        <f t="shared" si="3004"/>
        <v>0</v>
      </c>
      <c r="R2703">
        <f t="shared" si="3041"/>
        <v>3</v>
      </c>
      <c r="S2703" s="33">
        <f t="shared" ref="S2703" si="3053">S2693</f>
        <v>44090</v>
      </c>
      <c r="T2703">
        <f t="shared" si="3043"/>
        <v>38</v>
      </c>
      <c r="U2703">
        <f t="shared" si="3044"/>
        <v>9</v>
      </c>
      <c r="V2703" t="str">
        <f t="shared" si="3006"/>
        <v>383</v>
      </c>
      <c r="W2703" s="188">
        <f t="shared" si="3045"/>
        <v>0</v>
      </c>
      <c r="X2703" s="188">
        <f t="shared" si="3046"/>
        <v>0</v>
      </c>
      <c r="Y2703" s="33">
        <f t="shared" si="3047"/>
        <v>44090</v>
      </c>
    </row>
    <row r="2704" spans="1:25" ht="15">
      <c r="A2704" s="39"/>
      <c r="B2704" s="240"/>
      <c r="C2704" s="14" t="str">
        <f>IF(B2693&lt;&gt;"",'Agents Postes'!E$14,"")</f>
        <v/>
      </c>
      <c r="D2704" s="15"/>
      <c r="E2704" s="16"/>
      <c r="F2704" s="16"/>
      <c r="G2704" s="17"/>
      <c r="H2704" s="17"/>
      <c r="I2704" s="18"/>
      <c r="J2704" s="18"/>
      <c r="K2704" s="19"/>
      <c r="L2704" s="1">
        <f t="shared" si="3003"/>
        <v>0</v>
      </c>
      <c r="M2704" s="4">
        <f t="shared" si="3004"/>
        <v>0</v>
      </c>
      <c r="R2704">
        <f t="shared" si="3041"/>
        <v>3</v>
      </c>
      <c r="S2704" s="33">
        <f t="shared" ref="S2704" si="3054">S2693</f>
        <v>44090</v>
      </c>
      <c r="T2704">
        <f t="shared" si="3043"/>
        <v>38</v>
      </c>
      <c r="U2704">
        <f t="shared" si="3044"/>
        <v>9</v>
      </c>
      <c r="V2704" t="str">
        <f t="shared" si="3006"/>
        <v>383</v>
      </c>
      <c r="W2704" s="188">
        <f t="shared" si="3045"/>
        <v>0</v>
      </c>
      <c r="X2704" s="188">
        <f t="shared" si="3046"/>
        <v>0</v>
      </c>
      <c r="Y2704" s="33">
        <f t="shared" si="3047"/>
        <v>44090</v>
      </c>
    </row>
    <row r="2705" spans="1:25" ht="15">
      <c r="A2705" s="39"/>
      <c r="B2705" s="240"/>
      <c r="C2705" s="14" t="str">
        <f>IF(B2694&lt;&gt;"",'Agents Postes'!E$14,"")</f>
        <v/>
      </c>
      <c r="D2705" s="15"/>
      <c r="E2705" s="16"/>
      <c r="F2705" s="16"/>
      <c r="G2705" s="17"/>
      <c r="H2705" s="17"/>
      <c r="I2705" s="18"/>
      <c r="J2705" s="18"/>
      <c r="K2705" s="19"/>
      <c r="L2705" s="1">
        <f t="shared" si="3003"/>
        <v>0</v>
      </c>
      <c r="M2705" s="4">
        <f t="shared" si="3004"/>
        <v>0</v>
      </c>
      <c r="R2705">
        <f t="shared" si="3041"/>
        <v>3</v>
      </c>
      <c r="S2705" s="33">
        <f t="shared" ref="S2705" si="3055">S2693</f>
        <v>44090</v>
      </c>
      <c r="T2705">
        <f t="shared" si="3043"/>
        <v>38</v>
      </c>
      <c r="U2705">
        <f t="shared" si="3044"/>
        <v>9</v>
      </c>
      <c r="V2705" t="str">
        <f t="shared" si="3006"/>
        <v>383</v>
      </c>
      <c r="W2705" s="188">
        <f t="shared" si="3045"/>
        <v>0</v>
      </c>
      <c r="X2705" s="188">
        <f t="shared" si="3046"/>
        <v>0</v>
      </c>
      <c r="Y2705" s="33">
        <f t="shared" si="3047"/>
        <v>44090</v>
      </c>
    </row>
    <row r="2706" spans="1:25" ht="15">
      <c r="A2706" s="39"/>
      <c r="B2706" s="240"/>
      <c r="C2706" s="14" t="str">
        <f>IF(B2695&lt;&gt;"",'Agents Postes'!E$14,"")</f>
        <v/>
      </c>
      <c r="D2706" s="15"/>
      <c r="E2706" s="16"/>
      <c r="F2706" s="16"/>
      <c r="G2706" s="17"/>
      <c r="H2706" s="17"/>
      <c r="I2706" s="18"/>
      <c r="J2706" s="18"/>
      <c r="K2706" s="19"/>
      <c r="L2706" s="1">
        <f t="shared" si="3003"/>
        <v>0</v>
      </c>
      <c r="M2706" s="4">
        <f t="shared" si="3004"/>
        <v>0</v>
      </c>
      <c r="R2706">
        <f t="shared" si="3041"/>
        <v>3</v>
      </c>
      <c r="S2706" s="33">
        <f t="shared" ref="S2706" si="3056">S2693</f>
        <v>44090</v>
      </c>
      <c r="T2706">
        <f t="shared" si="3043"/>
        <v>38</v>
      </c>
      <c r="U2706">
        <f t="shared" si="3044"/>
        <v>9</v>
      </c>
      <c r="V2706" t="str">
        <f t="shared" si="3006"/>
        <v>383</v>
      </c>
      <c r="W2706" s="188">
        <f t="shared" si="3045"/>
        <v>0</v>
      </c>
      <c r="X2706" s="188">
        <f t="shared" si="3046"/>
        <v>0</v>
      </c>
      <c r="Y2706" s="33">
        <f t="shared" si="3047"/>
        <v>44090</v>
      </c>
    </row>
    <row r="2707" spans="1:25" ht="15.75" thickBot="1">
      <c r="A2707" s="39"/>
      <c r="B2707" s="241"/>
      <c r="C2707" s="14" t="str">
        <f>IF(B2696&lt;&gt;"",'Agents Postes'!E$14,"")</f>
        <v/>
      </c>
      <c r="D2707" s="15"/>
      <c r="E2707" s="126"/>
      <c r="F2707" s="126"/>
      <c r="G2707" s="127"/>
      <c r="H2707" s="127"/>
      <c r="I2707" s="128"/>
      <c r="J2707" s="128"/>
      <c r="K2707" s="21"/>
      <c r="L2707" s="5">
        <f t="shared" si="3003"/>
        <v>0</v>
      </c>
      <c r="M2707" s="6">
        <f t="shared" si="3004"/>
        <v>0</v>
      </c>
      <c r="R2707">
        <f t="shared" si="3041"/>
        <v>3</v>
      </c>
      <c r="S2707" s="33">
        <f t="shared" ref="S2707" si="3057">S2693</f>
        <v>44090</v>
      </c>
      <c r="T2707">
        <f t="shared" si="3043"/>
        <v>38</v>
      </c>
      <c r="U2707">
        <f t="shared" si="3044"/>
        <v>9</v>
      </c>
      <c r="V2707" t="str">
        <f t="shared" si="3006"/>
        <v>383</v>
      </c>
      <c r="W2707" s="188">
        <f t="shared" si="3045"/>
        <v>0</v>
      </c>
      <c r="X2707" s="188">
        <f t="shared" si="3046"/>
        <v>0</v>
      </c>
      <c r="Y2707" s="33">
        <f t="shared" si="3047"/>
        <v>44090</v>
      </c>
    </row>
    <row r="2708" spans="1:25" ht="15">
      <c r="A2708" s="39">
        <v>180</v>
      </c>
      <c r="B2708" s="239">
        <f>IF(WORKDAY(D$4,A2708,Feries)&lt;=F$4,WORKDAY(D$4,A2708,Feries),"")</f>
        <v>44091</v>
      </c>
      <c r="C2708" s="11" t="str">
        <f>IF(B2708&lt;&gt;"",'Agents Postes'!E$3,"")</f>
        <v>Herbert Dupont</v>
      </c>
      <c r="D2708" s="12"/>
      <c r="E2708" s="123"/>
      <c r="F2708" s="123"/>
      <c r="G2708" s="124"/>
      <c r="H2708" s="124"/>
      <c r="I2708" s="125"/>
      <c r="J2708" s="125"/>
      <c r="K2708" s="13"/>
      <c r="L2708" s="2">
        <f t="shared" si="3003"/>
        <v>0</v>
      </c>
      <c r="M2708" s="3">
        <f t="shared" si="3004"/>
        <v>0</v>
      </c>
      <c r="R2708">
        <f t="shared" si="3041"/>
        <v>4</v>
      </c>
      <c r="S2708" s="33">
        <f t="shared" ref="S2708" si="3058">B2708</f>
        <v>44091</v>
      </c>
      <c r="T2708">
        <f t="shared" si="3043"/>
        <v>38</v>
      </c>
      <c r="U2708">
        <f t="shared" si="3044"/>
        <v>9</v>
      </c>
      <c r="V2708" t="str">
        <f t="shared" si="3006"/>
        <v>38Herbert Dupont4</v>
      </c>
      <c r="W2708" s="188">
        <f t="shared" si="3045"/>
        <v>0</v>
      </c>
      <c r="X2708" s="188">
        <f t="shared" si="3046"/>
        <v>0</v>
      </c>
      <c r="Y2708" s="33">
        <f t="shared" si="3047"/>
        <v>44091</v>
      </c>
    </row>
    <row r="2709" spans="1:25" ht="15">
      <c r="A2709" s="39"/>
      <c r="B2709" s="240"/>
      <c r="C2709" s="14" t="str">
        <f>IF(B2708&lt;&gt;"",'Agents Postes'!E$4,"")</f>
        <v>Lulu Durand</v>
      </c>
      <c r="D2709" s="15"/>
      <c r="E2709" s="16"/>
      <c r="F2709" s="16"/>
      <c r="G2709" s="17"/>
      <c r="H2709" s="17"/>
      <c r="I2709" s="18"/>
      <c r="J2709" s="18"/>
      <c r="K2709" s="19"/>
      <c r="L2709" s="1">
        <f t="shared" si="3003"/>
        <v>0</v>
      </c>
      <c r="M2709" s="4">
        <f t="shared" si="3004"/>
        <v>0</v>
      </c>
      <c r="R2709">
        <f t="shared" si="3041"/>
        <v>4</v>
      </c>
      <c r="S2709" s="33">
        <f t="shared" ref="S2709" si="3059">S2708</f>
        <v>44091</v>
      </c>
      <c r="T2709">
        <f t="shared" si="3043"/>
        <v>38</v>
      </c>
      <c r="U2709">
        <f t="shared" si="3044"/>
        <v>9</v>
      </c>
      <c r="V2709" t="str">
        <f t="shared" si="3006"/>
        <v>38Lulu Durand4</v>
      </c>
      <c r="W2709" s="188">
        <f t="shared" si="3045"/>
        <v>0</v>
      </c>
      <c r="X2709" s="188">
        <f t="shared" si="3046"/>
        <v>0</v>
      </c>
      <c r="Y2709" s="33">
        <f t="shared" si="3047"/>
        <v>44091</v>
      </c>
    </row>
    <row r="2710" spans="1:25" ht="15">
      <c r="A2710" s="39"/>
      <c r="B2710" s="240"/>
      <c r="C2710" s="14" t="str">
        <f>IF(B2708&lt;&gt;"",'Agents Postes'!E$5,"")</f>
        <v>Jules Wist</v>
      </c>
      <c r="D2710" s="15"/>
      <c r="E2710" s="16"/>
      <c r="F2710" s="16"/>
      <c r="G2710" s="17"/>
      <c r="H2710" s="17"/>
      <c r="I2710" s="18"/>
      <c r="J2710" s="18"/>
      <c r="K2710" s="19"/>
      <c r="L2710" s="1">
        <f t="shared" si="3003"/>
        <v>0</v>
      </c>
      <c r="M2710" s="4">
        <f t="shared" si="3004"/>
        <v>0</v>
      </c>
      <c r="R2710">
        <f t="shared" si="3041"/>
        <v>4</v>
      </c>
      <c r="S2710" s="33">
        <f t="shared" ref="S2710" si="3060">S2708</f>
        <v>44091</v>
      </c>
      <c r="T2710">
        <f t="shared" si="3043"/>
        <v>38</v>
      </c>
      <c r="U2710">
        <f t="shared" si="3044"/>
        <v>9</v>
      </c>
      <c r="V2710" t="str">
        <f t="shared" si="3006"/>
        <v>38Jules Wist4</v>
      </c>
      <c r="W2710" s="188">
        <f t="shared" si="3045"/>
        <v>0</v>
      </c>
      <c r="X2710" s="188">
        <f t="shared" si="3046"/>
        <v>0</v>
      </c>
      <c r="Y2710" s="33">
        <f t="shared" si="3047"/>
        <v>44091</v>
      </c>
    </row>
    <row r="2711" spans="1:25" ht="15">
      <c r="A2711" s="39"/>
      <c r="B2711" s="240"/>
      <c r="C2711" s="14" t="str">
        <f>IF(B2708&lt;&gt;"",'Agents Postes'!E$6,"")</f>
        <v>Honoré Tarot</v>
      </c>
      <c r="D2711" s="15"/>
      <c r="E2711" s="16"/>
      <c r="F2711" s="16"/>
      <c r="G2711" s="17"/>
      <c r="H2711" s="17"/>
      <c r="I2711" s="18"/>
      <c r="J2711" s="18"/>
      <c r="K2711" s="19"/>
      <c r="L2711" s="1">
        <f t="shared" si="3003"/>
        <v>0</v>
      </c>
      <c r="M2711" s="4">
        <f t="shared" si="3004"/>
        <v>0</v>
      </c>
      <c r="R2711">
        <f t="shared" si="3041"/>
        <v>4</v>
      </c>
      <c r="S2711" s="33">
        <f t="shared" ref="S2711" si="3061">S2708</f>
        <v>44091</v>
      </c>
      <c r="T2711">
        <f t="shared" si="3043"/>
        <v>38</v>
      </c>
      <c r="U2711">
        <f t="shared" si="3044"/>
        <v>9</v>
      </c>
      <c r="V2711" t="str">
        <f t="shared" si="3006"/>
        <v>38Honoré Tarot4</v>
      </c>
      <c r="W2711" s="188">
        <f t="shared" si="3045"/>
        <v>0</v>
      </c>
      <c r="X2711" s="188">
        <f t="shared" si="3046"/>
        <v>0</v>
      </c>
      <c r="Y2711" s="33">
        <f t="shared" si="3047"/>
        <v>44091</v>
      </c>
    </row>
    <row r="2712" spans="1:25" ht="15">
      <c r="A2712" s="39"/>
      <c r="B2712" s="240"/>
      <c r="C2712" s="14" t="str">
        <f>IF(B2708&lt;&gt;"",'Agents Postes'!E$7,"")</f>
        <v>Joseph Belote</v>
      </c>
      <c r="D2712" s="15"/>
      <c r="E2712" s="16"/>
      <c r="F2712" s="16"/>
      <c r="G2712" s="17"/>
      <c r="H2712" s="17"/>
      <c r="I2712" s="18"/>
      <c r="J2712" s="18"/>
      <c r="K2712" s="19"/>
      <c r="L2712" s="1">
        <f t="shared" si="3003"/>
        <v>0</v>
      </c>
      <c r="M2712" s="4">
        <f t="shared" si="3004"/>
        <v>0</v>
      </c>
      <c r="R2712">
        <f t="shared" si="3041"/>
        <v>4</v>
      </c>
      <c r="S2712" s="33">
        <f t="shared" ref="S2712" si="3062">S2708</f>
        <v>44091</v>
      </c>
      <c r="T2712">
        <f t="shared" si="3043"/>
        <v>38</v>
      </c>
      <c r="U2712">
        <f t="shared" si="3044"/>
        <v>9</v>
      </c>
      <c r="V2712" t="str">
        <f t="shared" si="3006"/>
        <v>38Joseph Belote4</v>
      </c>
      <c r="W2712" s="188">
        <f t="shared" si="3045"/>
        <v>0</v>
      </c>
      <c r="X2712" s="188">
        <f t="shared" si="3046"/>
        <v>0</v>
      </c>
      <c r="Y2712" s="33">
        <f t="shared" si="3047"/>
        <v>44091</v>
      </c>
    </row>
    <row r="2713" spans="1:25" ht="15">
      <c r="A2713" s="39"/>
      <c r="B2713" s="240"/>
      <c r="C2713" s="14" t="str">
        <f>IF(B2708&lt;&gt;"",'Agents Postes'!E$8,"")</f>
        <v/>
      </c>
      <c r="D2713" s="15"/>
      <c r="E2713" s="16"/>
      <c r="F2713" s="16"/>
      <c r="G2713" s="17"/>
      <c r="H2713" s="17"/>
      <c r="I2713" s="18"/>
      <c r="J2713" s="18"/>
      <c r="K2713" s="19"/>
      <c r="L2713" s="1">
        <f t="shared" si="3003"/>
        <v>0</v>
      </c>
      <c r="M2713" s="4">
        <f t="shared" si="3004"/>
        <v>0</v>
      </c>
      <c r="R2713">
        <f t="shared" si="3041"/>
        <v>4</v>
      </c>
      <c r="S2713" s="33">
        <f t="shared" ref="S2713" si="3063">S2708</f>
        <v>44091</v>
      </c>
      <c r="T2713">
        <f t="shared" si="3043"/>
        <v>38</v>
      </c>
      <c r="U2713">
        <f t="shared" si="3044"/>
        <v>9</v>
      </c>
      <c r="V2713" t="str">
        <f t="shared" si="3006"/>
        <v>384</v>
      </c>
      <c r="W2713" s="188">
        <f t="shared" si="3045"/>
        <v>0</v>
      </c>
      <c r="X2713" s="188">
        <f t="shared" si="3046"/>
        <v>0</v>
      </c>
      <c r="Y2713" s="33">
        <f t="shared" si="3047"/>
        <v>44091</v>
      </c>
    </row>
    <row r="2714" spans="1:25" ht="15">
      <c r="A2714" s="39"/>
      <c r="B2714" s="240"/>
      <c r="C2714" s="14" t="str">
        <f>IF(B2708&lt;&gt;"",'Agents Postes'!E$9,"")</f>
        <v/>
      </c>
      <c r="D2714" s="15"/>
      <c r="E2714" s="16"/>
      <c r="F2714" s="16"/>
      <c r="G2714" s="17"/>
      <c r="H2714" s="17"/>
      <c r="I2714" s="18"/>
      <c r="J2714" s="18"/>
      <c r="K2714" s="19"/>
      <c r="L2714" s="1">
        <f t="shared" si="3003"/>
        <v>0</v>
      </c>
      <c r="M2714" s="4">
        <f t="shared" si="3004"/>
        <v>0</v>
      </c>
      <c r="R2714">
        <f t="shared" si="3041"/>
        <v>4</v>
      </c>
      <c r="S2714" s="33">
        <f t="shared" ref="S2714" si="3064">S2708</f>
        <v>44091</v>
      </c>
      <c r="T2714">
        <f t="shared" si="3043"/>
        <v>38</v>
      </c>
      <c r="U2714">
        <f t="shared" si="3044"/>
        <v>9</v>
      </c>
      <c r="V2714" t="str">
        <f t="shared" si="3006"/>
        <v>384</v>
      </c>
      <c r="W2714" s="188">
        <f t="shared" si="3045"/>
        <v>0</v>
      </c>
      <c r="X2714" s="188">
        <f t="shared" si="3046"/>
        <v>0</v>
      </c>
      <c r="Y2714" s="33">
        <f t="shared" si="3047"/>
        <v>44091</v>
      </c>
    </row>
    <row r="2715" spans="1:25" ht="15">
      <c r="A2715" s="39"/>
      <c r="B2715" s="240"/>
      <c r="C2715" s="14" t="str">
        <f>IF(B2708&lt;&gt;"",'Agents Postes'!E$10,"")</f>
        <v/>
      </c>
      <c r="D2715" s="15"/>
      <c r="E2715" s="16"/>
      <c r="F2715" s="16"/>
      <c r="G2715" s="17"/>
      <c r="H2715" s="17"/>
      <c r="I2715" s="18"/>
      <c r="J2715" s="18"/>
      <c r="K2715" s="19"/>
      <c r="L2715" s="1">
        <f t="shared" si="3003"/>
        <v>0</v>
      </c>
      <c r="M2715" s="4">
        <f t="shared" si="3004"/>
        <v>0</v>
      </c>
      <c r="R2715">
        <f t="shared" si="3041"/>
        <v>4</v>
      </c>
      <c r="S2715" s="33">
        <f t="shared" ref="S2715" si="3065">S2708</f>
        <v>44091</v>
      </c>
      <c r="T2715">
        <f t="shared" si="3043"/>
        <v>38</v>
      </c>
      <c r="U2715">
        <f t="shared" si="3044"/>
        <v>9</v>
      </c>
      <c r="V2715" t="str">
        <f t="shared" si="3006"/>
        <v>384</v>
      </c>
      <c r="W2715" s="188">
        <f t="shared" si="3045"/>
        <v>0</v>
      </c>
      <c r="X2715" s="188">
        <f t="shared" si="3046"/>
        <v>0</v>
      </c>
      <c r="Y2715" s="33">
        <f t="shared" si="3047"/>
        <v>44091</v>
      </c>
    </row>
    <row r="2716" spans="1:25" ht="15">
      <c r="A2716" s="39"/>
      <c r="B2716" s="240"/>
      <c r="C2716" s="14" t="str">
        <f>IF(B2708&lt;&gt;"",'Agents Postes'!E$11,"")</f>
        <v/>
      </c>
      <c r="D2716" s="15"/>
      <c r="E2716" s="16"/>
      <c r="F2716" s="16"/>
      <c r="G2716" s="17"/>
      <c r="H2716" s="17"/>
      <c r="I2716" s="18"/>
      <c r="J2716" s="18"/>
      <c r="K2716" s="19"/>
      <c r="L2716" s="1">
        <f t="shared" si="3003"/>
        <v>0</v>
      </c>
      <c r="M2716" s="4">
        <f t="shared" si="3004"/>
        <v>0</v>
      </c>
      <c r="R2716">
        <f t="shared" si="3041"/>
        <v>4</v>
      </c>
      <c r="S2716" s="33">
        <f t="shared" ref="S2716" si="3066">S2708</f>
        <v>44091</v>
      </c>
      <c r="T2716">
        <f t="shared" si="3043"/>
        <v>38</v>
      </c>
      <c r="U2716">
        <f t="shared" si="3044"/>
        <v>9</v>
      </c>
      <c r="V2716" t="str">
        <f t="shared" si="3006"/>
        <v>384</v>
      </c>
      <c r="W2716" s="188">
        <f t="shared" si="3045"/>
        <v>0</v>
      </c>
      <c r="X2716" s="188">
        <f t="shared" si="3046"/>
        <v>0</v>
      </c>
      <c r="Y2716" s="33">
        <f t="shared" si="3047"/>
        <v>44091</v>
      </c>
    </row>
    <row r="2717" spans="1:25" ht="15">
      <c r="A2717" s="39"/>
      <c r="B2717" s="240"/>
      <c r="C2717" s="14" t="str">
        <f>IF(B2708&lt;&gt;"",'Agents Postes'!E$12,"")</f>
        <v/>
      </c>
      <c r="D2717" s="15"/>
      <c r="E2717" s="16"/>
      <c r="F2717" s="16"/>
      <c r="G2717" s="17"/>
      <c r="H2717" s="17"/>
      <c r="I2717" s="18"/>
      <c r="J2717" s="18"/>
      <c r="K2717" s="19"/>
      <c r="L2717" s="1">
        <f t="shared" si="3003"/>
        <v>0</v>
      </c>
      <c r="M2717" s="4">
        <f t="shared" si="3004"/>
        <v>0</v>
      </c>
      <c r="R2717">
        <f t="shared" si="3041"/>
        <v>4</v>
      </c>
      <c r="S2717" s="33">
        <f t="shared" ref="S2717" si="3067">S2708</f>
        <v>44091</v>
      </c>
      <c r="T2717">
        <f t="shared" si="3043"/>
        <v>38</v>
      </c>
      <c r="U2717">
        <f t="shared" si="3044"/>
        <v>9</v>
      </c>
      <c r="V2717" t="str">
        <f t="shared" si="3006"/>
        <v>384</v>
      </c>
      <c r="W2717" s="188">
        <f t="shared" si="3045"/>
        <v>0</v>
      </c>
      <c r="X2717" s="188">
        <f t="shared" si="3046"/>
        <v>0</v>
      </c>
      <c r="Y2717" s="33">
        <f t="shared" si="3047"/>
        <v>44091</v>
      </c>
    </row>
    <row r="2718" spans="1:25" ht="15">
      <c r="A2718" s="39"/>
      <c r="B2718" s="240"/>
      <c r="C2718" s="14" t="str">
        <f>IF(B2708&lt;&gt;"",'Agents Postes'!E$13,"")</f>
        <v/>
      </c>
      <c r="D2718" s="15"/>
      <c r="E2718" s="16"/>
      <c r="F2718" s="16"/>
      <c r="G2718" s="17"/>
      <c r="H2718" s="17"/>
      <c r="I2718" s="18"/>
      <c r="J2718" s="18"/>
      <c r="K2718" s="19"/>
      <c r="L2718" s="1">
        <f t="shared" si="3003"/>
        <v>0</v>
      </c>
      <c r="M2718" s="4">
        <f t="shared" si="3004"/>
        <v>0</v>
      </c>
      <c r="R2718">
        <f t="shared" si="3041"/>
        <v>4</v>
      </c>
      <c r="S2718" s="33">
        <f t="shared" ref="S2718" si="3068">S2708</f>
        <v>44091</v>
      </c>
      <c r="T2718">
        <f t="shared" si="3043"/>
        <v>38</v>
      </c>
      <c r="U2718">
        <f t="shared" si="3044"/>
        <v>9</v>
      </c>
      <c r="V2718" t="str">
        <f t="shared" si="3006"/>
        <v>384</v>
      </c>
      <c r="W2718" s="188">
        <f t="shared" si="3045"/>
        <v>0</v>
      </c>
      <c r="X2718" s="188">
        <f t="shared" si="3046"/>
        <v>0</v>
      </c>
      <c r="Y2718" s="33">
        <f t="shared" si="3047"/>
        <v>44091</v>
      </c>
    </row>
    <row r="2719" spans="1:25" ht="15">
      <c r="A2719" s="39"/>
      <c r="B2719" s="240"/>
      <c r="C2719" s="14" t="str">
        <f>IF(B2708&lt;&gt;"",'Agents Postes'!E$14,"")</f>
        <v/>
      </c>
      <c r="D2719" s="15"/>
      <c r="E2719" s="16"/>
      <c r="F2719" s="16"/>
      <c r="G2719" s="17"/>
      <c r="H2719" s="17"/>
      <c r="I2719" s="18"/>
      <c r="J2719" s="18"/>
      <c r="K2719" s="19"/>
      <c r="L2719" s="1">
        <f t="shared" si="3003"/>
        <v>0</v>
      </c>
      <c r="M2719" s="4">
        <f t="shared" si="3004"/>
        <v>0</v>
      </c>
      <c r="R2719">
        <f t="shared" si="3041"/>
        <v>4</v>
      </c>
      <c r="S2719" s="33">
        <f t="shared" ref="S2719" si="3069">S2708</f>
        <v>44091</v>
      </c>
      <c r="T2719">
        <f t="shared" si="3043"/>
        <v>38</v>
      </c>
      <c r="U2719">
        <f t="shared" si="3044"/>
        <v>9</v>
      </c>
      <c r="V2719" t="str">
        <f t="shared" si="3006"/>
        <v>384</v>
      </c>
      <c r="W2719" s="188">
        <f t="shared" si="3045"/>
        <v>0</v>
      </c>
      <c r="X2719" s="188">
        <f t="shared" si="3046"/>
        <v>0</v>
      </c>
      <c r="Y2719" s="33">
        <f t="shared" si="3047"/>
        <v>44091</v>
      </c>
    </row>
    <row r="2720" spans="1:25" ht="15">
      <c r="A2720" s="39"/>
      <c r="B2720" s="240"/>
      <c r="C2720" s="14" t="str">
        <f>IF(B2709&lt;&gt;"",'Agents Postes'!E$14,"")</f>
        <v/>
      </c>
      <c r="D2720" s="15"/>
      <c r="E2720" s="16"/>
      <c r="F2720" s="16"/>
      <c r="G2720" s="17"/>
      <c r="H2720" s="17"/>
      <c r="I2720" s="18"/>
      <c r="J2720" s="18"/>
      <c r="K2720" s="19"/>
      <c r="L2720" s="1">
        <f t="shared" si="3003"/>
        <v>0</v>
      </c>
      <c r="M2720" s="4">
        <f t="shared" si="3004"/>
        <v>0</v>
      </c>
      <c r="R2720">
        <f t="shared" si="3041"/>
        <v>4</v>
      </c>
      <c r="S2720" s="33">
        <f t="shared" ref="S2720" si="3070">S2708</f>
        <v>44091</v>
      </c>
      <c r="T2720">
        <f t="shared" si="3043"/>
        <v>38</v>
      </c>
      <c r="U2720">
        <f t="shared" si="3044"/>
        <v>9</v>
      </c>
      <c r="V2720" t="str">
        <f t="shared" si="3006"/>
        <v>384</v>
      </c>
      <c r="W2720" s="188">
        <f t="shared" si="3045"/>
        <v>0</v>
      </c>
      <c r="X2720" s="188">
        <f t="shared" si="3046"/>
        <v>0</v>
      </c>
      <c r="Y2720" s="33">
        <f t="shared" si="3047"/>
        <v>44091</v>
      </c>
    </row>
    <row r="2721" spans="1:25" ht="15">
      <c r="A2721" s="39"/>
      <c r="B2721" s="240"/>
      <c r="C2721" s="14" t="str">
        <f>IF(B2710&lt;&gt;"",'Agents Postes'!E$14,"")</f>
        <v/>
      </c>
      <c r="D2721" s="15"/>
      <c r="E2721" s="16"/>
      <c r="F2721" s="16"/>
      <c r="G2721" s="17"/>
      <c r="H2721" s="17"/>
      <c r="I2721" s="18"/>
      <c r="J2721" s="18"/>
      <c r="K2721" s="19"/>
      <c r="L2721" s="1">
        <f t="shared" si="3003"/>
        <v>0</v>
      </c>
      <c r="M2721" s="4">
        <f t="shared" si="3004"/>
        <v>0</v>
      </c>
      <c r="R2721">
        <f t="shared" si="3041"/>
        <v>4</v>
      </c>
      <c r="S2721" s="33">
        <f t="shared" ref="S2721" si="3071">S2708</f>
        <v>44091</v>
      </c>
      <c r="T2721">
        <f t="shared" si="3043"/>
        <v>38</v>
      </c>
      <c r="U2721">
        <f t="shared" si="3044"/>
        <v>9</v>
      </c>
      <c r="V2721" t="str">
        <f t="shared" si="3006"/>
        <v>384</v>
      </c>
      <c r="W2721" s="188">
        <f t="shared" si="3045"/>
        <v>0</v>
      </c>
      <c r="X2721" s="188">
        <f t="shared" si="3046"/>
        <v>0</v>
      </c>
      <c r="Y2721" s="33">
        <f t="shared" si="3047"/>
        <v>44091</v>
      </c>
    </row>
    <row r="2722" spans="1:25" ht="15.75" thickBot="1">
      <c r="A2722" s="39"/>
      <c r="B2722" s="241"/>
      <c r="C2722" s="14" t="str">
        <f>IF(B2711&lt;&gt;"",'Agents Postes'!E$14,"")</f>
        <v/>
      </c>
      <c r="D2722" s="15"/>
      <c r="E2722" s="126"/>
      <c r="F2722" s="126"/>
      <c r="G2722" s="127"/>
      <c r="H2722" s="127"/>
      <c r="I2722" s="128"/>
      <c r="J2722" s="128"/>
      <c r="K2722" s="21"/>
      <c r="L2722" s="5">
        <f t="shared" si="3003"/>
        <v>0</v>
      </c>
      <c r="M2722" s="6">
        <f t="shared" si="3004"/>
        <v>0</v>
      </c>
      <c r="R2722">
        <f t="shared" si="3041"/>
        <v>4</v>
      </c>
      <c r="S2722" s="33">
        <f t="shared" ref="S2722" si="3072">S2708</f>
        <v>44091</v>
      </c>
      <c r="T2722">
        <f t="shared" si="3043"/>
        <v>38</v>
      </c>
      <c r="U2722">
        <f t="shared" si="3044"/>
        <v>9</v>
      </c>
      <c r="V2722" t="str">
        <f t="shared" si="3006"/>
        <v>384</v>
      </c>
      <c r="W2722" s="188">
        <f t="shared" si="3045"/>
        <v>0</v>
      </c>
      <c r="X2722" s="188">
        <f t="shared" si="3046"/>
        <v>0</v>
      </c>
      <c r="Y2722" s="33">
        <f t="shared" si="3047"/>
        <v>44091</v>
      </c>
    </row>
    <row r="2723" spans="1:25" ht="15">
      <c r="A2723" s="39">
        <v>181</v>
      </c>
      <c r="B2723" s="239">
        <f>IF(WORKDAY(D$4,A2723,Feries)&lt;=F$4,WORKDAY(D$4,A2723,Feries),"")</f>
        <v>44092</v>
      </c>
      <c r="C2723" s="11" t="str">
        <f>IF(B2723&lt;&gt;"",'Agents Postes'!E$3,"")</f>
        <v>Herbert Dupont</v>
      </c>
      <c r="D2723" s="12"/>
      <c r="E2723" s="123"/>
      <c r="F2723" s="123"/>
      <c r="G2723" s="124"/>
      <c r="H2723" s="124"/>
      <c r="I2723" s="125"/>
      <c r="J2723" s="125"/>
      <c r="K2723" s="13"/>
      <c r="L2723" s="2">
        <f t="shared" si="3003"/>
        <v>0</v>
      </c>
      <c r="M2723" s="3">
        <f t="shared" si="3004"/>
        <v>0</v>
      </c>
      <c r="R2723">
        <f t="shared" si="3041"/>
        <v>5</v>
      </c>
      <c r="S2723" s="33">
        <f t="shared" ref="S2723" si="3073">B2723</f>
        <v>44092</v>
      </c>
      <c r="T2723">
        <f t="shared" si="3043"/>
        <v>38</v>
      </c>
      <c r="U2723">
        <f t="shared" si="3044"/>
        <v>9</v>
      </c>
      <c r="V2723" t="str">
        <f t="shared" si="3006"/>
        <v>38Herbert Dupont5</v>
      </c>
      <c r="W2723" s="188">
        <f t="shared" si="3045"/>
        <v>0</v>
      </c>
      <c r="X2723" s="188">
        <f t="shared" si="3046"/>
        <v>0</v>
      </c>
      <c r="Y2723" s="33">
        <f t="shared" si="3047"/>
        <v>44092</v>
      </c>
    </row>
    <row r="2724" spans="1:25" ht="15">
      <c r="A2724" s="39"/>
      <c r="B2724" s="240"/>
      <c r="C2724" s="14" t="str">
        <f>IF(B2723&lt;&gt;"",'Agents Postes'!E$4,"")</f>
        <v>Lulu Durand</v>
      </c>
      <c r="D2724" s="15"/>
      <c r="E2724" s="16"/>
      <c r="F2724" s="16"/>
      <c r="G2724" s="17"/>
      <c r="H2724" s="17"/>
      <c r="I2724" s="18"/>
      <c r="J2724" s="18"/>
      <c r="K2724" s="19"/>
      <c r="L2724" s="1">
        <f t="shared" si="3003"/>
        <v>0</v>
      </c>
      <c r="M2724" s="4">
        <f t="shared" si="3004"/>
        <v>0</v>
      </c>
      <c r="R2724">
        <f t="shared" si="3041"/>
        <v>5</v>
      </c>
      <c r="S2724" s="33">
        <f t="shared" ref="S2724" si="3074">S2723</f>
        <v>44092</v>
      </c>
      <c r="T2724">
        <f t="shared" si="3043"/>
        <v>38</v>
      </c>
      <c r="U2724">
        <f t="shared" si="3044"/>
        <v>9</v>
      </c>
      <c r="V2724" t="str">
        <f t="shared" si="3006"/>
        <v>38Lulu Durand5</v>
      </c>
      <c r="W2724" s="188">
        <f t="shared" si="3045"/>
        <v>0</v>
      </c>
      <c r="X2724" s="188">
        <f t="shared" si="3046"/>
        <v>0</v>
      </c>
      <c r="Y2724" s="33">
        <f t="shared" si="3047"/>
        <v>44092</v>
      </c>
    </row>
    <row r="2725" spans="1:25" ht="15">
      <c r="A2725" s="39"/>
      <c r="B2725" s="240"/>
      <c r="C2725" s="14" t="str">
        <f>IF(B2723&lt;&gt;"",'Agents Postes'!E$5,"")</f>
        <v>Jules Wist</v>
      </c>
      <c r="D2725" s="15"/>
      <c r="E2725" s="16"/>
      <c r="F2725" s="16"/>
      <c r="G2725" s="17"/>
      <c r="H2725" s="17"/>
      <c r="I2725" s="18"/>
      <c r="J2725" s="18"/>
      <c r="K2725" s="19"/>
      <c r="L2725" s="1">
        <f t="shared" si="3003"/>
        <v>0</v>
      </c>
      <c r="M2725" s="4">
        <f t="shared" si="3004"/>
        <v>0</v>
      </c>
      <c r="R2725">
        <f t="shared" si="3041"/>
        <v>5</v>
      </c>
      <c r="S2725" s="33">
        <f t="shared" ref="S2725" si="3075">S2723</f>
        <v>44092</v>
      </c>
      <c r="T2725">
        <f t="shared" si="3043"/>
        <v>38</v>
      </c>
      <c r="U2725">
        <f t="shared" si="3044"/>
        <v>9</v>
      </c>
      <c r="V2725" t="str">
        <f t="shared" si="3006"/>
        <v>38Jules Wist5</v>
      </c>
      <c r="W2725" s="188">
        <f t="shared" si="3045"/>
        <v>0</v>
      </c>
      <c r="X2725" s="188">
        <f t="shared" si="3046"/>
        <v>0</v>
      </c>
      <c r="Y2725" s="33">
        <f t="shared" si="3047"/>
        <v>44092</v>
      </c>
    </row>
    <row r="2726" spans="1:25" ht="15">
      <c r="A2726" s="39"/>
      <c r="B2726" s="240"/>
      <c r="C2726" s="14" t="str">
        <f>IF(B2723&lt;&gt;"",'Agents Postes'!E$6,"")</f>
        <v>Honoré Tarot</v>
      </c>
      <c r="D2726" s="15"/>
      <c r="E2726" s="16"/>
      <c r="F2726" s="16"/>
      <c r="G2726" s="17"/>
      <c r="H2726" s="17"/>
      <c r="I2726" s="18"/>
      <c r="J2726" s="18"/>
      <c r="K2726" s="19"/>
      <c r="L2726" s="1">
        <f t="shared" ref="L2726:L2789" si="3076">(F2726-E2726)+(H2726-G2726)+(J2726-I2726)</f>
        <v>0</v>
      </c>
      <c r="M2726" s="4">
        <f t="shared" ref="M2726:M2789" si="3077">L2726*24</f>
        <v>0</v>
      </c>
      <c r="R2726">
        <f t="shared" si="3041"/>
        <v>5</v>
      </c>
      <c r="S2726" s="33">
        <f t="shared" ref="S2726" si="3078">S2723</f>
        <v>44092</v>
      </c>
      <c r="T2726">
        <f t="shared" si="3043"/>
        <v>38</v>
      </c>
      <c r="U2726">
        <f t="shared" si="3044"/>
        <v>9</v>
      </c>
      <c r="V2726" t="str">
        <f t="shared" ref="V2726:V2789" si="3079">T2726&amp;C2726&amp;R2726</f>
        <v>38Honoré Tarot5</v>
      </c>
      <c r="W2726" s="188">
        <f t="shared" si="3045"/>
        <v>0</v>
      </c>
      <c r="X2726" s="188">
        <f t="shared" si="3046"/>
        <v>0</v>
      </c>
      <c r="Y2726" s="33">
        <f t="shared" si="3047"/>
        <v>44092</v>
      </c>
    </row>
    <row r="2727" spans="1:25" ht="15">
      <c r="A2727" s="39"/>
      <c r="B2727" s="240"/>
      <c r="C2727" s="14" t="str">
        <f>IF(B2723&lt;&gt;"",'Agents Postes'!E$7,"")</f>
        <v>Joseph Belote</v>
      </c>
      <c r="D2727" s="15"/>
      <c r="E2727" s="16"/>
      <c r="F2727" s="16"/>
      <c r="G2727" s="17"/>
      <c r="H2727" s="17"/>
      <c r="I2727" s="18"/>
      <c r="J2727" s="18"/>
      <c r="K2727" s="19"/>
      <c r="L2727" s="1">
        <f t="shared" si="3076"/>
        <v>0</v>
      </c>
      <c r="M2727" s="4">
        <f t="shared" si="3077"/>
        <v>0</v>
      </c>
      <c r="R2727">
        <f t="shared" si="3041"/>
        <v>5</v>
      </c>
      <c r="S2727" s="33">
        <f t="shared" ref="S2727" si="3080">S2723</f>
        <v>44092</v>
      </c>
      <c r="T2727">
        <f t="shared" si="3043"/>
        <v>38</v>
      </c>
      <c r="U2727">
        <f t="shared" si="3044"/>
        <v>9</v>
      </c>
      <c r="V2727" t="str">
        <f t="shared" si="3079"/>
        <v>38Joseph Belote5</v>
      </c>
      <c r="W2727" s="188">
        <f t="shared" si="3045"/>
        <v>0</v>
      </c>
      <c r="X2727" s="188">
        <f t="shared" si="3046"/>
        <v>0</v>
      </c>
      <c r="Y2727" s="33">
        <f t="shared" si="3047"/>
        <v>44092</v>
      </c>
    </row>
    <row r="2728" spans="1:25" ht="15">
      <c r="A2728" s="39"/>
      <c r="B2728" s="240"/>
      <c r="C2728" s="14" t="str">
        <f>IF(B2723&lt;&gt;"",'Agents Postes'!E$8,"")</f>
        <v/>
      </c>
      <c r="D2728" s="15"/>
      <c r="E2728" s="16"/>
      <c r="F2728" s="16"/>
      <c r="G2728" s="17"/>
      <c r="H2728" s="17"/>
      <c r="I2728" s="18"/>
      <c r="J2728" s="18"/>
      <c r="K2728" s="19"/>
      <c r="L2728" s="1">
        <f t="shared" si="3076"/>
        <v>0</v>
      </c>
      <c r="M2728" s="4">
        <f t="shared" si="3077"/>
        <v>0</v>
      </c>
      <c r="R2728">
        <f t="shared" si="3041"/>
        <v>5</v>
      </c>
      <c r="S2728" s="33">
        <f t="shared" ref="S2728" si="3081">S2723</f>
        <v>44092</v>
      </c>
      <c r="T2728">
        <f t="shared" si="3043"/>
        <v>38</v>
      </c>
      <c r="U2728">
        <f t="shared" si="3044"/>
        <v>9</v>
      </c>
      <c r="V2728" t="str">
        <f t="shared" si="3079"/>
        <v>385</v>
      </c>
      <c r="W2728" s="188">
        <f t="shared" si="3045"/>
        <v>0</v>
      </c>
      <c r="X2728" s="188">
        <f t="shared" si="3046"/>
        <v>0</v>
      </c>
      <c r="Y2728" s="33">
        <f t="shared" si="3047"/>
        <v>44092</v>
      </c>
    </row>
    <row r="2729" spans="1:25" ht="15">
      <c r="A2729" s="39"/>
      <c r="B2729" s="240"/>
      <c r="C2729" s="14" t="str">
        <f>IF(B2723&lt;&gt;"",'Agents Postes'!E$9,"")</f>
        <v/>
      </c>
      <c r="D2729" s="15"/>
      <c r="E2729" s="16"/>
      <c r="F2729" s="16"/>
      <c r="G2729" s="17"/>
      <c r="H2729" s="17"/>
      <c r="I2729" s="18"/>
      <c r="J2729" s="18"/>
      <c r="K2729" s="19"/>
      <c r="L2729" s="1">
        <f t="shared" si="3076"/>
        <v>0</v>
      </c>
      <c r="M2729" s="4">
        <f t="shared" si="3077"/>
        <v>0</v>
      </c>
      <c r="R2729">
        <f t="shared" si="3041"/>
        <v>5</v>
      </c>
      <c r="S2729" s="33">
        <f t="shared" ref="S2729" si="3082">S2723</f>
        <v>44092</v>
      </c>
      <c r="T2729">
        <f t="shared" si="3043"/>
        <v>38</v>
      </c>
      <c r="U2729">
        <f t="shared" si="3044"/>
        <v>9</v>
      </c>
      <c r="V2729" t="str">
        <f t="shared" si="3079"/>
        <v>385</v>
      </c>
      <c r="W2729" s="188">
        <f t="shared" si="3045"/>
        <v>0</v>
      </c>
      <c r="X2729" s="188">
        <f t="shared" si="3046"/>
        <v>0</v>
      </c>
      <c r="Y2729" s="33">
        <f t="shared" si="3047"/>
        <v>44092</v>
      </c>
    </row>
    <row r="2730" spans="1:25" ht="15">
      <c r="A2730" s="39"/>
      <c r="B2730" s="240"/>
      <c r="C2730" s="14" t="str">
        <f>IF(B2723&lt;&gt;"",'Agents Postes'!E$10,"")</f>
        <v/>
      </c>
      <c r="D2730" s="15"/>
      <c r="E2730" s="16"/>
      <c r="F2730" s="16"/>
      <c r="G2730" s="17"/>
      <c r="H2730" s="17"/>
      <c r="I2730" s="18"/>
      <c r="J2730" s="18"/>
      <c r="K2730" s="19"/>
      <c r="L2730" s="1">
        <f t="shared" si="3076"/>
        <v>0</v>
      </c>
      <c r="M2730" s="4">
        <f t="shared" si="3077"/>
        <v>0</v>
      </c>
      <c r="R2730">
        <f t="shared" si="3041"/>
        <v>5</v>
      </c>
      <c r="S2730" s="33">
        <f t="shared" ref="S2730" si="3083">S2723</f>
        <v>44092</v>
      </c>
      <c r="T2730">
        <f t="shared" si="3043"/>
        <v>38</v>
      </c>
      <c r="U2730">
        <f t="shared" si="3044"/>
        <v>9</v>
      </c>
      <c r="V2730" t="str">
        <f t="shared" si="3079"/>
        <v>385</v>
      </c>
      <c r="W2730" s="188">
        <f t="shared" si="3045"/>
        <v>0</v>
      </c>
      <c r="X2730" s="188">
        <f t="shared" si="3046"/>
        <v>0</v>
      </c>
      <c r="Y2730" s="33">
        <f t="shared" si="3047"/>
        <v>44092</v>
      </c>
    </row>
    <row r="2731" spans="1:25" ht="15">
      <c r="A2731" s="39"/>
      <c r="B2731" s="240"/>
      <c r="C2731" s="14" t="str">
        <f>IF(B2723&lt;&gt;"",'Agents Postes'!E$11,"")</f>
        <v/>
      </c>
      <c r="D2731" s="15"/>
      <c r="E2731" s="16"/>
      <c r="F2731" s="16"/>
      <c r="G2731" s="17"/>
      <c r="H2731" s="17"/>
      <c r="I2731" s="18"/>
      <c r="J2731" s="18"/>
      <c r="K2731" s="19"/>
      <c r="L2731" s="1">
        <f t="shared" si="3076"/>
        <v>0</v>
      </c>
      <c r="M2731" s="4">
        <f t="shared" si="3077"/>
        <v>0</v>
      </c>
      <c r="R2731">
        <f t="shared" si="3041"/>
        <v>5</v>
      </c>
      <c r="S2731" s="33">
        <f t="shared" ref="S2731" si="3084">S2723</f>
        <v>44092</v>
      </c>
      <c r="T2731">
        <f t="shared" si="3043"/>
        <v>38</v>
      </c>
      <c r="U2731">
        <f t="shared" si="3044"/>
        <v>9</v>
      </c>
      <c r="V2731" t="str">
        <f t="shared" si="3079"/>
        <v>385</v>
      </c>
      <c r="W2731" s="188">
        <f t="shared" si="3045"/>
        <v>0</v>
      </c>
      <c r="X2731" s="188">
        <f t="shared" si="3046"/>
        <v>0</v>
      </c>
      <c r="Y2731" s="33">
        <f t="shared" si="3047"/>
        <v>44092</v>
      </c>
    </row>
    <row r="2732" spans="1:25" ht="15">
      <c r="A2732" s="39"/>
      <c r="B2732" s="240"/>
      <c r="C2732" s="14" t="str">
        <f>IF(B2723&lt;&gt;"",'Agents Postes'!E$12,"")</f>
        <v/>
      </c>
      <c r="D2732" s="15"/>
      <c r="E2732" s="16"/>
      <c r="F2732" s="16"/>
      <c r="G2732" s="17"/>
      <c r="H2732" s="17"/>
      <c r="I2732" s="18"/>
      <c r="J2732" s="18"/>
      <c r="K2732" s="19"/>
      <c r="L2732" s="1">
        <f t="shared" si="3076"/>
        <v>0</v>
      </c>
      <c r="M2732" s="4">
        <f t="shared" si="3077"/>
        <v>0</v>
      </c>
      <c r="R2732">
        <f t="shared" si="3041"/>
        <v>5</v>
      </c>
      <c r="S2732" s="33">
        <f t="shared" ref="S2732" si="3085">S2723</f>
        <v>44092</v>
      </c>
      <c r="T2732">
        <f t="shared" si="3043"/>
        <v>38</v>
      </c>
      <c r="U2732">
        <f t="shared" si="3044"/>
        <v>9</v>
      </c>
      <c r="V2732" t="str">
        <f t="shared" si="3079"/>
        <v>385</v>
      </c>
      <c r="W2732" s="188">
        <f t="shared" si="3045"/>
        <v>0</v>
      </c>
      <c r="X2732" s="188">
        <f t="shared" si="3046"/>
        <v>0</v>
      </c>
      <c r="Y2732" s="33">
        <f t="shared" si="3047"/>
        <v>44092</v>
      </c>
    </row>
    <row r="2733" spans="1:25" ht="15">
      <c r="A2733" s="39"/>
      <c r="B2733" s="240"/>
      <c r="C2733" s="14" t="str">
        <f>IF(B2723&lt;&gt;"",'Agents Postes'!E$13,"")</f>
        <v/>
      </c>
      <c r="D2733" s="15"/>
      <c r="E2733" s="16"/>
      <c r="F2733" s="16"/>
      <c r="G2733" s="17"/>
      <c r="H2733" s="17"/>
      <c r="I2733" s="18"/>
      <c r="J2733" s="18"/>
      <c r="K2733" s="19"/>
      <c r="L2733" s="1">
        <f t="shared" si="3076"/>
        <v>0</v>
      </c>
      <c r="M2733" s="4">
        <f t="shared" si="3077"/>
        <v>0</v>
      </c>
      <c r="R2733">
        <f t="shared" si="3041"/>
        <v>5</v>
      </c>
      <c r="S2733" s="33">
        <f t="shared" ref="S2733" si="3086">S2723</f>
        <v>44092</v>
      </c>
      <c r="T2733">
        <f t="shared" si="3043"/>
        <v>38</v>
      </c>
      <c r="U2733">
        <f t="shared" si="3044"/>
        <v>9</v>
      </c>
      <c r="V2733" t="str">
        <f t="shared" si="3079"/>
        <v>385</v>
      </c>
      <c r="W2733" s="188">
        <f t="shared" si="3045"/>
        <v>0</v>
      </c>
      <c r="X2733" s="188">
        <f t="shared" si="3046"/>
        <v>0</v>
      </c>
      <c r="Y2733" s="33">
        <f t="shared" si="3047"/>
        <v>44092</v>
      </c>
    </row>
    <row r="2734" spans="1:25" ht="15">
      <c r="A2734" s="39"/>
      <c r="B2734" s="240"/>
      <c r="C2734" s="14" t="str">
        <f>IF(B2723&lt;&gt;"",'Agents Postes'!E$14,"")</f>
        <v/>
      </c>
      <c r="D2734" s="15"/>
      <c r="E2734" s="16"/>
      <c r="F2734" s="16"/>
      <c r="G2734" s="17"/>
      <c r="H2734" s="17"/>
      <c r="I2734" s="18"/>
      <c r="J2734" s="18"/>
      <c r="K2734" s="19"/>
      <c r="L2734" s="1">
        <f t="shared" si="3076"/>
        <v>0</v>
      </c>
      <c r="M2734" s="4">
        <f t="shared" si="3077"/>
        <v>0</v>
      </c>
      <c r="R2734">
        <f t="shared" si="3041"/>
        <v>5</v>
      </c>
      <c r="S2734" s="33">
        <f t="shared" ref="S2734" si="3087">S2723</f>
        <v>44092</v>
      </c>
      <c r="T2734">
        <f t="shared" si="3043"/>
        <v>38</v>
      </c>
      <c r="U2734">
        <f t="shared" si="3044"/>
        <v>9</v>
      </c>
      <c r="V2734" t="str">
        <f t="shared" si="3079"/>
        <v>385</v>
      </c>
      <c r="W2734" s="188">
        <f t="shared" si="3045"/>
        <v>0</v>
      </c>
      <c r="X2734" s="188">
        <f t="shared" si="3046"/>
        <v>0</v>
      </c>
      <c r="Y2734" s="33">
        <f t="shared" si="3047"/>
        <v>44092</v>
      </c>
    </row>
    <row r="2735" spans="1:25" ht="15">
      <c r="A2735" s="39"/>
      <c r="B2735" s="240"/>
      <c r="C2735" s="14" t="str">
        <f>IF(B2724&lt;&gt;"",'Agents Postes'!E$14,"")</f>
        <v/>
      </c>
      <c r="D2735" s="15"/>
      <c r="E2735" s="16"/>
      <c r="F2735" s="16"/>
      <c r="G2735" s="17"/>
      <c r="H2735" s="17"/>
      <c r="I2735" s="18"/>
      <c r="J2735" s="18"/>
      <c r="K2735" s="19"/>
      <c r="L2735" s="1">
        <f t="shared" si="3076"/>
        <v>0</v>
      </c>
      <c r="M2735" s="4">
        <f t="shared" si="3077"/>
        <v>0</v>
      </c>
      <c r="R2735">
        <f t="shared" si="3041"/>
        <v>5</v>
      </c>
      <c r="S2735" s="33">
        <f t="shared" ref="S2735" si="3088">S2723</f>
        <v>44092</v>
      </c>
      <c r="T2735">
        <f t="shared" si="3043"/>
        <v>38</v>
      </c>
      <c r="U2735">
        <f t="shared" si="3044"/>
        <v>9</v>
      </c>
      <c r="V2735" t="str">
        <f t="shared" si="3079"/>
        <v>385</v>
      </c>
      <c r="W2735" s="188">
        <f t="shared" si="3045"/>
        <v>0</v>
      </c>
      <c r="X2735" s="188">
        <f t="shared" si="3046"/>
        <v>0</v>
      </c>
      <c r="Y2735" s="33">
        <f t="shared" si="3047"/>
        <v>44092</v>
      </c>
    </row>
    <row r="2736" spans="1:25" ht="15">
      <c r="A2736" s="39"/>
      <c r="B2736" s="240"/>
      <c r="C2736" s="14" t="str">
        <f>IF(B2725&lt;&gt;"",'Agents Postes'!E$14,"")</f>
        <v/>
      </c>
      <c r="D2736" s="15"/>
      <c r="E2736" s="16"/>
      <c r="F2736" s="16"/>
      <c r="G2736" s="17"/>
      <c r="H2736" s="17"/>
      <c r="I2736" s="18"/>
      <c r="J2736" s="18"/>
      <c r="K2736" s="19"/>
      <c r="L2736" s="1">
        <f t="shared" si="3076"/>
        <v>0</v>
      </c>
      <c r="M2736" s="4">
        <f t="shared" si="3077"/>
        <v>0</v>
      </c>
      <c r="R2736">
        <f t="shared" si="3041"/>
        <v>5</v>
      </c>
      <c r="S2736" s="33">
        <f t="shared" ref="S2736" si="3089">S2723</f>
        <v>44092</v>
      </c>
      <c r="T2736">
        <f t="shared" si="3043"/>
        <v>38</v>
      </c>
      <c r="U2736">
        <f t="shared" si="3044"/>
        <v>9</v>
      </c>
      <c r="V2736" t="str">
        <f t="shared" si="3079"/>
        <v>385</v>
      </c>
      <c r="W2736" s="188">
        <f t="shared" si="3045"/>
        <v>0</v>
      </c>
      <c r="X2736" s="188">
        <f t="shared" si="3046"/>
        <v>0</v>
      </c>
      <c r="Y2736" s="33">
        <f t="shared" si="3047"/>
        <v>44092</v>
      </c>
    </row>
    <row r="2737" spans="1:25" ht="15.75" thickBot="1">
      <c r="A2737" s="39"/>
      <c r="B2737" s="241"/>
      <c r="C2737" s="14" t="str">
        <f>IF(B2726&lt;&gt;"",'Agents Postes'!E$14,"")</f>
        <v/>
      </c>
      <c r="D2737" s="15"/>
      <c r="E2737" s="126"/>
      <c r="F2737" s="126"/>
      <c r="G2737" s="127"/>
      <c r="H2737" s="127"/>
      <c r="I2737" s="128"/>
      <c r="J2737" s="128"/>
      <c r="K2737" s="21"/>
      <c r="L2737" s="5">
        <f t="shared" si="3076"/>
        <v>0</v>
      </c>
      <c r="M2737" s="6">
        <f t="shared" si="3077"/>
        <v>0</v>
      </c>
      <c r="R2737">
        <f t="shared" si="3041"/>
        <v>5</v>
      </c>
      <c r="S2737" s="33">
        <f t="shared" ref="S2737" si="3090">S2723</f>
        <v>44092</v>
      </c>
      <c r="T2737">
        <f t="shared" si="3043"/>
        <v>38</v>
      </c>
      <c r="U2737">
        <f t="shared" si="3044"/>
        <v>9</v>
      </c>
      <c r="V2737" t="str">
        <f t="shared" si="3079"/>
        <v>385</v>
      </c>
      <c r="W2737" s="188">
        <f t="shared" si="3045"/>
        <v>0</v>
      </c>
      <c r="X2737" s="188">
        <f t="shared" si="3046"/>
        <v>0</v>
      </c>
      <c r="Y2737" s="33">
        <f t="shared" si="3047"/>
        <v>44092</v>
      </c>
    </row>
    <row r="2738" spans="1:25" ht="15">
      <c r="A2738" s="39">
        <v>182</v>
      </c>
      <c r="B2738" s="239">
        <f>IF(WORKDAY(D$4,A2738,Feries)&lt;=F$4,WORKDAY(D$4,A2738,Feries),"")</f>
        <v>44095</v>
      </c>
      <c r="C2738" s="11" t="str">
        <f>IF(B2738&lt;&gt;"",'Agents Postes'!E$3,"")</f>
        <v>Herbert Dupont</v>
      </c>
      <c r="D2738" s="12"/>
      <c r="E2738" s="123"/>
      <c r="F2738" s="123"/>
      <c r="G2738" s="124"/>
      <c r="H2738" s="124"/>
      <c r="I2738" s="125"/>
      <c r="J2738" s="125"/>
      <c r="K2738" s="13"/>
      <c r="L2738" s="2">
        <f t="shared" si="3076"/>
        <v>0</v>
      </c>
      <c r="M2738" s="3">
        <f t="shared" si="3077"/>
        <v>0</v>
      </c>
      <c r="R2738">
        <f t="shared" si="3041"/>
        <v>1</v>
      </c>
      <c r="S2738" s="33">
        <f t="shared" ref="S2738" si="3091">B2738</f>
        <v>44095</v>
      </c>
      <c r="T2738">
        <f t="shared" si="3043"/>
        <v>39</v>
      </c>
      <c r="U2738">
        <f t="shared" si="3044"/>
        <v>9</v>
      </c>
      <c r="V2738" t="str">
        <f t="shared" si="3079"/>
        <v>39Herbert Dupont1</v>
      </c>
      <c r="W2738" s="188">
        <f t="shared" si="3045"/>
        <v>0</v>
      </c>
      <c r="X2738" s="188">
        <f t="shared" si="3046"/>
        <v>0</v>
      </c>
      <c r="Y2738" s="33">
        <f t="shared" si="3047"/>
        <v>44095</v>
      </c>
    </row>
    <row r="2739" spans="1:25" ht="15">
      <c r="A2739" s="39"/>
      <c r="B2739" s="240"/>
      <c r="C2739" s="14" t="str">
        <f>IF(B2738&lt;&gt;"",'Agents Postes'!E$4,"")</f>
        <v>Lulu Durand</v>
      </c>
      <c r="D2739" s="15"/>
      <c r="E2739" s="16"/>
      <c r="F2739" s="16"/>
      <c r="G2739" s="17"/>
      <c r="H2739" s="17"/>
      <c r="I2739" s="18"/>
      <c r="J2739" s="18"/>
      <c r="K2739" s="19"/>
      <c r="L2739" s="1">
        <f t="shared" si="3076"/>
        <v>0</v>
      </c>
      <c r="M2739" s="4">
        <f t="shared" si="3077"/>
        <v>0</v>
      </c>
      <c r="R2739">
        <f t="shared" si="3041"/>
        <v>1</v>
      </c>
      <c r="S2739" s="33">
        <f t="shared" ref="S2739" si="3092">S2738</f>
        <v>44095</v>
      </c>
      <c r="T2739">
        <f t="shared" si="3043"/>
        <v>39</v>
      </c>
      <c r="U2739">
        <f t="shared" si="3044"/>
        <v>9</v>
      </c>
      <c r="V2739" t="str">
        <f t="shared" si="3079"/>
        <v>39Lulu Durand1</v>
      </c>
      <c r="W2739" s="188">
        <f t="shared" si="3045"/>
        <v>0</v>
      </c>
      <c r="X2739" s="188">
        <f t="shared" si="3046"/>
        <v>0</v>
      </c>
      <c r="Y2739" s="33">
        <f t="shared" si="3047"/>
        <v>44095</v>
      </c>
    </row>
    <row r="2740" spans="1:25" ht="15">
      <c r="A2740" s="39"/>
      <c r="B2740" s="240"/>
      <c r="C2740" s="14" t="str">
        <f>IF(B2738&lt;&gt;"",'Agents Postes'!E$5,"")</f>
        <v>Jules Wist</v>
      </c>
      <c r="D2740" s="15"/>
      <c r="E2740" s="16"/>
      <c r="F2740" s="16"/>
      <c r="G2740" s="17"/>
      <c r="H2740" s="17"/>
      <c r="I2740" s="18"/>
      <c r="J2740" s="18"/>
      <c r="K2740" s="19"/>
      <c r="L2740" s="1">
        <f t="shared" si="3076"/>
        <v>0</v>
      </c>
      <c r="M2740" s="4">
        <f t="shared" si="3077"/>
        <v>0</v>
      </c>
      <c r="R2740">
        <f t="shared" si="3041"/>
        <v>1</v>
      </c>
      <c r="S2740" s="33">
        <f t="shared" ref="S2740" si="3093">S2738</f>
        <v>44095</v>
      </c>
      <c r="T2740">
        <f t="shared" si="3043"/>
        <v>39</v>
      </c>
      <c r="U2740">
        <f t="shared" si="3044"/>
        <v>9</v>
      </c>
      <c r="V2740" t="str">
        <f t="shared" si="3079"/>
        <v>39Jules Wist1</v>
      </c>
      <c r="W2740" s="188">
        <f t="shared" si="3045"/>
        <v>0</v>
      </c>
      <c r="X2740" s="188">
        <f t="shared" si="3046"/>
        <v>0</v>
      </c>
      <c r="Y2740" s="33">
        <f t="shared" si="3047"/>
        <v>44095</v>
      </c>
    </row>
    <row r="2741" spans="1:25" ht="15">
      <c r="A2741" s="39"/>
      <c r="B2741" s="240"/>
      <c r="C2741" s="14" t="str">
        <f>IF(B2738&lt;&gt;"",'Agents Postes'!E$6,"")</f>
        <v>Honoré Tarot</v>
      </c>
      <c r="D2741" s="15"/>
      <c r="E2741" s="16"/>
      <c r="F2741" s="16"/>
      <c r="G2741" s="17"/>
      <c r="H2741" s="17"/>
      <c r="I2741" s="18"/>
      <c r="J2741" s="18"/>
      <c r="K2741" s="19"/>
      <c r="L2741" s="1">
        <f t="shared" si="3076"/>
        <v>0</v>
      </c>
      <c r="M2741" s="4">
        <f t="shared" si="3077"/>
        <v>0</v>
      </c>
      <c r="R2741">
        <f t="shared" si="3041"/>
        <v>1</v>
      </c>
      <c r="S2741" s="33">
        <f t="shared" ref="S2741" si="3094">S2738</f>
        <v>44095</v>
      </c>
      <c r="T2741">
        <f t="shared" si="3043"/>
        <v>39</v>
      </c>
      <c r="U2741">
        <f t="shared" si="3044"/>
        <v>9</v>
      </c>
      <c r="V2741" t="str">
        <f t="shared" si="3079"/>
        <v>39Honoré Tarot1</v>
      </c>
      <c r="W2741" s="188">
        <f t="shared" si="3045"/>
        <v>0</v>
      </c>
      <c r="X2741" s="188">
        <f t="shared" si="3046"/>
        <v>0</v>
      </c>
      <c r="Y2741" s="33">
        <f t="shared" si="3047"/>
        <v>44095</v>
      </c>
    </row>
    <row r="2742" spans="1:25" ht="15">
      <c r="A2742" s="39"/>
      <c r="B2742" s="240"/>
      <c r="C2742" s="14" t="str">
        <f>IF(B2738&lt;&gt;"",'Agents Postes'!E$7,"")</f>
        <v>Joseph Belote</v>
      </c>
      <c r="D2742" s="15"/>
      <c r="E2742" s="16"/>
      <c r="F2742" s="16"/>
      <c r="G2742" s="17"/>
      <c r="H2742" s="17"/>
      <c r="I2742" s="18"/>
      <c r="J2742" s="18"/>
      <c r="K2742" s="19"/>
      <c r="L2742" s="1">
        <f t="shared" si="3076"/>
        <v>0</v>
      </c>
      <c r="M2742" s="4">
        <f t="shared" si="3077"/>
        <v>0</v>
      </c>
      <c r="R2742">
        <f t="shared" si="3041"/>
        <v>1</v>
      </c>
      <c r="S2742" s="33">
        <f t="shared" ref="S2742" si="3095">S2738</f>
        <v>44095</v>
      </c>
      <c r="T2742">
        <f t="shared" si="3043"/>
        <v>39</v>
      </c>
      <c r="U2742">
        <f t="shared" si="3044"/>
        <v>9</v>
      </c>
      <c r="V2742" t="str">
        <f t="shared" si="3079"/>
        <v>39Joseph Belote1</v>
      </c>
      <c r="W2742" s="188">
        <f t="shared" si="3045"/>
        <v>0</v>
      </c>
      <c r="X2742" s="188">
        <f t="shared" si="3046"/>
        <v>0</v>
      </c>
      <c r="Y2742" s="33">
        <f t="shared" si="3047"/>
        <v>44095</v>
      </c>
    </row>
    <row r="2743" spans="1:25" ht="15">
      <c r="A2743" s="39"/>
      <c r="B2743" s="240"/>
      <c r="C2743" s="14" t="str">
        <f>IF(B2738&lt;&gt;"",'Agents Postes'!E$8,"")</f>
        <v/>
      </c>
      <c r="D2743" s="15"/>
      <c r="E2743" s="16"/>
      <c r="F2743" s="16"/>
      <c r="G2743" s="17"/>
      <c r="H2743" s="17"/>
      <c r="I2743" s="18"/>
      <c r="J2743" s="18"/>
      <c r="K2743" s="19"/>
      <c r="L2743" s="1">
        <f t="shared" si="3076"/>
        <v>0</v>
      </c>
      <c r="M2743" s="4">
        <f t="shared" si="3077"/>
        <v>0</v>
      </c>
      <c r="R2743">
        <f t="shared" si="3041"/>
        <v>1</v>
      </c>
      <c r="S2743" s="33">
        <f t="shared" ref="S2743" si="3096">S2738</f>
        <v>44095</v>
      </c>
      <c r="T2743">
        <f t="shared" si="3043"/>
        <v>39</v>
      </c>
      <c r="U2743">
        <f t="shared" si="3044"/>
        <v>9</v>
      </c>
      <c r="V2743" t="str">
        <f t="shared" si="3079"/>
        <v>391</v>
      </c>
      <c r="W2743" s="188">
        <f t="shared" si="3045"/>
        <v>0</v>
      </c>
      <c r="X2743" s="188">
        <f t="shared" si="3046"/>
        <v>0</v>
      </c>
      <c r="Y2743" s="33">
        <f t="shared" si="3047"/>
        <v>44095</v>
      </c>
    </row>
    <row r="2744" spans="1:25" ht="15">
      <c r="A2744" s="39"/>
      <c r="B2744" s="240"/>
      <c r="C2744" s="14" t="str">
        <f>IF(B2738&lt;&gt;"",'Agents Postes'!E$9,"")</f>
        <v/>
      </c>
      <c r="D2744" s="15"/>
      <c r="E2744" s="16"/>
      <c r="F2744" s="16"/>
      <c r="G2744" s="17"/>
      <c r="H2744" s="17"/>
      <c r="I2744" s="18"/>
      <c r="J2744" s="18"/>
      <c r="K2744" s="19"/>
      <c r="L2744" s="1">
        <f t="shared" si="3076"/>
        <v>0</v>
      </c>
      <c r="M2744" s="4">
        <f t="shared" si="3077"/>
        <v>0</v>
      </c>
      <c r="R2744">
        <f t="shared" si="3041"/>
        <v>1</v>
      </c>
      <c r="S2744" s="33">
        <f t="shared" ref="S2744" si="3097">S2738</f>
        <v>44095</v>
      </c>
      <c r="T2744">
        <f t="shared" si="3043"/>
        <v>39</v>
      </c>
      <c r="U2744">
        <f t="shared" si="3044"/>
        <v>9</v>
      </c>
      <c r="V2744" t="str">
        <f t="shared" si="3079"/>
        <v>391</v>
      </c>
      <c r="W2744" s="188">
        <f t="shared" si="3045"/>
        <v>0</v>
      </c>
      <c r="X2744" s="188">
        <f t="shared" si="3046"/>
        <v>0</v>
      </c>
      <c r="Y2744" s="33">
        <f t="shared" si="3047"/>
        <v>44095</v>
      </c>
    </row>
    <row r="2745" spans="1:25" ht="15">
      <c r="A2745" s="39"/>
      <c r="B2745" s="240"/>
      <c r="C2745" s="14" t="str">
        <f>IF(B2738&lt;&gt;"",'Agents Postes'!E$10,"")</f>
        <v/>
      </c>
      <c r="D2745" s="15"/>
      <c r="E2745" s="16"/>
      <c r="F2745" s="16"/>
      <c r="G2745" s="17"/>
      <c r="H2745" s="17"/>
      <c r="I2745" s="18"/>
      <c r="J2745" s="18"/>
      <c r="K2745" s="19"/>
      <c r="L2745" s="1">
        <f t="shared" si="3076"/>
        <v>0</v>
      </c>
      <c r="M2745" s="4">
        <f t="shared" si="3077"/>
        <v>0</v>
      </c>
      <c r="R2745">
        <f t="shared" si="3041"/>
        <v>1</v>
      </c>
      <c r="S2745" s="33">
        <f t="shared" ref="S2745" si="3098">S2738</f>
        <v>44095</v>
      </c>
      <c r="T2745">
        <f t="shared" si="3043"/>
        <v>39</v>
      </c>
      <c r="U2745">
        <f t="shared" si="3044"/>
        <v>9</v>
      </c>
      <c r="V2745" t="str">
        <f t="shared" si="3079"/>
        <v>391</v>
      </c>
      <c r="W2745" s="188">
        <f t="shared" si="3045"/>
        <v>0</v>
      </c>
      <c r="X2745" s="188">
        <f t="shared" si="3046"/>
        <v>0</v>
      </c>
      <c r="Y2745" s="33">
        <f t="shared" si="3047"/>
        <v>44095</v>
      </c>
    </row>
    <row r="2746" spans="1:25" ht="15">
      <c r="A2746" s="39"/>
      <c r="B2746" s="240"/>
      <c r="C2746" s="14" t="str">
        <f>IF(B2738&lt;&gt;"",'Agents Postes'!E$11,"")</f>
        <v/>
      </c>
      <c r="D2746" s="15"/>
      <c r="E2746" s="16"/>
      <c r="F2746" s="16"/>
      <c r="G2746" s="17"/>
      <c r="H2746" s="17"/>
      <c r="I2746" s="18"/>
      <c r="J2746" s="18"/>
      <c r="K2746" s="19"/>
      <c r="L2746" s="1">
        <f t="shared" si="3076"/>
        <v>0</v>
      </c>
      <c r="M2746" s="4">
        <f t="shared" si="3077"/>
        <v>0</v>
      </c>
      <c r="R2746">
        <f t="shared" si="3041"/>
        <v>1</v>
      </c>
      <c r="S2746" s="33">
        <f t="shared" ref="S2746" si="3099">S2738</f>
        <v>44095</v>
      </c>
      <c r="T2746">
        <f t="shared" si="3043"/>
        <v>39</v>
      </c>
      <c r="U2746">
        <f t="shared" si="3044"/>
        <v>9</v>
      </c>
      <c r="V2746" t="str">
        <f t="shared" si="3079"/>
        <v>391</v>
      </c>
      <c r="W2746" s="188">
        <f t="shared" si="3045"/>
        <v>0</v>
      </c>
      <c r="X2746" s="188">
        <f t="shared" si="3046"/>
        <v>0</v>
      </c>
      <c r="Y2746" s="33">
        <f t="shared" si="3047"/>
        <v>44095</v>
      </c>
    </row>
    <row r="2747" spans="1:25" ht="15">
      <c r="A2747" s="39"/>
      <c r="B2747" s="240"/>
      <c r="C2747" s="14" t="str">
        <f>IF(B2738&lt;&gt;"",'Agents Postes'!E$12,"")</f>
        <v/>
      </c>
      <c r="D2747" s="15"/>
      <c r="E2747" s="16"/>
      <c r="F2747" s="16"/>
      <c r="G2747" s="17"/>
      <c r="H2747" s="17"/>
      <c r="I2747" s="18"/>
      <c r="J2747" s="18"/>
      <c r="K2747" s="19"/>
      <c r="L2747" s="1">
        <f t="shared" si="3076"/>
        <v>0</v>
      </c>
      <c r="M2747" s="4">
        <f t="shared" si="3077"/>
        <v>0</v>
      </c>
      <c r="R2747">
        <f t="shared" si="3041"/>
        <v>1</v>
      </c>
      <c r="S2747" s="33">
        <f t="shared" ref="S2747" si="3100">S2738</f>
        <v>44095</v>
      </c>
      <c r="T2747">
        <f t="shared" si="3043"/>
        <v>39</v>
      </c>
      <c r="U2747">
        <f t="shared" si="3044"/>
        <v>9</v>
      </c>
      <c r="V2747" t="str">
        <f t="shared" si="3079"/>
        <v>391</v>
      </c>
      <c r="W2747" s="188">
        <f t="shared" si="3045"/>
        <v>0</v>
      </c>
      <c r="X2747" s="188">
        <f t="shared" si="3046"/>
        <v>0</v>
      </c>
      <c r="Y2747" s="33">
        <f t="shared" si="3047"/>
        <v>44095</v>
      </c>
    </row>
    <row r="2748" spans="1:25" ht="15">
      <c r="A2748" s="39"/>
      <c r="B2748" s="240"/>
      <c r="C2748" s="14" t="str">
        <f>IF(B2738&lt;&gt;"",'Agents Postes'!E$13,"")</f>
        <v/>
      </c>
      <c r="D2748" s="15"/>
      <c r="E2748" s="16"/>
      <c r="F2748" s="16"/>
      <c r="G2748" s="17"/>
      <c r="H2748" s="17"/>
      <c r="I2748" s="18"/>
      <c r="J2748" s="18"/>
      <c r="K2748" s="19"/>
      <c r="L2748" s="1">
        <f t="shared" si="3076"/>
        <v>0</v>
      </c>
      <c r="M2748" s="4">
        <f t="shared" si="3077"/>
        <v>0</v>
      </c>
      <c r="R2748">
        <f t="shared" si="3041"/>
        <v>1</v>
      </c>
      <c r="S2748" s="33">
        <f t="shared" ref="S2748" si="3101">S2738</f>
        <v>44095</v>
      </c>
      <c r="T2748">
        <f t="shared" si="3043"/>
        <v>39</v>
      </c>
      <c r="U2748">
        <f t="shared" si="3044"/>
        <v>9</v>
      </c>
      <c r="V2748" t="str">
        <f t="shared" si="3079"/>
        <v>391</v>
      </c>
      <c r="W2748" s="188">
        <f t="shared" si="3045"/>
        <v>0</v>
      </c>
      <c r="X2748" s="188">
        <f t="shared" si="3046"/>
        <v>0</v>
      </c>
      <c r="Y2748" s="33">
        <f t="shared" si="3047"/>
        <v>44095</v>
      </c>
    </row>
    <row r="2749" spans="1:25" ht="15">
      <c r="A2749" s="39"/>
      <c r="B2749" s="240"/>
      <c r="C2749" s="14" t="str">
        <f>IF(B2738&lt;&gt;"",'Agents Postes'!E$14,"")</f>
        <v/>
      </c>
      <c r="D2749" s="15"/>
      <c r="E2749" s="16"/>
      <c r="F2749" s="16"/>
      <c r="G2749" s="17"/>
      <c r="H2749" s="17"/>
      <c r="I2749" s="18"/>
      <c r="J2749" s="18"/>
      <c r="K2749" s="19"/>
      <c r="L2749" s="1">
        <f t="shared" si="3076"/>
        <v>0</v>
      </c>
      <c r="M2749" s="4">
        <f t="shared" si="3077"/>
        <v>0</v>
      </c>
      <c r="R2749">
        <f t="shared" si="3041"/>
        <v>1</v>
      </c>
      <c r="S2749" s="33">
        <f t="shared" ref="S2749" si="3102">S2738</f>
        <v>44095</v>
      </c>
      <c r="T2749">
        <f t="shared" si="3043"/>
        <v>39</v>
      </c>
      <c r="U2749">
        <f t="shared" si="3044"/>
        <v>9</v>
      </c>
      <c r="V2749" t="str">
        <f t="shared" si="3079"/>
        <v>391</v>
      </c>
      <c r="W2749" s="188">
        <f t="shared" si="3045"/>
        <v>0</v>
      </c>
      <c r="X2749" s="188">
        <f t="shared" si="3046"/>
        <v>0</v>
      </c>
      <c r="Y2749" s="33">
        <f t="shared" si="3047"/>
        <v>44095</v>
      </c>
    </row>
    <row r="2750" spans="1:25" ht="15">
      <c r="A2750" s="39"/>
      <c r="B2750" s="240"/>
      <c r="C2750" s="14" t="str">
        <f>IF(B2739&lt;&gt;"",'Agents Postes'!E$14,"")</f>
        <v/>
      </c>
      <c r="D2750" s="15"/>
      <c r="E2750" s="16"/>
      <c r="F2750" s="16"/>
      <c r="G2750" s="17"/>
      <c r="H2750" s="17"/>
      <c r="I2750" s="18"/>
      <c r="J2750" s="18"/>
      <c r="K2750" s="19"/>
      <c r="L2750" s="1">
        <f t="shared" si="3076"/>
        <v>0</v>
      </c>
      <c r="M2750" s="4">
        <f t="shared" si="3077"/>
        <v>0</v>
      </c>
      <c r="R2750">
        <f t="shared" si="3041"/>
        <v>1</v>
      </c>
      <c r="S2750" s="33">
        <f t="shared" ref="S2750" si="3103">S2738</f>
        <v>44095</v>
      </c>
      <c r="T2750">
        <f t="shared" si="3043"/>
        <v>39</v>
      </c>
      <c r="U2750">
        <f t="shared" si="3044"/>
        <v>9</v>
      </c>
      <c r="V2750" t="str">
        <f t="shared" si="3079"/>
        <v>391</v>
      </c>
      <c r="W2750" s="188">
        <f t="shared" si="3045"/>
        <v>0</v>
      </c>
      <c r="X2750" s="188">
        <f t="shared" si="3046"/>
        <v>0</v>
      </c>
      <c r="Y2750" s="33">
        <f t="shared" si="3047"/>
        <v>44095</v>
      </c>
    </row>
    <row r="2751" spans="1:25" ht="15">
      <c r="A2751" s="39"/>
      <c r="B2751" s="240"/>
      <c r="C2751" s="14" t="str">
        <f>IF(B2740&lt;&gt;"",'Agents Postes'!E$14,"")</f>
        <v/>
      </c>
      <c r="D2751" s="15"/>
      <c r="E2751" s="16"/>
      <c r="F2751" s="16"/>
      <c r="G2751" s="17"/>
      <c r="H2751" s="17"/>
      <c r="I2751" s="18"/>
      <c r="J2751" s="18"/>
      <c r="K2751" s="19"/>
      <c r="L2751" s="1">
        <f t="shared" si="3076"/>
        <v>0</v>
      </c>
      <c r="M2751" s="4">
        <f t="shared" si="3077"/>
        <v>0</v>
      </c>
      <c r="R2751">
        <f t="shared" si="3041"/>
        <v>1</v>
      </c>
      <c r="S2751" s="33">
        <f t="shared" ref="S2751" si="3104">S2738</f>
        <v>44095</v>
      </c>
      <c r="T2751">
        <f t="shared" si="3043"/>
        <v>39</v>
      </c>
      <c r="U2751">
        <f t="shared" si="3044"/>
        <v>9</v>
      </c>
      <c r="V2751" t="str">
        <f t="shared" si="3079"/>
        <v>391</v>
      </c>
      <c r="W2751" s="188">
        <f t="shared" si="3045"/>
        <v>0</v>
      </c>
      <c r="X2751" s="188">
        <f t="shared" si="3046"/>
        <v>0</v>
      </c>
      <c r="Y2751" s="33">
        <f t="shared" si="3047"/>
        <v>44095</v>
      </c>
    </row>
    <row r="2752" spans="1:25" ht="15.75" thickBot="1">
      <c r="A2752" s="39"/>
      <c r="B2752" s="241"/>
      <c r="C2752" s="14" t="str">
        <f>IF(B2741&lt;&gt;"",'Agents Postes'!E$14,"")</f>
        <v/>
      </c>
      <c r="D2752" s="15"/>
      <c r="E2752" s="126"/>
      <c r="F2752" s="126"/>
      <c r="G2752" s="127"/>
      <c r="H2752" s="127"/>
      <c r="I2752" s="128"/>
      <c r="J2752" s="128"/>
      <c r="K2752" s="21"/>
      <c r="L2752" s="5">
        <f t="shared" si="3076"/>
        <v>0</v>
      </c>
      <c r="M2752" s="6">
        <f t="shared" si="3077"/>
        <v>0</v>
      </c>
      <c r="R2752">
        <f t="shared" si="3041"/>
        <v>1</v>
      </c>
      <c r="S2752" s="33">
        <f t="shared" ref="S2752" si="3105">S2738</f>
        <v>44095</v>
      </c>
      <c r="T2752">
        <f t="shared" si="3043"/>
        <v>39</v>
      </c>
      <c r="U2752">
        <f t="shared" si="3044"/>
        <v>9</v>
      </c>
      <c r="V2752" t="str">
        <f t="shared" si="3079"/>
        <v>391</v>
      </c>
      <c r="W2752" s="188">
        <f t="shared" si="3045"/>
        <v>0</v>
      </c>
      <c r="X2752" s="188">
        <f t="shared" si="3046"/>
        <v>0</v>
      </c>
      <c r="Y2752" s="33">
        <f t="shared" si="3047"/>
        <v>44095</v>
      </c>
    </row>
    <row r="2753" spans="1:25" ht="15">
      <c r="A2753" s="39">
        <v>183</v>
      </c>
      <c r="B2753" s="239">
        <f>IF(WORKDAY(D$4,A2753,Feries)&lt;=F$4,WORKDAY(D$4,A2753,Feries),"")</f>
        <v>44096</v>
      </c>
      <c r="C2753" s="11" t="str">
        <f>IF(B2753&lt;&gt;"",'Agents Postes'!E$3,"")</f>
        <v>Herbert Dupont</v>
      </c>
      <c r="D2753" s="12"/>
      <c r="E2753" s="123"/>
      <c r="F2753" s="123"/>
      <c r="G2753" s="124"/>
      <c r="H2753" s="124"/>
      <c r="I2753" s="125"/>
      <c r="J2753" s="125"/>
      <c r="K2753" s="13"/>
      <c r="L2753" s="2">
        <f t="shared" si="3076"/>
        <v>0</v>
      </c>
      <c r="M2753" s="3">
        <f t="shared" si="3077"/>
        <v>0</v>
      </c>
      <c r="R2753">
        <f t="shared" si="3041"/>
        <v>2</v>
      </c>
      <c r="S2753" s="33">
        <f t="shared" ref="S2753" si="3106">B2753</f>
        <v>44096</v>
      </c>
      <c r="T2753">
        <f t="shared" si="3043"/>
        <v>39</v>
      </c>
      <c r="U2753">
        <f t="shared" si="3044"/>
        <v>9</v>
      </c>
      <c r="V2753" t="str">
        <f t="shared" si="3079"/>
        <v>39Herbert Dupont2</v>
      </c>
      <c r="W2753" s="188">
        <f t="shared" si="3045"/>
        <v>0</v>
      </c>
      <c r="X2753" s="188">
        <f t="shared" si="3046"/>
        <v>0</v>
      </c>
      <c r="Y2753" s="33">
        <f t="shared" si="3047"/>
        <v>44096</v>
      </c>
    </row>
    <row r="2754" spans="1:25" ht="15">
      <c r="A2754" s="39"/>
      <c r="B2754" s="240"/>
      <c r="C2754" s="14" t="str">
        <f>IF(B2753&lt;&gt;"",'Agents Postes'!E$4,"")</f>
        <v>Lulu Durand</v>
      </c>
      <c r="D2754" s="15"/>
      <c r="E2754" s="16"/>
      <c r="F2754" s="16"/>
      <c r="G2754" s="17"/>
      <c r="H2754" s="17"/>
      <c r="I2754" s="18"/>
      <c r="J2754" s="18"/>
      <c r="K2754" s="19"/>
      <c r="L2754" s="1">
        <f t="shared" si="3076"/>
        <v>0</v>
      </c>
      <c r="M2754" s="4">
        <f t="shared" si="3077"/>
        <v>0</v>
      </c>
      <c r="R2754">
        <f t="shared" si="3041"/>
        <v>2</v>
      </c>
      <c r="S2754" s="33">
        <f t="shared" ref="S2754" si="3107">S2753</f>
        <v>44096</v>
      </c>
      <c r="T2754">
        <f t="shared" si="3043"/>
        <v>39</v>
      </c>
      <c r="U2754">
        <f t="shared" si="3044"/>
        <v>9</v>
      </c>
      <c r="V2754" t="str">
        <f t="shared" si="3079"/>
        <v>39Lulu Durand2</v>
      </c>
      <c r="W2754" s="188">
        <f t="shared" si="3045"/>
        <v>0</v>
      </c>
      <c r="X2754" s="188">
        <f t="shared" si="3046"/>
        <v>0</v>
      </c>
      <c r="Y2754" s="33">
        <f t="shared" si="3047"/>
        <v>44096</v>
      </c>
    </row>
    <row r="2755" spans="1:25" ht="15">
      <c r="A2755" s="39"/>
      <c r="B2755" s="240"/>
      <c r="C2755" s="14" t="str">
        <f>IF(B2753&lt;&gt;"",'Agents Postes'!E$5,"")</f>
        <v>Jules Wist</v>
      </c>
      <c r="D2755" s="15"/>
      <c r="E2755" s="16"/>
      <c r="F2755" s="16"/>
      <c r="G2755" s="17"/>
      <c r="H2755" s="17"/>
      <c r="I2755" s="18"/>
      <c r="J2755" s="18"/>
      <c r="K2755" s="19"/>
      <c r="L2755" s="1">
        <f t="shared" si="3076"/>
        <v>0</v>
      </c>
      <c r="M2755" s="4">
        <f t="shared" si="3077"/>
        <v>0</v>
      </c>
      <c r="R2755">
        <f t="shared" si="3041"/>
        <v>2</v>
      </c>
      <c r="S2755" s="33">
        <f t="shared" ref="S2755" si="3108">S2753</f>
        <v>44096</v>
      </c>
      <c r="T2755">
        <f t="shared" si="3043"/>
        <v>39</v>
      </c>
      <c r="U2755">
        <f t="shared" si="3044"/>
        <v>9</v>
      </c>
      <c r="V2755" t="str">
        <f t="shared" si="3079"/>
        <v>39Jules Wist2</v>
      </c>
      <c r="W2755" s="188">
        <f t="shared" si="3045"/>
        <v>0</v>
      </c>
      <c r="X2755" s="188">
        <f t="shared" si="3046"/>
        <v>0</v>
      </c>
      <c r="Y2755" s="33">
        <f t="shared" si="3047"/>
        <v>44096</v>
      </c>
    </row>
    <row r="2756" spans="1:25" ht="15">
      <c r="A2756" s="39"/>
      <c r="B2756" s="240"/>
      <c r="C2756" s="14" t="str">
        <f>IF(B2753&lt;&gt;"",'Agents Postes'!E$6,"")</f>
        <v>Honoré Tarot</v>
      </c>
      <c r="D2756" s="15"/>
      <c r="E2756" s="16"/>
      <c r="F2756" s="16"/>
      <c r="G2756" s="17"/>
      <c r="H2756" s="17"/>
      <c r="I2756" s="18"/>
      <c r="J2756" s="18"/>
      <c r="K2756" s="19"/>
      <c r="L2756" s="1">
        <f t="shared" si="3076"/>
        <v>0</v>
      </c>
      <c r="M2756" s="4">
        <f t="shared" si="3077"/>
        <v>0</v>
      </c>
      <c r="R2756">
        <f t="shared" si="3041"/>
        <v>2</v>
      </c>
      <c r="S2756" s="33">
        <f t="shared" ref="S2756" si="3109">S2753</f>
        <v>44096</v>
      </c>
      <c r="T2756">
        <f t="shared" si="3043"/>
        <v>39</v>
      </c>
      <c r="U2756">
        <f t="shared" si="3044"/>
        <v>9</v>
      </c>
      <c r="V2756" t="str">
        <f t="shared" si="3079"/>
        <v>39Honoré Tarot2</v>
      </c>
      <c r="W2756" s="188">
        <f t="shared" si="3045"/>
        <v>0</v>
      </c>
      <c r="X2756" s="188">
        <f t="shared" si="3046"/>
        <v>0</v>
      </c>
      <c r="Y2756" s="33">
        <f t="shared" si="3047"/>
        <v>44096</v>
      </c>
    </row>
    <row r="2757" spans="1:25" ht="15">
      <c r="A2757" s="39"/>
      <c r="B2757" s="240"/>
      <c r="C2757" s="14" t="str">
        <f>IF(B2753&lt;&gt;"",'Agents Postes'!E$7,"")</f>
        <v>Joseph Belote</v>
      </c>
      <c r="D2757" s="15"/>
      <c r="E2757" s="16"/>
      <c r="F2757" s="16"/>
      <c r="G2757" s="17"/>
      <c r="H2757" s="17"/>
      <c r="I2757" s="18"/>
      <c r="J2757" s="18"/>
      <c r="K2757" s="19"/>
      <c r="L2757" s="1">
        <f t="shared" si="3076"/>
        <v>0</v>
      </c>
      <c r="M2757" s="4">
        <f t="shared" si="3077"/>
        <v>0</v>
      </c>
      <c r="R2757">
        <f t="shared" si="3041"/>
        <v>2</v>
      </c>
      <c r="S2757" s="33">
        <f t="shared" ref="S2757" si="3110">S2753</f>
        <v>44096</v>
      </c>
      <c r="T2757">
        <f t="shared" si="3043"/>
        <v>39</v>
      </c>
      <c r="U2757">
        <f t="shared" si="3044"/>
        <v>9</v>
      </c>
      <c r="V2757" t="str">
        <f t="shared" si="3079"/>
        <v>39Joseph Belote2</v>
      </c>
      <c r="W2757" s="188">
        <f t="shared" si="3045"/>
        <v>0</v>
      </c>
      <c r="X2757" s="188">
        <f t="shared" si="3046"/>
        <v>0</v>
      </c>
      <c r="Y2757" s="33">
        <f t="shared" si="3047"/>
        <v>44096</v>
      </c>
    </row>
    <row r="2758" spans="1:25" ht="15">
      <c r="A2758" s="39"/>
      <c r="B2758" s="240"/>
      <c r="C2758" s="14" t="str">
        <f>IF(B2753&lt;&gt;"",'Agents Postes'!E$8,"")</f>
        <v/>
      </c>
      <c r="D2758" s="15"/>
      <c r="E2758" s="16"/>
      <c r="F2758" s="16"/>
      <c r="G2758" s="17"/>
      <c r="H2758" s="17"/>
      <c r="I2758" s="18"/>
      <c r="J2758" s="18"/>
      <c r="K2758" s="19"/>
      <c r="L2758" s="1">
        <f t="shared" si="3076"/>
        <v>0</v>
      </c>
      <c r="M2758" s="4">
        <f t="shared" si="3077"/>
        <v>0</v>
      </c>
      <c r="R2758">
        <f t="shared" si="3041"/>
        <v>2</v>
      </c>
      <c r="S2758" s="33">
        <f t="shared" ref="S2758" si="3111">S2753</f>
        <v>44096</v>
      </c>
      <c r="T2758">
        <f t="shared" si="3043"/>
        <v>39</v>
      </c>
      <c r="U2758">
        <f t="shared" si="3044"/>
        <v>9</v>
      </c>
      <c r="V2758" t="str">
        <f t="shared" si="3079"/>
        <v>392</v>
      </c>
      <c r="W2758" s="188">
        <f t="shared" si="3045"/>
        <v>0</v>
      </c>
      <c r="X2758" s="188">
        <f t="shared" si="3046"/>
        <v>0</v>
      </c>
      <c r="Y2758" s="33">
        <f t="shared" si="3047"/>
        <v>44096</v>
      </c>
    </row>
    <row r="2759" spans="1:25" ht="15">
      <c r="A2759" s="39"/>
      <c r="B2759" s="240"/>
      <c r="C2759" s="14" t="str">
        <f>IF(B2753&lt;&gt;"",'Agents Postes'!E$9,"")</f>
        <v/>
      </c>
      <c r="D2759" s="15"/>
      <c r="E2759" s="16"/>
      <c r="F2759" s="16"/>
      <c r="G2759" s="17"/>
      <c r="H2759" s="17"/>
      <c r="I2759" s="18"/>
      <c r="J2759" s="18"/>
      <c r="K2759" s="19"/>
      <c r="L2759" s="1">
        <f t="shared" si="3076"/>
        <v>0</v>
      </c>
      <c r="M2759" s="4">
        <f t="shared" si="3077"/>
        <v>0</v>
      </c>
      <c r="R2759">
        <f t="shared" si="3041"/>
        <v>2</v>
      </c>
      <c r="S2759" s="33">
        <f t="shared" ref="S2759" si="3112">S2753</f>
        <v>44096</v>
      </c>
      <c r="T2759">
        <f t="shared" si="3043"/>
        <v>39</v>
      </c>
      <c r="U2759">
        <f t="shared" si="3044"/>
        <v>9</v>
      </c>
      <c r="V2759" t="str">
        <f t="shared" si="3079"/>
        <v>392</v>
      </c>
      <c r="W2759" s="188">
        <f t="shared" si="3045"/>
        <v>0</v>
      </c>
      <c r="X2759" s="188">
        <f t="shared" si="3046"/>
        <v>0</v>
      </c>
      <c r="Y2759" s="33">
        <f t="shared" si="3047"/>
        <v>44096</v>
      </c>
    </row>
    <row r="2760" spans="1:25" ht="15">
      <c r="A2760" s="39"/>
      <c r="B2760" s="240"/>
      <c r="C2760" s="14" t="str">
        <f>IF(B2753&lt;&gt;"",'Agents Postes'!E$10,"")</f>
        <v/>
      </c>
      <c r="D2760" s="15"/>
      <c r="E2760" s="16"/>
      <c r="F2760" s="16"/>
      <c r="G2760" s="17"/>
      <c r="H2760" s="17"/>
      <c r="I2760" s="18"/>
      <c r="J2760" s="18"/>
      <c r="K2760" s="19"/>
      <c r="L2760" s="1">
        <f t="shared" si="3076"/>
        <v>0</v>
      </c>
      <c r="M2760" s="4">
        <f t="shared" si="3077"/>
        <v>0</v>
      </c>
      <c r="R2760">
        <f t="shared" si="3041"/>
        <v>2</v>
      </c>
      <c r="S2760" s="33">
        <f t="shared" ref="S2760" si="3113">S2753</f>
        <v>44096</v>
      </c>
      <c r="T2760">
        <f t="shared" si="3043"/>
        <v>39</v>
      </c>
      <c r="U2760">
        <f t="shared" si="3044"/>
        <v>9</v>
      </c>
      <c r="V2760" t="str">
        <f t="shared" si="3079"/>
        <v>392</v>
      </c>
      <c r="W2760" s="188">
        <f t="shared" si="3045"/>
        <v>0</v>
      </c>
      <c r="X2760" s="188">
        <f t="shared" si="3046"/>
        <v>0</v>
      </c>
      <c r="Y2760" s="33">
        <f t="shared" si="3047"/>
        <v>44096</v>
      </c>
    </row>
    <row r="2761" spans="1:25" ht="15">
      <c r="A2761" s="39"/>
      <c r="B2761" s="240"/>
      <c r="C2761" s="14" t="str">
        <f>IF(B2753&lt;&gt;"",'Agents Postes'!E$11,"")</f>
        <v/>
      </c>
      <c r="D2761" s="15"/>
      <c r="E2761" s="16"/>
      <c r="F2761" s="16"/>
      <c r="G2761" s="17"/>
      <c r="H2761" s="17"/>
      <c r="I2761" s="18"/>
      <c r="J2761" s="18"/>
      <c r="K2761" s="19"/>
      <c r="L2761" s="1">
        <f t="shared" si="3076"/>
        <v>0</v>
      </c>
      <c r="M2761" s="4">
        <f t="shared" si="3077"/>
        <v>0</v>
      </c>
      <c r="R2761">
        <f t="shared" ref="R2761:R2824" si="3114">IF(S2761&lt;&gt;"",WEEKDAY(S2761,2),"")</f>
        <v>2</v>
      </c>
      <c r="S2761" s="33">
        <f t="shared" ref="S2761" si="3115">S2753</f>
        <v>44096</v>
      </c>
      <c r="T2761">
        <f t="shared" ref="T2761:T2824" si="3116">IF(S2761&lt;&gt;"",WEEKNUM(S2761,2),"")</f>
        <v>39</v>
      </c>
      <c r="U2761">
        <f t="shared" ref="U2761:U2824" si="3117">IF(S2761&lt;&gt;"",MONTH(S2761),"")</f>
        <v>9</v>
      </c>
      <c r="V2761" t="str">
        <f t="shared" si="3079"/>
        <v>392</v>
      </c>
      <c r="W2761" s="188">
        <f t="shared" ref="W2761:W2824" si="3118">D2761</f>
        <v>0</v>
      </c>
      <c r="X2761" s="188">
        <f t="shared" ref="X2761:X2824" si="3119">K2761</f>
        <v>0</v>
      </c>
      <c r="Y2761" s="33">
        <f t="shared" ref="Y2761:Y2824" si="3120">S2761</f>
        <v>44096</v>
      </c>
    </row>
    <row r="2762" spans="1:25" ht="15">
      <c r="A2762" s="39"/>
      <c r="B2762" s="240"/>
      <c r="C2762" s="14" t="str">
        <f>IF(B2753&lt;&gt;"",'Agents Postes'!E$12,"")</f>
        <v/>
      </c>
      <c r="D2762" s="15"/>
      <c r="E2762" s="16"/>
      <c r="F2762" s="16"/>
      <c r="G2762" s="17"/>
      <c r="H2762" s="17"/>
      <c r="I2762" s="18"/>
      <c r="J2762" s="18"/>
      <c r="K2762" s="19"/>
      <c r="L2762" s="1">
        <f t="shared" si="3076"/>
        <v>0</v>
      </c>
      <c r="M2762" s="4">
        <f t="shared" si="3077"/>
        <v>0</v>
      </c>
      <c r="R2762">
        <f t="shared" si="3114"/>
        <v>2</v>
      </c>
      <c r="S2762" s="33">
        <f t="shared" ref="S2762" si="3121">S2753</f>
        <v>44096</v>
      </c>
      <c r="T2762">
        <f t="shared" si="3116"/>
        <v>39</v>
      </c>
      <c r="U2762">
        <f t="shared" si="3117"/>
        <v>9</v>
      </c>
      <c r="V2762" t="str">
        <f t="shared" si="3079"/>
        <v>392</v>
      </c>
      <c r="W2762" s="188">
        <f t="shared" si="3118"/>
        <v>0</v>
      </c>
      <c r="X2762" s="188">
        <f t="shared" si="3119"/>
        <v>0</v>
      </c>
      <c r="Y2762" s="33">
        <f t="shared" si="3120"/>
        <v>44096</v>
      </c>
    </row>
    <row r="2763" spans="1:25" ht="15">
      <c r="A2763" s="39"/>
      <c r="B2763" s="240"/>
      <c r="C2763" s="14" t="str">
        <f>IF(B2753&lt;&gt;"",'Agents Postes'!E$13,"")</f>
        <v/>
      </c>
      <c r="D2763" s="15"/>
      <c r="E2763" s="16"/>
      <c r="F2763" s="16"/>
      <c r="G2763" s="17"/>
      <c r="H2763" s="17"/>
      <c r="I2763" s="18"/>
      <c r="J2763" s="18"/>
      <c r="K2763" s="19"/>
      <c r="L2763" s="1">
        <f t="shared" si="3076"/>
        <v>0</v>
      </c>
      <c r="M2763" s="4">
        <f t="shared" si="3077"/>
        <v>0</v>
      </c>
      <c r="R2763">
        <f t="shared" si="3114"/>
        <v>2</v>
      </c>
      <c r="S2763" s="33">
        <f t="shared" ref="S2763" si="3122">S2753</f>
        <v>44096</v>
      </c>
      <c r="T2763">
        <f t="shared" si="3116"/>
        <v>39</v>
      </c>
      <c r="U2763">
        <f t="shared" si="3117"/>
        <v>9</v>
      </c>
      <c r="V2763" t="str">
        <f t="shared" si="3079"/>
        <v>392</v>
      </c>
      <c r="W2763" s="188">
        <f t="shared" si="3118"/>
        <v>0</v>
      </c>
      <c r="X2763" s="188">
        <f t="shared" si="3119"/>
        <v>0</v>
      </c>
      <c r="Y2763" s="33">
        <f t="shared" si="3120"/>
        <v>44096</v>
      </c>
    </row>
    <row r="2764" spans="1:25" ht="15">
      <c r="A2764" s="39"/>
      <c r="B2764" s="240"/>
      <c r="C2764" s="14" t="str">
        <f>IF(B2753&lt;&gt;"",'Agents Postes'!E$14,"")</f>
        <v/>
      </c>
      <c r="D2764" s="15"/>
      <c r="E2764" s="16"/>
      <c r="F2764" s="16"/>
      <c r="G2764" s="17"/>
      <c r="H2764" s="17"/>
      <c r="I2764" s="18"/>
      <c r="J2764" s="18"/>
      <c r="K2764" s="19"/>
      <c r="L2764" s="1">
        <f t="shared" si="3076"/>
        <v>0</v>
      </c>
      <c r="M2764" s="4">
        <f t="shared" si="3077"/>
        <v>0</v>
      </c>
      <c r="R2764">
        <f t="shared" si="3114"/>
        <v>2</v>
      </c>
      <c r="S2764" s="33">
        <f t="shared" ref="S2764" si="3123">S2753</f>
        <v>44096</v>
      </c>
      <c r="T2764">
        <f t="shared" si="3116"/>
        <v>39</v>
      </c>
      <c r="U2764">
        <f t="shared" si="3117"/>
        <v>9</v>
      </c>
      <c r="V2764" t="str">
        <f t="shared" si="3079"/>
        <v>392</v>
      </c>
      <c r="W2764" s="188">
        <f t="shared" si="3118"/>
        <v>0</v>
      </c>
      <c r="X2764" s="188">
        <f t="shared" si="3119"/>
        <v>0</v>
      </c>
      <c r="Y2764" s="33">
        <f t="shared" si="3120"/>
        <v>44096</v>
      </c>
    </row>
    <row r="2765" spans="1:25" ht="15">
      <c r="A2765" s="39"/>
      <c r="B2765" s="240"/>
      <c r="C2765" s="14" t="str">
        <f>IF(B2754&lt;&gt;"",'Agents Postes'!E$14,"")</f>
        <v/>
      </c>
      <c r="D2765" s="15"/>
      <c r="E2765" s="16"/>
      <c r="F2765" s="16"/>
      <c r="G2765" s="17"/>
      <c r="H2765" s="17"/>
      <c r="I2765" s="18"/>
      <c r="J2765" s="18"/>
      <c r="K2765" s="19"/>
      <c r="L2765" s="1">
        <f t="shared" si="3076"/>
        <v>0</v>
      </c>
      <c r="M2765" s="4">
        <f t="shared" si="3077"/>
        <v>0</v>
      </c>
      <c r="R2765">
        <f t="shared" si="3114"/>
        <v>2</v>
      </c>
      <c r="S2765" s="33">
        <f t="shared" ref="S2765" si="3124">S2753</f>
        <v>44096</v>
      </c>
      <c r="T2765">
        <f t="shared" si="3116"/>
        <v>39</v>
      </c>
      <c r="U2765">
        <f t="shared" si="3117"/>
        <v>9</v>
      </c>
      <c r="V2765" t="str">
        <f t="shared" si="3079"/>
        <v>392</v>
      </c>
      <c r="W2765" s="188">
        <f t="shared" si="3118"/>
        <v>0</v>
      </c>
      <c r="X2765" s="188">
        <f t="shared" si="3119"/>
        <v>0</v>
      </c>
      <c r="Y2765" s="33">
        <f t="shared" si="3120"/>
        <v>44096</v>
      </c>
    </row>
    <row r="2766" spans="1:25" ht="15">
      <c r="A2766" s="39"/>
      <c r="B2766" s="240"/>
      <c r="C2766" s="14" t="str">
        <f>IF(B2755&lt;&gt;"",'Agents Postes'!E$14,"")</f>
        <v/>
      </c>
      <c r="D2766" s="15"/>
      <c r="E2766" s="16"/>
      <c r="F2766" s="16"/>
      <c r="G2766" s="17"/>
      <c r="H2766" s="17"/>
      <c r="I2766" s="18"/>
      <c r="J2766" s="18"/>
      <c r="K2766" s="19"/>
      <c r="L2766" s="1">
        <f t="shared" si="3076"/>
        <v>0</v>
      </c>
      <c r="M2766" s="4">
        <f t="shared" si="3077"/>
        <v>0</v>
      </c>
      <c r="R2766">
        <f t="shared" si="3114"/>
        <v>2</v>
      </c>
      <c r="S2766" s="33">
        <f t="shared" ref="S2766" si="3125">S2753</f>
        <v>44096</v>
      </c>
      <c r="T2766">
        <f t="shared" si="3116"/>
        <v>39</v>
      </c>
      <c r="U2766">
        <f t="shared" si="3117"/>
        <v>9</v>
      </c>
      <c r="V2766" t="str">
        <f t="shared" si="3079"/>
        <v>392</v>
      </c>
      <c r="W2766" s="188">
        <f t="shared" si="3118"/>
        <v>0</v>
      </c>
      <c r="X2766" s="188">
        <f t="shared" si="3119"/>
        <v>0</v>
      </c>
      <c r="Y2766" s="33">
        <f t="shared" si="3120"/>
        <v>44096</v>
      </c>
    </row>
    <row r="2767" spans="1:25" ht="15.75" thickBot="1">
      <c r="A2767" s="39"/>
      <c r="B2767" s="241"/>
      <c r="C2767" s="14" t="str">
        <f>IF(B2756&lt;&gt;"",'Agents Postes'!E$14,"")</f>
        <v/>
      </c>
      <c r="D2767" s="15"/>
      <c r="E2767" s="126"/>
      <c r="F2767" s="126"/>
      <c r="G2767" s="127"/>
      <c r="H2767" s="127"/>
      <c r="I2767" s="128"/>
      <c r="J2767" s="128"/>
      <c r="K2767" s="21"/>
      <c r="L2767" s="5">
        <f t="shared" si="3076"/>
        <v>0</v>
      </c>
      <c r="M2767" s="6">
        <f t="shared" si="3077"/>
        <v>0</v>
      </c>
      <c r="R2767">
        <f t="shared" si="3114"/>
        <v>2</v>
      </c>
      <c r="S2767" s="33">
        <f t="shared" ref="S2767" si="3126">S2753</f>
        <v>44096</v>
      </c>
      <c r="T2767">
        <f t="shared" si="3116"/>
        <v>39</v>
      </c>
      <c r="U2767">
        <f t="shared" si="3117"/>
        <v>9</v>
      </c>
      <c r="V2767" t="str">
        <f t="shared" si="3079"/>
        <v>392</v>
      </c>
      <c r="W2767" s="188">
        <f t="shared" si="3118"/>
        <v>0</v>
      </c>
      <c r="X2767" s="188">
        <f t="shared" si="3119"/>
        <v>0</v>
      </c>
      <c r="Y2767" s="33">
        <f t="shared" si="3120"/>
        <v>44096</v>
      </c>
    </row>
    <row r="2768" spans="1:25" ht="15">
      <c r="A2768" s="39">
        <v>184</v>
      </c>
      <c r="B2768" s="239">
        <f>IF(WORKDAY(D$4,A2768,Feries)&lt;=F$4,WORKDAY(D$4,A2768,Feries),"")</f>
        <v>44097</v>
      </c>
      <c r="C2768" s="11" t="str">
        <f>IF(B2768&lt;&gt;"",'Agents Postes'!E$3,"")</f>
        <v>Herbert Dupont</v>
      </c>
      <c r="D2768" s="12"/>
      <c r="E2768" s="123"/>
      <c r="F2768" s="123"/>
      <c r="G2768" s="124"/>
      <c r="H2768" s="124"/>
      <c r="I2768" s="125"/>
      <c r="J2768" s="125"/>
      <c r="K2768" s="13"/>
      <c r="L2768" s="2">
        <f t="shared" si="3076"/>
        <v>0</v>
      </c>
      <c r="M2768" s="3">
        <f t="shared" si="3077"/>
        <v>0</v>
      </c>
      <c r="R2768">
        <f t="shared" si="3114"/>
        <v>3</v>
      </c>
      <c r="S2768" s="33">
        <f t="shared" ref="S2768" si="3127">B2768</f>
        <v>44097</v>
      </c>
      <c r="T2768">
        <f t="shared" si="3116"/>
        <v>39</v>
      </c>
      <c r="U2768">
        <f t="shared" si="3117"/>
        <v>9</v>
      </c>
      <c r="V2768" t="str">
        <f t="shared" si="3079"/>
        <v>39Herbert Dupont3</v>
      </c>
      <c r="W2768" s="188">
        <f t="shared" si="3118"/>
        <v>0</v>
      </c>
      <c r="X2768" s="188">
        <f t="shared" si="3119"/>
        <v>0</v>
      </c>
      <c r="Y2768" s="33">
        <f t="shared" si="3120"/>
        <v>44097</v>
      </c>
    </row>
    <row r="2769" spans="1:25" ht="15">
      <c r="A2769" s="39"/>
      <c r="B2769" s="240"/>
      <c r="C2769" s="14" t="str">
        <f>IF(B2768&lt;&gt;"",'Agents Postes'!E$4,"")</f>
        <v>Lulu Durand</v>
      </c>
      <c r="D2769" s="15"/>
      <c r="E2769" s="16"/>
      <c r="F2769" s="16"/>
      <c r="G2769" s="17"/>
      <c r="H2769" s="17"/>
      <c r="I2769" s="18"/>
      <c r="J2769" s="18"/>
      <c r="K2769" s="19"/>
      <c r="L2769" s="1">
        <f t="shared" si="3076"/>
        <v>0</v>
      </c>
      <c r="M2769" s="4">
        <f t="shared" si="3077"/>
        <v>0</v>
      </c>
      <c r="R2769">
        <f t="shared" si="3114"/>
        <v>3</v>
      </c>
      <c r="S2769" s="33">
        <f t="shared" ref="S2769" si="3128">S2768</f>
        <v>44097</v>
      </c>
      <c r="T2769">
        <f t="shared" si="3116"/>
        <v>39</v>
      </c>
      <c r="U2769">
        <f t="shared" si="3117"/>
        <v>9</v>
      </c>
      <c r="V2769" t="str">
        <f t="shared" si="3079"/>
        <v>39Lulu Durand3</v>
      </c>
      <c r="W2769" s="188">
        <f t="shared" si="3118"/>
        <v>0</v>
      </c>
      <c r="X2769" s="188">
        <f t="shared" si="3119"/>
        <v>0</v>
      </c>
      <c r="Y2769" s="33">
        <f t="shared" si="3120"/>
        <v>44097</v>
      </c>
    </row>
    <row r="2770" spans="1:25" ht="15">
      <c r="A2770" s="39"/>
      <c r="B2770" s="240"/>
      <c r="C2770" s="14" t="str">
        <f>IF(B2768&lt;&gt;"",'Agents Postes'!E$5,"")</f>
        <v>Jules Wist</v>
      </c>
      <c r="D2770" s="15"/>
      <c r="E2770" s="16"/>
      <c r="F2770" s="16"/>
      <c r="G2770" s="17"/>
      <c r="H2770" s="17"/>
      <c r="I2770" s="18"/>
      <c r="J2770" s="18"/>
      <c r="K2770" s="19"/>
      <c r="L2770" s="1">
        <f t="shared" si="3076"/>
        <v>0</v>
      </c>
      <c r="M2770" s="4">
        <f t="shared" si="3077"/>
        <v>0</v>
      </c>
      <c r="R2770">
        <f t="shared" si="3114"/>
        <v>3</v>
      </c>
      <c r="S2770" s="33">
        <f t="shared" ref="S2770" si="3129">S2768</f>
        <v>44097</v>
      </c>
      <c r="T2770">
        <f t="shared" si="3116"/>
        <v>39</v>
      </c>
      <c r="U2770">
        <f t="shared" si="3117"/>
        <v>9</v>
      </c>
      <c r="V2770" t="str">
        <f t="shared" si="3079"/>
        <v>39Jules Wist3</v>
      </c>
      <c r="W2770" s="188">
        <f t="shared" si="3118"/>
        <v>0</v>
      </c>
      <c r="X2770" s="188">
        <f t="shared" si="3119"/>
        <v>0</v>
      </c>
      <c r="Y2770" s="33">
        <f t="shared" si="3120"/>
        <v>44097</v>
      </c>
    </row>
    <row r="2771" spans="1:25" ht="15">
      <c r="A2771" s="39"/>
      <c r="B2771" s="240"/>
      <c r="C2771" s="14" t="str">
        <f>IF(B2768&lt;&gt;"",'Agents Postes'!E$6,"")</f>
        <v>Honoré Tarot</v>
      </c>
      <c r="D2771" s="15"/>
      <c r="E2771" s="16"/>
      <c r="F2771" s="16"/>
      <c r="G2771" s="17"/>
      <c r="H2771" s="17"/>
      <c r="I2771" s="18"/>
      <c r="J2771" s="18"/>
      <c r="K2771" s="19"/>
      <c r="L2771" s="1">
        <f t="shared" si="3076"/>
        <v>0</v>
      </c>
      <c r="M2771" s="4">
        <f t="shared" si="3077"/>
        <v>0</v>
      </c>
      <c r="R2771">
        <f t="shared" si="3114"/>
        <v>3</v>
      </c>
      <c r="S2771" s="33">
        <f t="shared" ref="S2771" si="3130">S2768</f>
        <v>44097</v>
      </c>
      <c r="T2771">
        <f t="shared" si="3116"/>
        <v>39</v>
      </c>
      <c r="U2771">
        <f t="shared" si="3117"/>
        <v>9</v>
      </c>
      <c r="V2771" t="str">
        <f t="shared" si="3079"/>
        <v>39Honoré Tarot3</v>
      </c>
      <c r="W2771" s="188">
        <f t="shared" si="3118"/>
        <v>0</v>
      </c>
      <c r="X2771" s="188">
        <f t="shared" si="3119"/>
        <v>0</v>
      </c>
      <c r="Y2771" s="33">
        <f t="shared" si="3120"/>
        <v>44097</v>
      </c>
    </row>
    <row r="2772" spans="1:25" ht="15">
      <c r="A2772" s="39"/>
      <c r="B2772" s="240"/>
      <c r="C2772" s="14" t="str">
        <f>IF(B2768&lt;&gt;"",'Agents Postes'!E$7,"")</f>
        <v>Joseph Belote</v>
      </c>
      <c r="D2772" s="15"/>
      <c r="E2772" s="16"/>
      <c r="F2772" s="16"/>
      <c r="G2772" s="17"/>
      <c r="H2772" s="17"/>
      <c r="I2772" s="18"/>
      <c r="J2772" s="18"/>
      <c r="K2772" s="19"/>
      <c r="L2772" s="1">
        <f t="shared" si="3076"/>
        <v>0</v>
      </c>
      <c r="M2772" s="4">
        <f t="shared" si="3077"/>
        <v>0</v>
      </c>
      <c r="R2772">
        <f t="shared" si="3114"/>
        <v>3</v>
      </c>
      <c r="S2772" s="33">
        <f t="shared" ref="S2772" si="3131">S2768</f>
        <v>44097</v>
      </c>
      <c r="T2772">
        <f t="shared" si="3116"/>
        <v>39</v>
      </c>
      <c r="U2772">
        <f t="shared" si="3117"/>
        <v>9</v>
      </c>
      <c r="V2772" t="str">
        <f t="shared" si="3079"/>
        <v>39Joseph Belote3</v>
      </c>
      <c r="W2772" s="188">
        <f t="shared" si="3118"/>
        <v>0</v>
      </c>
      <c r="X2772" s="188">
        <f t="shared" si="3119"/>
        <v>0</v>
      </c>
      <c r="Y2772" s="33">
        <f t="shared" si="3120"/>
        <v>44097</v>
      </c>
    </row>
    <row r="2773" spans="1:25" ht="15">
      <c r="A2773" s="39"/>
      <c r="B2773" s="240"/>
      <c r="C2773" s="14" t="str">
        <f>IF(B2768&lt;&gt;"",'Agents Postes'!E$8,"")</f>
        <v/>
      </c>
      <c r="D2773" s="15"/>
      <c r="E2773" s="16"/>
      <c r="F2773" s="16"/>
      <c r="G2773" s="17"/>
      <c r="H2773" s="17"/>
      <c r="I2773" s="18"/>
      <c r="J2773" s="18"/>
      <c r="K2773" s="19"/>
      <c r="L2773" s="1">
        <f t="shared" si="3076"/>
        <v>0</v>
      </c>
      <c r="M2773" s="4">
        <f t="shared" si="3077"/>
        <v>0</v>
      </c>
      <c r="R2773">
        <f t="shared" si="3114"/>
        <v>3</v>
      </c>
      <c r="S2773" s="33">
        <f t="shared" ref="S2773" si="3132">S2768</f>
        <v>44097</v>
      </c>
      <c r="T2773">
        <f t="shared" si="3116"/>
        <v>39</v>
      </c>
      <c r="U2773">
        <f t="shared" si="3117"/>
        <v>9</v>
      </c>
      <c r="V2773" t="str">
        <f t="shared" si="3079"/>
        <v>393</v>
      </c>
      <c r="W2773" s="188">
        <f t="shared" si="3118"/>
        <v>0</v>
      </c>
      <c r="X2773" s="188">
        <f t="shared" si="3119"/>
        <v>0</v>
      </c>
      <c r="Y2773" s="33">
        <f t="shared" si="3120"/>
        <v>44097</v>
      </c>
    </row>
    <row r="2774" spans="1:25" ht="15">
      <c r="A2774" s="39"/>
      <c r="B2774" s="240"/>
      <c r="C2774" s="14" t="str">
        <f>IF(B2768&lt;&gt;"",'Agents Postes'!E$9,"")</f>
        <v/>
      </c>
      <c r="D2774" s="15"/>
      <c r="E2774" s="16"/>
      <c r="F2774" s="16"/>
      <c r="G2774" s="17"/>
      <c r="H2774" s="17"/>
      <c r="I2774" s="18"/>
      <c r="J2774" s="18"/>
      <c r="K2774" s="19"/>
      <c r="L2774" s="1">
        <f t="shared" si="3076"/>
        <v>0</v>
      </c>
      <c r="M2774" s="4">
        <f t="shared" si="3077"/>
        <v>0</v>
      </c>
      <c r="R2774">
        <f t="shared" si="3114"/>
        <v>3</v>
      </c>
      <c r="S2774" s="33">
        <f t="shared" ref="S2774" si="3133">S2768</f>
        <v>44097</v>
      </c>
      <c r="T2774">
        <f t="shared" si="3116"/>
        <v>39</v>
      </c>
      <c r="U2774">
        <f t="shared" si="3117"/>
        <v>9</v>
      </c>
      <c r="V2774" t="str">
        <f t="shared" si="3079"/>
        <v>393</v>
      </c>
      <c r="W2774" s="188">
        <f t="shared" si="3118"/>
        <v>0</v>
      </c>
      <c r="X2774" s="188">
        <f t="shared" si="3119"/>
        <v>0</v>
      </c>
      <c r="Y2774" s="33">
        <f t="shared" si="3120"/>
        <v>44097</v>
      </c>
    </row>
    <row r="2775" spans="1:25" ht="15">
      <c r="A2775" s="39"/>
      <c r="B2775" s="240"/>
      <c r="C2775" s="14" t="str">
        <f>IF(B2768&lt;&gt;"",'Agents Postes'!E$10,"")</f>
        <v/>
      </c>
      <c r="D2775" s="15"/>
      <c r="E2775" s="16"/>
      <c r="F2775" s="16"/>
      <c r="G2775" s="17"/>
      <c r="H2775" s="17"/>
      <c r="I2775" s="18"/>
      <c r="J2775" s="18"/>
      <c r="K2775" s="19"/>
      <c r="L2775" s="1">
        <f t="shared" si="3076"/>
        <v>0</v>
      </c>
      <c r="M2775" s="4">
        <f t="shared" si="3077"/>
        <v>0</v>
      </c>
      <c r="R2775">
        <f t="shared" si="3114"/>
        <v>3</v>
      </c>
      <c r="S2775" s="33">
        <f t="shared" ref="S2775" si="3134">S2768</f>
        <v>44097</v>
      </c>
      <c r="T2775">
        <f t="shared" si="3116"/>
        <v>39</v>
      </c>
      <c r="U2775">
        <f t="shared" si="3117"/>
        <v>9</v>
      </c>
      <c r="V2775" t="str">
        <f t="shared" si="3079"/>
        <v>393</v>
      </c>
      <c r="W2775" s="188">
        <f t="shared" si="3118"/>
        <v>0</v>
      </c>
      <c r="X2775" s="188">
        <f t="shared" si="3119"/>
        <v>0</v>
      </c>
      <c r="Y2775" s="33">
        <f t="shared" si="3120"/>
        <v>44097</v>
      </c>
    </row>
    <row r="2776" spans="1:25" ht="15">
      <c r="A2776" s="39"/>
      <c r="B2776" s="240"/>
      <c r="C2776" s="14" t="str">
        <f>IF(B2768&lt;&gt;"",'Agents Postes'!E$11,"")</f>
        <v/>
      </c>
      <c r="D2776" s="15"/>
      <c r="E2776" s="16"/>
      <c r="F2776" s="16"/>
      <c r="G2776" s="17"/>
      <c r="H2776" s="17"/>
      <c r="I2776" s="18"/>
      <c r="J2776" s="18"/>
      <c r="K2776" s="19"/>
      <c r="L2776" s="1">
        <f t="shared" si="3076"/>
        <v>0</v>
      </c>
      <c r="M2776" s="4">
        <f t="shared" si="3077"/>
        <v>0</v>
      </c>
      <c r="R2776">
        <f t="shared" si="3114"/>
        <v>3</v>
      </c>
      <c r="S2776" s="33">
        <f t="shared" ref="S2776" si="3135">S2768</f>
        <v>44097</v>
      </c>
      <c r="T2776">
        <f t="shared" si="3116"/>
        <v>39</v>
      </c>
      <c r="U2776">
        <f t="shared" si="3117"/>
        <v>9</v>
      </c>
      <c r="V2776" t="str">
        <f t="shared" si="3079"/>
        <v>393</v>
      </c>
      <c r="W2776" s="188">
        <f t="shared" si="3118"/>
        <v>0</v>
      </c>
      <c r="X2776" s="188">
        <f t="shared" si="3119"/>
        <v>0</v>
      </c>
      <c r="Y2776" s="33">
        <f t="shared" si="3120"/>
        <v>44097</v>
      </c>
    </row>
    <row r="2777" spans="1:25" ht="15">
      <c r="A2777" s="39"/>
      <c r="B2777" s="240"/>
      <c r="C2777" s="14" t="str">
        <f>IF(B2768&lt;&gt;"",'Agents Postes'!E$12,"")</f>
        <v/>
      </c>
      <c r="D2777" s="15"/>
      <c r="E2777" s="16"/>
      <c r="F2777" s="16"/>
      <c r="G2777" s="17"/>
      <c r="H2777" s="17"/>
      <c r="I2777" s="18"/>
      <c r="J2777" s="18"/>
      <c r="K2777" s="19"/>
      <c r="L2777" s="1">
        <f t="shared" si="3076"/>
        <v>0</v>
      </c>
      <c r="M2777" s="4">
        <f t="shared" si="3077"/>
        <v>0</v>
      </c>
      <c r="R2777">
        <f t="shared" si="3114"/>
        <v>3</v>
      </c>
      <c r="S2777" s="33">
        <f t="shared" ref="S2777" si="3136">S2768</f>
        <v>44097</v>
      </c>
      <c r="T2777">
        <f t="shared" si="3116"/>
        <v>39</v>
      </c>
      <c r="U2777">
        <f t="shared" si="3117"/>
        <v>9</v>
      </c>
      <c r="V2777" t="str">
        <f t="shared" si="3079"/>
        <v>393</v>
      </c>
      <c r="W2777" s="188">
        <f t="shared" si="3118"/>
        <v>0</v>
      </c>
      <c r="X2777" s="188">
        <f t="shared" si="3119"/>
        <v>0</v>
      </c>
      <c r="Y2777" s="33">
        <f t="shared" si="3120"/>
        <v>44097</v>
      </c>
    </row>
    <row r="2778" spans="1:25" ht="15">
      <c r="A2778" s="39"/>
      <c r="B2778" s="240"/>
      <c r="C2778" s="14" t="str">
        <f>IF(B2768&lt;&gt;"",'Agents Postes'!E$13,"")</f>
        <v/>
      </c>
      <c r="D2778" s="15"/>
      <c r="E2778" s="16"/>
      <c r="F2778" s="16"/>
      <c r="G2778" s="17"/>
      <c r="H2778" s="17"/>
      <c r="I2778" s="18"/>
      <c r="J2778" s="18"/>
      <c r="K2778" s="19"/>
      <c r="L2778" s="1">
        <f t="shared" si="3076"/>
        <v>0</v>
      </c>
      <c r="M2778" s="4">
        <f t="shared" si="3077"/>
        <v>0</v>
      </c>
      <c r="R2778">
        <f t="shared" si="3114"/>
        <v>3</v>
      </c>
      <c r="S2778" s="33">
        <f t="shared" ref="S2778" si="3137">S2768</f>
        <v>44097</v>
      </c>
      <c r="T2778">
        <f t="shared" si="3116"/>
        <v>39</v>
      </c>
      <c r="U2778">
        <f t="shared" si="3117"/>
        <v>9</v>
      </c>
      <c r="V2778" t="str">
        <f t="shared" si="3079"/>
        <v>393</v>
      </c>
      <c r="W2778" s="188">
        <f t="shared" si="3118"/>
        <v>0</v>
      </c>
      <c r="X2778" s="188">
        <f t="shared" si="3119"/>
        <v>0</v>
      </c>
      <c r="Y2778" s="33">
        <f t="shared" si="3120"/>
        <v>44097</v>
      </c>
    </row>
    <row r="2779" spans="1:25" ht="15">
      <c r="A2779" s="39"/>
      <c r="B2779" s="240"/>
      <c r="C2779" s="14" t="str">
        <f>IF(B2768&lt;&gt;"",'Agents Postes'!E$14,"")</f>
        <v/>
      </c>
      <c r="D2779" s="15"/>
      <c r="E2779" s="16"/>
      <c r="F2779" s="16"/>
      <c r="G2779" s="17"/>
      <c r="H2779" s="17"/>
      <c r="I2779" s="18"/>
      <c r="J2779" s="18"/>
      <c r="K2779" s="19"/>
      <c r="L2779" s="1">
        <f t="shared" si="3076"/>
        <v>0</v>
      </c>
      <c r="M2779" s="4">
        <f t="shared" si="3077"/>
        <v>0</v>
      </c>
      <c r="R2779">
        <f t="shared" si="3114"/>
        <v>3</v>
      </c>
      <c r="S2779" s="33">
        <f t="shared" ref="S2779" si="3138">S2768</f>
        <v>44097</v>
      </c>
      <c r="T2779">
        <f t="shared" si="3116"/>
        <v>39</v>
      </c>
      <c r="U2779">
        <f t="shared" si="3117"/>
        <v>9</v>
      </c>
      <c r="V2779" t="str">
        <f t="shared" si="3079"/>
        <v>393</v>
      </c>
      <c r="W2779" s="188">
        <f t="shared" si="3118"/>
        <v>0</v>
      </c>
      <c r="X2779" s="188">
        <f t="shared" si="3119"/>
        <v>0</v>
      </c>
      <c r="Y2779" s="33">
        <f t="shared" si="3120"/>
        <v>44097</v>
      </c>
    </row>
    <row r="2780" spans="1:25" ht="15">
      <c r="A2780" s="39"/>
      <c r="B2780" s="240"/>
      <c r="C2780" s="14" t="str">
        <f>IF(B2769&lt;&gt;"",'Agents Postes'!E$14,"")</f>
        <v/>
      </c>
      <c r="D2780" s="15"/>
      <c r="E2780" s="16"/>
      <c r="F2780" s="16"/>
      <c r="G2780" s="17"/>
      <c r="H2780" s="17"/>
      <c r="I2780" s="18"/>
      <c r="J2780" s="18"/>
      <c r="K2780" s="19"/>
      <c r="L2780" s="1">
        <f t="shared" si="3076"/>
        <v>0</v>
      </c>
      <c r="M2780" s="4">
        <f t="shared" si="3077"/>
        <v>0</v>
      </c>
      <c r="R2780">
        <f t="shared" si="3114"/>
        <v>3</v>
      </c>
      <c r="S2780" s="33">
        <f t="shared" ref="S2780" si="3139">S2768</f>
        <v>44097</v>
      </c>
      <c r="T2780">
        <f t="shared" si="3116"/>
        <v>39</v>
      </c>
      <c r="U2780">
        <f t="shared" si="3117"/>
        <v>9</v>
      </c>
      <c r="V2780" t="str">
        <f t="shared" si="3079"/>
        <v>393</v>
      </c>
      <c r="W2780" s="188">
        <f t="shared" si="3118"/>
        <v>0</v>
      </c>
      <c r="X2780" s="188">
        <f t="shared" si="3119"/>
        <v>0</v>
      </c>
      <c r="Y2780" s="33">
        <f t="shared" si="3120"/>
        <v>44097</v>
      </c>
    </row>
    <row r="2781" spans="1:25" ht="15">
      <c r="A2781" s="39"/>
      <c r="B2781" s="240"/>
      <c r="C2781" s="14" t="str">
        <f>IF(B2770&lt;&gt;"",'Agents Postes'!E$14,"")</f>
        <v/>
      </c>
      <c r="D2781" s="15"/>
      <c r="E2781" s="16"/>
      <c r="F2781" s="16"/>
      <c r="G2781" s="17"/>
      <c r="H2781" s="17"/>
      <c r="I2781" s="18"/>
      <c r="J2781" s="18"/>
      <c r="K2781" s="19"/>
      <c r="L2781" s="1">
        <f t="shared" si="3076"/>
        <v>0</v>
      </c>
      <c r="M2781" s="4">
        <f t="shared" si="3077"/>
        <v>0</v>
      </c>
      <c r="R2781">
        <f t="shared" si="3114"/>
        <v>3</v>
      </c>
      <c r="S2781" s="33">
        <f t="shared" ref="S2781" si="3140">S2768</f>
        <v>44097</v>
      </c>
      <c r="T2781">
        <f t="shared" si="3116"/>
        <v>39</v>
      </c>
      <c r="U2781">
        <f t="shared" si="3117"/>
        <v>9</v>
      </c>
      <c r="V2781" t="str">
        <f t="shared" si="3079"/>
        <v>393</v>
      </c>
      <c r="W2781" s="188">
        <f t="shared" si="3118"/>
        <v>0</v>
      </c>
      <c r="X2781" s="188">
        <f t="shared" si="3119"/>
        <v>0</v>
      </c>
      <c r="Y2781" s="33">
        <f t="shared" si="3120"/>
        <v>44097</v>
      </c>
    </row>
    <row r="2782" spans="1:25" ht="15.75" thickBot="1">
      <c r="A2782" s="39"/>
      <c r="B2782" s="241"/>
      <c r="C2782" s="14" t="str">
        <f>IF(B2771&lt;&gt;"",'Agents Postes'!E$14,"")</f>
        <v/>
      </c>
      <c r="D2782" s="15"/>
      <c r="E2782" s="126"/>
      <c r="F2782" s="126"/>
      <c r="G2782" s="127"/>
      <c r="H2782" s="127"/>
      <c r="I2782" s="128"/>
      <c r="J2782" s="128"/>
      <c r="K2782" s="21"/>
      <c r="L2782" s="5">
        <f t="shared" si="3076"/>
        <v>0</v>
      </c>
      <c r="M2782" s="6">
        <f t="shared" si="3077"/>
        <v>0</v>
      </c>
      <c r="R2782">
        <f t="shared" si="3114"/>
        <v>3</v>
      </c>
      <c r="S2782" s="33">
        <f t="shared" ref="S2782" si="3141">S2768</f>
        <v>44097</v>
      </c>
      <c r="T2782">
        <f t="shared" si="3116"/>
        <v>39</v>
      </c>
      <c r="U2782">
        <f t="shared" si="3117"/>
        <v>9</v>
      </c>
      <c r="V2782" t="str">
        <f t="shared" si="3079"/>
        <v>393</v>
      </c>
      <c r="W2782" s="188">
        <f t="shared" si="3118"/>
        <v>0</v>
      </c>
      <c r="X2782" s="188">
        <f t="shared" si="3119"/>
        <v>0</v>
      </c>
      <c r="Y2782" s="33">
        <f t="shared" si="3120"/>
        <v>44097</v>
      </c>
    </row>
    <row r="2783" spans="1:25" ht="15">
      <c r="A2783" s="39">
        <v>185</v>
      </c>
      <c r="B2783" s="239">
        <f>IF(WORKDAY(D$4,A2783,Feries)&lt;=F$4,WORKDAY(D$4,A2783,Feries),"")</f>
        <v>44098</v>
      </c>
      <c r="C2783" s="11" t="str">
        <f>IF(B2783&lt;&gt;"",'Agents Postes'!E$3,"")</f>
        <v>Herbert Dupont</v>
      </c>
      <c r="D2783" s="12"/>
      <c r="E2783" s="123"/>
      <c r="F2783" s="123"/>
      <c r="G2783" s="124"/>
      <c r="H2783" s="124"/>
      <c r="I2783" s="125"/>
      <c r="J2783" s="125"/>
      <c r="K2783" s="13"/>
      <c r="L2783" s="2">
        <f t="shared" si="3076"/>
        <v>0</v>
      </c>
      <c r="M2783" s="3">
        <f t="shared" si="3077"/>
        <v>0</v>
      </c>
      <c r="R2783">
        <f t="shared" si="3114"/>
        <v>4</v>
      </c>
      <c r="S2783" s="33">
        <f t="shared" ref="S2783" si="3142">B2783</f>
        <v>44098</v>
      </c>
      <c r="T2783">
        <f t="shared" si="3116"/>
        <v>39</v>
      </c>
      <c r="U2783">
        <f t="shared" si="3117"/>
        <v>9</v>
      </c>
      <c r="V2783" t="str">
        <f t="shared" si="3079"/>
        <v>39Herbert Dupont4</v>
      </c>
      <c r="W2783" s="188">
        <f t="shared" si="3118"/>
        <v>0</v>
      </c>
      <c r="X2783" s="188">
        <f t="shared" si="3119"/>
        <v>0</v>
      </c>
      <c r="Y2783" s="33">
        <f t="shared" si="3120"/>
        <v>44098</v>
      </c>
    </row>
    <row r="2784" spans="1:25" ht="15">
      <c r="A2784" s="39"/>
      <c r="B2784" s="240"/>
      <c r="C2784" s="14" t="str">
        <f>IF(B2783&lt;&gt;"",'Agents Postes'!E$4,"")</f>
        <v>Lulu Durand</v>
      </c>
      <c r="D2784" s="15"/>
      <c r="E2784" s="16"/>
      <c r="F2784" s="16"/>
      <c r="G2784" s="17"/>
      <c r="H2784" s="17"/>
      <c r="I2784" s="18"/>
      <c r="J2784" s="18"/>
      <c r="K2784" s="19"/>
      <c r="L2784" s="1">
        <f t="shared" si="3076"/>
        <v>0</v>
      </c>
      <c r="M2784" s="4">
        <f t="shared" si="3077"/>
        <v>0</v>
      </c>
      <c r="R2784">
        <f t="shared" si="3114"/>
        <v>4</v>
      </c>
      <c r="S2784" s="33">
        <f t="shared" ref="S2784" si="3143">S2783</f>
        <v>44098</v>
      </c>
      <c r="T2784">
        <f t="shared" si="3116"/>
        <v>39</v>
      </c>
      <c r="U2784">
        <f t="shared" si="3117"/>
        <v>9</v>
      </c>
      <c r="V2784" t="str">
        <f t="shared" si="3079"/>
        <v>39Lulu Durand4</v>
      </c>
      <c r="W2784" s="188">
        <f t="shared" si="3118"/>
        <v>0</v>
      </c>
      <c r="X2784" s="188">
        <f t="shared" si="3119"/>
        <v>0</v>
      </c>
      <c r="Y2784" s="33">
        <f t="shared" si="3120"/>
        <v>44098</v>
      </c>
    </row>
    <row r="2785" spans="1:25" ht="15">
      <c r="A2785" s="39"/>
      <c r="B2785" s="240"/>
      <c r="C2785" s="14" t="str">
        <f>IF(B2783&lt;&gt;"",'Agents Postes'!E$5,"")</f>
        <v>Jules Wist</v>
      </c>
      <c r="D2785" s="15"/>
      <c r="E2785" s="16"/>
      <c r="F2785" s="16"/>
      <c r="G2785" s="17"/>
      <c r="H2785" s="17"/>
      <c r="I2785" s="18"/>
      <c r="J2785" s="18"/>
      <c r="K2785" s="19"/>
      <c r="L2785" s="1">
        <f t="shared" si="3076"/>
        <v>0</v>
      </c>
      <c r="M2785" s="4">
        <f t="shared" si="3077"/>
        <v>0</v>
      </c>
      <c r="R2785">
        <f t="shared" si="3114"/>
        <v>4</v>
      </c>
      <c r="S2785" s="33">
        <f t="shared" ref="S2785" si="3144">S2783</f>
        <v>44098</v>
      </c>
      <c r="T2785">
        <f t="shared" si="3116"/>
        <v>39</v>
      </c>
      <c r="U2785">
        <f t="shared" si="3117"/>
        <v>9</v>
      </c>
      <c r="V2785" t="str">
        <f t="shared" si="3079"/>
        <v>39Jules Wist4</v>
      </c>
      <c r="W2785" s="188">
        <f t="shared" si="3118"/>
        <v>0</v>
      </c>
      <c r="X2785" s="188">
        <f t="shared" si="3119"/>
        <v>0</v>
      </c>
      <c r="Y2785" s="33">
        <f t="shared" si="3120"/>
        <v>44098</v>
      </c>
    </row>
    <row r="2786" spans="1:25" ht="15">
      <c r="A2786" s="39"/>
      <c r="B2786" s="240"/>
      <c r="C2786" s="14" t="str">
        <f>IF(B2783&lt;&gt;"",'Agents Postes'!E$6,"")</f>
        <v>Honoré Tarot</v>
      </c>
      <c r="D2786" s="15"/>
      <c r="E2786" s="16"/>
      <c r="F2786" s="16"/>
      <c r="G2786" s="17"/>
      <c r="H2786" s="17"/>
      <c r="I2786" s="18"/>
      <c r="J2786" s="18"/>
      <c r="K2786" s="19"/>
      <c r="L2786" s="1">
        <f t="shared" si="3076"/>
        <v>0</v>
      </c>
      <c r="M2786" s="4">
        <f t="shared" si="3077"/>
        <v>0</v>
      </c>
      <c r="R2786">
        <f t="shared" si="3114"/>
        <v>4</v>
      </c>
      <c r="S2786" s="33">
        <f t="shared" ref="S2786" si="3145">S2783</f>
        <v>44098</v>
      </c>
      <c r="T2786">
        <f t="shared" si="3116"/>
        <v>39</v>
      </c>
      <c r="U2786">
        <f t="shared" si="3117"/>
        <v>9</v>
      </c>
      <c r="V2786" t="str">
        <f t="shared" si="3079"/>
        <v>39Honoré Tarot4</v>
      </c>
      <c r="W2786" s="188">
        <f t="shared" si="3118"/>
        <v>0</v>
      </c>
      <c r="X2786" s="188">
        <f t="shared" si="3119"/>
        <v>0</v>
      </c>
      <c r="Y2786" s="33">
        <f t="shared" si="3120"/>
        <v>44098</v>
      </c>
    </row>
    <row r="2787" spans="1:25" ht="15">
      <c r="A2787" s="39"/>
      <c r="B2787" s="240"/>
      <c r="C2787" s="14" t="str">
        <f>IF(B2783&lt;&gt;"",'Agents Postes'!E$7,"")</f>
        <v>Joseph Belote</v>
      </c>
      <c r="D2787" s="15"/>
      <c r="E2787" s="16"/>
      <c r="F2787" s="16"/>
      <c r="G2787" s="17"/>
      <c r="H2787" s="17"/>
      <c r="I2787" s="18"/>
      <c r="J2787" s="18"/>
      <c r="K2787" s="19"/>
      <c r="L2787" s="1">
        <f t="shared" si="3076"/>
        <v>0</v>
      </c>
      <c r="M2787" s="4">
        <f t="shared" si="3077"/>
        <v>0</v>
      </c>
      <c r="R2787">
        <f t="shared" si="3114"/>
        <v>4</v>
      </c>
      <c r="S2787" s="33">
        <f t="shared" ref="S2787" si="3146">S2783</f>
        <v>44098</v>
      </c>
      <c r="T2787">
        <f t="shared" si="3116"/>
        <v>39</v>
      </c>
      <c r="U2787">
        <f t="shared" si="3117"/>
        <v>9</v>
      </c>
      <c r="V2787" t="str">
        <f t="shared" si="3079"/>
        <v>39Joseph Belote4</v>
      </c>
      <c r="W2787" s="188">
        <f t="shared" si="3118"/>
        <v>0</v>
      </c>
      <c r="X2787" s="188">
        <f t="shared" si="3119"/>
        <v>0</v>
      </c>
      <c r="Y2787" s="33">
        <f t="shared" si="3120"/>
        <v>44098</v>
      </c>
    </row>
    <row r="2788" spans="1:25" ht="15">
      <c r="A2788" s="39"/>
      <c r="B2788" s="240"/>
      <c r="C2788" s="14" t="str">
        <f>IF(B2783&lt;&gt;"",'Agents Postes'!E$8,"")</f>
        <v/>
      </c>
      <c r="D2788" s="15"/>
      <c r="E2788" s="16"/>
      <c r="F2788" s="16"/>
      <c r="G2788" s="17"/>
      <c r="H2788" s="17"/>
      <c r="I2788" s="18"/>
      <c r="J2788" s="18"/>
      <c r="K2788" s="19"/>
      <c r="L2788" s="1">
        <f t="shared" si="3076"/>
        <v>0</v>
      </c>
      <c r="M2788" s="4">
        <f t="shared" si="3077"/>
        <v>0</v>
      </c>
      <c r="R2788">
        <f t="shared" si="3114"/>
        <v>4</v>
      </c>
      <c r="S2788" s="33">
        <f t="shared" ref="S2788" si="3147">S2783</f>
        <v>44098</v>
      </c>
      <c r="T2788">
        <f t="shared" si="3116"/>
        <v>39</v>
      </c>
      <c r="U2788">
        <f t="shared" si="3117"/>
        <v>9</v>
      </c>
      <c r="V2788" t="str">
        <f t="shared" si="3079"/>
        <v>394</v>
      </c>
      <c r="W2788" s="188">
        <f t="shared" si="3118"/>
        <v>0</v>
      </c>
      <c r="X2788" s="188">
        <f t="shared" si="3119"/>
        <v>0</v>
      </c>
      <c r="Y2788" s="33">
        <f t="shared" si="3120"/>
        <v>44098</v>
      </c>
    </row>
    <row r="2789" spans="1:25" ht="15">
      <c r="A2789" s="39"/>
      <c r="B2789" s="240"/>
      <c r="C2789" s="14" t="str">
        <f>IF(B2783&lt;&gt;"",'Agents Postes'!E$9,"")</f>
        <v/>
      </c>
      <c r="D2789" s="15"/>
      <c r="E2789" s="16"/>
      <c r="F2789" s="16"/>
      <c r="G2789" s="17"/>
      <c r="H2789" s="17"/>
      <c r="I2789" s="18"/>
      <c r="J2789" s="18"/>
      <c r="K2789" s="19"/>
      <c r="L2789" s="1">
        <f t="shared" si="3076"/>
        <v>0</v>
      </c>
      <c r="M2789" s="4">
        <f t="shared" si="3077"/>
        <v>0</v>
      </c>
      <c r="R2789">
        <f t="shared" si="3114"/>
        <v>4</v>
      </c>
      <c r="S2789" s="33">
        <f t="shared" ref="S2789" si="3148">S2783</f>
        <v>44098</v>
      </c>
      <c r="T2789">
        <f t="shared" si="3116"/>
        <v>39</v>
      </c>
      <c r="U2789">
        <f t="shared" si="3117"/>
        <v>9</v>
      </c>
      <c r="V2789" t="str">
        <f t="shared" si="3079"/>
        <v>394</v>
      </c>
      <c r="W2789" s="188">
        <f t="shared" si="3118"/>
        <v>0</v>
      </c>
      <c r="X2789" s="188">
        <f t="shared" si="3119"/>
        <v>0</v>
      </c>
      <c r="Y2789" s="33">
        <f t="shared" si="3120"/>
        <v>44098</v>
      </c>
    </row>
    <row r="2790" spans="1:25" ht="15">
      <c r="A2790" s="39"/>
      <c r="B2790" s="240"/>
      <c r="C2790" s="14" t="str">
        <f>IF(B2783&lt;&gt;"",'Agents Postes'!E$10,"")</f>
        <v/>
      </c>
      <c r="D2790" s="15"/>
      <c r="E2790" s="16"/>
      <c r="F2790" s="16"/>
      <c r="G2790" s="17"/>
      <c r="H2790" s="17"/>
      <c r="I2790" s="18"/>
      <c r="J2790" s="18"/>
      <c r="K2790" s="19"/>
      <c r="L2790" s="1">
        <f t="shared" ref="L2790:L2853" si="3149">(F2790-E2790)+(H2790-G2790)+(J2790-I2790)</f>
        <v>0</v>
      </c>
      <c r="M2790" s="4">
        <f t="shared" ref="M2790:M2853" si="3150">L2790*24</f>
        <v>0</v>
      </c>
      <c r="R2790">
        <f t="shared" si="3114"/>
        <v>4</v>
      </c>
      <c r="S2790" s="33">
        <f t="shared" ref="S2790" si="3151">S2783</f>
        <v>44098</v>
      </c>
      <c r="T2790">
        <f t="shared" si="3116"/>
        <v>39</v>
      </c>
      <c r="U2790">
        <f t="shared" si="3117"/>
        <v>9</v>
      </c>
      <c r="V2790" t="str">
        <f t="shared" ref="V2790:V2853" si="3152">T2790&amp;C2790&amp;R2790</f>
        <v>394</v>
      </c>
      <c r="W2790" s="188">
        <f t="shared" si="3118"/>
        <v>0</v>
      </c>
      <c r="X2790" s="188">
        <f t="shared" si="3119"/>
        <v>0</v>
      </c>
      <c r="Y2790" s="33">
        <f t="shared" si="3120"/>
        <v>44098</v>
      </c>
    </row>
    <row r="2791" spans="1:25" ht="15">
      <c r="A2791" s="39"/>
      <c r="B2791" s="240"/>
      <c r="C2791" s="14" t="str">
        <f>IF(B2783&lt;&gt;"",'Agents Postes'!E$11,"")</f>
        <v/>
      </c>
      <c r="D2791" s="15"/>
      <c r="E2791" s="16"/>
      <c r="F2791" s="16"/>
      <c r="G2791" s="17"/>
      <c r="H2791" s="17"/>
      <c r="I2791" s="18"/>
      <c r="J2791" s="18"/>
      <c r="K2791" s="19"/>
      <c r="L2791" s="1">
        <f t="shared" si="3149"/>
        <v>0</v>
      </c>
      <c r="M2791" s="4">
        <f t="shared" si="3150"/>
        <v>0</v>
      </c>
      <c r="R2791">
        <f t="shared" si="3114"/>
        <v>4</v>
      </c>
      <c r="S2791" s="33">
        <f t="shared" ref="S2791" si="3153">S2783</f>
        <v>44098</v>
      </c>
      <c r="T2791">
        <f t="shared" si="3116"/>
        <v>39</v>
      </c>
      <c r="U2791">
        <f t="shared" si="3117"/>
        <v>9</v>
      </c>
      <c r="V2791" t="str">
        <f t="shared" si="3152"/>
        <v>394</v>
      </c>
      <c r="W2791" s="188">
        <f t="shared" si="3118"/>
        <v>0</v>
      </c>
      <c r="X2791" s="188">
        <f t="shared" si="3119"/>
        <v>0</v>
      </c>
      <c r="Y2791" s="33">
        <f t="shared" si="3120"/>
        <v>44098</v>
      </c>
    </row>
    <row r="2792" spans="1:25" ht="15">
      <c r="A2792" s="39"/>
      <c r="B2792" s="240"/>
      <c r="C2792" s="14" t="str">
        <f>IF(B2783&lt;&gt;"",'Agents Postes'!E$12,"")</f>
        <v/>
      </c>
      <c r="D2792" s="15"/>
      <c r="E2792" s="16"/>
      <c r="F2792" s="16"/>
      <c r="G2792" s="17"/>
      <c r="H2792" s="17"/>
      <c r="I2792" s="18"/>
      <c r="J2792" s="18"/>
      <c r="K2792" s="19"/>
      <c r="L2792" s="1">
        <f t="shared" si="3149"/>
        <v>0</v>
      </c>
      <c r="M2792" s="4">
        <f t="shared" si="3150"/>
        <v>0</v>
      </c>
      <c r="R2792">
        <f t="shared" si="3114"/>
        <v>4</v>
      </c>
      <c r="S2792" s="33">
        <f t="shared" ref="S2792" si="3154">S2783</f>
        <v>44098</v>
      </c>
      <c r="T2792">
        <f t="shared" si="3116"/>
        <v>39</v>
      </c>
      <c r="U2792">
        <f t="shared" si="3117"/>
        <v>9</v>
      </c>
      <c r="V2792" t="str">
        <f t="shared" si="3152"/>
        <v>394</v>
      </c>
      <c r="W2792" s="188">
        <f t="shared" si="3118"/>
        <v>0</v>
      </c>
      <c r="X2792" s="188">
        <f t="shared" si="3119"/>
        <v>0</v>
      </c>
      <c r="Y2792" s="33">
        <f t="shared" si="3120"/>
        <v>44098</v>
      </c>
    </row>
    <row r="2793" spans="1:25" ht="15">
      <c r="A2793" s="39"/>
      <c r="B2793" s="240"/>
      <c r="C2793" s="14" t="str">
        <f>IF(B2783&lt;&gt;"",'Agents Postes'!E$13,"")</f>
        <v/>
      </c>
      <c r="D2793" s="15"/>
      <c r="E2793" s="16"/>
      <c r="F2793" s="16"/>
      <c r="G2793" s="17"/>
      <c r="H2793" s="17"/>
      <c r="I2793" s="18"/>
      <c r="J2793" s="18"/>
      <c r="K2793" s="19"/>
      <c r="L2793" s="1">
        <f t="shared" si="3149"/>
        <v>0</v>
      </c>
      <c r="M2793" s="4">
        <f t="shared" si="3150"/>
        <v>0</v>
      </c>
      <c r="R2793">
        <f t="shared" si="3114"/>
        <v>4</v>
      </c>
      <c r="S2793" s="33">
        <f t="shared" ref="S2793" si="3155">S2783</f>
        <v>44098</v>
      </c>
      <c r="T2793">
        <f t="shared" si="3116"/>
        <v>39</v>
      </c>
      <c r="U2793">
        <f t="shared" si="3117"/>
        <v>9</v>
      </c>
      <c r="V2793" t="str">
        <f t="shared" si="3152"/>
        <v>394</v>
      </c>
      <c r="W2793" s="188">
        <f t="shared" si="3118"/>
        <v>0</v>
      </c>
      <c r="X2793" s="188">
        <f t="shared" si="3119"/>
        <v>0</v>
      </c>
      <c r="Y2793" s="33">
        <f t="shared" si="3120"/>
        <v>44098</v>
      </c>
    </row>
    <row r="2794" spans="1:25" ht="15">
      <c r="A2794" s="39"/>
      <c r="B2794" s="240"/>
      <c r="C2794" s="14" t="str">
        <f>IF(B2783&lt;&gt;"",'Agents Postes'!E$14,"")</f>
        <v/>
      </c>
      <c r="D2794" s="15"/>
      <c r="E2794" s="16"/>
      <c r="F2794" s="16"/>
      <c r="G2794" s="17"/>
      <c r="H2794" s="17"/>
      <c r="I2794" s="18"/>
      <c r="J2794" s="18"/>
      <c r="K2794" s="19"/>
      <c r="L2794" s="1">
        <f t="shared" si="3149"/>
        <v>0</v>
      </c>
      <c r="M2794" s="4">
        <f t="shared" si="3150"/>
        <v>0</v>
      </c>
      <c r="R2794">
        <f t="shared" si="3114"/>
        <v>4</v>
      </c>
      <c r="S2794" s="33">
        <f t="shared" ref="S2794" si="3156">S2783</f>
        <v>44098</v>
      </c>
      <c r="T2794">
        <f t="shared" si="3116"/>
        <v>39</v>
      </c>
      <c r="U2794">
        <f t="shared" si="3117"/>
        <v>9</v>
      </c>
      <c r="V2794" t="str">
        <f t="shared" si="3152"/>
        <v>394</v>
      </c>
      <c r="W2794" s="188">
        <f t="shared" si="3118"/>
        <v>0</v>
      </c>
      <c r="X2794" s="188">
        <f t="shared" si="3119"/>
        <v>0</v>
      </c>
      <c r="Y2794" s="33">
        <f t="shared" si="3120"/>
        <v>44098</v>
      </c>
    </row>
    <row r="2795" spans="1:25" ht="15">
      <c r="A2795" s="39"/>
      <c r="B2795" s="240"/>
      <c r="C2795" s="14" t="str">
        <f>IF(B2784&lt;&gt;"",'Agents Postes'!E$14,"")</f>
        <v/>
      </c>
      <c r="D2795" s="15"/>
      <c r="E2795" s="16"/>
      <c r="F2795" s="16"/>
      <c r="G2795" s="17"/>
      <c r="H2795" s="17"/>
      <c r="I2795" s="18"/>
      <c r="J2795" s="18"/>
      <c r="K2795" s="19"/>
      <c r="L2795" s="1">
        <f t="shared" si="3149"/>
        <v>0</v>
      </c>
      <c r="M2795" s="4">
        <f t="shared" si="3150"/>
        <v>0</v>
      </c>
      <c r="R2795">
        <f t="shared" si="3114"/>
        <v>4</v>
      </c>
      <c r="S2795" s="33">
        <f t="shared" ref="S2795" si="3157">S2783</f>
        <v>44098</v>
      </c>
      <c r="T2795">
        <f t="shared" si="3116"/>
        <v>39</v>
      </c>
      <c r="U2795">
        <f t="shared" si="3117"/>
        <v>9</v>
      </c>
      <c r="V2795" t="str">
        <f t="shared" si="3152"/>
        <v>394</v>
      </c>
      <c r="W2795" s="188">
        <f t="shared" si="3118"/>
        <v>0</v>
      </c>
      <c r="X2795" s="188">
        <f t="shared" si="3119"/>
        <v>0</v>
      </c>
      <c r="Y2795" s="33">
        <f t="shared" si="3120"/>
        <v>44098</v>
      </c>
    </row>
    <row r="2796" spans="1:25" ht="15">
      <c r="A2796" s="39"/>
      <c r="B2796" s="240"/>
      <c r="C2796" s="14" t="str">
        <f>IF(B2785&lt;&gt;"",'Agents Postes'!E$14,"")</f>
        <v/>
      </c>
      <c r="D2796" s="15"/>
      <c r="E2796" s="16"/>
      <c r="F2796" s="16"/>
      <c r="G2796" s="17"/>
      <c r="H2796" s="17"/>
      <c r="I2796" s="18"/>
      <c r="J2796" s="18"/>
      <c r="K2796" s="19"/>
      <c r="L2796" s="1">
        <f t="shared" si="3149"/>
        <v>0</v>
      </c>
      <c r="M2796" s="4">
        <f t="shared" si="3150"/>
        <v>0</v>
      </c>
      <c r="R2796">
        <f t="shared" si="3114"/>
        <v>4</v>
      </c>
      <c r="S2796" s="33">
        <f t="shared" ref="S2796" si="3158">S2783</f>
        <v>44098</v>
      </c>
      <c r="T2796">
        <f t="shared" si="3116"/>
        <v>39</v>
      </c>
      <c r="U2796">
        <f t="shared" si="3117"/>
        <v>9</v>
      </c>
      <c r="V2796" t="str">
        <f t="shared" si="3152"/>
        <v>394</v>
      </c>
      <c r="W2796" s="188">
        <f t="shared" si="3118"/>
        <v>0</v>
      </c>
      <c r="X2796" s="188">
        <f t="shared" si="3119"/>
        <v>0</v>
      </c>
      <c r="Y2796" s="33">
        <f t="shared" si="3120"/>
        <v>44098</v>
      </c>
    </row>
    <row r="2797" spans="1:25" ht="15.75" thickBot="1">
      <c r="A2797" s="39"/>
      <c r="B2797" s="241"/>
      <c r="C2797" s="14" t="str">
        <f>IF(B2786&lt;&gt;"",'Agents Postes'!E$14,"")</f>
        <v/>
      </c>
      <c r="D2797" s="15"/>
      <c r="E2797" s="126"/>
      <c r="F2797" s="126"/>
      <c r="G2797" s="127"/>
      <c r="H2797" s="127"/>
      <c r="I2797" s="128"/>
      <c r="J2797" s="128"/>
      <c r="K2797" s="21"/>
      <c r="L2797" s="5">
        <f t="shared" si="3149"/>
        <v>0</v>
      </c>
      <c r="M2797" s="6">
        <f t="shared" si="3150"/>
        <v>0</v>
      </c>
      <c r="R2797">
        <f t="shared" si="3114"/>
        <v>4</v>
      </c>
      <c r="S2797" s="33">
        <f t="shared" ref="S2797" si="3159">S2783</f>
        <v>44098</v>
      </c>
      <c r="T2797">
        <f t="shared" si="3116"/>
        <v>39</v>
      </c>
      <c r="U2797">
        <f t="shared" si="3117"/>
        <v>9</v>
      </c>
      <c r="V2797" t="str">
        <f t="shared" si="3152"/>
        <v>394</v>
      </c>
      <c r="W2797" s="188">
        <f t="shared" si="3118"/>
        <v>0</v>
      </c>
      <c r="X2797" s="188">
        <f t="shared" si="3119"/>
        <v>0</v>
      </c>
      <c r="Y2797" s="33">
        <f t="shared" si="3120"/>
        <v>44098</v>
      </c>
    </row>
    <row r="2798" spans="1:25" ht="15">
      <c r="A2798" s="39">
        <v>186</v>
      </c>
      <c r="B2798" s="239">
        <f>IF(WORKDAY(D$4,A2798,Feries)&lt;=F$4,WORKDAY(D$4,A2798,Feries),"")</f>
        <v>44099</v>
      </c>
      <c r="C2798" s="11" t="str">
        <f>IF(B2798&lt;&gt;"",'Agents Postes'!E$3,"")</f>
        <v>Herbert Dupont</v>
      </c>
      <c r="D2798" s="12"/>
      <c r="E2798" s="123"/>
      <c r="F2798" s="123"/>
      <c r="G2798" s="124"/>
      <c r="H2798" s="124"/>
      <c r="I2798" s="125"/>
      <c r="J2798" s="125"/>
      <c r="K2798" s="13"/>
      <c r="L2798" s="2">
        <f t="shared" si="3149"/>
        <v>0</v>
      </c>
      <c r="M2798" s="3">
        <f t="shared" si="3150"/>
        <v>0</v>
      </c>
      <c r="R2798">
        <f t="shared" si="3114"/>
        <v>5</v>
      </c>
      <c r="S2798" s="33">
        <f t="shared" ref="S2798" si="3160">B2798</f>
        <v>44099</v>
      </c>
      <c r="T2798">
        <f t="shared" si="3116"/>
        <v>39</v>
      </c>
      <c r="U2798">
        <f t="shared" si="3117"/>
        <v>9</v>
      </c>
      <c r="V2798" t="str">
        <f t="shared" si="3152"/>
        <v>39Herbert Dupont5</v>
      </c>
      <c r="W2798" s="188">
        <f t="shared" si="3118"/>
        <v>0</v>
      </c>
      <c r="X2798" s="188">
        <f t="shared" si="3119"/>
        <v>0</v>
      </c>
      <c r="Y2798" s="33">
        <f t="shared" si="3120"/>
        <v>44099</v>
      </c>
    </row>
    <row r="2799" spans="1:25" ht="15">
      <c r="A2799" s="39"/>
      <c r="B2799" s="240"/>
      <c r="C2799" s="14" t="str">
        <f>IF(B2798&lt;&gt;"",'Agents Postes'!E$4,"")</f>
        <v>Lulu Durand</v>
      </c>
      <c r="D2799" s="15"/>
      <c r="E2799" s="16"/>
      <c r="F2799" s="16"/>
      <c r="G2799" s="17"/>
      <c r="H2799" s="17"/>
      <c r="I2799" s="18"/>
      <c r="J2799" s="18"/>
      <c r="K2799" s="19"/>
      <c r="L2799" s="1">
        <f t="shared" si="3149"/>
        <v>0</v>
      </c>
      <c r="M2799" s="4">
        <f t="shared" si="3150"/>
        <v>0</v>
      </c>
      <c r="R2799">
        <f t="shared" si="3114"/>
        <v>5</v>
      </c>
      <c r="S2799" s="33">
        <f t="shared" ref="S2799" si="3161">S2798</f>
        <v>44099</v>
      </c>
      <c r="T2799">
        <f t="shared" si="3116"/>
        <v>39</v>
      </c>
      <c r="U2799">
        <f t="shared" si="3117"/>
        <v>9</v>
      </c>
      <c r="V2799" t="str">
        <f t="shared" si="3152"/>
        <v>39Lulu Durand5</v>
      </c>
      <c r="W2799" s="188">
        <f t="shared" si="3118"/>
        <v>0</v>
      </c>
      <c r="X2799" s="188">
        <f t="shared" si="3119"/>
        <v>0</v>
      </c>
      <c r="Y2799" s="33">
        <f t="shared" si="3120"/>
        <v>44099</v>
      </c>
    </row>
    <row r="2800" spans="1:25" ht="15">
      <c r="A2800" s="39"/>
      <c r="B2800" s="240"/>
      <c r="C2800" s="14" t="str">
        <f>IF(B2798&lt;&gt;"",'Agents Postes'!E$5,"")</f>
        <v>Jules Wist</v>
      </c>
      <c r="D2800" s="15"/>
      <c r="E2800" s="16"/>
      <c r="F2800" s="16"/>
      <c r="G2800" s="17"/>
      <c r="H2800" s="17"/>
      <c r="I2800" s="18"/>
      <c r="J2800" s="18"/>
      <c r="K2800" s="19"/>
      <c r="L2800" s="1">
        <f t="shared" si="3149"/>
        <v>0</v>
      </c>
      <c r="M2800" s="4">
        <f t="shared" si="3150"/>
        <v>0</v>
      </c>
      <c r="R2800">
        <f t="shared" si="3114"/>
        <v>5</v>
      </c>
      <c r="S2800" s="33">
        <f t="shared" ref="S2800" si="3162">S2798</f>
        <v>44099</v>
      </c>
      <c r="T2800">
        <f t="shared" si="3116"/>
        <v>39</v>
      </c>
      <c r="U2800">
        <f t="shared" si="3117"/>
        <v>9</v>
      </c>
      <c r="V2800" t="str">
        <f t="shared" si="3152"/>
        <v>39Jules Wist5</v>
      </c>
      <c r="W2800" s="188">
        <f t="shared" si="3118"/>
        <v>0</v>
      </c>
      <c r="X2800" s="188">
        <f t="shared" si="3119"/>
        <v>0</v>
      </c>
      <c r="Y2800" s="33">
        <f t="shared" si="3120"/>
        <v>44099</v>
      </c>
    </row>
    <row r="2801" spans="1:25" ht="15">
      <c r="A2801" s="39"/>
      <c r="B2801" s="240"/>
      <c r="C2801" s="14" t="str">
        <f>IF(B2798&lt;&gt;"",'Agents Postes'!E$6,"")</f>
        <v>Honoré Tarot</v>
      </c>
      <c r="D2801" s="15"/>
      <c r="E2801" s="16"/>
      <c r="F2801" s="16"/>
      <c r="G2801" s="17"/>
      <c r="H2801" s="17"/>
      <c r="I2801" s="18"/>
      <c r="J2801" s="18"/>
      <c r="K2801" s="19"/>
      <c r="L2801" s="1">
        <f t="shared" si="3149"/>
        <v>0</v>
      </c>
      <c r="M2801" s="4">
        <f t="shared" si="3150"/>
        <v>0</v>
      </c>
      <c r="R2801">
        <f t="shared" si="3114"/>
        <v>5</v>
      </c>
      <c r="S2801" s="33">
        <f t="shared" ref="S2801" si="3163">S2798</f>
        <v>44099</v>
      </c>
      <c r="T2801">
        <f t="shared" si="3116"/>
        <v>39</v>
      </c>
      <c r="U2801">
        <f t="shared" si="3117"/>
        <v>9</v>
      </c>
      <c r="V2801" t="str">
        <f t="shared" si="3152"/>
        <v>39Honoré Tarot5</v>
      </c>
      <c r="W2801" s="188">
        <f t="shared" si="3118"/>
        <v>0</v>
      </c>
      <c r="X2801" s="188">
        <f t="shared" si="3119"/>
        <v>0</v>
      </c>
      <c r="Y2801" s="33">
        <f t="shared" si="3120"/>
        <v>44099</v>
      </c>
    </row>
    <row r="2802" spans="1:25" ht="15">
      <c r="A2802" s="39"/>
      <c r="B2802" s="240"/>
      <c r="C2802" s="14" t="str">
        <f>IF(B2798&lt;&gt;"",'Agents Postes'!E$7,"")</f>
        <v>Joseph Belote</v>
      </c>
      <c r="D2802" s="15"/>
      <c r="E2802" s="16"/>
      <c r="F2802" s="16"/>
      <c r="G2802" s="17"/>
      <c r="H2802" s="17"/>
      <c r="I2802" s="18"/>
      <c r="J2802" s="18"/>
      <c r="K2802" s="19"/>
      <c r="L2802" s="1">
        <f t="shared" si="3149"/>
        <v>0</v>
      </c>
      <c r="M2802" s="4">
        <f t="shared" si="3150"/>
        <v>0</v>
      </c>
      <c r="R2802">
        <f t="shared" si="3114"/>
        <v>5</v>
      </c>
      <c r="S2802" s="33">
        <f t="shared" ref="S2802" si="3164">S2798</f>
        <v>44099</v>
      </c>
      <c r="T2802">
        <f t="shared" si="3116"/>
        <v>39</v>
      </c>
      <c r="U2802">
        <f t="shared" si="3117"/>
        <v>9</v>
      </c>
      <c r="V2802" t="str">
        <f t="shared" si="3152"/>
        <v>39Joseph Belote5</v>
      </c>
      <c r="W2802" s="188">
        <f t="shared" si="3118"/>
        <v>0</v>
      </c>
      <c r="X2802" s="188">
        <f t="shared" si="3119"/>
        <v>0</v>
      </c>
      <c r="Y2802" s="33">
        <f t="shared" si="3120"/>
        <v>44099</v>
      </c>
    </row>
    <row r="2803" spans="1:25" ht="15">
      <c r="A2803" s="39"/>
      <c r="B2803" s="240"/>
      <c r="C2803" s="14" t="str">
        <f>IF(B2798&lt;&gt;"",'Agents Postes'!E$8,"")</f>
        <v/>
      </c>
      <c r="D2803" s="15"/>
      <c r="E2803" s="16"/>
      <c r="F2803" s="16"/>
      <c r="G2803" s="17"/>
      <c r="H2803" s="17"/>
      <c r="I2803" s="18"/>
      <c r="J2803" s="18"/>
      <c r="K2803" s="19"/>
      <c r="L2803" s="1">
        <f t="shared" si="3149"/>
        <v>0</v>
      </c>
      <c r="M2803" s="4">
        <f t="shared" si="3150"/>
        <v>0</v>
      </c>
      <c r="R2803">
        <f t="shared" si="3114"/>
        <v>5</v>
      </c>
      <c r="S2803" s="33">
        <f t="shared" ref="S2803" si="3165">S2798</f>
        <v>44099</v>
      </c>
      <c r="T2803">
        <f t="shared" si="3116"/>
        <v>39</v>
      </c>
      <c r="U2803">
        <f t="shared" si="3117"/>
        <v>9</v>
      </c>
      <c r="V2803" t="str">
        <f t="shared" si="3152"/>
        <v>395</v>
      </c>
      <c r="W2803" s="188">
        <f t="shared" si="3118"/>
        <v>0</v>
      </c>
      <c r="X2803" s="188">
        <f t="shared" si="3119"/>
        <v>0</v>
      </c>
      <c r="Y2803" s="33">
        <f t="shared" si="3120"/>
        <v>44099</v>
      </c>
    </row>
    <row r="2804" spans="1:25" ht="15">
      <c r="A2804" s="39"/>
      <c r="B2804" s="240"/>
      <c r="C2804" s="14" t="str">
        <f>IF(B2798&lt;&gt;"",'Agents Postes'!E$9,"")</f>
        <v/>
      </c>
      <c r="D2804" s="15"/>
      <c r="E2804" s="16"/>
      <c r="F2804" s="16"/>
      <c r="G2804" s="17"/>
      <c r="H2804" s="17"/>
      <c r="I2804" s="18"/>
      <c r="J2804" s="18"/>
      <c r="K2804" s="19"/>
      <c r="L2804" s="1">
        <f t="shared" si="3149"/>
        <v>0</v>
      </c>
      <c r="M2804" s="4">
        <f t="shared" si="3150"/>
        <v>0</v>
      </c>
      <c r="R2804">
        <f t="shared" si="3114"/>
        <v>5</v>
      </c>
      <c r="S2804" s="33">
        <f t="shared" ref="S2804" si="3166">S2798</f>
        <v>44099</v>
      </c>
      <c r="T2804">
        <f t="shared" si="3116"/>
        <v>39</v>
      </c>
      <c r="U2804">
        <f t="shared" si="3117"/>
        <v>9</v>
      </c>
      <c r="V2804" t="str">
        <f t="shared" si="3152"/>
        <v>395</v>
      </c>
      <c r="W2804" s="188">
        <f t="shared" si="3118"/>
        <v>0</v>
      </c>
      <c r="X2804" s="188">
        <f t="shared" si="3119"/>
        <v>0</v>
      </c>
      <c r="Y2804" s="33">
        <f t="shared" si="3120"/>
        <v>44099</v>
      </c>
    </row>
    <row r="2805" spans="1:25" ht="15">
      <c r="A2805" s="39"/>
      <c r="B2805" s="240"/>
      <c r="C2805" s="14" t="str">
        <f>IF(B2798&lt;&gt;"",'Agents Postes'!E$10,"")</f>
        <v/>
      </c>
      <c r="D2805" s="15"/>
      <c r="E2805" s="16"/>
      <c r="F2805" s="16"/>
      <c r="G2805" s="17"/>
      <c r="H2805" s="17"/>
      <c r="I2805" s="18"/>
      <c r="J2805" s="18"/>
      <c r="K2805" s="19"/>
      <c r="L2805" s="1">
        <f t="shared" si="3149"/>
        <v>0</v>
      </c>
      <c r="M2805" s="4">
        <f t="shared" si="3150"/>
        <v>0</v>
      </c>
      <c r="R2805">
        <f t="shared" si="3114"/>
        <v>5</v>
      </c>
      <c r="S2805" s="33">
        <f t="shared" ref="S2805" si="3167">S2798</f>
        <v>44099</v>
      </c>
      <c r="T2805">
        <f t="shared" si="3116"/>
        <v>39</v>
      </c>
      <c r="U2805">
        <f t="shared" si="3117"/>
        <v>9</v>
      </c>
      <c r="V2805" t="str">
        <f t="shared" si="3152"/>
        <v>395</v>
      </c>
      <c r="W2805" s="188">
        <f t="shared" si="3118"/>
        <v>0</v>
      </c>
      <c r="X2805" s="188">
        <f t="shared" si="3119"/>
        <v>0</v>
      </c>
      <c r="Y2805" s="33">
        <f t="shared" si="3120"/>
        <v>44099</v>
      </c>
    </row>
    <row r="2806" spans="1:25" ht="15">
      <c r="A2806" s="39"/>
      <c r="B2806" s="240"/>
      <c r="C2806" s="14" t="str">
        <f>IF(B2798&lt;&gt;"",'Agents Postes'!E$11,"")</f>
        <v/>
      </c>
      <c r="D2806" s="15"/>
      <c r="E2806" s="16"/>
      <c r="F2806" s="16"/>
      <c r="G2806" s="17"/>
      <c r="H2806" s="17"/>
      <c r="I2806" s="18"/>
      <c r="J2806" s="18"/>
      <c r="K2806" s="19"/>
      <c r="L2806" s="1">
        <f t="shared" si="3149"/>
        <v>0</v>
      </c>
      <c r="M2806" s="4">
        <f t="shared" si="3150"/>
        <v>0</v>
      </c>
      <c r="R2806">
        <f t="shared" si="3114"/>
        <v>5</v>
      </c>
      <c r="S2806" s="33">
        <f t="shared" ref="S2806" si="3168">S2798</f>
        <v>44099</v>
      </c>
      <c r="T2806">
        <f t="shared" si="3116"/>
        <v>39</v>
      </c>
      <c r="U2806">
        <f t="shared" si="3117"/>
        <v>9</v>
      </c>
      <c r="V2806" t="str">
        <f t="shared" si="3152"/>
        <v>395</v>
      </c>
      <c r="W2806" s="188">
        <f t="shared" si="3118"/>
        <v>0</v>
      </c>
      <c r="X2806" s="188">
        <f t="shared" si="3119"/>
        <v>0</v>
      </c>
      <c r="Y2806" s="33">
        <f t="shared" si="3120"/>
        <v>44099</v>
      </c>
    </row>
    <row r="2807" spans="1:25" ht="15">
      <c r="A2807" s="39"/>
      <c r="B2807" s="240"/>
      <c r="C2807" s="14" t="str">
        <f>IF(B2798&lt;&gt;"",'Agents Postes'!E$12,"")</f>
        <v/>
      </c>
      <c r="D2807" s="15"/>
      <c r="E2807" s="16"/>
      <c r="F2807" s="16"/>
      <c r="G2807" s="17"/>
      <c r="H2807" s="17"/>
      <c r="I2807" s="18"/>
      <c r="J2807" s="18"/>
      <c r="K2807" s="19"/>
      <c r="L2807" s="1">
        <f t="shared" si="3149"/>
        <v>0</v>
      </c>
      <c r="M2807" s="4">
        <f t="shared" si="3150"/>
        <v>0</v>
      </c>
      <c r="R2807">
        <f t="shared" si="3114"/>
        <v>5</v>
      </c>
      <c r="S2807" s="33">
        <f t="shared" ref="S2807" si="3169">S2798</f>
        <v>44099</v>
      </c>
      <c r="T2807">
        <f t="shared" si="3116"/>
        <v>39</v>
      </c>
      <c r="U2807">
        <f t="shared" si="3117"/>
        <v>9</v>
      </c>
      <c r="V2807" t="str">
        <f t="shared" si="3152"/>
        <v>395</v>
      </c>
      <c r="W2807" s="188">
        <f t="shared" si="3118"/>
        <v>0</v>
      </c>
      <c r="X2807" s="188">
        <f t="shared" si="3119"/>
        <v>0</v>
      </c>
      <c r="Y2807" s="33">
        <f t="shared" si="3120"/>
        <v>44099</v>
      </c>
    </row>
    <row r="2808" spans="1:25" ht="15">
      <c r="A2808" s="39"/>
      <c r="B2808" s="240"/>
      <c r="C2808" s="14" t="str">
        <f>IF(B2798&lt;&gt;"",'Agents Postes'!E$13,"")</f>
        <v/>
      </c>
      <c r="D2808" s="15"/>
      <c r="E2808" s="16"/>
      <c r="F2808" s="16"/>
      <c r="G2808" s="17"/>
      <c r="H2808" s="17"/>
      <c r="I2808" s="18"/>
      <c r="J2808" s="18"/>
      <c r="K2808" s="19"/>
      <c r="L2808" s="1">
        <f t="shared" si="3149"/>
        <v>0</v>
      </c>
      <c r="M2808" s="4">
        <f t="shared" si="3150"/>
        <v>0</v>
      </c>
      <c r="R2808">
        <f t="shared" si="3114"/>
        <v>5</v>
      </c>
      <c r="S2808" s="33">
        <f t="shared" ref="S2808" si="3170">S2798</f>
        <v>44099</v>
      </c>
      <c r="T2808">
        <f t="shared" si="3116"/>
        <v>39</v>
      </c>
      <c r="U2808">
        <f t="shared" si="3117"/>
        <v>9</v>
      </c>
      <c r="V2808" t="str">
        <f t="shared" si="3152"/>
        <v>395</v>
      </c>
      <c r="W2808" s="188">
        <f t="shared" si="3118"/>
        <v>0</v>
      </c>
      <c r="X2808" s="188">
        <f t="shared" si="3119"/>
        <v>0</v>
      </c>
      <c r="Y2808" s="33">
        <f t="shared" si="3120"/>
        <v>44099</v>
      </c>
    </row>
    <row r="2809" spans="1:25" ht="15">
      <c r="A2809" s="39"/>
      <c r="B2809" s="240"/>
      <c r="C2809" s="14" t="str">
        <f>IF(B2798&lt;&gt;"",'Agents Postes'!E$14,"")</f>
        <v/>
      </c>
      <c r="D2809" s="15"/>
      <c r="E2809" s="16"/>
      <c r="F2809" s="16"/>
      <c r="G2809" s="17"/>
      <c r="H2809" s="17"/>
      <c r="I2809" s="18"/>
      <c r="J2809" s="18"/>
      <c r="K2809" s="19"/>
      <c r="L2809" s="1">
        <f t="shared" si="3149"/>
        <v>0</v>
      </c>
      <c r="M2809" s="4">
        <f t="shared" si="3150"/>
        <v>0</v>
      </c>
      <c r="R2809">
        <f t="shared" si="3114"/>
        <v>5</v>
      </c>
      <c r="S2809" s="33">
        <f t="shared" ref="S2809" si="3171">S2798</f>
        <v>44099</v>
      </c>
      <c r="T2809">
        <f t="shared" si="3116"/>
        <v>39</v>
      </c>
      <c r="U2809">
        <f t="shared" si="3117"/>
        <v>9</v>
      </c>
      <c r="V2809" t="str">
        <f t="shared" si="3152"/>
        <v>395</v>
      </c>
      <c r="W2809" s="188">
        <f t="shared" si="3118"/>
        <v>0</v>
      </c>
      <c r="X2809" s="188">
        <f t="shared" si="3119"/>
        <v>0</v>
      </c>
      <c r="Y2809" s="33">
        <f t="shared" si="3120"/>
        <v>44099</v>
      </c>
    </row>
    <row r="2810" spans="1:25" ht="15">
      <c r="A2810" s="39"/>
      <c r="B2810" s="240"/>
      <c r="C2810" s="14" t="str">
        <f>IF(B2799&lt;&gt;"",'Agents Postes'!E$14,"")</f>
        <v/>
      </c>
      <c r="D2810" s="15"/>
      <c r="E2810" s="16"/>
      <c r="F2810" s="16"/>
      <c r="G2810" s="17"/>
      <c r="H2810" s="17"/>
      <c r="I2810" s="18"/>
      <c r="J2810" s="18"/>
      <c r="K2810" s="19"/>
      <c r="L2810" s="1">
        <f t="shared" si="3149"/>
        <v>0</v>
      </c>
      <c r="M2810" s="4">
        <f t="shared" si="3150"/>
        <v>0</v>
      </c>
      <c r="R2810">
        <f t="shared" si="3114"/>
        <v>5</v>
      </c>
      <c r="S2810" s="33">
        <f t="shared" ref="S2810" si="3172">S2798</f>
        <v>44099</v>
      </c>
      <c r="T2810">
        <f t="shared" si="3116"/>
        <v>39</v>
      </c>
      <c r="U2810">
        <f t="shared" si="3117"/>
        <v>9</v>
      </c>
      <c r="V2810" t="str">
        <f t="shared" si="3152"/>
        <v>395</v>
      </c>
      <c r="W2810" s="188">
        <f t="shared" si="3118"/>
        <v>0</v>
      </c>
      <c r="X2810" s="188">
        <f t="shared" si="3119"/>
        <v>0</v>
      </c>
      <c r="Y2810" s="33">
        <f t="shared" si="3120"/>
        <v>44099</v>
      </c>
    </row>
    <row r="2811" spans="1:25" ht="15">
      <c r="A2811" s="39"/>
      <c r="B2811" s="240"/>
      <c r="C2811" s="14" t="str">
        <f>IF(B2800&lt;&gt;"",'Agents Postes'!E$14,"")</f>
        <v/>
      </c>
      <c r="D2811" s="15"/>
      <c r="E2811" s="16"/>
      <c r="F2811" s="16"/>
      <c r="G2811" s="17"/>
      <c r="H2811" s="17"/>
      <c r="I2811" s="18"/>
      <c r="J2811" s="18"/>
      <c r="K2811" s="19"/>
      <c r="L2811" s="1">
        <f t="shared" si="3149"/>
        <v>0</v>
      </c>
      <c r="M2811" s="4">
        <f t="shared" si="3150"/>
        <v>0</v>
      </c>
      <c r="R2811">
        <f t="shared" si="3114"/>
        <v>5</v>
      </c>
      <c r="S2811" s="33">
        <f t="shared" ref="S2811" si="3173">S2798</f>
        <v>44099</v>
      </c>
      <c r="T2811">
        <f t="shared" si="3116"/>
        <v>39</v>
      </c>
      <c r="U2811">
        <f t="shared" si="3117"/>
        <v>9</v>
      </c>
      <c r="V2811" t="str">
        <f t="shared" si="3152"/>
        <v>395</v>
      </c>
      <c r="W2811" s="188">
        <f t="shared" si="3118"/>
        <v>0</v>
      </c>
      <c r="X2811" s="188">
        <f t="shared" si="3119"/>
        <v>0</v>
      </c>
      <c r="Y2811" s="33">
        <f t="shared" si="3120"/>
        <v>44099</v>
      </c>
    </row>
    <row r="2812" spans="1:25" ht="15.75" thickBot="1">
      <c r="A2812" s="39"/>
      <c r="B2812" s="241"/>
      <c r="C2812" s="14" t="str">
        <f>IF(B2801&lt;&gt;"",'Agents Postes'!E$14,"")</f>
        <v/>
      </c>
      <c r="D2812" s="15"/>
      <c r="E2812" s="126"/>
      <c r="F2812" s="126"/>
      <c r="G2812" s="127"/>
      <c r="H2812" s="127"/>
      <c r="I2812" s="128"/>
      <c r="J2812" s="128"/>
      <c r="K2812" s="21"/>
      <c r="L2812" s="5">
        <f t="shared" si="3149"/>
        <v>0</v>
      </c>
      <c r="M2812" s="6">
        <f t="shared" si="3150"/>
        <v>0</v>
      </c>
      <c r="R2812">
        <f t="shared" si="3114"/>
        <v>5</v>
      </c>
      <c r="S2812" s="33">
        <f t="shared" ref="S2812" si="3174">S2798</f>
        <v>44099</v>
      </c>
      <c r="T2812">
        <f t="shared" si="3116"/>
        <v>39</v>
      </c>
      <c r="U2812">
        <f t="shared" si="3117"/>
        <v>9</v>
      </c>
      <c r="V2812" t="str">
        <f t="shared" si="3152"/>
        <v>395</v>
      </c>
      <c r="W2812" s="188">
        <f t="shared" si="3118"/>
        <v>0</v>
      </c>
      <c r="X2812" s="188">
        <f t="shared" si="3119"/>
        <v>0</v>
      </c>
      <c r="Y2812" s="33">
        <f t="shared" si="3120"/>
        <v>44099</v>
      </c>
    </row>
    <row r="2813" spans="1:25" ht="15">
      <c r="A2813" s="39">
        <v>187</v>
      </c>
      <c r="B2813" s="239">
        <f>IF(WORKDAY(D$4,A2813,Feries)&lt;=F$4,WORKDAY(D$4,A2813,Feries),"")</f>
        <v>44102</v>
      </c>
      <c r="C2813" s="11" t="str">
        <f>IF(B2813&lt;&gt;"",'Agents Postes'!E$3,"")</f>
        <v>Herbert Dupont</v>
      </c>
      <c r="D2813" s="12"/>
      <c r="E2813" s="123"/>
      <c r="F2813" s="123"/>
      <c r="G2813" s="124"/>
      <c r="H2813" s="124"/>
      <c r="I2813" s="125"/>
      <c r="J2813" s="125"/>
      <c r="K2813" s="13"/>
      <c r="L2813" s="2">
        <f t="shared" si="3149"/>
        <v>0</v>
      </c>
      <c r="M2813" s="3">
        <f t="shared" si="3150"/>
        <v>0</v>
      </c>
      <c r="R2813">
        <f t="shared" si="3114"/>
        <v>1</v>
      </c>
      <c r="S2813" s="33">
        <f t="shared" ref="S2813" si="3175">B2813</f>
        <v>44102</v>
      </c>
      <c r="T2813">
        <f t="shared" si="3116"/>
        <v>40</v>
      </c>
      <c r="U2813">
        <f t="shared" si="3117"/>
        <v>9</v>
      </c>
      <c r="V2813" t="str">
        <f t="shared" si="3152"/>
        <v>40Herbert Dupont1</v>
      </c>
      <c r="W2813" s="188">
        <f t="shared" si="3118"/>
        <v>0</v>
      </c>
      <c r="X2813" s="188">
        <f t="shared" si="3119"/>
        <v>0</v>
      </c>
      <c r="Y2813" s="33">
        <f t="shared" si="3120"/>
        <v>44102</v>
      </c>
    </row>
    <row r="2814" spans="1:25" ht="15">
      <c r="A2814" s="39"/>
      <c r="B2814" s="240"/>
      <c r="C2814" s="14" t="str">
        <f>IF(B2813&lt;&gt;"",'Agents Postes'!E$4,"")</f>
        <v>Lulu Durand</v>
      </c>
      <c r="D2814" s="15"/>
      <c r="E2814" s="16"/>
      <c r="F2814" s="16"/>
      <c r="G2814" s="17"/>
      <c r="H2814" s="17"/>
      <c r="I2814" s="18"/>
      <c r="J2814" s="18"/>
      <c r="K2814" s="19"/>
      <c r="L2814" s="1">
        <f t="shared" si="3149"/>
        <v>0</v>
      </c>
      <c r="M2814" s="4">
        <f t="shared" si="3150"/>
        <v>0</v>
      </c>
      <c r="R2814">
        <f t="shared" si="3114"/>
        <v>1</v>
      </c>
      <c r="S2814" s="33">
        <f t="shared" ref="S2814" si="3176">S2813</f>
        <v>44102</v>
      </c>
      <c r="T2814">
        <f t="shared" si="3116"/>
        <v>40</v>
      </c>
      <c r="U2814">
        <f t="shared" si="3117"/>
        <v>9</v>
      </c>
      <c r="V2814" t="str">
        <f t="shared" si="3152"/>
        <v>40Lulu Durand1</v>
      </c>
      <c r="W2814" s="188">
        <f t="shared" si="3118"/>
        <v>0</v>
      </c>
      <c r="X2814" s="188">
        <f t="shared" si="3119"/>
        <v>0</v>
      </c>
      <c r="Y2814" s="33">
        <f t="shared" si="3120"/>
        <v>44102</v>
      </c>
    </row>
    <row r="2815" spans="1:25" ht="15">
      <c r="A2815" s="39"/>
      <c r="B2815" s="240"/>
      <c r="C2815" s="14" t="str">
        <f>IF(B2813&lt;&gt;"",'Agents Postes'!E$5,"")</f>
        <v>Jules Wist</v>
      </c>
      <c r="D2815" s="15"/>
      <c r="E2815" s="16"/>
      <c r="F2815" s="16"/>
      <c r="G2815" s="17"/>
      <c r="H2815" s="17"/>
      <c r="I2815" s="18"/>
      <c r="J2815" s="18"/>
      <c r="K2815" s="19"/>
      <c r="L2815" s="1">
        <f t="shared" si="3149"/>
        <v>0</v>
      </c>
      <c r="M2815" s="4">
        <f t="shared" si="3150"/>
        <v>0</v>
      </c>
      <c r="R2815">
        <f t="shared" si="3114"/>
        <v>1</v>
      </c>
      <c r="S2815" s="33">
        <f t="shared" ref="S2815" si="3177">S2813</f>
        <v>44102</v>
      </c>
      <c r="T2815">
        <f t="shared" si="3116"/>
        <v>40</v>
      </c>
      <c r="U2815">
        <f t="shared" si="3117"/>
        <v>9</v>
      </c>
      <c r="V2815" t="str">
        <f t="shared" si="3152"/>
        <v>40Jules Wist1</v>
      </c>
      <c r="W2815" s="188">
        <f t="shared" si="3118"/>
        <v>0</v>
      </c>
      <c r="X2815" s="188">
        <f t="shared" si="3119"/>
        <v>0</v>
      </c>
      <c r="Y2815" s="33">
        <f t="shared" si="3120"/>
        <v>44102</v>
      </c>
    </row>
    <row r="2816" spans="1:25" ht="15">
      <c r="A2816" s="39"/>
      <c r="B2816" s="240"/>
      <c r="C2816" s="14" t="str">
        <f>IF(B2813&lt;&gt;"",'Agents Postes'!E$6,"")</f>
        <v>Honoré Tarot</v>
      </c>
      <c r="D2816" s="15"/>
      <c r="E2816" s="16"/>
      <c r="F2816" s="16"/>
      <c r="G2816" s="17"/>
      <c r="H2816" s="17"/>
      <c r="I2816" s="18"/>
      <c r="J2816" s="18"/>
      <c r="K2816" s="19"/>
      <c r="L2816" s="1">
        <f t="shared" si="3149"/>
        <v>0</v>
      </c>
      <c r="M2816" s="4">
        <f t="shared" si="3150"/>
        <v>0</v>
      </c>
      <c r="R2816">
        <f t="shared" si="3114"/>
        <v>1</v>
      </c>
      <c r="S2816" s="33">
        <f t="shared" ref="S2816" si="3178">S2813</f>
        <v>44102</v>
      </c>
      <c r="T2816">
        <f t="shared" si="3116"/>
        <v>40</v>
      </c>
      <c r="U2816">
        <f t="shared" si="3117"/>
        <v>9</v>
      </c>
      <c r="V2816" t="str">
        <f t="shared" si="3152"/>
        <v>40Honoré Tarot1</v>
      </c>
      <c r="W2816" s="188">
        <f t="shared" si="3118"/>
        <v>0</v>
      </c>
      <c r="X2816" s="188">
        <f t="shared" si="3119"/>
        <v>0</v>
      </c>
      <c r="Y2816" s="33">
        <f t="shared" si="3120"/>
        <v>44102</v>
      </c>
    </row>
    <row r="2817" spans="1:25" ht="15">
      <c r="A2817" s="39"/>
      <c r="B2817" s="240"/>
      <c r="C2817" s="14" t="str">
        <f>IF(B2813&lt;&gt;"",'Agents Postes'!E$7,"")</f>
        <v>Joseph Belote</v>
      </c>
      <c r="D2817" s="15"/>
      <c r="E2817" s="16"/>
      <c r="F2817" s="16"/>
      <c r="G2817" s="17"/>
      <c r="H2817" s="17"/>
      <c r="I2817" s="18"/>
      <c r="J2817" s="18"/>
      <c r="K2817" s="19"/>
      <c r="L2817" s="1">
        <f t="shared" si="3149"/>
        <v>0</v>
      </c>
      <c r="M2817" s="4">
        <f t="shared" si="3150"/>
        <v>0</v>
      </c>
      <c r="R2817">
        <f t="shared" si="3114"/>
        <v>1</v>
      </c>
      <c r="S2817" s="33">
        <f t="shared" ref="S2817" si="3179">S2813</f>
        <v>44102</v>
      </c>
      <c r="T2817">
        <f t="shared" si="3116"/>
        <v>40</v>
      </c>
      <c r="U2817">
        <f t="shared" si="3117"/>
        <v>9</v>
      </c>
      <c r="V2817" t="str">
        <f t="shared" si="3152"/>
        <v>40Joseph Belote1</v>
      </c>
      <c r="W2817" s="188">
        <f t="shared" si="3118"/>
        <v>0</v>
      </c>
      <c r="X2817" s="188">
        <f t="shared" si="3119"/>
        <v>0</v>
      </c>
      <c r="Y2817" s="33">
        <f t="shared" si="3120"/>
        <v>44102</v>
      </c>
    </row>
    <row r="2818" spans="1:25" ht="15">
      <c r="A2818" s="39"/>
      <c r="B2818" s="240"/>
      <c r="C2818" s="14" t="str">
        <f>IF(B2813&lt;&gt;"",'Agents Postes'!E$8,"")</f>
        <v/>
      </c>
      <c r="D2818" s="15"/>
      <c r="E2818" s="16"/>
      <c r="F2818" s="16"/>
      <c r="G2818" s="17"/>
      <c r="H2818" s="17"/>
      <c r="I2818" s="18"/>
      <c r="J2818" s="18"/>
      <c r="K2818" s="19"/>
      <c r="L2818" s="1">
        <f t="shared" si="3149"/>
        <v>0</v>
      </c>
      <c r="M2818" s="4">
        <f t="shared" si="3150"/>
        <v>0</v>
      </c>
      <c r="R2818">
        <f t="shared" si="3114"/>
        <v>1</v>
      </c>
      <c r="S2818" s="33">
        <f t="shared" ref="S2818" si="3180">S2813</f>
        <v>44102</v>
      </c>
      <c r="T2818">
        <f t="shared" si="3116"/>
        <v>40</v>
      </c>
      <c r="U2818">
        <f t="shared" si="3117"/>
        <v>9</v>
      </c>
      <c r="V2818" t="str">
        <f t="shared" si="3152"/>
        <v>401</v>
      </c>
      <c r="W2818" s="188">
        <f t="shared" si="3118"/>
        <v>0</v>
      </c>
      <c r="X2818" s="188">
        <f t="shared" si="3119"/>
        <v>0</v>
      </c>
      <c r="Y2818" s="33">
        <f t="shared" si="3120"/>
        <v>44102</v>
      </c>
    </row>
    <row r="2819" spans="1:25" ht="15">
      <c r="A2819" s="39"/>
      <c r="B2819" s="240"/>
      <c r="C2819" s="14" t="str">
        <f>IF(B2813&lt;&gt;"",'Agents Postes'!E$9,"")</f>
        <v/>
      </c>
      <c r="D2819" s="15"/>
      <c r="E2819" s="16"/>
      <c r="F2819" s="16"/>
      <c r="G2819" s="17"/>
      <c r="H2819" s="17"/>
      <c r="I2819" s="18"/>
      <c r="J2819" s="18"/>
      <c r="K2819" s="19"/>
      <c r="L2819" s="1">
        <f t="shared" si="3149"/>
        <v>0</v>
      </c>
      <c r="M2819" s="4">
        <f t="shared" si="3150"/>
        <v>0</v>
      </c>
      <c r="R2819">
        <f t="shared" si="3114"/>
        <v>1</v>
      </c>
      <c r="S2819" s="33">
        <f t="shared" ref="S2819" si="3181">S2813</f>
        <v>44102</v>
      </c>
      <c r="T2819">
        <f t="shared" si="3116"/>
        <v>40</v>
      </c>
      <c r="U2819">
        <f t="shared" si="3117"/>
        <v>9</v>
      </c>
      <c r="V2819" t="str">
        <f t="shared" si="3152"/>
        <v>401</v>
      </c>
      <c r="W2819" s="188">
        <f t="shared" si="3118"/>
        <v>0</v>
      </c>
      <c r="X2819" s="188">
        <f t="shared" si="3119"/>
        <v>0</v>
      </c>
      <c r="Y2819" s="33">
        <f t="shared" si="3120"/>
        <v>44102</v>
      </c>
    </row>
    <row r="2820" spans="1:25" ht="15">
      <c r="A2820" s="39"/>
      <c r="B2820" s="240"/>
      <c r="C2820" s="14" t="str">
        <f>IF(B2813&lt;&gt;"",'Agents Postes'!E$10,"")</f>
        <v/>
      </c>
      <c r="D2820" s="15"/>
      <c r="E2820" s="16"/>
      <c r="F2820" s="16"/>
      <c r="G2820" s="17"/>
      <c r="H2820" s="17"/>
      <c r="I2820" s="18"/>
      <c r="J2820" s="18"/>
      <c r="K2820" s="19"/>
      <c r="L2820" s="1">
        <f t="shared" si="3149"/>
        <v>0</v>
      </c>
      <c r="M2820" s="4">
        <f t="shared" si="3150"/>
        <v>0</v>
      </c>
      <c r="R2820">
        <f t="shared" si="3114"/>
        <v>1</v>
      </c>
      <c r="S2820" s="33">
        <f t="shared" ref="S2820" si="3182">S2813</f>
        <v>44102</v>
      </c>
      <c r="T2820">
        <f t="shared" si="3116"/>
        <v>40</v>
      </c>
      <c r="U2820">
        <f t="shared" si="3117"/>
        <v>9</v>
      </c>
      <c r="V2820" t="str">
        <f t="shared" si="3152"/>
        <v>401</v>
      </c>
      <c r="W2820" s="188">
        <f t="shared" si="3118"/>
        <v>0</v>
      </c>
      <c r="X2820" s="188">
        <f t="shared" si="3119"/>
        <v>0</v>
      </c>
      <c r="Y2820" s="33">
        <f t="shared" si="3120"/>
        <v>44102</v>
      </c>
    </row>
    <row r="2821" spans="1:25" ht="15">
      <c r="A2821" s="39"/>
      <c r="B2821" s="240"/>
      <c r="C2821" s="14" t="str">
        <f>IF(B2813&lt;&gt;"",'Agents Postes'!E$11,"")</f>
        <v/>
      </c>
      <c r="D2821" s="15"/>
      <c r="E2821" s="16"/>
      <c r="F2821" s="16"/>
      <c r="G2821" s="17"/>
      <c r="H2821" s="17"/>
      <c r="I2821" s="18"/>
      <c r="J2821" s="18"/>
      <c r="K2821" s="19"/>
      <c r="L2821" s="1">
        <f t="shared" si="3149"/>
        <v>0</v>
      </c>
      <c r="M2821" s="4">
        <f t="shared" si="3150"/>
        <v>0</v>
      </c>
      <c r="R2821">
        <f t="shared" si="3114"/>
        <v>1</v>
      </c>
      <c r="S2821" s="33">
        <f t="shared" ref="S2821" si="3183">S2813</f>
        <v>44102</v>
      </c>
      <c r="T2821">
        <f t="shared" si="3116"/>
        <v>40</v>
      </c>
      <c r="U2821">
        <f t="shared" si="3117"/>
        <v>9</v>
      </c>
      <c r="V2821" t="str">
        <f t="shared" si="3152"/>
        <v>401</v>
      </c>
      <c r="W2821" s="188">
        <f t="shared" si="3118"/>
        <v>0</v>
      </c>
      <c r="X2821" s="188">
        <f t="shared" si="3119"/>
        <v>0</v>
      </c>
      <c r="Y2821" s="33">
        <f t="shared" si="3120"/>
        <v>44102</v>
      </c>
    </row>
    <row r="2822" spans="1:25" ht="15">
      <c r="A2822" s="39"/>
      <c r="B2822" s="240"/>
      <c r="C2822" s="14" t="str">
        <f>IF(B2813&lt;&gt;"",'Agents Postes'!E$12,"")</f>
        <v/>
      </c>
      <c r="D2822" s="15"/>
      <c r="E2822" s="16"/>
      <c r="F2822" s="16"/>
      <c r="G2822" s="17"/>
      <c r="H2822" s="17"/>
      <c r="I2822" s="18"/>
      <c r="J2822" s="18"/>
      <c r="K2822" s="19"/>
      <c r="L2822" s="1">
        <f t="shared" si="3149"/>
        <v>0</v>
      </c>
      <c r="M2822" s="4">
        <f t="shared" si="3150"/>
        <v>0</v>
      </c>
      <c r="R2822">
        <f t="shared" si="3114"/>
        <v>1</v>
      </c>
      <c r="S2822" s="33">
        <f t="shared" ref="S2822" si="3184">S2813</f>
        <v>44102</v>
      </c>
      <c r="T2822">
        <f t="shared" si="3116"/>
        <v>40</v>
      </c>
      <c r="U2822">
        <f t="shared" si="3117"/>
        <v>9</v>
      </c>
      <c r="V2822" t="str">
        <f t="shared" si="3152"/>
        <v>401</v>
      </c>
      <c r="W2822" s="188">
        <f t="shared" si="3118"/>
        <v>0</v>
      </c>
      <c r="X2822" s="188">
        <f t="shared" si="3119"/>
        <v>0</v>
      </c>
      <c r="Y2822" s="33">
        <f t="shared" si="3120"/>
        <v>44102</v>
      </c>
    </row>
    <row r="2823" spans="1:25" ht="15">
      <c r="A2823" s="39"/>
      <c r="B2823" s="240"/>
      <c r="C2823" s="14" t="str">
        <f>IF(B2813&lt;&gt;"",'Agents Postes'!E$13,"")</f>
        <v/>
      </c>
      <c r="D2823" s="15"/>
      <c r="E2823" s="16"/>
      <c r="F2823" s="16"/>
      <c r="G2823" s="17"/>
      <c r="H2823" s="17"/>
      <c r="I2823" s="18"/>
      <c r="J2823" s="18"/>
      <c r="K2823" s="19"/>
      <c r="L2823" s="1">
        <f t="shared" si="3149"/>
        <v>0</v>
      </c>
      <c r="M2823" s="4">
        <f t="shared" si="3150"/>
        <v>0</v>
      </c>
      <c r="R2823">
        <f t="shared" si="3114"/>
        <v>1</v>
      </c>
      <c r="S2823" s="33">
        <f t="shared" ref="S2823" si="3185">S2813</f>
        <v>44102</v>
      </c>
      <c r="T2823">
        <f t="shared" si="3116"/>
        <v>40</v>
      </c>
      <c r="U2823">
        <f t="shared" si="3117"/>
        <v>9</v>
      </c>
      <c r="V2823" t="str">
        <f t="shared" si="3152"/>
        <v>401</v>
      </c>
      <c r="W2823" s="188">
        <f t="shared" si="3118"/>
        <v>0</v>
      </c>
      <c r="X2823" s="188">
        <f t="shared" si="3119"/>
        <v>0</v>
      </c>
      <c r="Y2823" s="33">
        <f t="shared" si="3120"/>
        <v>44102</v>
      </c>
    </row>
    <row r="2824" spans="1:25" ht="15">
      <c r="A2824" s="39"/>
      <c r="B2824" s="240"/>
      <c r="C2824" s="14" t="str">
        <f>IF(B2813&lt;&gt;"",'Agents Postes'!E$14,"")</f>
        <v/>
      </c>
      <c r="D2824" s="15"/>
      <c r="E2824" s="16"/>
      <c r="F2824" s="16"/>
      <c r="G2824" s="17"/>
      <c r="H2824" s="17"/>
      <c r="I2824" s="18"/>
      <c r="J2824" s="18"/>
      <c r="K2824" s="19"/>
      <c r="L2824" s="1">
        <f t="shared" si="3149"/>
        <v>0</v>
      </c>
      <c r="M2824" s="4">
        <f t="shared" si="3150"/>
        <v>0</v>
      </c>
      <c r="R2824">
        <f t="shared" si="3114"/>
        <v>1</v>
      </c>
      <c r="S2824" s="33">
        <f t="shared" ref="S2824" si="3186">S2813</f>
        <v>44102</v>
      </c>
      <c r="T2824">
        <f t="shared" si="3116"/>
        <v>40</v>
      </c>
      <c r="U2824">
        <f t="shared" si="3117"/>
        <v>9</v>
      </c>
      <c r="V2824" t="str">
        <f t="shared" si="3152"/>
        <v>401</v>
      </c>
      <c r="W2824" s="188">
        <f t="shared" si="3118"/>
        <v>0</v>
      </c>
      <c r="X2824" s="188">
        <f t="shared" si="3119"/>
        <v>0</v>
      </c>
      <c r="Y2824" s="33">
        <f t="shared" si="3120"/>
        <v>44102</v>
      </c>
    </row>
    <row r="2825" spans="1:25" ht="15">
      <c r="A2825" s="39"/>
      <c r="B2825" s="240"/>
      <c r="C2825" s="14" t="str">
        <f>IF(B2814&lt;&gt;"",'Agents Postes'!E$14,"")</f>
        <v/>
      </c>
      <c r="D2825" s="15"/>
      <c r="E2825" s="16"/>
      <c r="F2825" s="16"/>
      <c r="G2825" s="17"/>
      <c r="H2825" s="17"/>
      <c r="I2825" s="18"/>
      <c r="J2825" s="18"/>
      <c r="K2825" s="19"/>
      <c r="L2825" s="1">
        <f t="shared" si="3149"/>
        <v>0</v>
      </c>
      <c r="M2825" s="4">
        <f t="shared" si="3150"/>
        <v>0</v>
      </c>
      <c r="R2825">
        <f t="shared" ref="R2825:R2888" si="3187">IF(S2825&lt;&gt;"",WEEKDAY(S2825,2),"")</f>
        <v>1</v>
      </c>
      <c r="S2825" s="33">
        <f t="shared" ref="S2825" si="3188">S2813</f>
        <v>44102</v>
      </c>
      <c r="T2825">
        <f t="shared" ref="T2825:T2888" si="3189">IF(S2825&lt;&gt;"",WEEKNUM(S2825,2),"")</f>
        <v>40</v>
      </c>
      <c r="U2825">
        <f t="shared" ref="U2825:U2888" si="3190">IF(S2825&lt;&gt;"",MONTH(S2825),"")</f>
        <v>9</v>
      </c>
      <c r="V2825" t="str">
        <f t="shared" si="3152"/>
        <v>401</v>
      </c>
      <c r="W2825" s="188">
        <f t="shared" ref="W2825:W2888" si="3191">D2825</f>
        <v>0</v>
      </c>
      <c r="X2825" s="188">
        <f t="shared" ref="X2825:X2888" si="3192">K2825</f>
        <v>0</v>
      </c>
      <c r="Y2825" s="33">
        <f t="shared" ref="Y2825:Y2888" si="3193">S2825</f>
        <v>44102</v>
      </c>
    </row>
    <row r="2826" spans="1:25" ht="15">
      <c r="A2826" s="39"/>
      <c r="B2826" s="240"/>
      <c r="C2826" s="14" t="str">
        <f>IF(B2815&lt;&gt;"",'Agents Postes'!E$14,"")</f>
        <v/>
      </c>
      <c r="D2826" s="15"/>
      <c r="E2826" s="16"/>
      <c r="F2826" s="16"/>
      <c r="G2826" s="17"/>
      <c r="H2826" s="17"/>
      <c r="I2826" s="18"/>
      <c r="J2826" s="18"/>
      <c r="K2826" s="19"/>
      <c r="L2826" s="1">
        <f t="shared" si="3149"/>
        <v>0</v>
      </c>
      <c r="M2826" s="4">
        <f t="shared" si="3150"/>
        <v>0</v>
      </c>
      <c r="R2826">
        <f t="shared" si="3187"/>
        <v>1</v>
      </c>
      <c r="S2826" s="33">
        <f t="shared" ref="S2826" si="3194">S2813</f>
        <v>44102</v>
      </c>
      <c r="T2826">
        <f t="shared" si="3189"/>
        <v>40</v>
      </c>
      <c r="U2826">
        <f t="shared" si="3190"/>
        <v>9</v>
      </c>
      <c r="V2826" t="str">
        <f t="shared" si="3152"/>
        <v>401</v>
      </c>
      <c r="W2826" s="188">
        <f t="shared" si="3191"/>
        <v>0</v>
      </c>
      <c r="X2826" s="188">
        <f t="shared" si="3192"/>
        <v>0</v>
      </c>
      <c r="Y2826" s="33">
        <f t="shared" si="3193"/>
        <v>44102</v>
      </c>
    </row>
    <row r="2827" spans="1:25" ht="15.75" thickBot="1">
      <c r="A2827" s="39"/>
      <c r="B2827" s="241"/>
      <c r="C2827" s="14" t="str">
        <f>IF(B2816&lt;&gt;"",'Agents Postes'!E$14,"")</f>
        <v/>
      </c>
      <c r="D2827" s="15"/>
      <c r="E2827" s="126"/>
      <c r="F2827" s="126"/>
      <c r="G2827" s="127"/>
      <c r="H2827" s="127"/>
      <c r="I2827" s="128"/>
      <c r="J2827" s="128"/>
      <c r="K2827" s="21"/>
      <c r="L2827" s="5">
        <f t="shared" si="3149"/>
        <v>0</v>
      </c>
      <c r="M2827" s="6">
        <f t="shared" si="3150"/>
        <v>0</v>
      </c>
      <c r="R2827">
        <f t="shared" si="3187"/>
        <v>1</v>
      </c>
      <c r="S2827" s="33">
        <f t="shared" ref="S2827" si="3195">S2813</f>
        <v>44102</v>
      </c>
      <c r="T2827">
        <f t="shared" si="3189"/>
        <v>40</v>
      </c>
      <c r="U2827">
        <f t="shared" si="3190"/>
        <v>9</v>
      </c>
      <c r="V2827" t="str">
        <f t="shared" si="3152"/>
        <v>401</v>
      </c>
      <c r="W2827" s="188">
        <f t="shared" si="3191"/>
        <v>0</v>
      </c>
      <c r="X2827" s="188">
        <f t="shared" si="3192"/>
        <v>0</v>
      </c>
      <c r="Y2827" s="33">
        <f t="shared" si="3193"/>
        <v>44102</v>
      </c>
    </row>
    <row r="2828" spans="1:25" ht="15">
      <c r="A2828" s="39">
        <v>188</v>
      </c>
      <c r="B2828" s="239">
        <f>IF(WORKDAY(D$4,A2828,Feries)&lt;=F$4,WORKDAY(D$4,A2828,Feries),"")</f>
        <v>44103</v>
      </c>
      <c r="C2828" s="11" t="str">
        <f>IF(B2828&lt;&gt;"",'Agents Postes'!E$3,"")</f>
        <v>Herbert Dupont</v>
      </c>
      <c r="D2828" s="12"/>
      <c r="E2828" s="123"/>
      <c r="F2828" s="123"/>
      <c r="G2828" s="124"/>
      <c r="H2828" s="124"/>
      <c r="I2828" s="125"/>
      <c r="J2828" s="125"/>
      <c r="K2828" s="13"/>
      <c r="L2828" s="2">
        <f t="shared" si="3149"/>
        <v>0</v>
      </c>
      <c r="M2828" s="3">
        <f t="shared" si="3150"/>
        <v>0</v>
      </c>
      <c r="R2828">
        <f t="shared" si="3187"/>
        <v>2</v>
      </c>
      <c r="S2828" s="33">
        <f t="shared" ref="S2828" si="3196">B2828</f>
        <v>44103</v>
      </c>
      <c r="T2828">
        <f t="shared" si="3189"/>
        <v>40</v>
      </c>
      <c r="U2828">
        <f t="shared" si="3190"/>
        <v>9</v>
      </c>
      <c r="V2828" t="str">
        <f t="shared" si="3152"/>
        <v>40Herbert Dupont2</v>
      </c>
      <c r="W2828" s="188">
        <f t="shared" si="3191"/>
        <v>0</v>
      </c>
      <c r="X2828" s="188">
        <f t="shared" si="3192"/>
        <v>0</v>
      </c>
      <c r="Y2828" s="33">
        <f t="shared" si="3193"/>
        <v>44103</v>
      </c>
    </row>
    <row r="2829" spans="1:25" ht="15">
      <c r="A2829" s="39"/>
      <c r="B2829" s="240"/>
      <c r="C2829" s="14" t="str">
        <f>IF(B2828&lt;&gt;"",'Agents Postes'!E$4,"")</f>
        <v>Lulu Durand</v>
      </c>
      <c r="D2829" s="15"/>
      <c r="E2829" s="16"/>
      <c r="F2829" s="16"/>
      <c r="G2829" s="17"/>
      <c r="H2829" s="17"/>
      <c r="I2829" s="18"/>
      <c r="J2829" s="18"/>
      <c r="K2829" s="19"/>
      <c r="L2829" s="1">
        <f t="shared" si="3149"/>
        <v>0</v>
      </c>
      <c r="M2829" s="4">
        <f t="shared" si="3150"/>
        <v>0</v>
      </c>
      <c r="R2829">
        <f t="shared" si="3187"/>
        <v>2</v>
      </c>
      <c r="S2829" s="33">
        <f t="shared" ref="S2829" si="3197">S2828</f>
        <v>44103</v>
      </c>
      <c r="T2829">
        <f t="shared" si="3189"/>
        <v>40</v>
      </c>
      <c r="U2829">
        <f t="shared" si="3190"/>
        <v>9</v>
      </c>
      <c r="V2829" t="str">
        <f t="shared" si="3152"/>
        <v>40Lulu Durand2</v>
      </c>
      <c r="W2829" s="188">
        <f t="shared" si="3191"/>
        <v>0</v>
      </c>
      <c r="X2829" s="188">
        <f t="shared" si="3192"/>
        <v>0</v>
      </c>
      <c r="Y2829" s="33">
        <f t="shared" si="3193"/>
        <v>44103</v>
      </c>
    </row>
    <row r="2830" spans="1:25" ht="15">
      <c r="A2830" s="39"/>
      <c r="B2830" s="240"/>
      <c r="C2830" s="14" t="str">
        <f>IF(B2828&lt;&gt;"",'Agents Postes'!E$5,"")</f>
        <v>Jules Wist</v>
      </c>
      <c r="D2830" s="15"/>
      <c r="E2830" s="16"/>
      <c r="F2830" s="16"/>
      <c r="G2830" s="17"/>
      <c r="H2830" s="17"/>
      <c r="I2830" s="18"/>
      <c r="J2830" s="18"/>
      <c r="K2830" s="19"/>
      <c r="L2830" s="1">
        <f t="shared" si="3149"/>
        <v>0</v>
      </c>
      <c r="M2830" s="4">
        <f t="shared" si="3150"/>
        <v>0</v>
      </c>
      <c r="R2830">
        <f t="shared" si="3187"/>
        <v>2</v>
      </c>
      <c r="S2830" s="33">
        <f t="shared" ref="S2830" si="3198">S2828</f>
        <v>44103</v>
      </c>
      <c r="T2830">
        <f t="shared" si="3189"/>
        <v>40</v>
      </c>
      <c r="U2830">
        <f t="shared" si="3190"/>
        <v>9</v>
      </c>
      <c r="V2830" t="str">
        <f t="shared" si="3152"/>
        <v>40Jules Wist2</v>
      </c>
      <c r="W2830" s="188">
        <f t="shared" si="3191"/>
        <v>0</v>
      </c>
      <c r="X2830" s="188">
        <f t="shared" si="3192"/>
        <v>0</v>
      </c>
      <c r="Y2830" s="33">
        <f t="shared" si="3193"/>
        <v>44103</v>
      </c>
    </row>
    <row r="2831" spans="1:25" ht="15">
      <c r="A2831" s="39"/>
      <c r="B2831" s="240"/>
      <c r="C2831" s="14" t="str">
        <f>IF(B2828&lt;&gt;"",'Agents Postes'!E$6,"")</f>
        <v>Honoré Tarot</v>
      </c>
      <c r="D2831" s="15"/>
      <c r="E2831" s="16"/>
      <c r="F2831" s="16"/>
      <c r="G2831" s="17"/>
      <c r="H2831" s="17"/>
      <c r="I2831" s="18"/>
      <c r="J2831" s="18"/>
      <c r="K2831" s="19"/>
      <c r="L2831" s="1">
        <f t="shared" si="3149"/>
        <v>0</v>
      </c>
      <c r="M2831" s="4">
        <f t="shared" si="3150"/>
        <v>0</v>
      </c>
      <c r="R2831">
        <f t="shared" si="3187"/>
        <v>2</v>
      </c>
      <c r="S2831" s="33">
        <f t="shared" ref="S2831" si="3199">S2828</f>
        <v>44103</v>
      </c>
      <c r="T2831">
        <f t="shared" si="3189"/>
        <v>40</v>
      </c>
      <c r="U2831">
        <f t="shared" si="3190"/>
        <v>9</v>
      </c>
      <c r="V2831" t="str">
        <f t="shared" si="3152"/>
        <v>40Honoré Tarot2</v>
      </c>
      <c r="W2831" s="188">
        <f t="shared" si="3191"/>
        <v>0</v>
      </c>
      <c r="X2831" s="188">
        <f t="shared" si="3192"/>
        <v>0</v>
      </c>
      <c r="Y2831" s="33">
        <f t="shared" si="3193"/>
        <v>44103</v>
      </c>
    </row>
    <row r="2832" spans="1:25" ht="15">
      <c r="A2832" s="39"/>
      <c r="B2832" s="240"/>
      <c r="C2832" s="14" t="str">
        <f>IF(B2828&lt;&gt;"",'Agents Postes'!E$7,"")</f>
        <v>Joseph Belote</v>
      </c>
      <c r="D2832" s="15"/>
      <c r="E2832" s="16"/>
      <c r="F2832" s="16"/>
      <c r="G2832" s="17"/>
      <c r="H2832" s="17"/>
      <c r="I2832" s="18"/>
      <c r="J2832" s="18"/>
      <c r="K2832" s="19"/>
      <c r="L2832" s="1">
        <f t="shared" si="3149"/>
        <v>0</v>
      </c>
      <c r="M2832" s="4">
        <f t="shared" si="3150"/>
        <v>0</v>
      </c>
      <c r="R2832">
        <f t="shared" si="3187"/>
        <v>2</v>
      </c>
      <c r="S2832" s="33">
        <f t="shared" ref="S2832" si="3200">S2828</f>
        <v>44103</v>
      </c>
      <c r="T2832">
        <f t="shared" si="3189"/>
        <v>40</v>
      </c>
      <c r="U2832">
        <f t="shared" si="3190"/>
        <v>9</v>
      </c>
      <c r="V2832" t="str">
        <f t="shared" si="3152"/>
        <v>40Joseph Belote2</v>
      </c>
      <c r="W2832" s="188">
        <f t="shared" si="3191"/>
        <v>0</v>
      </c>
      <c r="X2832" s="188">
        <f t="shared" si="3192"/>
        <v>0</v>
      </c>
      <c r="Y2832" s="33">
        <f t="shared" si="3193"/>
        <v>44103</v>
      </c>
    </row>
    <row r="2833" spans="1:25" ht="15">
      <c r="A2833" s="39"/>
      <c r="B2833" s="240"/>
      <c r="C2833" s="14" t="str">
        <f>IF(B2828&lt;&gt;"",'Agents Postes'!E$8,"")</f>
        <v/>
      </c>
      <c r="D2833" s="15"/>
      <c r="E2833" s="16"/>
      <c r="F2833" s="16"/>
      <c r="G2833" s="17"/>
      <c r="H2833" s="17"/>
      <c r="I2833" s="18"/>
      <c r="J2833" s="18"/>
      <c r="K2833" s="19"/>
      <c r="L2833" s="1">
        <f t="shared" si="3149"/>
        <v>0</v>
      </c>
      <c r="M2833" s="4">
        <f t="shared" si="3150"/>
        <v>0</v>
      </c>
      <c r="R2833">
        <f t="shared" si="3187"/>
        <v>2</v>
      </c>
      <c r="S2833" s="33">
        <f t="shared" ref="S2833" si="3201">S2828</f>
        <v>44103</v>
      </c>
      <c r="T2833">
        <f t="shared" si="3189"/>
        <v>40</v>
      </c>
      <c r="U2833">
        <f t="shared" si="3190"/>
        <v>9</v>
      </c>
      <c r="V2833" t="str">
        <f t="shared" si="3152"/>
        <v>402</v>
      </c>
      <c r="W2833" s="188">
        <f t="shared" si="3191"/>
        <v>0</v>
      </c>
      <c r="X2833" s="188">
        <f t="shared" si="3192"/>
        <v>0</v>
      </c>
      <c r="Y2833" s="33">
        <f t="shared" si="3193"/>
        <v>44103</v>
      </c>
    </row>
    <row r="2834" spans="1:25" ht="15">
      <c r="A2834" s="39"/>
      <c r="B2834" s="240"/>
      <c r="C2834" s="14" t="str">
        <f>IF(B2828&lt;&gt;"",'Agents Postes'!E$9,"")</f>
        <v/>
      </c>
      <c r="D2834" s="15"/>
      <c r="E2834" s="16"/>
      <c r="F2834" s="16"/>
      <c r="G2834" s="17"/>
      <c r="H2834" s="17"/>
      <c r="I2834" s="18"/>
      <c r="J2834" s="18"/>
      <c r="K2834" s="19"/>
      <c r="L2834" s="1">
        <f t="shared" si="3149"/>
        <v>0</v>
      </c>
      <c r="M2834" s="4">
        <f t="shared" si="3150"/>
        <v>0</v>
      </c>
      <c r="R2834">
        <f t="shared" si="3187"/>
        <v>2</v>
      </c>
      <c r="S2834" s="33">
        <f t="shared" ref="S2834" si="3202">S2828</f>
        <v>44103</v>
      </c>
      <c r="T2834">
        <f t="shared" si="3189"/>
        <v>40</v>
      </c>
      <c r="U2834">
        <f t="shared" si="3190"/>
        <v>9</v>
      </c>
      <c r="V2834" t="str">
        <f t="shared" si="3152"/>
        <v>402</v>
      </c>
      <c r="W2834" s="188">
        <f t="shared" si="3191"/>
        <v>0</v>
      </c>
      <c r="X2834" s="188">
        <f t="shared" si="3192"/>
        <v>0</v>
      </c>
      <c r="Y2834" s="33">
        <f t="shared" si="3193"/>
        <v>44103</v>
      </c>
    </row>
    <row r="2835" spans="1:25" ht="15">
      <c r="A2835" s="39"/>
      <c r="B2835" s="240"/>
      <c r="C2835" s="14" t="str">
        <f>IF(B2828&lt;&gt;"",'Agents Postes'!E$10,"")</f>
        <v/>
      </c>
      <c r="D2835" s="15"/>
      <c r="E2835" s="16"/>
      <c r="F2835" s="16"/>
      <c r="G2835" s="17"/>
      <c r="H2835" s="17"/>
      <c r="I2835" s="18"/>
      <c r="J2835" s="18"/>
      <c r="K2835" s="19"/>
      <c r="L2835" s="1">
        <f t="shared" si="3149"/>
        <v>0</v>
      </c>
      <c r="M2835" s="4">
        <f t="shared" si="3150"/>
        <v>0</v>
      </c>
      <c r="R2835">
        <f t="shared" si="3187"/>
        <v>2</v>
      </c>
      <c r="S2835" s="33">
        <f t="shared" ref="S2835" si="3203">S2828</f>
        <v>44103</v>
      </c>
      <c r="T2835">
        <f t="shared" si="3189"/>
        <v>40</v>
      </c>
      <c r="U2835">
        <f t="shared" si="3190"/>
        <v>9</v>
      </c>
      <c r="V2835" t="str">
        <f t="shared" si="3152"/>
        <v>402</v>
      </c>
      <c r="W2835" s="188">
        <f t="shared" si="3191"/>
        <v>0</v>
      </c>
      <c r="X2835" s="188">
        <f t="shared" si="3192"/>
        <v>0</v>
      </c>
      <c r="Y2835" s="33">
        <f t="shared" si="3193"/>
        <v>44103</v>
      </c>
    </row>
    <row r="2836" spans="1:25" ht="15">
      <c r="A2836" s="39"/>
      <c r="B2836" s="240"/>
      <c r="C2836" s="14" t="str">
        <f>IF(B2828&lt;&gt;"",'Agents Postes'!E$11,"")</f>
        <v/>
      </c>
      <c r="D2836" s="15"/>
      <c r="E2836" s="16"/>
      <c r="F2836" s="16"/>
      <c r="G2836" s="17"/>
      <c r="H2836" s="17"/>
      <c r="I2836" s="18"/>
      <c r="J2836" s="18"/>
      <c r="K2836" s="19"/>
      <c r="L2836" s="1">
        <f t="shared" si="3149"/>
        <v>0</v>
      </c>
      <c r="M2836" s="4">
        <f t="shared" si="3150"/>
        <v>0</v>
      </c>
      <c r="R2836">
        <f t="shared" si="3187"/>
        <v>2</v>
      </c>
      <c r="S2836" s="33">
        <f t="shared" ref="S2836" si="3204">S2828</f>
        <v>44103</v>
      </c>
      <c r="T2836">
        <f t="shared" si="3189"/>
        <v>40</v>
      </c>
      <c r="U2836">
        <f t="shared" si="3190"/>
        <v>9</v>
      </c>
      <c r="V2836" t="str">
        <f t="shared" si="3152"/>
        <v>402</v>
      </c>
      <c r="W2836" s="188">
        <f t="shared" si="3191"/>
        <v>0</v>
      </c>
      <c r="X2836" s="188">
        <f t="shared" si="3192"/>
        <v>0</v>
      </c>
      <c r="Y2836" s="33">
        <f t="shared" si="3193"/>
        <v>44103</v>
      </c>
    </row>
    <row r="2837" spans="1:25" ht="15">
      <c r="A2837" s="39"/>
      <c r="B2837" s="240"/>
      <c r="C2837" s="14" t="str">
        <f>IF(B2828&lt;&gt;"",'Agents Postes'!E$12,"")</f>
        <v/>
      </c>
      <c r="D2837" s="15"/>
      <c r="E2837" s="16"/>
      <c r="F2837" s="16"/>
      <c r="G2837" s="17"/>
      <c r="H2837" s="17"/>
      <c r="I2837" s="18"/>
      <c r="J2837" s="18"/>
      <c r="K2837" s="19"/>
      <c r="L2837" s="1">
        <f t="shared" si="3149"/>
        <v>0</v>
      </c>
      <c r="M2837" s="4">
        <f t="shared" si="3150"/>
        <v>0</v>
      </c>
      <c r="R2837">
        <f t="shared" si="3187"/>
        <v>2</v>
      </c>
      <c r="S2837" s="33">
        <f t="shared" ref="S2837" si="3205">S2828</f>
        <v>44103</v>
      </c>
      <c r="T2837">
        <f t="shared" si="3189"/>
        <v>40</v>
      </c>
      <c r="U2837">
        <f t="shared" si="3190"/>
        <v>9</v>
      </c>
      <c r="V2837" t="str">
        <f t="shared" si="3152"/>
        <v>402</v>
      </c>
      <c r="W2837" s="188">
        <f t="shared" si="3191"/>
        <v>0</v>
      </c>
      <c r="X2837" s="188">
        <f t="shared" si="3192"/>
        <v>0</v>
      </c>
      <c r="Y2837" s="33">
        <f t="shared" si="3193"/>
        <v>44103</v>
      </c>
    </row>
    <row r="2838" spans="1:25" ht="15">
      <c r="A2838" s="39"/>
      <c r="B2838" s="240"/>
      <c r="C2838" s="14" t="str">
        <f>IF(B2828&lt;&gt;"",'Agents Postes'!E$13,"")</f>
        <v/>
      </c>
      <c r="D2838" s="15"/>
      <c r="E2838" s="16"/>
      <c r="F2838" s="16"/>
      <c r="G2838" s="17"/>
      <c r="H2838" s="17"/>
      <c r="I2838" s="18"/>
      <c r="J2838" s="18"/>
      <c r="K2838" s="19"/>
      <c r="L2838" s="1">
        <f t="shared" si="3149"/>
        <v>0</v>
      </c>
      <c r="M2838" s="4">
        <f t="shared" si="3150"/>
        <v>0</v>
      </c>
      <c r="R2838">
        <f t="shared" si="3187"/>
        <v>2</v>
      </c>
      <c r="S2838" s="33">
        <f t="shared" ref="S2838" si="3206">S2828</f>
        <v>44103</v>
      </c>
      <c r="T2838">
        <f t="shared" si="3189"/>
        <v>40</v>
      </c>
      <c r="U2838">
        <f t="shared" si="3190"/>
        <v>9</v>
      </c>
      <c r="V2838" t="str">
        <f t="shared" si="3152"/>
        <v>402</v>
      </c>
      <c r="W2838" s="188">
        <f t="shared" si="3191"/>
        <v>0</v>
      </c>
      <c r="X2838" s="188">
        <f t="shared" si="3192"/>
        <v>0</v>
      </c>
      <c r="Y2838" s="33">
        <f t="shared" si="3193"/>
        <v>44103</v>
      </c>
    </row>
    <row r="2839" spans="1:25" ht="15">
      <c r="A2839" s="39"/>
      <c r="B2839" s="240"/>
      <c r="C2839" s="14" t="str">
        <f>IF(B2828&lt;&gt;"",'Agents Postes'!E$14,"")</f>
        <v/>
      </c>
      <c r="D2839" s="15"/>
      <c r="E2839" s="16"/>
      <c r="F2839" s="16"/>
      <c r="G2839" s="17"/>
      <c r="H2839" s="17"/>
      <c r="I2839" s="18"/>
      <c r="J2839" s="18"/>
      <c r="K2839" s="19"/>
      <c r="L2839" s="1">
        <f t="shared" si="3149"/>
        <v>0</v>
      </c>
      <c r="M2839" s="4">
        <f t="shared" si="3150"/>
        <v>0</v>
      </c>
      <c r="R2839">
        <f t="shared" si="3187"/>
        <v>2</v>
      </c>
      <c r="S2839" s="33">
        <f t="shared" ref="S2839" si="3207">S2828</f>
        <v>44103</v>
      </c>
      <c r="T2839">
        <f t="shared" si="3189"/>
        <v>40</v>
      </c>
      <c r="U2839">
        <f t="shared" si="3190"/>
        <v>9</v>
      </c>
      <c r="V2839" t="str">
        <f t="shared" si="3152"/>
        <v>402</v>
      </c>
      <c r="W2839" s="188">
        <f t="shared" si="3191"/>
        <v>0</v>
      </c>
      <c r="X2839" s="188">
        <f t="shared" si="3192"/>
        <v>0</v>
      </c>
      <c r="Y2839" s="33">
        <f t="shared" si="3193"/>
        <v>44103</v>
      </c>
    </row>
    <row r="2840" spans="1:25" ht="15">
      <c r="A2840" s="39"/>
      <c r="B2840" s="240"/>
      <c r="C2840" s="14" t="str">
        <f>IF(B2829&lt;&gt;"",'Agents Postes'!E$14,"")</f>
        <v/>
      </c>
      <c r="D2840" s="15"/>
      <c r="E2840" s="16"/>
      <c r="F2840" s="16"/>
      <c r="G2840" s="17"/>
      <c r="H2840" s="17"/>
      <c r="I2840" s="18"/>
      <c r="J2840" s="18"/>
      <c r="K2840" s="19"/>
      <c r="L2840" s="1">
        <f t="shared" si="3149"/>
        <v>0</v>
      </c>
      <c r="M2840" s="4">
        <f t="shared" si="3150"/>
        <v>0</v>
      </c>
      <c r="R2840">
        <f t="shared" si="3187"/>
        <v>2</v>
      </c>
      <c r="S2840" s="33">
        <f t="shared" ref="S2840" si="3208">S2828</f>
        <v>44103</v>
      </c>
      <c r="T2840">
        <f t="shared" si="3189"/>
        <v>40</v>
      </c>
      <c r="U2840">
        <f t="shared" si="3190"/>
        <v>9</v>
      </c>
      <c r="V2840" t="str">
        <f t="shared" si="3152"/>
        <v>402</v>
      </c>
      <c r="W2840" s="188">
        <f t="shared" si="3191"/>
        <v>0</v>
      </c>
      <c r="X2840" s="188">
        <f t="shared" si="3192"/>
        <v>0</v>
      </c>
      <c r="Y2840" s="33">
        <f t="shared" si="3193"/>
        <v>44103</v>
      </c>
    </row>
    <row r="2841" spans="1:25" ht="15">
      <c r="A2841" s="39"/>
      <c r="B2841" s="240"/>
      <c r="C2841" s="14" t="str">
        <f>IF(B2830&lt;&gt;"",'Agents Postes'!E$14,"")</f>
        <v/>
      </c>
      <c r="D2841" s="15"/>
      <c r="E2841" s="16"/>
      <c r="F2841" s="16"/>
      <c r="G2841" s="17"/>
      <c r="H2841" s="17"/>
      <c r="I2841" s="18"/>
      <c r="J2841" s="18"/>
      <c r="K2841" s="19"/>
      <c r="L2841" s="1">
        <f t="shared" si="3149"/>
        <v>0</v>
      </c>
      <c r="M2841" s="4">
        <f t="shared" si="3150"/>
        <v>0</v>
      </c>
      <c r="R2841">
        <f t="shared" si="3187"/>
        <v>2</v>
      </c>
      <c r="S2841" s="33">
        <f t="shared" ref="S2841" si="3209">S2828</f>
        <v>44103</v>
      </c>
      <c r="T2841">
        <f t="shared" si="3189"/>
        <v>40</v>
      </c>
      <c r="U2841">
        <f t="shared" si="3190"/>
        <v>9</v>
      </c>
      <c r="V2841" t="str">
        <f t="shared" si="3152"/>
        <v>402</v>
      </c>
      <c r="W2841" s="188">
        <f t="shared" si="3191"/>
        <v>0</v>
      </c>
      <c r="X2841" s="188">
        <f t="shared" si="3192"/>
        <v>0</v>
      </c>
      <c r="Y2841" s="33">
        <f t="shared" si="3193"/>
        <v>44103</v>
      </c>
    </row>
    <row r="2842" spans="1:25" ht="15.75" thickBot="1">
      <c r="A2842" s="39"/>
      <c r="B2842" s="241"/>
      <c r="C2842" s="14" t="str">
        <f>IF(B2831&lt;&gt;"",'Agents Postes'!E$14,"")</f>
        <v/>
      </c>
      <c r="D2842" s="15"/>
      <c r="E2842" s="126"/>
      <c r="F2842" s="126"/>
      <c r="G2842" s="127"/>
      <c r="H2842" s="127"/>
      <c r="I2842" s="128"/>
      <c r="J2842" s="128"/>
      <c r="K2842" s="21"/>
      <c r="L2842" s="5">
        <f t="shared" si="3149"/>
        <v>0</v>
      </c>
      <c r="M2842" s="6">
        <f t="shared" si="3150"/>
        <v>0</v>
      </c>
      <c r="R2842">
        <f t="shared" si="3187"/>
        <v>2</v>
      </c>
      <c r="S2842" s="33">
        <f t="shared" ref="S2842" si="3210">S2828</f>
        <v>44103</v>
      </c>
      <c r="T2842">
        <f t="shared" si="3189"/>
        <v>40</v>
      </c>
      <c r="U2842">
        <f t="shared" si="3190"/>
        <v>9</v>
      </c>
      <c r="V2842" t="str">
        <f t="shared" si="3152"/>
        <v>402</v>
      </c>
      <c r="W2842" s="188">
        <f t="shared" si="3191"/>
        <v>0</v>
      </c>
      <c r="X2842" s="188">
        <f t="shared" si="3192"/>
        <v>0</v>
      </c>
      <c r="Y2842" s="33">
        <f t="shared" si="3193"/>
        <v>44103</v>
      </c>
    </row>
    <row r="2843" spans="1:25" ht="15">
      <c r="A2843" s="39">
        <v>189</v>
      </c>
      <c r="B2843" s="239">
        <f>IF(WORKDAY(D$4,A2843,Feries)&lt;=F$4,WORKDAY(D$4,A2843,Feries),"")</f>
        <v>44104</v>
      </c>
      <c r="C2843" s="11" t="str">
        <f>IF(B2843&lt;&gt;"",'Agents Postes'!E$3,"")</f>
        <v>Herbert Dupont</v>
      </c>
      <c r="D2843" s="12"/>
      <c r="E2843" s="123"/>
      <c r="F2843" s="123"/>
      <c r="G2843" s="124"/>
      <c r="H2843" s="124"/>
      <c r="I2843" s="125"/>
      <c r="J2843" s="125"/>
      <c r="K2843" s="13"/>
      <c r="L2843" s="2">
        <f t="shared" si="3149"/>
        <v>0</v>
      </c>
      <c r="M2843" s="3">
        <f t="shared" si="3150"/>
        <v>0</v>
      </c>
      <c r="R2843">
        <f t="shared" si="3187"/>
        <v>3</v>
      </c>
      <c r="S2843" s="33">
        <f t="shared" ref="S2843" si="3211">B2843</f>
        <v>44104</v>
      </c>
      <c r="T2843">
        <f t="shared" si="3189"/>
        <v>40</v>
      </c>
      <c r="U2843">
        <f t="shared" si="3190"/>
        <v>9</v>
      </c>
      <c r="V2843" t="str">
        <f t="shared" si="3152"/>
        <v>40Herbert Dupont3</v>
      </c>
      <c r="W2843" s="188">
        <f t="shared" si="3191"/>
        <v>0</v>
      </c>
      <c r="X2843" s="188">
        <f t="shared" si="3192"/>
        <v>0</v>
      </c>
      <c r="Y2843" s="33">
        <f t="shared" si="3193"/>
        <v>44104</v>
      </c>
    </row>
    <row r="2844" spans="1:25" ht="15">
      <c r="A2844" s="39"/>
      <c r="B2844" s="240"/>
      <c r="C2844" s="14" t="str">
        <f>IF(B2843&lt;&gt;"",'Agents Postes'!E$4,"")</f>
        <v>Lulu Durand</v>
      </c>
      <c r="D2844" s="15"/>
      <c r="E2844" s="16"/>
      <c r="F2844" s="16"/>
      <c r="G2844" s="17"/>
      <c r="H2844" s="17"/>
      <c r="I2844" s="18"/>
      <c r="J2844" s="18"/>
      <c r="K2844" s="19"/>
      <c r="L2844" s="1">
        <f t="shared" si="3149"/>
        <v>0</v>
      </c>
      <c r="M2844" s="4">
        <f t="shared" si="3150"/>
        <v>0</v>
      </c>
      <c r="R2844">
        <f t="shared" si="3187"/>
        <v>3</v>
      </c>
      <c r="S2844" s="33">
        <f t="shared" ref="S2844" si="3212">S2843</f>
        <v>44104</v>
      </c>
      <c r="T2844">
        <f t="shared" si="3189"/>
        <v>40</v>
      </c>
      <c r="U2844">
        <f t="shared" si="3190"/>
        <v>9</v>
      </c>
      <c r="V2844" t="str">
        <f t="shared" si="3152"/>
        <v>40Lulu Durand3</v>
      </c>
      <c r="W2844" s="188">
        <f t="shared" si="3191"/>
        <v>0</v>
      </c>
      <c r="X2844" s="188">
        <f t="shared" si="3192"/>
        <v>0</v>
      </c>
      <c r="Y2844" s="33">
        <f t="shared" si="3193"/>
        <v>44104</v>
      </c>
    </row>
    <row r="2845" spans="1:25" ht="15">
      <c r="A2845" s="39"/>
      <c r="B2845" s="240"/>
      <c r="C2845" s="14" t="str">
        <f>IF(B2843&lt;&gt;"",'Agents Postes'!E$5,"")</f>
        <v>Jules Wist</v>
      </c>
      <c r="D2845" s="15"/>
      <c r="E2845" s="16"/>
      <c r="F2845" s="16"/>
      <c r="G2845" s="17"/>
      <c r="H2845" s="17"/>
      <c r="I2845" s="18"/>
      <c r="J2845" s="18"/>
      <c r="K2845" s="19"/>
      <c r="L2845" s="1">
        <f t="shared" si="3149"/>
        <v>0</v>
      </c>
      <c r="M2845" s="4">
        <f t="shared" si="3150"/>
        <v>0</v>
      </c>
      <c r="R2845">
        <f t="shared" si="3187"/>
        <v>3</v>
      </c>
      <c r="S2845" s="33">
        <f t="shared" ref="S2845" si="3213">S2843</f>
        <v>44104</v>
      </c>
      <c r="T2845">
        <f t="shared" si="3189"/>
        <v>40</v>
      </c>
      <c r="U2845">
        <f t="shared" si="3190"/>
        <v>9</v>
      </c>
      <c r="V2845" t="str">
        <f t="shared" si="3152"/>
        <v>40Jules Wist3</v>
      </c>
      <c r="W2845" s="188">
        <f t="shared" si="3191"/>
        <v>0</v>
      </c>
      <c r="X2845" s="188">
        <f t="shared" si="3192"/>
        <v>0</v>
      </c>
      <c r="Y2845" s="33">
        <f t="shared" si="3193"/>
        <v>44104</v>
      </c>
    </row>
    <row r="2846" spans="1:25" ht="15">
      <c r="A2846" s="39"/>
      <c r="B2846" s="240"/>
      <c r="C2846" s="14" t="str">
        <f>IF(B2843&lt;&gt;"",'Agents Postes'!E$6,"")</f>
        <v>Honoré Tarot</v>
      </c>
      <c r="D2846" s="15"/>
      <c r="E2846" s="16"/>
      <c r="F2846" s="16"/>
      <c r="G2846" s="17"/>
      <c r="H2846" s="17"/>
      <c r="I2846" s="18"/>
      <c r="J2846" s="18"/>
      <c r="K2846" s="19"/>
      <c r="L2846" s="1">
        <f t="shared" si="3149"/>
        <v>0</v>
      </c>
      <c r="M2846" s="4">
        <f t="shared" si="3150"/>
        <v>0</v>
      </c>
      <c r="R2846">
        <f t="shared" si="3187"/>
        <v>3</v>
      </c>
      <c r="S2846" s="33">
        <f t="shared" ref="S2846" si="3214">S2843</f>
        <v>44104</v>
      </c>
      <c r="T2846">
        <f t="shared" si="3189"/>
        <v>40</v>
      </c>
      <c r="U2846">
        <f t="shared" si="3190"/>
        <v>9</v>
      </c>
      <c r="V2846" t="str">
        <f t="shared" si="3152"/>
        <v>40Honoré Tarot3</v>
      </c>
      <c r="W2846" s="188">
        <f t="shared" si="3191"/>
        <v>0</v>
      </c>
      <c r="X2846" s="188">
        <f t="shared" si="3192"/>
        <v>0</v>
      </c>
      <c r="Y2846" s="33">
        <f t="shared" si="3193"/>
        <v>44104</v>
      </c>
    </row>
    <row r="2847" spans="1:25" ht="15">
      <c r="A2847" s="39"/>
      <c r="B2847" s="240"/>
      <c r="C2847" s="14" t="str">
        <f>IF(B2843&lt;&gt;"",'Agents Postes'!E$7,"")</f>
        <v>Joseph Belote</v>
      </c>
      <c r="D2847" s="15"/>
      <c r="E2847" s="16"/>
      <c r="F2847" s="16"/>
      <c r="G2847" s="17"/>
      <c r="H2847" s="17"/>
      <c r="I2847" s="18"/>
      <c r="J2847" s="18"/>
      <c r="K2847" s="19"/>
      <c r="L2847" s="1">
        <f t="shared" si="3149"/>
        <v>0</v>
      </c>
      <c r="M2847" s="4">
        <f t="shared" si="3150"/>
        <v>0</v>
      </c>
      <c r="R2847">
        <f t="shared" si="3187"/>
        <v>3</v>
      </c>
      <c r="S2847" s="33">
        <f t="shared" ref="S2847" si="3215">S2843</f>
        <v>44104</v>
      </c>
      <c r="T2847">
        <f t="shared" si="3189"/>
        <v>40</v>
      </c>
      <c r="U2847">
        <f t="shared" si="3190"/>
        <v>9</v>
      </c>
      <c r="V2847" t="str">
        <f t="shared" si="3152"/>
        <v>40Joseph Belote3</v>
      </c>
      <c r="W2847" s="188">
        <f t="shared" si="3191"/>
        <v>0</v>
      </c>
      <c r="X2847" s="188">
        <f t="shared" si="3192"/>
        <v>0</v>
      </c>
      <c r="Y2847" s="33">
        <f t="shared" si="3193"/>
        <v>44104</v>
      </c>
    </row>
    <row r="2848" spans="1:25" ht="15">
      <c r="A2848" s="39"/>
      <c r="B2848" s="240"/>
      <c r="C2848" s="14" t="str">
        <f>IF(B2843&lt;&gt;"",'Agents Postes'!E$8,"")</f>
        <v/>
      </c>
      <c r="D2848" s="15"/>
      <c r="E2848" s="16"/>
      <c r="F2848" s="16"/>
      <c r="G2848" s="17"/>
      <c r="H2848" s="17"/>
      <c r="I2848" s="18"/>
      <c r="J2848" s="18"/>
      <c r="K2848" s="19"/>
      <c r="L2848" s="1">
        <f t="shared" si="3149"/>
        <v>0</v>
      </c>
      <c r="M2848" s="4">
        <f t="shared" si="3150"/>
        <v>0</v>
      </c>
      <c r="R2848">
        <f t="shared" si="3187"/>
        <v>3</v>
      </c>
      <c r="S2848" s="33">
        <f t="shared" ref="S2848" si="3216">S2843</f>
        <v>44104</v>
      </c>
      <c r="T2848">
        <f t="shared" si="3189"/>
        <v>40</v>
      </c>
      <c r="U2848">
        <f t="shared" si="3190"/>
        <v>9</v>
      </c>
      <c r="V2848" t="str">
        <f t="shared" si="3152"/>
        <v>403</v>
      </c>
      <c r="W2848" s="188">
        <f t="shared" si="3191"/>
        <v>0</v>
      </c>
      <c r="X2848" s="188">
        <f t="shared" si="3192"/>
        <v>0</v>
      </c>
      <c r="Y2848" s="33">
        <f t="shared" si="3193"/>
        <v>44104</v>
      </c>
    </row>
    <row r="2849" spans="1:25" ht="15">
      <c r="A2849" s="39"/>
      <c r="B2849" s="240"/>
      <c r="C2849" s="14" t="str">
        <f>IF(B2843&lt;&gt;"",'Agents Postes'!E$9,"")</f>
        <v/>
      </c>
      <c r="D2849" s="15"/>
      <c r="E2849" s="16"/>
      <c r="F2849" s="16"/>
      <c r="G2849" s="17"/>
      <c r="H2849" s="17"/>
      <c r="I2849" s="18"/>
      <c r="J2849" s="18"/>
      <c r="K2849" s="19"/>
      <c r="L2849" s="1">
        <f t="shared" si="3149"/>
        <v>0</v>
      </c>
      <c r="M2849" s="4">
        <f t="shared" si="3150"/>
        <v>0</v>
      </c>
      <c r="R2849">
        <f t="shared" si="3187"/>
        <v>3</v>
      </c>
      <c r="S2849" s="33">
        <f t="shared" ref="S2849" si="3217">S2843</f>
        <v>44104</v>
      </c>
      <c r="T2849">
        <f t="shared" si="3189"/>
        <v>40</v>
      </c>
      <c r="U2849">
        <f t="shared" si="3190"/>
        <v>9</v>
      </c>
      <c r="V2849" t="str">
        <f t="shared" si="3152"/>
        <v>403</v>
      </c>
      <c r="W2849" s="188">
        <f t="shared" si="3191"/>
        <v>0</v>
      </c>
      <c r="X2849" s="188">
        <f t="shared" si="3192"/>
        <v>0</v>
      </c>
      <c r="Y2849" s="33">
        <f t="shared" si="3193"/>
        <v>44104</v>
      </c>
    </row>
    <row r="2850" spans="1:25" ht="15">
      <c r="A2850" s="39"/>
      <c r="B2850" s="240"/>
      <c r="C2850" s="14" t="str">
        <f>IF(B2843&lt;&gt;"",'Agents Postes'!E$10,"")</f>
        <v/>
      </c>
      <c r="D2850" s="15"/>
      <c r="E2850" s="16"/>
      <c r="F2850" s="16"/>
      <c r="G2850" s="17"/>
      <c r="H2850" s="17"/>
      <c r="I2850" s="18"/>
      <c r="J2850" s="18"/>
      <c r="K2850" s="19"/>
      <c r="L2850" s="1">
        <f t="shared" si="3149"/>
        <v>0</v>
      </c>
      <c r="M2850" s="4">
        <f t="shared" si="3150"/>
        <v>0</v>
      </c>
      <c r="R2850">
        <f t="shared" si="3187"/>
        <v>3</v>
      </c>
      <c r="S2850" s="33">
        <f t="shared" ref="S2850" si="3218">S2843</f>
        <v>44104</v>
      </c>
      <c r="T2850">
        <f t="shared" si="3189"/>
        <v>40</v>
      </c>
      <c r="U2850">
        <f t="shared" si="3190"/>
        <v>9</v>
      </c>
      <c r="V2850" t="str">
        <f t="shared" si="3152"/>
        <v>403</v>
      </c>
      <c r="W2850" s="188">
        <f t="shared" si="3191"/>
        <v>0</v>
      </c>
      <c r="X2850" s="188">
        <f t="shared" si="3192"/>
        <v>0</v>
      </c>
      <c r="Y2850" s="33">
        <f t="shared" si="3193"/>
        <v>44104</v>
      </c>
    </row>
    <row r="2851" spans="1:25" ht="15">
      <c r="A2851" s="39"/>
      <c r="B2851" s="240"/>
      <c r="C2851" s="14" t="str">
        <f>IF(B2843&lt;&gt;"",'Agents Postes'!E$11,"")</f>
        <v/>
      </c>
      <c r="D2851" s="15"/>
      <c r="E2851" s="16"/>
      <c r="F2851" s="16"/>
      <c r="G2851" s="17"/>
      <c r="H2851" s="17"/>
      <c r="I2851" s="18"/>
      <c r="J2851" s="18"/>
      <c r="K2851" s="19"/>
      <c r="L2851" s="1">
        <f t="shared" si="3149"/>
        <v>0</v>
      </c>
      <c r="M2851" s="4">
        <f t="shared" si="3150"/>
        <v>0</v>
      </c>
      <c r="R2851">
        <f t="shared" si="3187"/>
        <v>3</v>
      </c>
      <c r="S2851" s="33">
        <f t="shared" ref="S2851" si="3219">S2843</f>
        <v>44104</v>
      </c>
      <c r="T2851">
        <f t="shared" si="3189"/>
        <v>40</v>
      </c>
      <c r="U2851">
        <f t="shared" si="3190"/>
        <v>9</v>
      </c>
      <c r="V2851" t="str">
        <f t="shared" si="3152"/>
        <v>403</v>
      </c>
      <c r="W2851" s="188">
        <f t="shared" si="3191"/>
        <v>0</v>
      </c>
      <c r="X2851" s="188">
        <f t="shared" si="3192"/>
        <v>0</v>
      </c>
      <c r="Y2851" s="33">
        <f t="shared" si="3193"/>
        <v>44104</v>
      </c>
    </row>
    <row r="2852" spans="1:25" ht="15">
      <c r="A2852" s="39"/>
      <c r="B2852" s="240"/>
      <c r="C2852" s="14" t="str">
        <f>IF(B2843&lt;&gt;"",'Agents Postes'!E$12,"")</f>
        <v/>
      </c>
      <c r="D2852" s="15"/>
      <c r="E2852" s="16"/>
      <c r="F2852" s="16"/>
      <c r="G2852" s="17"/>
      <c r="H2852" s="17"/>
      <c r="I2852" s="18"/>
      <c r="J2852" s="18"/>
      <c r="K2852" s="19"/>
      <c r="L2852" s="1">
        <f t="shared" si="3149"/>
        <v>0</v>
      </c>
      <c r="M2852" s="4">
        <f t="shared" si="3150"/>
        <v>0</v>
      </c>
      <c r="R2852">
        <f t="shared" si="3187"/>
        <v>3</v>
      </c>
      <c r="S2852" s="33">
        <f t="shared" ref="S2852" si="3220">S2843</f>
        <v>44104</v>
      </c>
      <c r="T2852">
        <f t="shared" si="3189"/>
        <v>40</v>
      </c>
      <c r="U2852">
        <f t="shared" si="3190"/>
        <v>9</v>
      </c>
      <c r="V2852" t="str">
        <f t="shared" si="3152"/>
        <v>403</v>
      </c>
      <c r="W2852" s="188">
        <f t="shared" si="3191"/>
        <v>0</v>
      </c>
      <c r="X2852" s="188">
        <f t="shared" si="3192"/>
        <v>0</v>
      </c>
      <c r="Y2852" s="33">
        <f t="shared" si="3193"/>
        <v>44104</v>
      </c>
    </row>
    <row r="2853" spans="1:25" ht="15">
      <c r="A2853" s="39"/>
      <c r="B2853" s="240"/>
      <c r="C2853" s="14" t="str">
        <f>IF(B2843&lt;&gt;"",'Agents Postes'!E$13,"")</f>
        <v/>
      </c>
      <c r="D2853" s="15"/>
      <c r="E2853" s="16"/>
      <c r="F2853" s="16"/>
      <c r="G2853" s="17"/>
      <c r="H2853" s="17"/>
      <c r="I2853" s="18"/>
      <c r="J2853" s="18"/>
      <c r="K2853" s="19"/>
      <c r="L2853" s="1">
        <f t="shared" si="3149"/>
        <v>0</v>
      </c>
      <c r="M2853" s="4">
        <f t="shared" si="3150"/>
        <v>0</v>
      </c>
      <c r="R2853">
        <f t="shared" si="3187"/>
        <v>3</v>
      </c>
      <c r="S2853" s="33">
        <f t="shared" ref="S2853" si="3221">S2843</f>
        <v>44104</v>
      </c>
      <c r="T2853">
        <f t="shared" si="3189"/>
        <v>40</v>
      </c>
      <c r="U2853">
        <f t="shared" si="3190"/>
        <v>9</v>
      </c>
      <c r="V2853" t="str">
        <f t="shared" si="3152"/>
        <v>403</v>
      </c>
      <c r="W2853" s="188">
        <f t="shared" si="3191"/>
        <v>0</v>
      </c>
      <c r="X2853" s="188">
        <f t="shared" si="3192"/>
        <v>0</v>
      </c>
      <c r="Y2853" s="33">
        <f t="shared" si="3193"/>
        <v>44104</v>
      </c>
    </row>
    <row r="2854" spans="1:25" ht="15">
      <c r="A2854" s="39"/>
      <c r="B2854" s="240"/>
      <c r="C2854" s="14" t="str">
        <f>IF(B2843&lt;&gt;"",'Agents Postes'!E$14,"")</f>
        <v/>
      </c>
      <c r="D2854" s="15"/>
      <c r="E2854" s="16"/>
      <c r="F2854" s="16"/>
      <c r="G2854" s="17"/>
      <c r="H2854" s="17"/>
      <c r="I2854" s="18"/>
      <c r="J2854" s="18"/>
      <c r="K2854" s="19"/>
      <c r="L2854" s="1">
        <f t="shared" ref="L2854:L2917" si="3222">(F2854-E2854)+(H2854-G2854)+(J2854-I2854)</f>
        <v>0</v>
      </c>
      <c r="M2854" s="4">
        <f t="shared" ref="M2854:M2917" si="3223">L2854*24</f>
        <v>0</v>
      </c>
      <c r="R2854">
        <f t="shared" si="3187"/>
        <v>3</v>
      </c>
      <c r="S2854" s="33">
        <f t="shared" ref="S2854" si="3224">S2843</f>
        <v>44104</v>
      </c>
      <c r="T2854">
        <f t="shared" si="3189"/>
        <v>40</v>
      </c>
      <c r="U2854">
        <f t="shared" si="3190"/>
        <v>9</v>
      </c>
      <c r="V2854" t="str">
        <f t="shared" ref="V2854:V2917" si="3225">T2854&amp;C2854&amp;R2854</f>
        <v>403</v>
      </c>
      <c r="W2854" s="188">
        <f t="shared" si="3191"/>
        <v>0</v>
      </c>
      <c r="X2854" s="188">
        <f t="shared" si="3192"/>
        <v>0</v>
      </c>
      <c r="Y2854" s="33">
        <f t="shared" si="3193"/>
        <v>44104</v>
      </c>
    </row>
    <row r="2855" spans="1:25" ht="15">
      <c r="A2855" s="39"/>
      <c r="B2855" s="240"/>
      <c r="C2855" s="14" t="str">
        <f>IF(B2844&lt;&gt;"",'Agents Postes'!E$14,"")</f>
        <v/>
      </c>
      <c r="D2855" s="15"/>
      <c r="E2855" s="16"/>
      <c r="F2855" s="16"/>
      <c r="G2855" s="17"/>
      <c r="H2855" s="17"/>
      <c r="I2855" s="18"/>
      <c r="J2855" s="18"/>
      <c r="K2855" s="19"/>
      <c r="L2855" s="1">
        <f t="shared" si="3222"/>
        <v>0</v>
      </c>
      <c r="M2855" s="4">
        <f t="shared" si="3223"/>
        <v>0</v>
      </c>
      <c r="R2855">
        <f t="shared" si="3187"/>
        <v>3</v>
      </c>
      <c r="S2855" s="33">
        <f t="shared" ref="S2855" si="3226">S2843</f>
        <v>44104</v>
      </c>
      <c r="T2855">
        <f t="shared" si="3189"/>
        <v>40</v>
      </c>
      <c r="U2855">
        <f t="shared" si="3190"/>
        <v>9</v>
      </c>
      <c r="V2855" t="str">
        <f t="shared" si="3225"/>
        <v>403</v>
      </c>
      <c r="W2855" s="188">
        <f t="shared" si="3191"/>
        <v>0</v>
      </c>
      <c r="X2855" s="188">
        <f t="shared" si="3192"/>
        <v>0</v>
      </c>
      <c r="Y2855" s="33">
        <f t="shared" si="3193"/>
        <v>44104</v>
      </c>
    </row>
    <row r="2856" spans="1:25" ht="15">
      <c r="A2856" s="39"/>
      <c r="B2856" s="240"/>
      <c r="C2856" s="14" t="str">
        <f>IF(B2845&lt;&gt;"",'Agents Postes'!E$14,"")</f>
        <v/>
      </c>
      <c r="D2856" s="15"/>
      <c r="E2856" s="16"/>
      <c r="F2856" s="16"/>
      <c r="G2856" s="17"/>
      <c r="H2856" s="17"/>
      <c r="I2856" s="18"/>
      <c r="J2856" s="18"/>
      <c r="K2856" s="19"/>
      <c r="L2856" s="1">
        <f t="shared" si="3222"/>
        <v>0</v>
      </c>
      <c r="M2856" s="4">
        <f t="shared" si="3223"/>
        <v>0</v>
      </c>
      <c r="R2856">
        <f t="shared" si="3187"/>
        <v>3</v>
      </c>
      <c r="S2856" s="33">
        <f t="shared" ref="S2856" si="3227">S2843</f>
        <v>44104</v>
      </c>
      <c r="T2856">
        <f t="shared" si="3189"/>
        <v>40</v>
      </c>
      <c r="U2856">
        <f t="shared" si="3190"/>
        <v>9</v>
      </c>
      <c r="V2856" t="str">
        <f t="shared" si="3225"/>
        <v>403</v>
      </c>
      <c r="W2856" s="188">
        <f t="shared" si="3191"/>
        <v>0</v>
      </c>
      <c r="X2856" s="188">
        <f t="shared" si="3192"/>
        <v>0</v>
      </c>
      <c r="Y2856" s="33">
        <f t="shared" si="3193"/>
        <v>44104</v>
      </c>
    </row>
    <row r="2857" spans="1:25" ht="15.75" thickBot="1">
      <c r="A2857" s="39"/>
      <c r="B2857" s="241"/>
      <c r="C2857" s="14" t="str">
        <f>IF(B2846&lt;&gt;"",'Agents Postes'!E$14,"")</f>
        <v/>
      </c>
      <c r="D2857" s="15"/>
      <c r="E2857" s="126"/>
      <c r="F2857" s="126"/>
      <c r="G2857" s="127"/>
      <c r="H2857" s="127"/>
      <c r="I2857" s="128"/>
      <c r="J2857" s="128"/>
      <c r="K2857" s="21"/>
      <c r="L2857" s="5">
        <f t="shared" si="3222"/>
        <v>0</v>
      </c>
      <c r="M2857" s="6">
        <f t="shared" si="3223"/>
        <v>0</v>
      </c>
      <c r="R2857">
        <f t="shared" si="3187"/>
        <v>3</v>
      </c>
      <c r="S2857" s="33">
        <f t="shared" ref="S2857" si="3228">S2843</f>
        <v>44104</v>
      </c>
      <c r="T2857">
        <f t="shared" si="3189"/>
        <v>40</v>
      </c>
      <c r="U2857">
        <f t="shared" si="3190"/>
        <v>9</v>
      </c>
      <c r="V2857" t="str">
        <f t="shared" si="3225"/>
        <v>403</v>
      </c>
      <c r="W2857" s="188">
        <f t="shared" si="3191"/>
        <v>0</v>
      </c>
      <c r="X2857" s="188">
        <f t="shared" si="3192"/>
        <v>0</v>
      </c>
      <c r="Y2857" s="33">
        <f t="shared" si="3193"/>
        <v>44104</v>
      </c>
    </row>
    <row r="2858" spans="1:25" ht="15">
      <c r="A2858" s="39">
        <v>190</v>
      </c>
      <c r="B2858" s="239">
        <f>IF(WORKDAY(D$4,A2858,Feries)&lt;=F$4,WORKDAY(D$4,A2858,Feries),"")</f>
        <v>44105</v>
      </c>
      <c r="C2858" s="11" t="str">
        <f>IF(B2858&lt;&gt;"",'Agents Postes'!E$3,"")</f>
        <v>Herbert Dupont</v>
      </c>
      <c r="D2858" s="12"/>
      <c r="E2858" s="123"/>
      <c r="F2858" s="123"/>
      <c r="G2858" s="124"/>
      <c r="H2858" s="124"/>
      <c r="I2858" s="125"/>
      <c r="J2858" s="125"/>
      <c r="K2858" s="13"/>
      <c r="L2858" s="2">
        <f t="shared" si="3222"/>
        <v>0</v>
      </c>
      <c r="M2858" s="3">
        <f t="shared" si="3223"/>
        <v>0</v>
      </c>
      <c r="R2858">
        <f t="shared" si="3187"/>
        <v>4</v>
      </c>
      <c r="S2858" s="33">
        <f t="shared" ref="S2858" si="3229">B2858</f>
        <v>44105</v>
      </c>
      <c r="T2858">
        <f t="shared" si="3189"/>
        <v>40</v>
      </c>
      <c r="U2858">
        <f t="shared" si="3190"/>
        <v>10</v>
      </c>
      <c r="V2858" t="str">
        <f t="shared" si="3225"/>
        <v>40Herbert Dupont4</v>
      </c>
      <c r="W2858" s="188">
        <f t="shared" si="3191"/>
        <v>0</v>
      </c>
      <c r="X2858" s="188">
        <f t="shared" si="3192"/>
        <v>0</v>
      </c>
      <c r="Y2858" s="33">
        <f t="shared" si="3193"/>
        <v>44105</v>
      </c>
    </row>
    <row r="2859" spans="1:25" ht="15">
      <c r="A2859" s="39"/>
      <c r="B2859" s="240"/>
      <c r="C2859" s="14" t="str">
        <f>IF(B2858&lt;&gt;"",'Agents Postes'!E$4,"")</f>
        <v>Lulu Durand</v>
      </c>
      <c r="D2859" s="15"/>
      <c r="E2859" s="16"/>
      <c r="F2859" s="16"/>
      <c r="G2859" s="17"/>
      <c r="H2859" s="17"/>
      <c r="I2859" s="18"/>
      <c r="J2859" s="18"/>
      <c r="K2859" s="19"/>
      <c r="L2859" s="1">
        <f t="shared" si="3222"/>
        <v>0</v>
      </c>
      <c r="M2859" s="4">
        <f t="shared" si="3223"/>
        <v>0</v>
      </c>
      <c r="R2859">
        <f t="shared" si="3187"/>
        <v>4</v>
      </c>
      <c r="S2859" s="33">
        <f t="shared" ref="S2859" si="3230">S2858</f>
        <v>44105</v>
      </c>
      <c r="T2859">
        <f t="shared" si="3189"/>
        <v>40</v>
      </c>
      <c r="U2859">
        <f t="shared" si="3190"/>
        <v>10</v>
      </c>
      <c r="V2859" t="str">
        <f t="shared" si="3225"/>
        <v>40Lulu Durand4</v>
      </c>
      <c r="W2859" s="188">
        <f t="shared" si="3191"/>
        <v>0</v>
      </c>
      <c r="X2859" s="188">
        <f t="shared" si="3192"/>
        <v>0</v>
      </c>
      <c r="Y2859" s="33">
        <f t="shared" si="3193"/>
        <v>44105</v>
      </c>
    </row>
    <row r="2860" spans="1:25" ht="15">
      <c r="A2860" s="39"/>
      <c r="B2860" s="240"/>
      <c r="C2860" s="14" t="str">
        <f>IF(B2858&lt;&gt;"",'Agents Postes'!E$5,"")</f>
        <v>Jules Wist</v>
      </c>
      <c r="D2860" s="15"/>
      <c r="E2860" s="16"/>
      <c r="F2860" s="16"/>
      <c r="G2860" s="17"/>
      <c r="H2860" s="17"/>
      <c r="I2860" s="18"/>
      <c r="J2860" s="18"/>
      <c r="K2860" s="19"/>
      <c r="L2860" s="1">
        <f t="shared" si="3222"/>
        <v>0</v>
      </c>
      <c r="M2860" s="4">
        <f t="shared" si="3223"/>
        <v>0</v>
      </c>
      <c r="R2860">
        <f t="shared" si="3187"/>
        <v>4</v>
      </c>
      <c r="S2860" s="33">
        <f t="shared" ref="S2860" si="3231">S2858</f>
        <v>44105</v>
      </c>
      <c r="T2860">
        <f t="shared" si="3189"/>
        <v>40</v>
      </c>
      <c r="U2860">
        <f t="shared" si="3190"/>
        <v>10</v>
      </c>
      <c r="V2860" t="str">
        <f t="shared" si="3225"/>
        <v>40Jules Wist4</v>
      </c>
      <c r="W2860" s="188">
        <f t="shared" si="3191"/>
        <v>0</v>
      </c>
      <c r="X2860" s="188">
        <f t="shared" si="3192"/>
        <v>0</v>
      </c>
      <c r="Y2860" s="33">
        <f t="shared" si="3193"/>
        <v>44105</v>
      </c>
    </row>
    <row r="2861" spans="1:25" ht="15">
      <c r="A2861" s="39"/>
      <c r="B2861" s="240"/>
      <c r="C2861" s="14" t="str">
        <f>IF(B2858&lt;&gt;"",'Agents Postes'!E$6,"")</f>
        <v>Honoré Tarot</v>
      </c>
      <c r="D2861" s="15"/>
      <c r="E2861" s="16"/>
      <c r="F2861" s="16"/>
      <c r="G2861" s="17"/>
      <c r="H2861" s="17"/>
      <c r="I2861" s="18"/>
      <c r="J2861" s="18"/>
      <c r="K2861" s="19"/>
      <c r="L2861" s="1">
        <f t="shared" si="3222"/>
        <v>0</v>
      </c>
      <c r="M2861" s="4">
        <f t="shared" si="3223"/>
        <v>0</v>
      </c>
      <c r="R2861">
        <f t="shared" si="3187"/>
        <v>4</v>
      </c>
      <c r="S2861" s="33">
        <f t="shared" ref="S2861" si="3232">S2858</f>
        <v>44105</v>
      </c>
      <c r="T2861">
        <f t="shared" si="3189"/>
        <v>40</v>
      </c>
      <c r="U2861">
        <f t="shared" si="3190"/>
        <v>10</v>
      </c>
      <c r="V2861" t="str">
        <f t="shared" si="3225"/>
        <v>40Honoré Tarot4</v>
      </c>
      <c r="W2861" s="188">
        <f t="shared" si="3191"/>
        <v>0</v>
      </c>
      <c r="X2861" s="188">
        <f t="shared" si="3192"/>
        <v>0</v>
      </c>
      <c r="Y2861" s="33">
        <f t="shared" si="3193"/>
        <v>44105</v>
      </c>
    </row>
    <row r="2862" spans="1:25" ht="15">
      <c r="A2862" s="39"/>
      <c r="B2862" s="240"/>
      <c r="C2862" s="14" t="str">
        <f>IF(B2858&lt;&gt;"",'Agents Postes'!E$7,"")</f>
        <v>Joseph Belote</v>
      </c>
      <c r="D2862" s="15"/>
      <c r="E2862" s="16"/>
      <c r="F2862" s="16"/>
      <c r="G2862" s="17"/>
      <c r="H2862" s="17"/>
      <c r="I2862" s="18"/>
      <c r="J2862" s="18"/>
      <c r="K2862" s="19"/>
      <c r="L2862" s="1">
        <f t="shared" si="3222"/>
        <v>0</v>
      </c>
      <c r="M2862" s="4">
        <f t="shared" si="3223"/>
        <v>0</v>
      </c>
      <c r="R2862">
        <f t="shared" si="3187"/>
        <v>4</v>
      </c>
      <c r="S2862" s="33">
        <f t="shared" ref="S2862" si="3233">S2858</f>
        <v>44105</v>
      </c>
      <c r="T2862">
        <f t="shared" si="3189"/>
        <v>40</v>
      </c>
      <c r="U2862">
        <f t="shared" si="3190"/>
        <v>10</v>
      </c>
      <c r="V2862" t="str">
        <f t="shared" si="3225"/>
        <v>40Joseph Belote4</v>
      </c>
      <c r="W2862" s="188">
        <f t="shared" si="3191"/>
        <v>0</v>
      </c>
      <c r="X2862" s="188">
        <f t="shared" si="3192"/>
        <v>0</v>
      </c>
      <c r="Y2862" s="33">
        <f t="shared" si="3193"/>
        <v>44105</v>
      </c>
    </row>
    <row r="2863" spans="1:25" ht="15">
      <c r="A2863" s="39"/>
      <c r="B2863" s="240"/>
      <c r="C2863" s="14" t="str">
        <f>IF(B2858&lt;&gt;"",'Agents Postes'!E$8,"")</f>
        <v/>
      </c>
      <c r="D2863" s="15"/>
      <c r="E2863" s="16"/>
      <c r="F2863" s="16"/>
      <c r="G2863" s="17"/>
      <c r="H2863" s="17"/>
      <c r="I2863" s="18"/>
      <c r="J2863" s="18"/>
      <c r="K2863" s="19"/>
      <c r="L2863" s="1">
        <f t="shared" si="3222"/>
        <v>0</v>
      </c>
      <c r="M2863" s="4">
        <f t="shared" si="3223"/>
        <v>0</v>
      </c>
      <c r="R2863">
        <f t="shared" si="3187"/>
        <v>4</v>
      </c>
      <c r="S2863" s="33">
        <f t="shared" ref="S2863" si="3234">S2858</f>
        <v>44105</v>
      </c>
      <c r="T2863">
        <f t="shared" si="3189"/>
        <v>40</v>
      </c>
      <c r="U2863">
        <f t="shared" si="3190"/>
        <v>10</v>
      </c>
      <c r="V2863" t="str">
        <f t="shared" si="3225"/>
        <v>404</v>
      </c>
      <c r="W2863" s="188">
        <f t="shared" si="3191"/>
        <v>0</v>
      </c>
      <c r="X2863" s="188">
        <f t="shared" si="3192"/>
        <v>0</v>
      </c>
      <c r="Y2863" s="33">
        <f t="shared" si="3193"/>
        <v>44105</v>
      </c>
    </row>
    <row r="2864" spans="1:25" ht="15">
      <c r="A2864" s="39"/>
      <c r="B2864" s="240"/>
      <c r="C2864" s="14" t="str">
        <f>IF(B2858&lt;&gt;"",'Agents Postes'!E$9,"")</f>
        <v/>
      </c>
      <c r="D2864" s="15"/>
      <c r="E2864" s="16"/>
      <c r="F2864" s="16"/>
      <c r="G2864" s="17"/>
      <c r="H2864" s="17"/>
      <c r="I2864" s="18"/>
      <c r="J2864" s="18"/>
      <c r="K2864" s="19"/>
      <c r="L2864" s="1">
        <f t="shared" si="3222"/>
        <v>0</v>
      </c>
      <c r="M2864" s="4">
        <f t="shared" si="3223"/>
        <v>0</v>
      </c>
      <c r="R2864">
        <f t="shared" si="3187"/>
        <v>4</v>
      </c>
      <c r="S2864" s="33">
        <f t="shared" ref="S2864" si="3235">S2858</f>
        <v>44105</v>
      </c>
      <c r="T2864">
        <f t="shared" si="3189"/>
        <v>40</v>
      </c>
      <c r="U2864">
        <f t="shared" si="3190"/>
        <v>10</v>
      </c>
      <c r="V2864" t="str">
        <f t="shared" si="3225"/>
        <v>404</v>
      </c>
      <c r="W2864" s="188">
        <f t="shared" si="3191"/>
        <v>0</v>
      </c>
      <c r="X2864" s="188">
        <f t="shared" si="3192"/>
        <v>0</v>
      </c>
      <c r="Y2864" s="33">
        <f t="shared" si="3193"/>
        <v>44105</v>
      </c>
    </row>
    <row r="2865" spans="1:25" ht="15">
      <c r="A2865" s="39"/>
      <c r="B2865" s="240"/>
      <c r="C2865" s="14" t="str">
        <f>IF(B2858&lt;&gt;"",'Agents Postes'!E$10,"")</f>
        <v/>
      </c>
      <c r="D2865" s="15"/>
      <c r="E2865" s="16"/>
      <c r="F2865" s="16"/>
      <c r="G2865" s="17"/>
      <c r="H2865" s="17"/>
      <c r="I2865" s="18"/>
      <c r="J2865" s="18"/>
      <c r="K2865" s="19"/>
      <c r="L2865" s="1">
        <f t="shared" si="3222"/>
        <v>0</v>
      </c>
      <c r="M2865" s="4">
        <f t="shared" si="3223"/>
        <v>0</v>
      </c>
      <c r="R2865">
        <f t="shared" si="3187"/>
        <v>4</v>
      </c>
      <c r="S2865" s="33">
        <f t="shared" ref="S2865" si="3236">S2858</f>
        <v>44105</v>
      </c>
      <c r="T2865">
        <f t="shared" si="3189"/>
        <v>40</v>
      </c>
      <c r="U2865">
        <f t="shared" si="3190"/>
        <v>10</v>
      </c>
      <c r="V2865" t="str">
        <f t="shared" si="3225"/>
        <v>404</v>
      </c>
      <c r="W2865" s="188">
        <f t="shared" si="3191"/>
        <v>0</v>
      </c>
      <c r="X2865" s="188">
        <f t="shared" si="3192"/>
        <v>0</v>
      </c>
      <c r="Y2865" s="33">
        <f t="shared" si="3193"/>
        <v>44105</v>
      </c>
    </row>
    <row r="2866" spans="1:25" ht="15">
      <c r="A2866" s="39"/>
      <c r="B2866" s="240"/>
      <c r="C2866" s="14" t="str">
        <f>IF(B2858&lt;&gt;"",'Agents Postes'!E$11,"")</f>
        <v/>
      </c>
      <c r="D2866" s="15"/>
      <c r="E2866" s="16"/>
      <c r="F2866" s="16"/>
      <c r="G2866" s="17"/>
      <c r="H2866" s="17"/>
      <c r="I2866" s="18"/>
      <c r="J2866" s="18"/>
      <c r="K2866" s="19"/>
      <c r="L2866" s="1">
        <f t="shared" si="3222"/>
        <v>0</v>
      </c>
      <c r="M2866" s="4">
        <f t="shared" si="3223"/>
        <v>0</v>
      </c>
      <c r="R2866">
        <f t="shared" si="3187"/>
        <v>4</v>
      </c>
      <c r="S2866" s="33">
        <f t="shared" ref="S2866" si="3237">S2858</f>
        <v>44105</v>
      </c>
      <c r="T2866">
        <f t="shared" si="3189"/>
        <v>40</v>
      </c>
      <c r="U2866">
        <f t="shared" si="3190"/>
        <v>10</v>
      </c>
      <c r="V2866" t="str">
        <f t="shared" si="3225"/>
        <v>404</v>
      </c>
      <c r="W2866" s="188">
        <f t="shared" si="3191"/>
        <v>0</v>
      </c>
      <c r="X2866" s="188">
        <f t="shared" si="3192"/>
        <v>0</v>
      </c>
      <c r="Y2866" s="33">
        <f t="shared" si="3193"/>
        <v>44105</v>
      </c>
    </row>
    <row r="2867" spans="1:25" ht="15">
      <c r="A2867" s="39"/>
      <c r="B2867" s="240"/>
      <c r="C2867" s="14" t="str">
        <f>IF(B2858&lt;&gt;"",'Agents Postes'!E$12,"")</f>
        <v/>
      </c>
      <c r="D2867" s="15"/>
      <c r="E2867" s="16"/>
      <c r="F2867" s="16"/>
      <c r="G2867" s="17"/>
      <c r="H2867" s="17"/>
      <c r="I2867" s="18"/>
      <c r="J2867" s="18"/>
      <c r="K2867" s="19"/>
      <c r="L2867" s="1">
        <f t="shared" si="3222"/>
        <v>0</v>
      </c>
      <c r="M2867" s="4">
        <f t="shared" si="3223"/>
        <v>0</v>
      </c>
      <c r="R2867">
        <f t="shared" si="3187"/>
        <v>4</v>
      </c>
      <c r="S2867" s="33">
        <f t="shared" ref="S2867" si="3238">S2858</f>
        <v>44105</v>
      </c>
      <c r="T2867">
        <f t="shared" si="3189"/>
        <v>40</v>
      </c>
      <c r="U2867">
        <f t="shared" si="3190"/>
        <v>10</v>
      </c>
      <c r="V2867" t="str">
        <f t="shared" si="3225"/>
        <v>404</v>
      </c>
      <c r="W2867" s="188">
        <f t="shared" si="3191"/>
        <v>0</v>
      </c>
      <c r="X2867" s="188">
        <f t="shared" si="3192"/>
        <v>0</v>
      </c>
      <c r="Y2867" s="33">
        <f t="shared" si="3193"/>
        <v>44105</v>
      </c>
    </row>
    <row r="2868" spans="1:25" ht="15">
      <c r="A2868" s="39"/>
      <c r="B2868" s="240"/>
      <c r="C2868" s="14" t="str">
        <f>IF(B2858&lt;&gt;"",'Agents Postes'!E$13,"")</f>
        <v/>
      </c>
      <c r="D2868" s="15"/>
      <c r="E2868" s="16"/>
      <c r="F2868" s="16"/>
      <c r="G2868" s="17"/>
      <c r="H2868" s="17"/>
      <c r="I2868" s="18"/>
      <c r="J2868" s="18"/>
      <c r="K2868" s="19"/>
      <c r="L2868" s="1">
        <f t="shared" si="3222"/>
        <v>0</v>
      </c>
      <c r="M2868" s="4">
        <f t="shared" si="3223"/>
        <v>0</v>
      </c>
      <c r="R2868">
        <f t="shared" si="3187"/>
        <v>4</v>
      </c>
      <c r="S2868" s="33">
        <f t="shared" ref="S2868" si="3239">S2858</f>
        <v>44105</v>
      </c>
      <c r="T2868">
        <f t="shared" si="3189"/>
        <v>40</v>
      </c>
      <c r="U2868">
        <f t="shared" si="3190"/>
        <v>10</v>
      </c>
      <c r="V2868" t="str">
        <f t="shared" si="3225"/>
        <v>404</v>
      </c>
      <c r="W2868" s="188">
        <f t="shared" si="3191"/>
        <v>0</v>
      </c>
      <c r="X2868" s="188">
        <f t="shared" si="3192"/>
        <v>0</v>
      </c>
      <c r="Y2868" s="33">
        <f t="shared" si="3193"/>
        <v>44105</v>
      </c>
    </row>
    <row r="2869" spans="1:25" ht="15">
      <c r="A2869" s="39"/>
      <c r="B2869" s="240"/>
      <c r="C2869" s="14" t="str">
        <f>IF(B2858&lt;&gt;"",'Agents Postes'!E$14,"")</f>
        <v/>
      </c>
      <c r="D2869" s="15"/>
      <c r="E2869" s="16"/>
      <c r="F2869" s="16"/>
      <c r="G2869" s="17"/>
      <c r="H2869" s="17"/>
      <c r="I2869" s="18"/>
      <c r="J2869" s="18"/>
      <c r="K2869" s="19"/>
      <c r="L2869" s="1">
        <f t="shared" si="3222"/>
        <v>0</v>
      </c>
      <c r="M2869" s="4">
        <f t="shared" si="3223"/>
        <v>0</v>
      </c>
      <c r="R2869">
        <f t="shared" si="3187"/>
        <v>4</v>
      </c>
      <c r="S2869" s="33">
        <f t="shared" ref="S2869" si="3240">S2858</f>
        <v>44105</v>
      </c>
      <c r="T2869">
        <f t="shared" si="3189"/>
        <v>40</v>
      </c>
      <c r="U2869">
        <f t="shared" si="3190"/>
        <v>10</v>
      </c>
      <c r="V2869" t="str">
        <f t="shared" si="3225"/>
        <v>404</v>
      </c>
      <c r="W2869" s="188">
        <f t="shared" si="3191"/>
        <v>0</v>
      </c>
      <c r="X2869" s="188">
        <f t="shared" si="3192"/>
        <v>0</v>
      </c>
      <c r="Y2869" s="33">
        <f t="shared" si="3193"/>
        <v>44105</v>
      </c>
    </row>
    <row r="2870" spans="1:25" ht="15">
      <c r="A2870" s="39"/>
      <c r="B2870" s="240"/>
      <c r="C2870" s="14" t="str">
        <f>IF(B2859&lt;&gt;"",'Agents Postes'!E$14,"")</f>
        <v/>
      </c>
      <c r="D2870" s="15"/>
      <c r="E2870" s="16"/>
      <c r="F2870" s="16"/>
      <c r="G2870" s="17"/>
      <c r="H2870" s="17"/>
      <c r="I2870" s="18"/>
      <c r="J2870" s="18"/>
      <c r="K2870" s="19"/>
      <c r="L2870" s="1">
        <f t="shared" si="3222"/>
        <v>0</v>
      </c>
      <c r="M2870" s="4">
        <f t="shared" si="3223"/>
        <v>0</v>
      </c>
      <c r="R2870">
        <f t="shared" si="3187"/>
        <v>4</v>
      </c>
      <c r="S2870" s="33">
        <f t="shared" ref="S2870" si="3241">S2858</f>
        <v>44105</v>
      </c>
      <c r="T2870">
        <f t="shared" si="3189"/>
        <v>40</v>
      </c>
      <c r="U2870">
        <f t="shared" si="3190"/>
        <v>10</v>
      </c>
      <c r="V2870" t="str">
        <f t="shared" si="3225"/>
        <v>404</v>
      </c>
      <c r="W2870" s="188">
        <f t="shared" si="3191"/>
        <v>0</v>
      </c>
      <c r="X2870" s="188">
        <f t="shared" si="3192"/>
        <v>0</v>
      </c>
      <c r="Y2870" s="33">
        <f t="shared" si="3193"/>
        <v>44105</v>
      </c>
    </row>
    <row r="2871" spans="1:25" ht="15">
      <c r="A2871" s="39"/>
      <c r="B2871" s="240"/>
      <c r="C2871" s="14" t="str">
        <f>IF(B2860&lt;&gt;"",'Agents Postes'!E$14,"")</f>
        <v/>
      </c>
      <c r="D2871" s="15"/>
      <c r="E2871" s="16"/>
      <c r="F2871" s="16"/>
      <c r="G2871" s="17"/>
      <c r="H2871" s="17"/>
      <c r="I2871" s="18"/>
      <c r="J2871" s="18"/>
      <c r="K2871" s="19"/>
      <c r="L2871" s="1">
        <f t="shared" si="3222"/>
        <v>0</v>
      </c>
      <c r="M2871" s="4">
        <f t="shared" si="3223"/>
        <v>0</v>
      </c>
      <c r="R2871">
        <f t="shared" si="3187"/>
        <v>4</v>
      </c>
      <c r="S2871" s="33">
        <f t="shared" ref="S2871" si="3242">S2858</f>
        <v>44105</v>
      </c>
      <c r="T2871">
        <f t="shared" si="3189"/>
        <v>40</v>
      </c>
      <c r="U2871">
        <f t="shared" si="3190"/>
        <v>10</v>
      </c>
      <c r="V2871" t="str">
        <f t="shared" si="3225"/>
        <v>404</v>
      </c>
      <c r="W2871" s="188">
        <f t="shared" si="3191"/>
        <v>0</v>
      </c>
      <c r="X2871" s="188">
        <f t="shared" si="3192"/>
        <v>0</v>
      </c>
      <c r="Y2871" s="33">
        <f t="shared" si="3193"/>
        <v>44105</v>
      </c>
    </row>
    <row r="2872" spans="1:25" ht="15.75" thickBot="1">
      <c r="A2872" s="39"/>
      <c r="B2872" s="241"/>
      <c r="C2872" s="14" t="str">
        <f>IF(B2861&lt;&gt;"",'Agents Postes'!E$14,"")</f>
        <v/>
      </c>
      <c r="D2872" s="15"/>
      <c r="E2872" s="126"/>
      <c r="F2872" s="126"/>
      <c r="G2872" s="127"/>
      <c r="H2872" s="127"/>
      <c r="I2872" s="128"/>
      <c r="J2872" s="128"/>
      <c r="K2872" s="21"/>
      <c r="L2872" s="5">
        <f t="shared" si="3222"/>
        <v>0</v>
      </c>
      <c r="M2872" s="6">
        <f t="shared" si="3223"/>
        <v>0</v>
      </c>
      <c r="R2872">
        <f t="shared" si="3187"/>
        <v>4</v>
      </c>
      <c r="S2872" s="33">
        <f t="shared" ref="S2872" si="3243">S2858</f>
        <v>44105</v>
      </c>
      <c r="T2872">
        <f t="shared" si="3189"/>
        <v>40</v>
      </c>
      <c r="U2872">
        <f t="shared" si="3190"/>
        <v>10</v>
      </c>
      <c r="V2872" t="str">
        <f t="shared" si="3225"/>
        <v>404</v>
      </c>
      <c r="W2872" s="188">
        <f t="shared" si="3191"/>
        <v>0</v>
      </c>
      <c r="X2872" s="188">
        <f t="shared" si="3192"/>
        <v>0</v>
      </c>
      <c r="Y2872" s="33">
        <f t="shared" si="3193"/>
        <v>44105</v>
      </c>
    </row>
    <row r="2873" spans="1:25" ht="15">
      <c r="A2873" s="39">
        <v>191</v>
      </c>
      <c r="B2873" s="239">
        <f>IF(WORKDAY(D$4,A2873,Feries)&lt;=F$4,WORKDAY(D$4,A2873,Feries),"")</f>
        <v>44106</v>
      </c>
      <c r="C2873" s="11" t="str">
        <f>IF(B2873&lt;&gt;"",'Agents Postes'!E$3,"")</f>
        <v>Herbert Dupont</v>
      </c>
      <c r="D2873" s="12"/>
      <c r="E2873" s="123"/>
      <c r="F2873" s="123"/>
      <c r="G2873" s="124"/>
      <c r="H2873" s="124"/>
      <c r="I2873" s="125"/>
      <c r="J2873" s="125"/>
      <c r="K2873" s="13"/>
      <c r="L2873" s="2">
        <f t="shared" si="3222"/>
        <v>0</v>
      </c>
      <c r="M2873" s="3">
        <f t="shared" si="3223"/>
        <v>0</v>
      </c>
      <c r="R2873">
        <f t="shared" si="3187"/>
        <v>5</v>
      </c>
      <c r="S2873" s="33">
        <f t="shared" ref="S2873" si="3244">B2873</f>
        <v>44106</v>
      </c>
      <c r="T2873">
        <f t="shared" si="3189"/>
        <v>40</v>
      </c>
      <c r="U2873">
        <f t="shared" si="3190"/>
        <v>10</v>
      </c>
      <c r="V2873" t="str">
        <f t="shared" si="3225"/>
        <v>40Herbert Dupont5</v>
      </c>
      <c r="W2873" s="188">
        <f t="shared" si="3191"/>
        <v>0</v>
      </c>
      <c r="X2873" s="188">
        <f t="shared" si="3192"/>
        <v>0</v>
      </c>
      <c r="Y2873" s="33">
        <f t="shared" si="3193"/>
        <v>44106</v>
      </c>
    </row>
    <row r="2874" spans="1:25" ht="15">
      <c r="A2874" s="39"/>
      <c r="B2874" s="240"/>
      <c r="C2874" s="14" t="str">
        <f>IF(B2873&lt;&gt;"",'Agents Postes'!E$4,"")</f>
        <v>Lulu Durand</v>
      </c>
      <c r="D2874" s="15"/>
      <c r="E2874" s="16"/>
      <c r="F2874" s="16"/>
      <c r="G2874" s="17"/>
      <c r="H2874" s="17"/>
      <c r="I2874" s="18"/>
      <c r="J2874" s="18"/>
      <c r="K2874" s="19"/>
      <c r="L2874" s="1">
        <f t="shared" si="3222"/>
        <v>0</v>
      </c>
      <c r="M2874" s="4">
        <f t="shared" si="3223"/>
        <v>0</v>
      </c>
      <c r="R2874">
        <f t="shared" si="3187"/>
        <v>5</v>
      </c>
      <c r="S2874" s="33">
        <f t="shared" ref="S2874" si="3245">S2873</f>
        <v>44106</v>
      </c>
      <c r="T2874">
        <f t="shared" si="3189"/>
        <v>40</v>
      </c>
      <c r="U2874">
        <f t="shared" si="3190"/>
        <v>10</v>
      </c>
      <c r="V2874" t="str">
        <f t="shared" si="3225"/>
        <v>40Lulu Durand5</v>
      </c>
      <c r="W2874" s="188">
        <f t="shared" si="3191"/>
        <v>0</v>
      </c>
      <c r="X2874" s="188">
        <f t="shared" si="3192"/>
        <v>0</v>
      </c>
      <c r="Y2874" s="33">
        <f t="shared" si="3193"/>
        <v>44106</v>
      </c>
    </row>
    <row r="2875" spans="1:25" ht="15">
      <c r="A2875" s="39"/>
      <c r="B2875" s="240"/>
      <c r="C2875" s="14" t="str">
        <f>IF(B2873&lt;&gt;"",'Agents Postes'!E$5,"")</f>
        <v>Jules Wist</v>
      </c>
      <c r="D2875" s="15"/>
      <c r="E2875" s="16"/>
      <c r="F2875" s="16"/>
      <c r="G2875" s="17"/>
      <c r="H2875" s="17"/>
      <c r="I2875" s="18"/>
      <c r="J2875" s="18"/>
      <c r="K2875" s="19"/>
      <c r="L2875" s="1">
        <f t="shared" si="3222"/>
        <v>0</v>
      </c>
      <c r="M2875" s="4">
        <f t="shared" si="3223"/>
        <v>0</v>
      </c>
      <c r="R2875">
        <f t="shared" si="3187"/>
        <v>5</v>
      </c>
      <c r="S2875" s="33">
        <f t="shared" ref="S2875" si="3246">S2873</f>
        <v>44106</v>
      </c>
      <c r="T2875">
        <f t="shared" si="3189"/>
        <v>40</v>
      </c>
      <c r="U2875">
        <f t="shared" si="3190"/>
        <v>10</v>
      </c>
      <c r="V2875" t="str">
        <f t="shared" si="3225"/>
        <v>40Jules Wist5</v>
      </c>
      <c r="W2875" s="188">
        <f t="shared" si="3191"/>
        <v>0</v>
      </c>
      <c r="X2875" s="188">
        <f t="shared" si="3192"/>
        <v>0</v>
      </c>
      <c r="Y2875" s="33">
        <f t="shared" si="3193"/>
        <v>44106</v>
      </c>
    </row>
    <row r="2876" spans="1:25" ht="15">
      <c r="A2876" s="39"/>
      <c r="B2876" s="240"/>
      <c r="C2876" s="14" t="str">
        <f>IF(B2873&lt;&gt;"",'Agents Postes'!E$6,"")</f>
        <v>Honoré Tarot</v>
      </c>
      <c r="D2876" s="15"/>
      <c r="E2876" s="16"/>
      <c r="F2876" s="16"/>
      <c r="G2876" s="17"/>
      <c r="H2876" s="17"/>
      <c r="I2876" s="18"/>
      <c r="J2876" s="18"/>
      <c r="K2876" s="19"/>
      <c r="L2876" s="1">
        <f t="shared" si="3222"/>
        <v>0</v>
      </c>
      <c r="M2876" s="4">
        <f t="shared" si="3223"/>
        <v>0</v>
      </c>
      <c r="R2876">
        <f t="shared" si="3187"/>
        <v>5</v>
      </c>
      <c r="S2876" s="33">
        <f t="shared" ref="S2876" si="3247">S2873</f>
        <v>44106</v>
      </c>
      <c r="T2876">
        <f t="shared" si="3189"/>
        <v>40</v>
      </c>
      <c r="U2876">
        <f t="shared" si="3190"/>
        <v>10</v>
      </c>
      <c r="V2876" t="str">
        <f t="shared" si="3225"/>
        <v>40Honoré Tarot5</v>
      </c>
      <c r="W2876" s="188">
        <f t="shared" si="3191"/>
        <v>0</v>
      </c>
      <c r="X2876" s="188">
        <f t="shared" si="3192"/>
        <v>0</v>
      </c>
      <c r="Y2876" s="33">
        <f t="shared" si="3193"/>
        <v>44106</v>
      </c>
    </row>
    <row r="2877" spans="1:25" ht="15">
      <c r="A2877" s="39"/>
      <c r="B2877" s="240"/>
      <c r="C2877" s="14" t="str">
        <f>IF(B2873&lt;&gt;"",'Agents Postes'!E$7,"")</f>
        <v>Joseph Belote</v>
      </c>
      <c r="D2877" s="15"/>
      <c r="E2877" s="16"/>
      <c r="F2877" s="16"/>
      <c r="G2877" s="17"/>
      <c r="H2877" s="17"/>
      <c r="I2877" s="18"/>
      <c r="J2877" s="18"/>
      <c r="K2877" s="19"/>
      <c r="L2877" s="1">
        <f t="shared" si="3222"/>
        <v>0</v>
      </c>
      <c r="M2877" s="4">
        <f t="shared" si="3223"/>
        <v>0</v>
      </c>
      <c r="R2877">
        <f t="shared" si="3187"/>
        <v>5</v>
      </c>
      <c r="S2877" s="33">
        <f t="shared" ref="S2877" si="3248">S2873</f>
        <v>44106</v>
      </c>
      <c r="T2877">
        <f t="shared" si="3189"/>
        <v>40</v>
      </c>
      <c r="U2877">
        <f t="shared" si="3190"/>
        <v>10</v>
      </c>
      <c r="V2877" t="str">
        <f t="shared" si="3225"/>
        <v>40Joseph Belote5</v>
      </c>
      <c r="W2877" s="188">
        <f t="shared" si="3191"/>
        <v>0</v>
      </c>
      <c r="X2877" s="188">
        <f t="shared" si="3192"/>
        <v>0</v>
      </c>
      <c r="Y2877" s="33">
        <f t="shared" si="3193"/>
        <v>44106</v>
      </c>
    </row>
    <row r="2878" spans="1:25" ht="15">
      <c r="A2878" s="39"/>
      <c r="B2878" s="240"/>
      <c r="C2878" s="14" t="str">
        <f>IF(B2873&lt;&gt;"",'Agents Postes'!E$8,"")</f>
        <v/>
      </c>
      <c r="D2878" s="15"/>
      <c r="E2878" s="16"/>
      <c r="F2878" s="16"/>
      <c r="G2878" s="17"/>
      <c r="H2878" s="17"/>
      <c r="I2878" s="18"/>
      <c r="J2878" s="18"/>
      <c r="K2878" s="19"/>
      <c r="L2878" s="1">
        <f t="shared" si="3222"/>
        <v>0</v>
      </c>
      <c r="M2878" s="4">
        <f t="shared" si="3223"/>
        <v>0</v>
      </c>
      <c r="R2878">
        <f t="shared" si="3187"/>
        <v>5</v>
      </c>
      <c r="S2878" s="33">
        <f t="shared" ref="S2878" si="3249">S2873</f>
        <v>44106</v>
      </c>
      <c r="T2878">
        <f t="shared" si="3189"/>
        <v>40</v>
      </c>
      <c r="U2878">
        <f t="shared" si="3190"/>
        <v>10</v>
      </c>
      <c r="V2878" t="str">
        <f t="shared" si="3225"/>
        <v>405</v>
      </c>
      <c r="W2878" s="188">
        <f t="shared" si="3191"/>
        <v>0</v>
      </c>
      <c r="X2878" s="188">
        <f t="shared" si="3192"/>
        <v>0</v>
      </c>
      <c r="Y2878" s="33">
        <f t="shared" si="3193"/>
        <v>44106</v>
      </c>
    </row>
    <row r="2879" spans="1:25" ht="15">
      <c r="A2879" s="39"/>
      <c r="B2879" s="240"/>
      <c r="C2879" s="14" t="str">
        <f>IF(B2873&lt;&gt;"",'Agents Postes'!E$9,"")</f>
        <v/>
      </c>
      <c r="D2879" s="15"/>
      <c r="E2879" s="16"/>
      <c r="F2879" s="16"/>
      <c r="G2879" s="17"/>
      <c r="H2879" s="17"/>
      <c r="I2879" s="18"/>
      <c r="J2879" s="18"/>
      <c r="K2879" s="19"/>
      <c r="L2879" s="1">
        <f t="shared" si="3222"/>
        <v>0</v>
      </c>
      <c r="M2879" s="4">
        <f t="shared" si="3223"/>
        <v>0</v>
      </c>
      <c r="R2879">
        <f t="shared" si="3187"/>
        <v>5</v>
      </c>
      <c r="S2879" s="33">
        <f t="shared" ref="S2879" si="3250">S2873</f>
        <v>44106</v>
      </c>
      <c r="T2879">
        <f t="shared" si="3189"/>
        <v>40</v>
      </c>
      <c r="U2879">
        <f t="shared" si="3190"/>
        <v>10</v>
      </c>
      <c r="V2879" t="str">
        <f t="shared" si="3225"/>
        <v>405</v>
      </c>
      <c r="W2879" s="188">
        <f t="shared" si="3191"/>
        <v>0</v>
      </c>
      <c r="X2879" s="188">
        <f t="shared" si="3192"/>
        <v>0</v>
      </c>
      <c r="Y2879" s="33">
        <f t="shared" si="3193"/>
        <v>44106</v>
      </c>
    </row>
    <row r="2880" spans="1:25" ht="15">
      <c r="A2880" s="39"/>
      <c r="B2880" s="240"/>
      <c r="C2880" s="14" t="str">
        <f>IF(B2873&lt;&gt;"",'Agents Postes'!E$10,"")</f>
        <v/>
      </c>
      <c r="D2880" s="15"/>
      <c r="E2880" s="16"/>
      <c r="F2880" s="16"/>
      <c r="G2880" s="17"/>
      <c r="H2880" s="17"/>
      <c r="I2880" s="18"/>
      <c r="J2880" s="18"/>
      <c r="K2880" s="19"/>
      <c r="L2880" s="1">
        <f t="shared" si="3222"/>
        <v>0</v>
      </c>
      <c r="M2880" s="4">
        <f t="shared" si="3223"/>
        <v>0</v>
      </c>
      <c r="R2880">
        <f t="shared" si="3187"/>
        <v>5</v>
      </c>
      <c r="S2880" s="33">
        <f t="shared" ref="S2880" si="3251">S2873</f>
        <v>44106</v>
      </c>
      <c r="T2880">
        <f t="shared" si="3189"/>
        <v>40</v>
      </c>
      <c r="U2880">
        <f t="shared" si="3190"/>
        <v>10</v>
      </c>
      <c r="V2880" t="str">
        <f t="shared" si="3225"/>
        <v>405</v>
      </c>
      <c r="W2880" s="188">
        <f t="shared" si="3191"/>
        <v>0</v>
      </c>
      <c r="X2880" s="188">
        <f t="shared" si="3192"/>
        <v>0</v>
      </c>
      <c r="Y2880" s="33">
        <f t="shared" si="3193"/>
        <v>44106</v>
      </c>
    </row>
    <row r="2881" spans="1:25" ht="15">
      <c r="A2881" s="39"/>
      <c r="B2881" s="240"/>
      <c r="C2881" s="14" t="str">
        <f>IF(B2873&lt;&gt;"",'Agents Postes'!E$11,"")</f>
        <v/>
      </c>
      <c r="D2881" s="15"/>
      <c r="E2881" s="16"/>
      <c r="F2881" s="16"/>
      <c r="G2881" s="17"/>
      <c r="H2881" s="17"/>
      <c r="I2881" s="18"/>
      <c r="J2881" s="18"/>
      <c r="K2881" s="19"/>
      <c r="L2881" s="1">
        <f t="shared" si="3222"/>
        <v>0</v>
      </c>
      <c r="M2881" s="4">
        <f t="shared" si="3223"/>
        <v>0</v>
      </c>
      <c r="R2881">
        <f t="shared" si="3187"/>
        <v>5</v>
      </c>
      <c r="S2881" s="33">
        <f t="shared" ref="S2881" si="3252">S2873</f>
        <v>44106</v>
      </c>
      <c r="T2881">
        <f t="shared" si="3189"/>
        <v>40</v>
      </c>
      <c r="U2881">
        <f t="shared" si="3190"/>
        <v>10</v>
      </c>
      <c r="V2881" t="str">
        <f t="shared" si="3225"/>
        <v>405</v>
      </c>
      <c r="W2881" s="188">
        <f t="shared" si="3191"/>
        <v>0</v>
      </c>
      <c r="X2881" s="188">
        <f t="shared" si="3192"/>
        <v>0</v>
      </c>
      <c r="Y2881" s="33">
        <f t="shared" si="3193"/>
        <v>44106</v>
      </c>
    </row>
    <row r="2882" spans="1:25" ht="15">
      <c r="A2882" s="39"/>
      <c r="B2882" s="240"/>
      <c r="C2882" s="14" t="str">
        <f>IF(B2873&lt;&gt;"",'Agents Postes'!E$12,"")</f>
        <v/>
      </c>
      <c r="D2882" s="15"/>
      <c r="E2882" s="16"/>
      <c r="F2882" s="16"/>
      <c r="G2882" s="17"/>
      <c r="H2882" s="17"/>
      <c r="I2882" s="18"/>
      <c r="J2882" s="18"/>
      <c r="K2882" s="19"/>
      <c r="L2882" s="1">
        <f t="shared" si="3222"/>
        <v>0</v>
      </c>
      <c r="M2882" s="4">
        <f t="shared" si="3223"/>
        <v>0</v>
      </c>
      <c r="R2882">
        <f t="shared" si="3187"/>
        <v>5</v>
      </c>
      <c r="S2882" s="33">
        <f t="shared" ref="S2882" si="3253">S2873</f>
        <v>44106</v>
      </c>
      <c r="T2882">
        <f t="shared" si="3189"/>
        <v>40</v>
      </c>
      <c r="U2882">
        <f t="shared" si="3190"/>
        <v>10</v>
      </c>
      <c r="V2882" t="str">
        <f t="shared" si="3225"/>
        <v>405</v>
      </c>
      <c r="W2882" s="188">
        <f t="shared" si="3191"/>
        <v>0</v>
      </c>
      <c r="X2882" s="188">
        <f t="shared" si="3192"/>
        <v>0</v>
      </c>
      <c r="Y2882" s="33">
        <f t="shared" si="3193"/>
        <v>44106</v>
      </c>
    </row>
    <row r="2883" spans="1:25" ht="15">
      <c r="A2883" s="39"/>
      <c r="B2883" s="240"/>
      <c r="C2883" s="14" t="str">
        <f>IF(B2873&lt;&gt;"",'Agents Postes'!E$13,"")</f>
        <v/>
      </c>
      <c r="D2883" s="15"/>
      <c r="E2883" s="16"/>
      <c r="F2883" s="16"/>
      <c r="G2883" s="17"/>
      <c r="H2883" s="17"/>
      <c r="I2883" s="18"/>
      <c r="J2883" s="18"/>
      <c r="K2883" s="19"/>
      <c r="L2883" s="1">
        <f t="shared" si="3222"/>
        <v>0</v>
      </c>
      <c r="M2883" s="4">
        <f t="shared" si="3223"/>
        <v>0</v>
      </c>
      <c r="R2883">
        <f t="shared" si="3187"/>
        <v>5</v>
      </c>
      <c r="S2883" s="33">
        <f t="shared" ref="S2883" si="3254">S2873</f>
        <v>44106</v>
      </c>
      <c r="T2883">
        <f t="shared" si="3189"/>
        <v>40</v>
      </c>
      <c r="U2883">
        <f t="shared" si="3190"/>
        <v>10</v>
      </c>
      <c r="V2883" t="str">
        <f t="shared" si="3225"/>
        <v>405</v>
      </c>
      <c r="W2883" s="188">
        <f t="shared" si="3191"/>
        <v>0</v>
      </c>
      <c r="X2883" s="188">
        <f t="shared" si="3192"/>
        <v>0</v>
      </c>
      <c r="Y2883" s="33">
        <f t="shared" si="3193"/>
        <v>44106</v>
      </c>
    </row>
    <row r="2884" spans="1:25" ht="15">
      <c r="A2884" s="39"/>
      <c r="B2884" s="240"/>
      <c r="C2884" s="14" t="str">
        <f>IF(B2873&lt;&gt;"",'Agents Postes'!E$14,"")</f>
        <v/>
      </c>
      <c r="D2884" s="15"/>
      <c r="E2884" s="16"/>
      <c r="F2884" s="16"/>
      <c r="G2884" s="17"/>
      <c r="H2884" s="17"/>
      <c r="I2884" s="18"/>
      <c r="J2884" s="18"/>
      <c r="K2884" s="19"/>
      <c r="L2884" s="1">
        <f t="shared" si="3222"/>
        <v>0</v>
      </c>
      <c r="M2884" s="4">
        <f t="shared" si="3223"/>
        <v>0</v>
      </c>
      <c r="R2884">
        <f t="shared" si="3187"/>
        <v>5</v>
      </c>
      <c r="S2884" s="33">
        <f t="shared" ref="S2884" si="3255">S2873</f>
        <v>44106</v>
      </c>
      <c r="T2884">
        <f t="shared" si="3189"/>
        <v>40</v>
      </c>
      <c r="U2884">
        <f t="shared" si="3190"/>
        <v>10</v>
      </c>
      <c r="V2884" t="str">
        <f t="shared" si="3225"/>
        <v>405</v>
      </c>
      <c r="W2884" s="188">
        <f t="shared" si="3191"/>
        <v>0</v>
      </c>
      <c r="X2884" s="188">
        <f t="shared" si="3192"/>
        <v>0</v>
      </c>
      <c r="Y2884" s="33">
        <f t="shared" si="3193"/>
        <v>44106</v>
      </c>
    </row>
    <row r="2885" spans="1:25" ht="15">
      <c r="A2885" s="39"/>
      <c r="B2885" s="240"/>
      <c r="C2885" s="14" t="str">
        <f>IF(B2874&lt;&gt;"",'Agents Postes'!E$14,"")</f>
        <v/>
      </c>
      <c r="D2885" s="15"/>
      <c r="E2885" s="16"/>
      <c r="F2885" s="16"/>
      <c r="G2885" s="17"/>
      <c r="H2885" s="17"/>
      <c r="I2885" s="18"/>
      <c r="J2885" s="18"/>
      <c r="K2885" s="19"/>
      <c r="L2885" s="1">
        <f t="shared" si="3222"/>
        <v>0</v>
      </c>
      <c r="M2885" s="4">
        <f t="shared" si="3223"/>
        <v>0</v>
      </c>
      <c r="R2885">
        <f t="shared" si="3187"/>
        <v>5</v>
      </c>
      <c r="S2885" s="33">
        <f t="shared" ref="S2885" si="3256">S2873</f>
        <v>44106</v>
      </c>
      <c r="T2885">
        <f t="shared" si="3189"/>
        <v>40</v>
      </c>
      <c r="U2885">
        <f t="shared" si="3190"/>
        <v>10</v>
      </c>
      <c r="V2885" t="str">
        <f t="shared" si="3225"/>
        <v>405</v>
      </c>
      <c r="W2885" s="188">
        <f t="shared" si="3191"/>
        <v>0</v>
      </c>
      <c r="X2885" s="188">
        <f t="shared" si="3192"/>
        <v>0</v>
      </c>
      <c r="Y2885" s="33">
        <f t="shared" si="3193"/>
        <v>44106</v>
      </c>
    </row>
    <row r="2886" spans="1:25" ht="15">
      <c r="A2886" s="39"/>
      <c r="B2886" s="240"/>
      <c r="C2886" s="14" t="str">
        <f>IF(B2875&lt;&gt;"",'Agents Postes'!E$14,"")</f>
        <v/>
      </c>
      <c r="D2886" s="15"/>
      <c r="E2886" s="16"/>
      <c r="F2886" s="16"/>
      <c r="G2886" s="17"/>
      <c r="H2886" s="17"/>
      <c r="I2886" s="18"/>
      <c r="J2886" s="18"/>
      <c r="K2886" s="19"/>
      <c r="L2886" s="1">
        <f t="shared" si="3222"/>
        <v>0</v>
      </c>
      <c r="M2886" s="4">
        <f t="shared" si="3223"/>
        <v>0</v>
      </c>
      <c r="R2886">
        <f t="shared" si="3187"/>
        <v>5</v>
      </c>
      <c r="S2886" s="33">
        <f t="shared" ref="S2886" si="3257">S2873</f>
        <v>44106</v>
      </c>
      <c r="T2886">
        <f t="shared" si="3189"/>
        <v>40</v>
      </c>
      <c r="U2886">
        <f t="shared" si="3190"/>
        <v>10</v>
      </c>
      <c r="V2886" t="str">
        <f t="shared" si="3225"/>
        <v>405</v>
      </c>
      <c r="W2886" s="188">
        <f t="shared" si="3191"/>
        <v>0</v>
      </c>
      <c r="X2886" s="188">
        <f t="shared" si="3192"/>
        <v>0</v>
      </c>
      <c r="Y2886" s="33">
        <f t="shared" si="3193"/>
        <v>44106</v>
      </c>
    </row>
    <row r="2887" spans="1:25" ht="15.75" thickBot="1">
      <c r="A2887" s="39"/>
      <c r="B2887" s="241"/>
      <c r="C2887" s="14" t="str">
        <f>IF(B2876&lt;&gt;"",'Agents Postes'!E$14,"")</f>
        <v/>
      </c>
      <c r="D2887" s="15"/>
      <c r="E2887" s="126"/>
      <c r="F2887" s="126"/>
      <c r="G2887" s="127"/>
      <c r="H2887" s="127"/>
      <c r="I2887" s="128"/>
      <c r="J2887" s="128"/>
      <c r="K2887" s="21"/>
      <c r="L2887" s="5">
        <f t="shared" si="3222"/>
        <v>0</v>
      </c>
      <c r="M2887" s="6">
        <f t="shared" si="3223"/>
        <v>0</v>
      </c>
      <c r="R2887">
        <f t="shared" si="3187"/>
        <v>5</v>
      </c>
      <c r="S2887" s="33">
        <f t="shared" ref="S2887" si="3258">S2873</f>
        <v>44106</v>
      </c>
      <c r="T2887">
        <f t="shared" si="3189"/>
        <v>40</v>
      </c>
      <c r="U2887">
        <f t="shared" si="3190"/>
        <v>10</v>
      </c>
      <c r="V2887" t="str">
        <f t="shared" si="3225"/>
        <v>405</v>
      </c>
      <c r="W2887" s="188">
        <f t="shared" si="3191"/>
        <v>0</v>
      </c>
      <c r="X2887" s="188">
        <f t="shared" si="3192"/>
        <v>0</v>
      </c>
      <c r="Y2887" s="33">
        <f t="shared" si="3193"/>
        <v>44106</v>
      </c>
    </row>
    <row r="2888" spans="1:25" ht="15">
      <c r="A2888" s="39">
        <v>192</v>
      </c>
      <c r="B2888" s="239">
        <f>IF(WORKDAY(D$4,A2888,Feries)&lt;=F$4,WORKDAY(D$4,A2888,Feries),"")</f>
        <v>44109</v>
      </c>
      <c r="C2888" s="11" t="str">
        <f>IF(B2888&lt;&gt;"",'Agents Postes'!E$3,"")</f>
        <v>Herbert Dupont</v>
      </c>
      <c r="D2888" s="12"/>
      <c r="E2888" s="123"/>
      <c r="F2888" s="123"/>
      <c r="G2888" s="124"/>
      <c r="H2888" s="124"/>
      <c r="I2888" s="125"/>
      <c r="J2888" s="125"/>
      <c r="K2888" s="13"/>
      <c r="L2888" s="2">
        <f t="shared" si="3222"/>
        <v>0</v>
      </c>
      <c r="M2888" s="3">
        <f t="shared" si="3223"/>
        <v>0</v>
      </c>
      <c r="R2888">
        <f t="shared" si="3187"/>
        <v>1</v>
      </c>
      <c r="S2888" s="33">
        <f t="shared" ref="S2888" si="3259">B2888</f>
        <v>44109</v>
      </c>
      <c r="T2888">
        <f t="shared" si="3189"/>
        <v>41</v>
      </c>
      <c r="U2888">
        <f t="shared" si="3190"/>
        <v>10</v>
      </c>
      <c r="V2888" t="str">
        <f t="shared" si="3225"/>
        <v>41Herbert Dupont1</v>
      </c>
      <c r="W2888" s="188">
        <f t="shared" si="3191"/>
        <v>0</v>
      </c>
      <c r="X2888" s="188">
        <f t="shared" si="3192"/>
        <v>0</v>
      </c>
      <c r="Y2888" s="33">
        <f t="shared" si="3193"/>
        <v>44109</v>
      </c>
    </row>
    <row r="2889" spans="1:25" ht="15">
      <c r="A2889" s="39"/>
      <c r="B2889" s="240"/>
      <c r="C2889" s="14" t="str">
        <f>IF(B2888&lt;&gt;"",'Agents Postes'!E$4,"")</f>
        <v>Lulu Durand</v>
      </c>
      <c r="D2889" s="15"/>
      <c r="E2889" s="16"/>
      <c r="F2889" s="16"/>
      <c r="G2889" s="17"/>
      <c r="H2889" s="17"/>
      <c r="I2889" s="18"/>
      <c r="J2889" s="18"/>
      <c r="K2889" s="19"/>
      <c r="L2889" s="1">
        <f t="shared" si="3222"/>
        <v>0</v>
      </c>
      <c r="M2889" s="4">
        <f t="shared" si="3223"/>
        <v>0</v>
      </c>
      <c r="R2889">
        <f t="shared" ref="R2889:R2952" si="3260">IF(S2889&lt;&gt;"",WEEKDAY(S2889,2),"")</f>
        <v>1</v>
      </c>
      <c r="S2889" s="33">
        <f t="shared" ref="S2889" si="3261">S2888</f>
        <v>44109</v>
      </c>
      <c r="T2889">
        <f t="shared" ref="T2889:T2952" si="3262">IF(S2889&lt;&gt;"",WEEKNUM(S2889,2),"")</f>
        <v>41</v>
      </c>
      <c r="U2889">
        <f t="shared" ref="U2889:U2952" si="3263">IF(S2889&lt;&gt;"",MONTH(S2889),"")</f>
        <v>10</v>
      </c>
      <c r="V2889" t="str">
        <f t="shared" si="3225"/>
        <v>41Lulu Durand1</v>
      </c>
      <c r="W2889" s="188">
        <f t="shared" ref="W2889:W2952" si="3264">D2889</f>
        <v>0</v>
      </c>
      <c r="X2889" s="188">
        <f t="shared" ref="X2889:X2952" si="3265">K2889</f>
        <v>0</v>
      </c>
      <c r="Y2889" s="33">
        <f t="shared" ref="Y2889:Y2952" si="3266">S2889</f>
        <v>44109</v>
      </c>
    </row>
    <row r="2890" spans="1:25" ht="15">
      <c r="A2890" s="39"/>
      <c r="B2890" s="240"/>
      <c r="C2890" s="14" t="str">
        <f>IF(B2888&lt;&gt;"",'Agents Postes'!E$5,"")</f>
        <v>Jules Wist</v>
      </c>
      <c r="D2890" s="15"/>
      <c r="E2890" s="16"/>
      <c r="F2890" s="16"/>
      <c r="G2890" s="17"/>
      <c r="H2890" s="17"/>
      <c r="I2890" s="18"/>
      <c r="J2890" s="18"/>
      <c r="K2890" s="19"/>
      <c r="L2890" s="1">
        <f t="shared" si="3222"/>
        <v>0</v>
      </c>
      <c r="M2890" s="4">
        <f t="shared" si="3223"/>
        <v>0</v>
      </c>
      <c r="R2890">
        <f t="shared" si="3260"/>
        <v>1</v>
      </c>
      <c r="S2890" s="33">
        <f t="shared" ref="S2890" si="3267">S2888</f>
        <v>44109</v>
      </c>
      <c r="T2890">
        <f t="shared" si="3262"/>
        <v>41</v>
      </c>
      <c r="U2890">
        <f t="shared" si="3263"/>
        <v>10</v>
      </c>
      <c r="V2890" t="str">
        <f t="shared" si="3225"/>
        <v>41Jules Wist1</v>
      </c>
      <c r="W2890" s="188">
        <f t="shared" si="3264"/>
        <v>0</v>
      </c>
      <c r="X2890" s="188">
        <f t="shared" si="3265"/>
        <v>0</v>
      </c>
      <c r="Y2890" s="33">
        <f t="shared" si="3266"/>
        <v>44109</v>
      </c>
    </row>
    <row r="2891" spans="1:25" ht="15">
      <c r="A2891" s="39"/>
      <c r="B2891" s="240"/>
      <c r="C2891" s="14" t="str">
        <f>IF(B2888&lt;&gt;"",'Agents Postes'!E$6,"")</f>
        <v>Honoré Tarot</v>
      </c>
      <c r="D2891" s="15"/>
      <c r="E2891" s="16"/>
      <c r="F2891" s="16"/>
      <c r="G2891" s="17"/>
      <c r="H2891" s="17"/>
      <c r="I2891" s="18"/>
      <c r="J2891" s="18"/>
      <c r="K2891" s="19"/>
      <c r="L2891" s="1">
        <f t="shared" si="3222"/>
        <v>0</v>
      </c>
      <c r="M2891" s="4">
        <f t="shared" si="3223"/>
        <v>0</v>
      </c>
      <c r="R2891">
        <f t="shared" si="3260"/>
        <v>1</v>
      </c>
      <c r="S2891" s="33">
        <f t="shared" ref="S2891" si="3268">S2888</f>
        <v>44109</v>
      </c>
      <c r="T2891">
        <f t="shared" si="3262"/>
        <v>41</v>
      </c>
      <c r="U2891">
        <f t="shared" si="3263"/>
        <v>10</v>
      </c>
      <c r="V2891" t="str">
        <f t="shared" si="3225"/>
        <v>41Honoré Tarot1</v>
      </c>
      <c r="W2891" s="188">
        <f t="shared" si="3264"/>
        <v>0</v>
      </c>
      <c r="X2891" s="188">
        <f t="shared" si="3265"/>
        <v>0</v>
      </c>
      <c r="Y2891" s="33">
        <f t="shared" si="3266"/>
        <v>44109</v>
      </c>
    </row>
    <row r="2892" spans="1:25" ht="15">
      <c r="A2892" s="39"/>
      <c r="B2892" s="240"/>
      <c r="C2892" s="14" t="str">
        <f>IF(B2888&lt;&gt;"",'Agents Postes'!E$7,"")</f>
        <v>Joseph Belote</v>
      </c>
      <c r="D2892" s="15"/>
      <c r="E2892" s="16"/>
      <c r="F2892" s="16"/>
      <c r="G2892" s="17"/>
      <c r="H2892" s="17"/>
      <c r="I2892" s="18"/>
      <c r="J2892" s="18"/>
      <c r="K2892" s="19"/>
      <c r="L2892" s="1">
        <f t="shared" si="3222"/>
        <v>0</v>
      </c>
      <c r="M2892" s="4">
        <f t="shared" si="3223"/>
        <v>0</v>
      </c>
      <c r="R2892">
        <f t="shared" si="3260"/>
        <v>1</v>
      </c>
      <c r="S2892" s="33">
        <f t="shared" ref="S2892" si="3269">S2888</f>
        <v>44109</v>
      </c>
      <c r="T2892">
        <f t="shared" si="3262"/>
        <v>41</v>
      </c>
      <c r="U2892">
        <f t="shared" si="3263"/>
        <v>10</v>
      </c>
      <c r="V2892" t="str">
        <f t="shared" si="3225"/>
        <v>41Joseph Belote1</v>
      </c>
      <c r="W2892" s="188">
        <f t="shared" si="3264"/>
        <v>0</v>
      </c>
      <c r="X2892" s="188">
        <f t="shared" si="3265"/>
        <v>0</v>
      </c>
      <c r="Y2892" s="33">
        <f t="shared" si="3266"/>
        <v>44109</v>
      </c>
    </row>
    <row r="2893" spans="1:25" ht="15">
      <c r="A2893" s="39"/>
      <c r="B2893" s="240"/>
      <c r="C2893" s="14" t="str">
        <f>IF(B2888&lt;&gt;"",'Agents Postes'!E$8,"")</f>
        <v/>
      </c>
      <c r="D2893" s="15"/>
      <c r="E2893" s="16"/>
      <c r="F2893" s="16"/>
      <c r="G2893" s="17"/>
      <c r="H2893" s="17"/>
      <c r="I2893" s="18"/>
      <c r="J2893" s="18"/>
      <c r="K2893" s="19"/>
      <c r="L2893" s="1">
        <f t="shared" si="3222"/>
        <v>0</v>
      </c>
      <c r="M2893" s="4">
        <f t="shared" si="3223"/>
        <v>0</v>
      </c>
      <c r="R2893">
        <f t="shared" si="3260"/>
        <v>1</v>
      </c>
      <c r="S2893" s="33">
        <f t="shared" ref="S2893" si="3270">S2888</f>
        <v>44109</v>
      </c>
      <c r="T2893">
        <f t="shared" si="3262"/>
        <v>41</v>
      </c>
      <c r="U2893">
        <f t="shared" si="3263"/>
        <v>10</v>
      </c>
      <c r="V2893" t="str">
        <f t="shared" si="3225"/>
        <v>411</v>
      </c>
      <c r="W2893" s="188">
        <f t="shared" si="3264"/>
        <v>0</v>
      </c>
      <c r="X2893" s="188">
        <f t="shared" si="3265"/>
        <v>0</v>
      </c>
      <c r="Y2893" s="33">
        <f t="shared" si="3266"/>
        <v>44109</v>
      </c>
    </row>
    <row r="2894" spans="1:25" ht="15">
      <c r="A2894" s="39"/>
      <c r="B2894" s="240"/>
      <c r="C2894" s="14" t="str">
        <f>IF(B2888&lt;&gt;"",'Agents Postes'!E$9,"")</f>
        <v/>
      </c>
      <c r="D2894" s="15"/>
      <c r="E2894" s="16"/>
      <c r="F2894" s="16"/>
      <c r="G2894" s="17"/>
      <c r="H2894" s="17"/>
      <c r="I2894" s="18"/>
      <c r="J2894" s="18"/>
      <c r="K2894" s="19"/>
      <c r="L2894" s="1">
        <f t="shared" si="3222"/>
        <v>0</v>
      </c>
      <c r="M2894" s="4">
        <f t="shared" si="3223"/>
        <v>0</v>
      </c>
      <c r="R2894">
        <f t="shared" si="3260"/>
        <v>1</v>
      </c>
      <c r="S2894" s="33">
        <f t="shared" ref="S2894" si="3271">S2888</f>
        <v>44109</v>
      </c>
      <c r="T2894">
        <f t="shared" si="3262"/>
        <v>41</v>
      </c>
      <c r="U2894">
        <f t="shared" si="3263"/>
        <v>10</v>
      </c>
      <c r="V2894" t="str">
        <f t="shared" si="3225"/>
        <v>411</v>
      </c>
      <c r="W2894" s="188">
        <f t="shared" si="3264"/>
        <v>0</v>
      </c>
      <c r="X2894" s="188">
        <f t="shared" si="3265"/>
        <v>0</v>
      </c>
      <c r="Y2894" s="33">
        <f t="shared" si="3266"/>
        <v>44109</v>
      </c>
    </row>
    <row r="2895" spans="1:25" ht="15">
      <c r="A2895" s="39"/>
      <c r="B2895" s="240"/>
      <c r="C2895" s="14" t="str">
        <f>IF(B2888&lt;&gt;"",'Agents Postes'!E$10,"")</f>
        <v/>
      </c>
      <c r="D2895" s="15"/>
      <c r="E2895" s="16"/>
      <c r="F2895" s="16"/>
      <c r="G2895" s="17"/>
      <c r="H2895" s="17"/>
      <c r="I2895" s="18"/>
      <c r="J2895" s="18"/>
      <c r="K2895" s="19"/>
      <c r="L2895" s="1">
        <f t="shared" si="3222"/>
        <v>0</v>
      </c>
      <c r="M2895" s="4">
        <f t="shared" si="3223"/>
        <v>0</v>
      </c>
      <c r="R2895">
        <f t="shared" si="3260"/>
        <v>1</v>
      </c>
      <c r="S2895" s="33">
        <f t="shared" ref="S2895" si="3272">S2888</f>
        <v>44109</v>
      </c>
      <c r="T2895">
        <f t="shared" si="3262"/>
        <v>41</v>
      </c>
      <c r="U2895">
        <f t="shared" si="3263"/>
        <v>10</v>
      </c>
      <c r="V2895" t="str">
        <f t="shared" si="3225"/>
        <v>411</v>
      </c>
      <c r="W2895" s="188">
        <f t="shared" si="3264"/>
        <v>0</v>
      </c>
      <c r="X2895" s="188">
        <f t="shared" si="3265"/>
        <v>0</v>
      </c>
      <c r="Y2895" s="33">
        <f t="shared" si="3266"/>
        <v>44109</v>
      </c>
    </row>
    <row r="2896" spans="1:25" ht="15">
      <c r="A2896" s="39"/>
      <c r="B2896" s="240"/>
      <c r="C2896" s="14" t="str">
        <f>IF(B2888&lt;&gt;"",'Agents Postes'!E$11,"")</f>
        <v/>
      </c>
      <c r="D2896" s="15"/>
      <c r="E2896" s="16"/>
      <c r="F2896" s="16"/>
      <c r="G2896" s="17"/>
      <c r="H2896" s="17"/>
      <c r="I2896" s="18"/>
      <c r="J2896" s="18"/>
      <c r="K2896" s="19"/>
      <c r="L2896" s="1">
        <f t="shared" si="3222"/>
        <v>0</v>
      </c>
      <c r="M2896" s="4">
        <f t="shared" si="3223"/>
        <v>0</v>
      </c>
      <c r="R2896">
        <f t="shared" si="3260"/>
        <v>1</v>
      </c>
      <c r="S2896" s="33">
        <f t="shared" ref="S2896" si="3273">S2888</f>
        <v>44109</v>
      </c>
      <c r="T2896">
        <f t="shared" si="3262"/>
        <v>41</v>
      </c>
      <c r="U2896">
        <f t="shared" si="3263"/>
        <v>10</v>
      </c>
      <c r="V2896" t="str">
        <f t="shared" si="3225"/>
        <v>411</v>
      </c>
      <c r="W2896" s="188">
        <f t="shared" si="3264"/>
        <v>0</v>
      </c>
      <c r="X2896" s="188">
        <f t="shared" si="3265"/>
        <v>0</v>
      </c>
      <c r="Y2896" s="33">
        <f t="shared" si="3266"/>
        <v>44109</v>
      </c>
    </row>
    <row r="2897" spans="1:25" ht="15">
      <c r="A2897" s="39"/>
      <c r="B2897" s="240"/>
      <c r="C2897" s="14" t="str">
        <f>IF(B2888&lt;&gt;"",'Agents Postes'!E$12,"")</f>
        <v/>
      </c>
      <c r="D2897" s="15"/>
      <c r="E2897" s="16"/>
      <c r="F2897" s="16"/>
      <c r="G2897" s="17"/>
      <c r="H2897" s="17"/>
      <c r="I2897" s="18"/>
      <c r="J2897" s="18"/>
      <c r="K2897" s="19"/>
      <c r="L2897" s="1">
        <f t="shared" si="3222"/>
        <v>0</v>
      </c>
      <c r="M2897" s="4">
        <f t="shared" si="3223"/>
        <v>0</v>
      </c>
      <c r="R2897">
        <f t="shared" si="3260"/>
        <v>1</v>
      </c>
      <c r="S2897" s="33">
        <f t="shared" ref="S2897" si="3274">S2888</f>
        <v>44109</v>
      </c>
      <c r="T2897">
        <f t="shared" si="3262"/>
        <v>41</v>
      </c>
      <c r="U2897">
        <f t="shared" si="3263"/>
        <v>10</v>
      </c>
      <c r="V2897" t="str">
        <f t="shared" si="3225"/>
        <v>411</v>
      </c>
      <c r="W2897" s="188">
        <f t="shared" si="3264"/>
        <v>0</v>
      </c>
      <c r="X2897" s="188">
        <f t="shared" si="3265"/>
        <v>0</v>
      </c>
      <c r="Y2897" s="33">
        <f t="shared" si="3266"/>
        <v>44109</v>
      </c>
    </row>
    <row r="2898" spans="1:25" ht="15">
      <c r="A2898" s="39"/>
      <c r="B2898" s="240"/>
      <c r="C2898" s="14" t="str">
        <f>IF(B2888&lt;&gt;"",'Agents Postes'!E$13,"")</f>
        <v/>
      </c>
      <c r="D2898" s="15"/>
      <c r="E2898" s="16"/>
      <c r="F2898" s="16"/>
      <c r="G2898" s="17"/>
      <c r="H2898" s="17"/>
      <c r="I2898" s="18"/>
      <c r="J2898" s="18"/>
      <c r="K2898" s="19"/>
      <c r="L2898" s="1">
        <f t="shared" si="3222"/>
        <v>0</v>
      </c>
      <c r="M2898" s="4">
        <f t="shared" si="3223"/>
        <v>0</v>
      </c>
      <c r="R2898">
        <f t="shared" si="3260"/>
        <v>1</v>
      </c>
      <c r="S2898" s="33">
        <f t="shared" ref="S2898" si="3275">S2888</f>
        <v>44109</v>
      </c>
      <c r="T2898">
        <f t="shared" si="3262"/>
        <v>41</v>
      </c>
      <c r="U2898">
        <f t="shared" si="3263"/>
        <v>10</v>
      </c>
      <c r="V2898" t="str">
        <f t="shared" si="3225"/>
        <v>411</v>
      </c>
      <c r="W2898" s="188">
        <f t="shared" si="3264"/>
        <v>0</v>
      </c>
      <c r="X2898" s="188">
        <f t="shared" si="3265"/>
        <v>0</v>
      </c>
      <c r="Y2898" s="33">
        <f t="shared" si="3266"/>
        <v>44109</v>
      </c>
    </row>
    <row r="2899" spans="1:25" ht="15">
      <c r="A2899" s="39"/>
      <c r="B2899" s="240"/>
      <c r="C2899" s="14" t="str">
        <f>IF(B2888&lt;&gt;"",'Agents Postes'!E$14,"")</f>
        <v/>
      </c>
      <c r="D2899" s="15"/>
      <c r="E2899" s="16"/>
      <c r="F2899" s="16"/>
      <c r="G2899" s="17"/>
      <c r="H2899" s="17"/>
      <c r="I2899" s="18"/>
      <c r="J2899" s="18"/>
      <c r="K2899" s="19"/>
      <c r="L2899" s="1">
        <f t="shared" si="3222"/>
        <v>0</v>
      </c>
      <c r="M2899" s="4">
        <f t="shared" si="3223"/>
        <v>0</v>
      </c>
      <c r="R2899">
        <f t="shared" si="3260"/>
        <v>1</v>
      </c>
      <c r="S2899" s="33">
        <f t="shared" ref="S2899" si="3276">S2888</f>
        <v>44109</v>
      </c>
      <c r="T2899">
        <f t="shared" si="3262"/>
        <v>41</v>
      </c>
      <c r="U2899">
        <f t="shared" si="3263"/>
        <v>10</v>
      </c>
      <c r="V2899" t="str">
        <f t="shared" si="3225"/>
        <v>411</v>
      </c>
      <c r="W2899" s="188">
        <f t="shared" si="3264"/>
        <v>0</v>
      </c>
      <c r="X2899" s="188">
        <f t="shared" si="3265"/>
        <v>0</v>
      </c>
      <c r="Y2899" s="33">
        <f t="shared" si="3266"/>
        <v>44109</v>
      </c>
    </row>
    <row r="2900" spans="1:25" ht="15">
      <c r="A2900" s="39"/>
      <c r="B2900" s="240"/>
      <c r="C2900" s="14" t="str">
        <f>IF(B2889&lt;&gt;"",'Agents Postes'!E$14,"")</f>
        <v/>
      </c>
      <c r="D2900" s="15"/>
      <c r="E2900" s="16"/>
      <c r="F2900" s="16"/>
      <c r="G2900" s="17"/>
      <c r="H2900" s="17"/>
      <c r="I2900" s="18"/>
      <c r="J2900" s="18"/>
      <c r="K2900" s="19"/>
      <c r="L2900" s="1">
        <f t="shared" si="3222"/>
        <v>0</v>
      </c>
      <c r="M2900" s="4">
        <f t="shared" si="3223"/>
        <v>0</v>
      </c>
      <c r="R2900">
        <f t="shared" si="3260"/>
        <v>1</v>
      </c>
      <c r="S2900" s="33">
        <f t="shared" ref="S2900" si="3277">S2888</f>
        <v>44109</v>
      </c>
      <c r="T2900">
        <f t="shared" si="3262"/>
        <v>41</v>
      </c>
      <c r="U2900">
        <f t="shared" si="3263"/>
        <v>10</v>
      </c>
      <c r="V2900" t="str">
        <f t="shared" si="3225"/>
        <v>411</v>
      </c>
      <c r="W2900" s="188">
        <f t="shared" si="3264"/>
        <v>0</v>
      </c>
      <c r="X2900" s="188">
        <f t="shared" si="3265"/>
        <v>0</v>
      </c>
      <c r="Y2900" s="33">
        <f t="shared" si="3266"/>
        <v>44109</v>
      </c>
    </row>
    <row r="2901" spans="1:25" ht="15">
      <c r="A2901" s="39"/>
      <c r="B2901" s="240"/>
      <c r="C2901" s="14" t="str">
        <f>IF(B2890&lt;&gt;"",'Agents Postes'!E$14,"")</f>
        <v/>
      </c>
      <c r="D2901" s="15"/>
      <c r="E2901" s="16"/>
      <c r="F2901" s="16"/>
      <c r="G2901" s="17"/>
      <c r="H2901" s="17"/>
      <c r="I2901" s="18"/>
      <c r="J2901" s="18"/>
      <c r="K2901" s="19"/>
      <c r="L2901" s="1">
        <f t="shared" si="3222"/>
        <v>0</v>
      </c>
      <c r="M2901" s="4">
        <f t="shared" si="3223"/>
        <v>0</v>
      </c>
      <c r="R2901">
        <f t="shared" si="3260"/>
        <v>1</v>
      </c>
      <c r="S2901" s="33">
        <f t="shared" ref="S2901" si="3278">S2888</f>
        <v>44109</v>
      </c>
      <c r="T2901">
        <f t="shared" si="3262"/>
        <v>41</v>
      </c>
      <c r="U2901">
        <f t="shared" si="3263"/>
        <v>10</v>
      </c>
      <c r="V2901" t="str">
        <f t="shared" si="3225"/>
        <v>411</v>
      </c>
      <c r="W2901" s="188">
        <f t="shared" si="3264"/>
        <v>0</v>
      </c>
      <c r="X2901" s="188">
        <f t="shared" si="3265"/>
        <v>0</v>
      </c>
      <c r="Y2901" s="33">
        <f t="shared" si="3266"/>
        <v>44109</v>
      </c>
    </row>
    <row r="2902" spans="1:25" ht="15.75" thickBot="1">
      <c r="A2902" s="39"/>
      <c r="B2902" s="241"/>
      <c r="C2902" s="14" t="str">
        <f>IF(B2891&lt;&gt;"",'Agents Postes'!E$14,"")</f>
        <v/>
      </c>
      <c r="D2902" s="15"/>
      <c r="E2902" s="126"/>
      <c r="F2902" s="126"/>
      <c r="G2902" s="127"/>
      <c r="H2902" s="127"/>
      <c r="I2902" s="128"/>
      <c r="J2902" s="128"/>
      <c r="K2902" s="21"/>
      <c r="L2902" s="5">
        <f t="shared" si="3222"/>
        <v>0</v>
      </c>
      <c r="M2902" s="6">
        <f t="shared" si="3223"/>
        <v>0</v>
      </c>
      <c r="R2902">
        <f t="shared" si="3260"/>
        <v>1</v>
      </c>
      <c r="S2902" s="33">
        <f t="shared" ref="S2902" si="3279">S2888</f>
        <v>44109</v>
      </c>
      <c r="T2902">
        <f t="shared" si="3262"/>
        <v>41</v>
      </c>
      <c r="U2902">
        <f t="shared" si="3263"/>
        <v>10</v>
      </c>
      <c r="V2902" t="str">
        <f t="shared" si="3225"/>
        <v>411</v>
      </c>
      <c r="W2902" s="188">
        <f t="shared" si="3264"/>
        <v>0</v>
      </c>
      <c r="X2902" s="188">
        <f t="shared" si="3265"/>
        <v>0</v>
      </c>
      <c r="Y2902" s="33">
        <f t="shared" si="3266"/>
        <v>44109</v>
      </c>
    </row>
    <row r="2903" spans="1:25" ht="15">
      <c r="A2903" s="39">
        <v>193</v>
      </c>
      <c r="B2903" s="239">
        <f>IF(WORKDAY(D$4,A2903,Feries)&lt;=F$4,WORKDAY(D$4,A2903,Feries),"")</f>
        <v>44110</v>
      </c>
      <c r="C2903" s="11" t="str">
        <f>IF(B2903&lt;&gt;"",'Agents Postes'!E$3,"")</f>
        <v>Herbert Dupont</v>
      </c>
      <c r="D2903" s="12"/>
      <c r="E2903" s="123"/>
      <c r="F2903" s="123"/>
      <c r="G2903" s="124"/>
      <c r="H2903" s="124"/>
      <c r="I2903" s="125"/>
      <c r="J2903" s="125"/>
      <c r="K2903" s="13"/>
      <c r="L2903" s="2">
        <f t="shared" si="3222"/>
        <v>0</v>
      </c>
      <c r="M2903" s="3">
        <f t="shared" si="3223"/>
        <v>0</v>
      </c>
      <c r="R2903">
        <f t="shared" si="3260"/>
        <v>2</v>
      </c>
      <c r="S2903" s="33">
        <f t="shared" ref="S2903" si="3280">B2903</f>
        <v>44110</v>
      </c>
      <c r="T2903">
        <f t="shared" si="3262"/>
        <v>41</v>
      </c>
      <c r="U2903">
        <f t="shared" si="3263"/>
        <v>10</v>
      </c>
      <c r="V2903" t="str">
        <f t="shared" si="3225"/>
        <v>41Herbert Dupont2</v>
      </c>
      <c r="W2903" s="188">
        <f t="shared" si="3264"/>
        <v>0</v>
      </c>
      <c r="X2903" s="188">
        <f t="shared" si="3265"/>
        <v>0</v>
      </c>
      <c r="Y2903" s="33">
        <f t="shared" si="3266"/>
        <v>44110</v>
      </c>
    </row>
    <row r="2904" spans="1:25" ht="15">
      <c r="A2904" s="39"/>
      <c r="B2904" s="240"/>
      <c r="C2904" s="14" t="str">
        <f>IF(B2903&lt;&gt;"",'Agents Postes'!E$4,"")</f>
        <v>Lulu Durand</v>
      </c>
      <c r="D2904" s="15"/>
      <c r="E2904" s="16"/>
      <c r="F2904" s="16"/>
      <c r="G2904" s="17"/>
      <c r="H2904" s="17"/>
      <c r="I2904" s="18"/>
      <c r="J2904" s="18"/>
      <c r="K2904" s="19"/>
      <c r="L2904" s="1">
        <f t="shared" si="3222"/>
        <v>0</v>
      </c>
      <c r="M2904" s="4">
        <f t="shared" si="3223"/>
        <v>0</v>
      </c>
      <c r="R2904">
        <f t="shared" si="3260"/>
        <v>2</v>
      </c>
      <c r="S2904" s="33">
        <f t="shared" ref="S2904" si="3281">S2903</f>
        <v>44110</v>
      </c>
      <c r="T2904">
        <f t="shared" si="3262"/>
        <v>41</v>
      </c>
      <c r="U2904">
        <f t="shared" si="3263"/>
        <v>10</v>
      </c>
      <c r="V2904" t="str">
        <f t="shared" si="3225"/>
        <v>41Lulu Durand2</v>
      </c>
      <c r="W2904" s="188">
        <f t="shared" si="3264"/>
        <v>0</v>
      </c>
      <c r="X2904" s="188">
        <f t="shared" si="3265"/>
        <v>0</v>
      </c>
      <c r="Y2904" s="33">
        <f t="shared" si="3266"/>
        <v>44110</v>
      </c>
    </row>
    <row r="2905" spans="1:25" ht="15">
      <c r="A2905" s="39"/>
      <c r="B2905" s="240"/>
      <c r="C2905" s="14" t="str">
        <f>IF(B2903&lt;&gt;"",'Agents Postes'!E$5,"")</f>
        <v>Jules Wist</v>
      </c>
      <c r="D2905" s="15"/>
      <c r="E2905" s="16"/>
      <c r="F2905" s="16"/>
      <c r="G2905" s="17"/>
      <c r="H2905" s="17"/>
      <c r="I2905" s="18"/>
      <c r="J2905" s="18"/>
      <c r="K2905" s="19"/>
      <c r="L2905" s="1">
        <f t="shared" si="3222"/>
        <v>0</v>
      </c>
      <c r="M2905" s="4">
        <f t="shared" si="3223"/>
        <v>0</v>
      </c>
      <c r="R2905">
        <f t="shared" si="3260"/>
        <v>2</v>
      </c>
      <c r="S2905" s="33">
        <f t="shared" ref="S2905" si="3282">S2903</f>
        <v>44110</v>
      </c>
      <c r="T2905">
        <f t="shared" si="3262"/>
        <v>41</v>
      </c>
      <c r="U2905">
        <f t="shared" si="3263"/>
        <v>10</v>
      </c>
      <c r="V2905" t="str">
        <f t="shared" si="3225"/>
        <v>41Jules Wist2</v>
      </c>
      <c r="W2905" s="188">
        <f t="shared" si="3264"/>
        <v>0</v>
      </c>
      <c r="X2905" s="188">
        <f t="shared" si="3265"/>
        <v>0</v>
      </c>
      <c r="Y2905" s="33">
        <f t="shared" si="3266"/>
        <v>44110</v>
      </c>
    </row>
    <row r="2906" spans="1:25" ht="15">
      <c r="A2906" s="39"/>
      <c r="B2906" s="240"/>
      <c r="C2906" s="14" t="str">
        <f>IF(B2903&lt;&gt;"",'Agents Postes'!E$6,"")</f>
        <v>Honoré Tarot</v>
      </c>
      <c r="D2906" s="15"/>
      <c r="E2906" s="16"/>
      <c r="F2906" s="16"/>
      <c r="G2906" s="17"/>
      <c r="H2906" s="17"/>
      <c r="I2906" s="18"/>
      <c r="J2906" s="18"/>
      <c r="K2906" s="19"/>
      <c r="L2906" s="1">
        <f t="shared" si="3222"/>
        <v>0</v>
      </c>
      <c r="M2906" s="4">
        <f t="shared" si="3223"/>
        <v>0</v>
      </c>
      <c r="R2906">
        <f t="shared" si="3260"/>
        <v>2</v>
      </c>
      <c r="S2906" s="33">
        <f t="shared" ref="S2906" si="3283">S2903</f>
        <v>44110</v>
      </c>
      <c r="T2906">
        <f t="shared" si="3262"/>
        <v>41</v>
      </c>
      <c r="U2906">
        <f t="shared" si="3263"/>
        <v>10</v>
      </c>
      <c r="V2906" t="str">
        <f t="shared" si="3225"/>
        <v>41Honoré Tarot2</v>
      </c>
      <c r="W2906" s="188">
        <f t="shared" si="3264"/>
        <v>0</v>
      </c>
      <c r="X2906" s="188">
        <f t="shared" si="3265"/>
        <v>0</v>
      </c>
      <c r="Y2906" s="33">
        <f t="shared" si="3266"/>
        <v>44110</v>
      </c>
    </row>
    <row r="2907" spans="1:25" ht="15">
      <c r="A2907" s="39"/>
      <c r="B2907" s="240"/>
      <c r="C2907" s="14" t="str">
        <f>IF(B2903&lt;&gt;"",'Agents Postes'!E$7,"")</f>
        <v>Joseph Belote</v>
      </c>
      <c r="D2907" s="15"/>
      <c r="E2907" s="16"/>
      <c r="F2907" s="16"/>
      <c r="G2907" s="17"/>
      <c r="H2907" s="17"/>
      <c r="I2907" s="18"/>
      <c r="J2907" s="18"/>
      <c r="K2907" s="19"/>
      <c r="L2907" s="1">
        <f t="shared" si="3222"/>
        <v>0</v>
      </c>
      <c r="M2907" s="4">
        <f t="shared" si="3223"/>
        <v>0</v>
      </c>
      <c r="R2907">
        <f t="shared" si="3260"/>
        <v>2</v>
      </c>
      <c r="S2907" s="33">
        <f t="shared" ref="S2907" si="3284">S2903</f>
        <v>44110</v>
      </c>
      <c r="T2907">
        <f t="shared" si="3262"/>
        <v>41</v>
      </c>
      <c r="U2907">
        <f t="shared" si="3263"/>
        <v>10</v>
      </c>
      <c r="V2907" t="str">
        <f t="shared" si="3225"/>
        <v>41Joseph Belote2</v>
      </c>
      <c r="W2907" s="188">
        <f t="shared" si="3264"/>
        <v>0</v>
      </c>
      <c r="X2907" s="188">
        <f t="shared" si="3265"/>
        <v>0</v>
      </c>
      <c r="Y2907" s="33">
        <f t="shared" si="3266"/>
        <v>44110</v>
      </c>
    </row>
    <row r="2908" spans="1:25" ht="15">
      <c r="A2908" s="39"/>
      <c r="B2908" s="240"/>
      <c r="C2908" s="14" t="str">
        <f>IF(B2903&lt;&gt;"",'Agents Postes'!E$8,"")</f>
        <v/>
      </c>
      <c r="D2908" s="15"/>
      <c r="E2908" s="16"/>
      <c r="F2908" s="16"/>
      <c r="G2908" s="17"/>
      <c r="H2908" s="17"/>
      <c r="I2908" s="18"/>
      <c r="J2908" s="18"/>
      <c r="K2908" s="19"/>
      <c r="L2908" s="1">
        <f t="shared" si="3222"/>
        <v>0</v>
      </c>
      <c r="M2908" s="4">
        <f t="shared" si="3223"/>
        <v>0</v>
      </c>
      <c r="R2908">
        <f t="shared" si="3260"/>
        <v>2</v>
      </c>
      <c r="S2908" s="33">
        <f t="shared" ref="S2908" si="3285">S2903</f>
        <v>44110</v>
      </c>
      <c r="T2908">
        <f t="shared" si="3262"/>
        <v>41</v>
      </c>
      <c r="U2908">
        <f t="shared" si="3263"/>
        <v>10</v>
      </c>
      <c r="V2908" t="str">
        <f t="shared" si="3225"/>
        <v>412</v>
      </c>
      <c r="W2908" s="188">
        <f t="shared" si="3264"/>
        <v>0</v>
      </c>
      <c r="X2908" s="188">
        <f t="shared" si="3265"/>
        <v>0</v>
      </c>
      <c r="Y2908" s="33">
        <f t="shared" si="3266"/>
        <v>44110</v>
      </c>
    </row>
    <row r="2909" spans="1:25" ht="15">
      <c r="A2909" s="39"/>
      <c r="B2909" s="240"/>
      <c r="C2909" s="14" t="str">
        <f>IF(B2903&lt;&gt;"",'Agents Postes'!E$9,"")</f>
        <v/>
      </c>
      <c r="D2909" s="15"/>
      <c r="E2909" s="16"/>
      <c r="F2909" s="16"/>
      <c r="G2909" s="17"/>
      <c r="H2909" s="17"/>
      <c r="I2909" s="18"/>
      <c r="J2909" s="18"/>
      <c r="K2909" s="19"/>
      <c r="L2909" s="1">
        <f t="shared" si="3222"/>
        <v>0</v>
      </c>
      <c r="M2909" s="4">
        <f t="shared" si="3223"/>
        <v>0</v>
      </c>
      <c r="R2909">
        <f t="shared" si="3260"/>
        <v>2</v>
      </c>
      <c r="S2909" s="33">
        <f t="shared" ref="S2909" si="3286">S2903</f>
        <v>44110</v>
      </c>
      <c r="T2909">
        <f t="shared" si="3262"/>
        <v>41</v>
      </c>
      <c r="U2909">
        <f t="shared" si="3263"/>
        <v>10</v>
      </c>
      <c r="V2909" t="str">
        <f t="shared" si="3225"/>
        <v>412</v>
      </c>
      <c r="W2909" s="188">
        <f t="shared" si="3264"/>
        <v>0</v>
      </c>
      <c r="X2909" s="188">
        <f t="shared" si="3265"/>
        <v>0</v>
      </c>
      <c r="Y2909" s="33">
        <f t="shared" si="3266"/>
        <v>44110</v>
      </c>
    </row>
    <row r="2910" spans="1:25" ht="15">
      <c r="A2910" s="39"/>
      <c r="B2910" s="240"/>
      <c r="C2910" s="14" t="str">
        <f>IF(B2903&lt;&gt;"",'Agents Postes'!E$10,"")</f>
        <v/>
      </c>
      <c r="D2910" s="15"/>
      <c r="E2910" s="16"/>
      <c r="F2910" s="16"/>
      <c r="G2910" s="17"/>
      <c r="H2910" s="17"/>
      <c r="I2910" s="18"/>
      <c r="J2910" s="18"/>
      <c r="K2910" s="19"/>
      <c r="L2910" s="1">
        <f t="shared" si="3222"/>
        <v>0</v>
      </c>
      <c r="M2910" s="4">
        <f t="shared" si="3223"/>
        <v>0</v>
      </c>
      <c r="R2910">
        <f t="shared" si="3260"/>
        <v>2</v>
      </c>
      <c r="S2910" s="33">
        <f t="shared" ref="S2910" si="3287">S2903</f>
        <v>44110</v>
      </c>
      <c r="T2910">
        <f t="shared" si="3262"/>
        <v>41</v>
      </c>
      <c r="U2910">
        <f t="shared" si="3263"/>
        <v>10</v>
      </c>
      <c r="V2910" t="str">
        <f t="shared" si="3225"/>
        <v>412</v>
      </c>
      <c r="W2910" s="188">
        <f t="shared" si="3264"/>
        <v>0</v>
      </c>
      <c r="X2910" s="188">
        <f t="shared" si="3265"/>
        <v>0</v>
      </c>
      <c r="Y2910" s="33">
        <f t="shared" si="3266"/>
        <v>44110</v>
      </c>
    </row>
    <row r="2911" spans="1:25" ht="15">
      <c r="A2911" s="39"/>
      <c r="B2911" s="240"/>
      <c r="C2911" s="14" t="str">
        <f>IF(B2903&lt;&gt;"",'Agents Postes'!E$11,"")</f>
        <v/>
      </c>
      <c r="D2911" s="15"/>
      <c r="E2911" s="16"/>
      <c r="F2911" s="16"/>
      <c r="G2911" s="17"/>
      <c r="H2911" s="17"/>
      <c r="I2911" s="18"/>
      <c r="J2911" s="18"/>
      <c r="K2911" s="19"/>
      <c r="L2911" s="1">
        <f t="shared" si="3222"/>
        <v>0</v>
      </c>
      <c r="M2911" s="4">
        <f t="shared" si="3223"/>
        <v>0</v>
      </c>
      <c r="R2911">
        <f t="shared" si="3260"/>
        <v>2</v>
      </c>
      <c r="S2911" s="33">
        <f t="shared" ref="S2911" si="3288">S2903</f>
        <v>44110</v>
      </c>
      <c r="T2911">
        <f t="shared" si="3262"/>
        <v>41</v>
      </c>
      <c r="U2911">
        <f t="shared" si="3263"/>
        <v>10</v>
      </c>
      <c r="V2911" t="str">
        <f t="shared" si="3225"/>
        <v>412</v>
      </c>
      <c r="W2911" s="188">
        <f t="shared" si="3264"/>
        <v>0</v>
      </c>
      <c r="X2911" s="188">
        <f t="shared" si="3265"/>
        <v>0</v>
      </c>
      <c r="Y2911" s="33">
        <f t="shared" si="3266"/>
        <v>44110</v>
      </c>
    </row>
    <row r="2912" spans="1:25" ht="15">
      <c r="A2912" s="39"/>
      <c r="B2912" s="240"/>
      <c r="C2912" s="14" t="str">
        <f>IF(B2903&lt;&gt;"",'Agents Postes'!E$12,"")</f>
        <v/>
      </c>
      <c r="D2912" s="15"/>
      <c r="E2912" s="16"/>
      <c r="F2912" s="16"/>
      <c r="G2912" s="17"/>
      <c r="H2912" s="17"/>
      <c r="I2912" s="18"/>
      <c r="J2912" s="18"/>
      <c r="K2912" s="19"/>
      <c r="L2912" s="1">
        <f t="shared" si="3222"/>
        <v>0</v>
      </c>
      <c r="M2912" s="4">
        <f t="shared" si="3223"/>
        <v>0</v>
      </c>
      <c r="R2912">
        <f t="shared" si="3260"/>
        <v>2</v>
      </c>
      <c r="S2912" s="33">
        <f t="shared" ref="S2912" si="3289">S2903</f>
        <v>44110</v>
      </c>
      <c r="T2912">
        <f t="shared" si="3262"/>
        <v>41</v>
      </c>
      <c r="U2912">
        <f t="shared" si="3263"/>
        <v>10</v>
      </c>
      <c r="V2912" t="str">
        <f t="shared" si="3225"/>
        <v>412</v>
      </c>
      <c r="W2912" s="188">
        <f t="shared" si="3264"/>
        <v>0</v>
      </c>
      <c r="X2912" s="188">
        <f t="shared" si="3265"/>
        <v>0</v>
      </c>
      <c r="Y2912" s="33">
        <f t="shared" si="3266"/>
        <v>44110</v>
      </c>
    </row>
    <row r="2913" spans="1:25" ht="15">
      <c r="A2913" s="39"/>
      <c r="B2913" s="240"/>
      <c r="C2913" s="14" t="str">
        <f>IF(B2903&lt;&gt;"",'Agents Postes'!E$13,"")</f>
        <v/>
      </c>
      <c r="D2913" s="15"/>
      <c r="E2913" s="16"/>
      <c r="F2913" s="16"/>
      <c r="G2913" s="17"/>
      <c r="H2913" s="17"/>
      <c r="I2913" s="18"/>
      <c r="J2913" s="18"/>
      <c r="K2913" s="19"/>
      <c r="L2913" s="1">
        <f t="shared" si="3222"/>
        <v>0</v>
      </c>
      <c r="M2913" s="4">
        <f t="shared" si="3223"/>
        <v>0</v>
      </c>
      <c r="R2913">
        <f t="shared" si="3260"/>
        <v>2</v>
      </c>
      <c r="S2913" s="33">
        <f t="shared" ref="S2913" si="3290">S2903</f>
        <v>44110</v>
      </c>
      <c r="T2913">
        <f t="shared" si="3262"/>
        <v>41</v>
      </c>
      <c r="U2913">
        <f t="shared" si="3263"/>
        <v>10</v>
      </c>
      <c r="V2913" t="str">
        <f t="shared" si="3225"/>
        <v>412</v>
      </c>
      <c r="W2913" s="188">
        <f t="shared" si="3264"/>
        <v>0</v>
      </c>
      <c r="X2913" s="188">
        <f t="shared" si="3265"/>
        <v>0</v>
      </c>
      <c r="Y2913" s="33">
        <f t="shared" si="3266"/>
        <v>44110</v>
      </c>
    </row>
    <row r="2914" spans="1:25" ht="15">
      <c r="A2914" s="39"/>
      <c r="B2914" s="240"/>
      <c r="C2914" s="14" t="str">
        <f>IF(B2903&lt;&gt;"",'Agents Postes'!E$14,"")</f>
        <v/>
      </c>
      <c r="D2914" s="15"/>
      <c r="E2914" s="16"/>
      <c r="F2914" s="16"/>
      <c r="G2914" s="17"/>
      <c r="H2914" s="17"/>
      <c r="I2914" s="18"/>
      <c r="J2914" s="18"/>
      <c r="K2914" s="19"/>
      <c r="L2914" s="1">
        <f t="shared" si="3222"/>
        <v>0</v>
      </c>
      <c r="M2914" s="4">
        <f t="shared" si="3223"/>
        <v>0</v>
      </c>
      <c r="R2914">
        <f t="shared" si="3260"/>
        <v>2</v>
      </c>
      <c r="S2914" s="33">
        <f t="shared" ref="S2914" si="3291">S2903</f>
        <v>44110</v>
      </c>
      <c r="T2914">
        <f t="shared" si="3262"/>
        <v>41</v>
      </c>
      <c r="U2914">
        <f t="shared" si="3263"/>
        <v>10</v>
      </c>
      <c r="V2914" t="str">
        <f t="shared" si="3225"/>
        <v>412</v>
      </c>
      <c r="W2914" s="188">
        <f t="shared" si="3264"/>
        <v>0</v>
      </c>
      <c r="X2914" s="188">
        <f t="shared" si="3265"/>
        <v>0</v>
      </c>
      <c r="Y2914" s="33">
        <f t="shared" si="3266"/>
        <v>44110</v>
      </c>
    </row>
    <row r="2915" spans="1:25" ht="15">
      <c r="A2915" s="39"/>
      <c r="B2915" s="240"/>
      <c r="C2915" s="14" t="str">
        <f>IF(B2904&lt;&gt;"",'Agents Postes'!E$14,"")</f>
        <v/>
      </c>
      <c r="D2915" s="15"/>
      <c r="E2915" s="16"/>
      <c r="F2915" s="16"/>
      <c r="G2915" s="17"/>
      <c r="H2915" s="17"/>
      <c r="I2915" s="18"/>
      <c r="J2915" s="18"/>
      <c r="K2915" s="19"/>
      <c r="L2915" s="1">
        <f t="shared" si="3222"/>
        <v>0</v>
      </c>
      <c r="M2915" s="4">
        <f t="shared" si="3223"/>
        <v>0</v>
      </c>
      <c r="R2915">
        <f t="shared" si="3260"/>
        <v>2</v>
      </c>
      <c r="S2915" s="33">
        <f t="shared" ref="S2915" si="3292">S2903</f>
        <v>44110</v>
      </c>
      <c r="T2915">
        <f t="shared" si="3262"/>
        <v>41</v>
      </c>
      <c r="U2915">
        <f t="shared" si="3263"/>
        <v>10</v>
      </c>
      <c r="V2915" t="str">
        <f t="shared" si="3225"/>
        <v>412</v>
      </c>
      <c r="W2915" s="188">
        <f t="shared" si="3264"/>
        <v>0</v>
      </c>
      <c r="X2915" s="188">
        <f t="shared" si="3265"/>
        <v>0</v>
      </c>
      <c r="Y2915" s="33">
        <f t="shared" si="3266"/>
        <v>44110</v>
      </c>
    </row>
    <row r="2916" spans="1:25" ht="15">
      <c r="A2916" s="39"/>
      <c r="B2916" s="240"/>
      <c r="C2916" s="14" t="str">
        <f>IF(B2905&lt;&gt;"",'Agents Postes'!E$14,"")</f>
        <v/>
      </c>
      <c r="D2916" s="15"/>
      <c r="E2916" s="16"/>
      <c r="F2916" s="16"/>
      <c r="G2916" s="17"/>
      <c r="H2916" s="17"/>
      <c r="I2916" s="18"/>
      <c r="J2916" s="18"/>
      <c r="K2916" s="19"/>
      <c r="L2916" s="1">
        <f t="shared" si="3222"/>
        <v>0</v>
      </c>
      <c r="M2916" s="4">
        <f t="shared" si="3223"/>
        <v>0</v>
      </c>
      <c r="R2916">
        <f t="shared" si="3260"/>
        <v>2</v>
      </c>
      <c r="S2916" s="33">
        <f t="shared" ref="S2916" si="3293">S2903</f>
        <v>44110</v>
      </c>
      <c r="T2916">
        <f t="shared" si="3262"/>
        <v>41</v>
      </c>
      <c r="U2916">
        <f t="shared" si="3263"/>
        <v>10</v>
      </c>
      <c r="V2916" t="str">
        <f t="shared" si="3225"/>
        <v>412</v>
      </c>
      <c r="W2916" s="188">
        <f t="shared" si="3264"/>
        <v>0</v>
      </c>
      <c r="X2916" s="188">
        <f t="shared" si="3265"/>
        <v>0</v>
      </c>
      <c r="Y2916" s="33">
        <f t="shared" si="3266"/>
        <v>44110</v>
      </c>
    </row>
    <row r="2917" spans="1:25" ht="15.75" thickBot="1">
      <c r="A2917" s="39"/>
      <c r="B2917" s="241"/>
      <c r="C2917" s="14" t="str">
        <f>IF(B2906&lt;&gt;"",'Agents Postes'!E$14,"")</f>
        <v/>
      </c>
      <c r="D2917" s="15"/>
      <c r="E2917" s="126"/>
      <c r="F2917" s="126"/>
      <c r="G2917" s="127"/>
      <c r="H2917" s="127"/>
      <c r="I2917" s="128"/>
      <c r="J2917" s="128"/>
      <c r="K2917" s="21"/>
      <c r="L2917" s="5">
        <f t="shared" si="3222"/>
        <v>0</v>
      </c>
      <c r="M2917" s="6">
        <f t="shared" si="3223"/>
        <v>0</v>
      </c>
      <c r="R2917">
        <f t="shared" si="3260"/>
        <v>2</v>
      </c>
      <c r="S2917" s="33">
        <f t="shared" ref="S2917" si="3294">S2903</f>
        <v>44110</v>
      </c>
      <c r="T2917">
        <f t="shared" si="3262"/>
        <v>41</v>
      </c>
      <c r="U2917">
        <f t="shared" si="3263"/>
        <v>10</v>
      </c>
      <c r="V2917" t="str">
        <f t="shared" si="3225"/>
        <v>412</v>
      </c>
      <c r="W2917" s="188">
        <f t="shared" si="3264"/>
        <v>0</v>
      </c>
      <c r="X2917" s="188">
        <f t="shared" si="3265"/>
        <v>0</v>
      </c>
      <c r="Y2917" s="33">
        <f t="shared" si="3266"/>
        <v>44110</v>
      </c>
    </row>
    <row r="2918" spans="1:25" ht="15">
      <c r="A2918" s="39">
        <v>194</v>
      </c>
      <c r="B2918" s="239">
        <f>IF(WORKDAY(D$4,A2918,Feries)&lt;=F$4,WORKDAY(D$4,A2918,Feries),"")</f>
        <v>44111</v>
      </c>
      <c r="C2918" s="11" t="str">
        <f>IF(B2918&lt;&gt;"",'Agents Postes'!E$3,"")</f>
        <v>Herbert Dupont</v>
      </c>
      <c r="D2918" s="12"/>
      <c r="E2918" s="123"/>
      <c r="F2918" s="123"/>
      <c r="G2918" s="124"/>
      <c r="H2918" s="124"/>
      <c r="I2918" s="125"/>
      <c r="J2918" s="125"/>
      <c r="K2918" s="13"/>
      <c r="L2918" s="2">
        <f t="shared" ref="L2918:L2981" si="3295">(F2918-E2918)+(H2918-G2918)+(J2918-I2918)</f>
        <v>0</v>
      </c>
      <c r="M2918" s="3">
        <f t="shared" ref="M2918:M2981" si="3296">L2918*24</f>
        <v>0</v>
      </c>
      <c r="R2918">
        <f t="shared" si="3260"/>
        <v>3</v>
      </c>
      <c r="S2918" s="33">
        <f t="shared" ref="S2918" si="3297">B2918</f>
        <v>44111</v>
      </c>
      <c r="T2918">
        <f t="shared" si="3262"/>
        <v>41</v>
      </c>
      <c r="U2918">
        <f t="shared" si="3263"/>
        <v>10</v>
      </c>
      <c r="V2918" t="str">
        <f t="shared" ref="V2918:V2981" si="3298">T2918&amp;C2918&amp;R2918</f>
        <v>41Herbert Dupont3</v>
      </c>
      <c r="W2918" s="188">
        <f t="shared" si="3264"/>
        <v>0</v>
      </c>
      <c r="X2918" s="188">
        <f t="shared" si="3265"/>
        <v>0</v>
      </c>
      <c r="Y2918" s="33">
        <f t="shared" si="3266"/>
        <v>44111</v>
      </c>
    </row>
    <row r="2919" spans="1:25" ht="15">
      <c r="A2919" s="39"/>
      <c r="B2919" s="240"/>
      <c r="C2919" s="14" t="str">
        <f>IF(B2918&lt;&gt;"",'Agents Postes'!E$4,"")</f>
        <v>Lulu Durand</v>
      </c>
      <c r="D2919" s="15"/>
      <c r="E2919" s="16"/>
      <c r="F2919" s="16"/>
      <c r="G2919" s="17"/>
      <c r="H2919" s="17"/>
      <c r="I2919" s="18"/>
      <c r="J2919" s="18"/>
      <c r="K2919" s="19"/>
      <c r="L2919" s="1">
        <f t="shared" si="3295"/>
        <v>0</v>
      </c>
      <c r="M2919" s="4">
        <f t="shared" si="3296"/>
        <v>0</v>
      </c>
      <c r="R2919">
        <f t="shared" si="3260"/>
        <v>3</v>
      </c>
      <c r="S2919" s="33">
        <f t="shared" ref="S2919" si="3299">S2918</f>
        <v>44111</v>
      </c>
      <c r="T2919">
        <f t="shared" si="3262"/>
        <v>41</v>
      </c>
      <c r="U2919">
        <f t="shared" si="3263"/>
        <v>10</v>
      </c>
      <c r="V2919" t="str">
        <f t="shared" si="3298"/>
        <v>41Lulu Durand3</v>
      </c>
      <c r="W2919" s="188">
        <f t="shared" si="3264"/>
        <v>0</v>
      </c>
      <c r="X2919" s="188">
        <f t="shared" si="3265"/>
        <v>0</v>
      </c>
      <c r="Y2919" s="33">
        <f t="shared" si="3266"/>
        <v>44111</v>
      </c>
    </row>
    <row r="2920" spans="1:25" ht="15">
      <c r="A2920" s="39"/>
      <c r="B2920" s="240"/>
      <c r="C2920" s="14" t="str">
        <f>IF(B2918&lt;&gt;"",'Agents Postes'!E$5,"")</f>
        <v>Jules Wist</v>
      </c>
      <c r="D2920" s="15"/>
      <c r="E2920" s="16"/>
      <c r="F2920" s="16"/>
      <c r="G2920" s="17"/>
      <c r="H2920" s="17"/>
      <c r="I2920" s="18"/>
      <c r="J2920" s="18"/>
      <c r="K2920" s="19"/>
      <c r="L2920" s="1">
        <f t="shared" si="3295"/>
        <v>0</v>
      </c>
      <c r="M2920" s="4">
        <f t="shared" si="3296"/>
        <v>0</v>
      </c>
      <c r="R2920">
        <f t="shared" si="3260"/>
        <v>3</v>
      </c>
      <c r="S2920" s="33">
        <f t="shared" ref="S2920" si="3300">S2918</f>
        <v>44111</v>
      </c>
      <c r="T2920">
        <f t="shared" si="3262"/>
        <v>41</v>
      </c>
      <c r="U2920">
        <f t="shared" si="3263"/>
        <v>10</v>
      </c>
      <c r="V2920" t="str">
        <f t="shared" si="3298"/>
        <v>41Jules Wist3</v>
      </c>
      <c r="W2920" s="188">
        <f t="shared" si="3264"/>
        <v>0</v>
      </c>
      <c r="X2920" s="188">
        <f t="shared" si="3265"/>
        <v>0</v>
      </c>
      <c r="Y2920" s="33">
        <f t="shared" si="3266"/>
        <v>44111</v>
      </c>
    </row>
    <row r="2921" spans="1:25" ht="15">
      <c r="A2921" s="39"/>
      <c r="B2921" s="240"/>
      <c r="C2921" s="14" t="str">
        <f>IF(B2918&lt;&gt;"",'Agents Postes'!E$6,"")</f>
        <v>Honoré Tarot</v>
      </c>
      <c r="D2921" s="15"/>
      <c r="E2921" s="16"/>
      <c r="F2921" s="16"/>
      <c r="G2921" s="17"/>
      <c r="H2921" s="17"/>
      <c r="I2921" s="18"/>
      <c r="J2921" s="18"/>
      <c r="K2921" s="19"/>
      <c r="L2921" s="1">
        <f t="shared" si="3295"/>
        <v>0</v>
      </c>
      <c r="M2921" s="4">
        <f t="shared" si="3296"/>
        <v>0</v>
      </c>
      <c r="R2921">
        <f t="shared" si="3260"/>
        <v>3</v>
      </c>
      <c r="S2921" s="33">
        <f t="shared" ref="S2921" si="3301">S2918</f>
        <v>44111</v>
      </c>
      <c r="T2921">
        <f t="shared" si="3262"/>
        <v>41</v>
      </c>
      <c r="U2921">
        <f t="shared" si="3263"/>
        <v>10</v>
      </c>
      <c r="V2921" t="str">
        <f t="shared" si="3298"/>
        <v>41Honoré Tarot3</v>
      </c>
      <c r="W2921" s="188">
        <f t="shared" si="3264"/>
        <v>0</v>
      </c>
      <c r="X2921" s="188">
        <f t="shared" si="3265"/>
        <v>0</v>
      </c>
      <c r="Y2921" s="33">
        <f t="shared" si="3266"/>
        <v>44111</v>
      </c>
    </row>
    <row r="2922" spans="1:25" ht="15">
      <c r="A2922" s="39"/>
      <c r="B2922" s="240"/>
      <c r="C2922" s="14" t="str">
        <f>IF(B2918&lt;&gt;"",'Agents Postes'!E$7,"")</f>
        <v>Joseph Belote</v>
      </c>
      <c r="D2922" s="15"/>
      <c r="E2922" s="16"/>
      <c r="F2922" s="16"/>
      <c r="G2922" s="17"/>
      <c r="H2922" s="17"/>
      <c r="I2922" s="18"/>
      <c r="J2922" s="18"/>
      <c r="K2922" s="19"/>
      <c r="L2922" s="1">
        <f t="shared" si="3295"/>
        <v>0</v>
      </c>
      <c r="M2922" s="4">
        <f t="shared" si="3296"/>
        <v>0</v>
      </c>
      <c r="R2922">
        <f t="shared" si="3260"/>
        <v>3</v>
      </c>
      <c r="S2922" s="33">
        <f t="shared" ref="S2922" si="3302">S2918</f>
        <v>44111</v>
      </c>
      <c r="T2922">
        <f t="shared" si="3262"/>
        <v>41</v>
      </c>
      <c r="U2922">
        <f t="shared" si="3263"/>
        <v>10</v>
      </c>
      <c r="V2922" t="str">
        <f t="shared" si="3298"/>
        <v>41Joseph Belote3</v>
      </c>
      <c r="W2922" s="188">
        <f t="shared" si="3264"/>
        <v>0</v>
      </c>
      <c r="X2922" s="188">
        <f t="shared" si="3265"/>
        <v>0</v>
      </c>
      <c r="Y2922" s="33">
        <f t="shared" si="3266"/>
        <v>44111</v>
      </c>
    </row>
    <row r="2923" spans="1:25" ht="15">
      <c r="A2923" s="39"/>
      <c r="B2923" s="240"/>
      <c r="C2923" s="14" t="str">
        <f>IF(B2918&lt;&gt;"",'Agents Postes'!E$8,"")</f>
        <v/>
      </c>
      <c r="D2923" s="15"/>
      <c r="E2923" s="16"/>
      <c r="F2923" s="16"/>
      <c r="G2923" s="17"/>
      <c r="H2923" s="17"/>
      <c r="I2923" s="18"/>
      <c r="J2923" s="18"/>
      <c r="K2923" s="19"/>
      <c r="L2923" s="1">
        <f t="shared" si="3295"/>
        <v>0</v>
      </c>
      <c r="M2923" s="4">
        <f t="shared" si="3296"/>
        <v>0</v>
      </c>
      <c r="R2923">
        <f t="shared" si="3260"/>
        <v>3</v>
      </c>
      <c r="S2923" s="33">
        <f t="shared" ref="S2923" si="3303">S2918</f>
        <v>44111</v>
      </c>
      <c r="T2923">
        <f t="shared" si="3262"/>
        <v>41</v>
      </c>
      <c r="U2923">
        <f t="shared" si="3263"/>
        <v>10</v>
      </c>
      <c r="V2923" t="str">
        <f t="shared" si="3298"/>
        <v>413</v>
      </c>
      <c r="W2923" s="188">
        <f t="shared" si="3264"/>
        <v>0</v>
      </c>
      <c r="X2923" s="188">
        <f t="shared" si="3265"/>
        <v>0</v>
      </c>
      <c r="Y2923" s="33">
        <f t="shared" si="3266"/>
        <v>44111</v>
      </c>
    </row>
    <row r="2924" spans="1:25" ht="15">
      <c r="A2924" s="39"/>
      <c r="B2924" s="240"/>
      <c r="C2924" s="14" t="str">
        <f>IF(B2918&lt;&gt;"",'Agents Postes'!E$9,"")</f>
        <v/>
      </c>
      <c r="D2924" s="15"/>
      <c r="E2924" s="16"/>
      <c r="F2924" s="16"/>
      <c r="G2924" s="17"/>
      <c r="H2924" s="17"/>
      <c r="I2924" s="18"/>
      <c r="J2924" s="18"/>
      <c r="K2924" s="19"/>
      <c r="L2924" s="1">
        <f t="shared" si="3295"/>
        <v>0</v>
      </c>
      <c r="M2924" s="4">
        <f t="shared" si="3296"/>
        <v>0</v>
      </c>
      <c r="R2924">
        <f t="shared" si="3260"/>
        <v>3</v>
      </c>
      <c r="S2924" s="33">
        <f t="shared" ref="S2924" si="3304">S2918</f>
        <v>44111</v>
      </c>
      <c r="T2924">
        <f t="shared" si="3262"/>
        <v>41</v>
      </c>
      <c r="U2924">
        <f t="shared" si="3263"/>
        <v>10</v>
      </c>
      <c r="V2924" t="str">
        <f t="shared" si="3298"/>
        <v>413</v>
      </c>
      <c r="W2924" s="188">
        <f t="shared" si="3264"/>
        <v>0</v>
      </c>
      <c r="X2924" s="188">
        <f t="shared" si="3265"/>
        <v>0</v>
      </c>
      <c r="Y2924" s="33">
        <f t="shared" si="3266"/>
        <v>44111</v>
      </c>
    </row>
    <row r="2925" spans="1:25" ht="15">
      <c r="A2925" s="39"/>
      <c r="B2925" s="240"/>
      <c r="C2925" s="14" t="str">
        <f>IF(B2918&lt;&gt;"",'Agents Postes'!E$10,"")</f>
        <v/>
      </c>
      <c r="D2925" s="15"/>
      <c r="E2925" s="16"/>
      <c r="F2925" s="16"/>
      <c r="G2925" s="17"/>
      <c r="H2925" s="17"/>
      <c r="I2925" s="18"/>
      <c r="J2925" s="18"/>
      <c r="K2925" s="19"/>
      <c r="L2925" s="1">
        <f t="shared" si="3295"/>
        <v>0</v>
      </c>
      <c r="M2925" s="4">
        <f t="shared" si="3296"/>
        <v>0</v>
      </c>
      <c r="R2925">
        <f t="shared" si="3260"/>
        <v>3</v>
      </c>
      <c r="S2925" s="33">
        <f t="shared" ref="S2925" si="3305">S2918</f>
        <v>44111</v>
      </c>
      <c r="T2925">
        <f t="shared" si="3262"/>
        <v>41</v>
      </c>
      <c r="U2925">
        <f t="shared" si="3263"/>
        <v>10</v>
      </c>
      <c r="V2925" t="str">
        <f t="shared" si="3298"/>
        <v>413</v>
      </c>
      <c r="W2925" s="188">
        <f t="shared" si="3264"/>
        <v>0</v>
      </c>
      <c r="X2925" s="188">
        <f t="shared" si="3265"/>
        <v>0</v>
      </c>
      <c r="Y2925" s="33">
        <f t="shared" si="3266"/>
        <v>44111</v>
      </c>
    </row>
    <row r="2926" spans="1:25" ht="15">
      <c r="A2926" s="39"/>
      <c r="B2926" s="240"/>
      <c r="C2926" s="14" t="str">
        <f>IF(B2918&lt;&gt;"",'Agents Postes'!E$11,"")</f>
        <v/>
      </c>
      <c r="D2926" s="15"/>
      <c r="E2926" s="16"/>
      <c r="F2926" s="16"/>
      <c r="G2926" s="17"/>
      <c r="H2926" s="17"/>
      <c r="I2926" s="18"/>
      <c r="J2926" s="18"/>
      <c r="K2926" s="19"/>
      <c r="L2926" s="1">
        <f t="shared" si="3295"/>
        <v>0</v>
      </c>
      <c r="M2926" s="4">
        <f t="shared" si="3296"/>
        <v>0</v>
      </c>
      <c r="R2926">
        <f t="shared" si="3260"/>
        <v>3</v>
      </c>
      <c r="S2926" s="33">
        <f t="shared" ref="S2926" si="3306">S2918</f>
        <v>44111</v>
      </c>
      <c r="T2926">
        <f t="shared" si="3262"/>
        <v>41</v>
      </c>
      <c r="U2926">
        <f t="shared" si="3263"/>
        <v>10</v>
      </c>
      <c r="V2926" t="str">
        <f t="shared" si="3298"/>
        <v>413</v>
      </c>
      <c r="W2926" s="188">
        <f t="shared" si="3264"/>
        <v>0</v>
      </c>
      <c r="X2926" s="188">
        <f t="shared" si="3265"/>
        <v>0</v>
      </c>
      <c r="Y2926" s="33">
        <f t="shared" si="3266"/>
        <v>44111</v>
      </c>
    </row>
    <row r="2927" spans="1:25" ht="15">
      <c r="A2927" s="39"/>
      <c r="B2927" s="240"/>
      <c r="C2927" s="14" t="str">
        <f>IF(B2918&lt;&gt;"",'Agents Postes'!E$12,"")</f>
        <v/>
      </c>
      <c r="D2927" s="15"/>
      <c r="E2927" s="16"/>
      <c r="F2927" s="16"/>
      <c r="G2927" s="17"/>
      <c r="H2927" s="17"/>
      <c r="I2927" s="18"/>
      <c r="J2927" s="18"/>
      <c r="K2927" s="19"/>
      <c r="L2927" s="1">
        <f t="shared" si="3295"/>
        <v>0</v>
      </c>
      <c r="M2927" s="4">
        <f t="shared" si="3296"/>
        <v>0</v>
      </c>
      <c r="R2927">
        <f t="shared" si="3260"/>
        <v>3</v>
      </c>
      <c r="S2927" s="33">
        <f t="shared" ref="S2927" si="3307">S2918</f>
        <v>44111</v>
      </c>
      <c r="T2927">
        <f t="shared" si="3262"/>
        <v>41</v>
      </c>
      <c r="U2927">
        <f t="shared" si="3263"/>
        <v>10</v>
      </c>
      <c r="V2927" t="str">
        <f t="shared" si="3298"/>
        <v>413</v>
      </c>
      <c r="W2927" s="188">
        <f t="shared" si="3264"/>
        <v>0</v>
      </c>
      <c r="X2927" s="188">
        <f t="shared" si="3265"/>
        <v>0</v>
      </c>
      <c r="Y2927" s="33">
        <f t="shared" si="3266"/>
        <v>44111</v>
      </c>
    </row>
    <row r="2928" spans="1:25" ht="15">
      <c r="A2928" s="39"/>
      <c r="B2928" s="240"/>
      <c r="C2928" s="14" t="str">
        <f>IF(B2918&lt;&gt;"",'Agents Postes'!E$13,"")</f>
        <v/>
      </c>
      <c r="D2928" s="15"/>
      <c r="E2928" s="16"/>
      <c r="F2928" s="16"/>
      <c r="G2928" s="17"/>
      <c r="H2928" s="17"/>
      <c r="I2928" s="18"/>
      <c r="J2928" s="18"/>
      <c r="K2928" s="19"/>
      <c r="L2928" s="1">
        <f t="shared" si="3295"/>
        <v>0</v>
      </c>
      <c r="M2928" s="4">
        <f t="shared" si="3296"/>
        <v>0</v>
      </c>
      <c r="R2928">
        <f t="shared" si="3260"/>
        <v>3</v>
      </c>
      <c r="S2928" s="33">
        <f t="shared" ref="S2928" si="3308">S2918</f>
        <v>44111</v>
      </c>
      <c r="T2928">
        <f t="shared" si="3262"/>
        <v>41</v>
      </c>
      <c r="U2928">
        <f t="shared" si="3263"/>
        <v>10</v>
      </c>
      <c r="V2928" t="str">
        <f t="shared" si="3298"/>
        <v>413</v>
      </c>
      <c r="W2928" s="188">
        <f t="shared" si="3264"/>
        <v>0</v>
      </c>
      <c r="X2928" s="188">
        <f t="shared" si="3265"/>
        <v>0</v>
      </c>
      <c r="Y2928" s="33">
        <f t="shared" si="3266"/>
        <v>44111</v>
      </c>
    </row>
    <row r="2929" spans="1:25" ht="15">
      <c r="A2929" s="39"/>
      <c r="B2929" s="240"/>
      <c r="C2929" s="14" t="str">
        <f>IF(B2918&lt;&gt;"",'Agents Postes'!E$14,"")</f>
        <v/>
      </c>
      <c r="D2929" s="15"/>
      <c r="E2929" s="16"/>
      <c r="F2929" s="16"/>
      <c r="G2929" s="17"/>
      <c r="H2929" s="17"/>
      <c r="I2929" s="18"/>
      <c r="J2929" s="18"/>
      <c r="K2929" s="19"/>
      <c r="L2929" s="1">
        <f t="shared" si="3295"/>
        <v>0</v>
      </c>
      <c r="M2929" s="4">
        <f t="shared" si="3296"/>
        <v>0</v>
      </c>
      <c r="R2929">
        <f t="shared" si="3260"/>
        <v>3</v>
      </c>
      <c r="S2929" s="33">
        <f t="shared" ref="S2929" si="3309">S2918</f>
        <v>44111</v>
      </c>
      <c r="T2929">
        <f t="shared" si="3262"/>
        <v>41</v>
      </c>
      <c r="U2929">
        <f t="shared" si="3263"/>
        <v>10</v>
      </c>
      <c r="V2929" t="str">
        <f t="shared" si="3298"/>
        <v>413</v>
      </c>
      <c r="W2929" s="188">
        <f t="shared" si="3264"/>
        <v>0</v>
      </c>
      <c r="X2929" s="188">
        <f t="shared" si="3265"/>
        <v>0</v>
      </c>
      <c r="Y2929" s="33">
        <f t="shared" si="3266"/>
        <v>44111</v>
      </c>
    </row>
    <row r="2930" spans="1:25" ht="15">
      <c r="A2930" s="39"/>
      <c r="B2930" s="240"/>
      <c r="C2930" s="14" t="str">
        <f>IF(B2919&lt;&gt;"",'Agents Postes'!E$14,"")</f>
        <v/>
      </c>
      <c r="D2930" s="15"/>
      <c r="E2930" s="16"/>
      <c r="F2930" s="16"/>
      <c r="G2930" s="17"/>
      <c r="H2930" s="17"/>
      <c r="I2930" s="18"/>
      <c r="J2930" s="18"/>
      <c r="K2930" s="19"/>
      <c r="L2930" s="1">
        <f t="shared" si="3295"/>
        <v>0</v>
      </c>
      <c r="M2930" s="4">
        <f t="shared" si="3296"/>
        <v>0</v>
      </c>
      <c r="R2930">
        <f t="shared" si="3260"/>
        <v>3</v>
      </c>
      <c r="S2930" s="33">
        <f t="shared" ref="S2930" si="3310">S2918</f>
        <v>44111</v>
      </c>
      <c r="T2930">
        <f t="shared" si="3262"/>
        <v>41</v>
      </c>
      <c r="U2930">
        <f t="shared" si="3263"/>
        <v>10</v>
      </c>
      <c r="V2930" t="str">
        <f t="shared" si="3298"/>
        <v>413</v>
      </c>
      <c r="W2930" s="188">
        <f t="shared" si="3264"/>
        <v>0</v>
      </c>
      <c r="X2930" s="188">
        <f t="shared" si="3265"/>
        <v>0</v>
      </c>
      <c r="Y2930" s="33">
        <f t="shared" si="3266"/>
        <v>44111</v>
      </c>
    </row>
    <row r="2931" spans="1:25" ht="15">
      <c r="A2931" s="39"/>
      <c r="B2931" s="240"/>
      <c r="C2931" s="14" t="str">
        <f>IF(B2920&lt;&gt;"",'Agents Postes'!E$14,"")</f>
        <v/>
      </c>
      <c r="D2931" s="15"/>
      <c r="E2931" s="16"/>
      <c r="F2931" s="16"/>
      <c r="G2931" s="17"/>
      <c r="H2931" s="17"/>
      <c r="I2931" s="18"/>
      <c r="J2931" s="18"/>
      <c r="K2931" s="19"/>
      <c r="L2931" s="1">
        <f t="shared" si="3295"/>
        <v>0</v>
      </c>
      <c r="M2931" s="4">
        <f t="shared" si="3296"/>
        <v>0</v>
      </c>
      <c r="R2931">
        <f t="shared" si="3260"/>
        <v>3</v>
      </c>
      <c r="S2931" s="33">
        <f t="shared" ref="S2931" si="3311">S2918</f>
        <v>44111</v>
      </c>
      <c r="T2931">
        <f t="shared" si="3262"/>
        <v>41</v>
      </c>
      <c r="U2931">
        <f t="shared" si="3263"/>
        <v>10</v>
      </c>
      <c r="V2931" t="str">
        <f t="shared" si="3298"/>
        <v>413</v>
      </c>
      <c r="W2931" s="188">
        <f t="shared" si="3264"/>
        <v>0</v>
      </c>
      <c r="X2931" s="188">
        <f t="shared" si="3265"/>
        <v>0</v>
      </c>
      <c r="Y2931" s="33">
        <f t="shared" si="3266"/>
        <v>44111</v>
      </c>
    </row>
    <row r="2932" spans="1:25" ht="15.75" thickBot="1">
      <c r="A2932" s="39"/>
      <c r="B2932" s="241"/>
      <c r="C2932" s="14" t="str">
        <f>IF(B2921&lt;&gt;"",'Agents Postes'!E$14,"")</f>
        <v/>
      </c>
      <c r="D2932" s="15"/>
      <c r="E2932" s="126"/>
      <c r="F2932" s="126"/>
      <c r="G2932" s="127"/>
      <c r="H2932" s="127"/>
      <c r="I2932" s="128"/>
      <c r="J2932" s="128"/>
      <c r="K2932" s="21"/>
      <c r="L2932" s="5">
        <f t="shared" si="3295"/>
        <v>0</v>
      </c>
      <c r="M2932" s="6">
        <f t="shared" si="3296"/>
        <v>0</v>
      </c>
      <c r="R2932">
        <f t="shared" si="3260"/>
        <v>3</v>
      </c>
      <c r="S2932" s="33">
        <f t="shared" ref="S2932" si="3312">S2918</f>
        <v>44111</v>
      </c>
      <c r="T2932">
        <f t="shared" si="3262"/>
        <v>41</v>
      </c>
      <c r="U2932">
        <f t="shared" si="3263"/>
        <v>10</v>
      </c>
      <c r="V2932" t="str">
        <f t="shared" si="3298"/>
        <v>413</v>
      </c>
      <c r="W2932" s="188">
        <f t="shared" si="3264"/>
        <v>0</v>
      </c>
      <c r="X2932" s="188">
        <f t="shared" si="3265"/>
        <v>0</v>
      </c>
      <c r="Y2932" s="33">
        <f t="shared" si="3266"/>
        <v>44111</v>
      </c>
    </row>
    <row r="2933" spans="1:25" ht="15">
      <c r="A2933" s="39">
        <v>195</v>
      </c>
      <c r="B2933" s="239">
        <f>IF(WORKDAY(D$4,A2933,Feries)&lt;=F$4,WORKDAY(D$4,A2933,Feries),"")</f>
        <v>44112</v>
      </c>
      <c r="C2933" s="11" t="str">
        <f>IF(B2933&lt;&gt;"",'Agents Postes'!E$3,"")</f>
        <v>Herbert Dupont</v>
      </c>
      <c r="D2933" s="12"/>
      <c r="E2933" s="123"/>
      <c r="F2933" s="123"/>
      <c r="G2933" s="124"/>
      <c r="H2933" s="124"/>
      <c r="I2933" s="125"/>
      <c r="J2933" s="125"/>
      <c r="K2933" s="13"/>
      <c r="L2933" s="2">
        <f t="shared" si="3295"/>
        <v>0</v>
      </c>
      <c r="M2933" s="3">
        <f t="shared" si="3296"/>
        <v>0</v>
      </c>
      <c r="R2933">
        <f t="shared" si="3260"/>
        <v>4</v>
      </c>
      <c r="S2933" s="33">
        <f t="shared" ref="S2933" si="3313">B2933</f>
        <v>44112</v>
      </c>
      <c r="T2933">
        <f t="shared" si="3262"/>
        <v>41</v>
      </c>
      <c r="U2933">
        <f t="shared" si="3263"/>
        <v>10</v>
      </c>
      <c r="V2933" t="str">
        <f t="shared" si="3298"/>
        <v>41Herbert Dupont4</v>
      </c>
      <c r="W2933" s="188">
        <f t="shared" si="3264"/>
        <v>0</v>
      </c>
      <c r="X2933" s="188">
        <f t="shared" si="3265"/>
        <v>0</v>
      </c>
      <c r="Y2933" s="33">
        <f t="shared" si="3266"/>
        <v>44112</v>
      </c>
    </row>
    <row r="2934" spans="1:25" ht="15">
      <c r="A2934" s="39"/>
      <c r="B2934" s="240"/>
      <c r="C2934" s="14" t="str">
        <f>IF(B2933&lt;&gt;"",'Agents Postes'!E$4,"")</f>
        <v>Lulu Durand</v>
      </c>
      <c r="D2934" s="15"/>
      <c r="E2934" s="16"/>
      <c r="F2934" s="16"/>
      <c r="G2934" s="17"/>
      <c r="H2934" s="17"/>
      <c r="I2934" s="18"/>
      <c r="J2934" s="18"/>
      <c r="K2934" s="19"/>
      <c r="L2934" s="1">
        <f t="shared" si="3295"/>
        <v>0</v>
      </c>
      <c r="M2934" s="4">
        <f t="shared" si="3296"/>
        <v>0</v>
      </c>
      <c r="R2934">
        <f t="shared" si="3260"/>
        <v>4</v>
      </c>
      <c r="S2934" s="33">
        <f t="shared" ref="S2934" si="3314">S2933</f>
        <v>44112</v>
      </c>
      <c r="T2934">
        <f t="shared" si="3262"/>
        <v>41</v>
      </c>
      <c r="U2934">
        <f t="shared" si="3263"/>
        <v>10</v>
      </c>
      <c r="V2934" t="str">
        <f t="shared" si="3298"/>
        <v>41Lulu Durand4</v>
      </c>
      <c r="W2934" s="188">
        <f t="shared" si="3264"/>
        <v>0</v>
      </c>
      <c r="X2934" s="188">
        <f t="shared" si="3265"/>
        <v>0</v>
      </c>
      <c r="Y2934" s="33">
        <f t="shared" si="3266"/>
        <v>44112</v>
      </c>
    </row>
    <row r="2935" spans="1:25" ht="15">
      <c r="A2935" s="39"/>
      <c r="B2935" s="240"/>
      <c r="C2935" s="14" t="str">
        <f>IF(B2933&lt;&gt;"",'Agents Postes'!E$5,"")</f>
        <v>Jules Wist</v>
      </c>
      <c r="D2935" s="15"/>
      <c r="E2935" s="16"/>
      <c r="F2935" s="16"/>
      <c r="G2935" s="17"/>
      <c r="H2935" s="17"/>
      <c r="I2935" s="18"/>
      <c r="J2935" s="18"/>
      <c r="K2935" s="19"/>
      <c r="L2935" s="1">
        <f t="shared" si="3295"/>
        <v>0</v>
      </c>
      <c r="M2935" s="4">
        <f t="shared" si="3296"/>
        <v>0</v>
      </c>
      <c r="R2935">
        <f t="shared" si="3260"/>
        <v>4</v>
      </c>
      <c r="S2935" s="33">
        <f t="shared" ref="S2935" si="3315">S2933</f>
        <v>44112</v>
      </c>
      <c r="T2935">
        <f t="shared" si="3262"/>
        <v>41</v>
      </c>
      <c r="U2935">
        <f t="shared" si="3263"/>
        <v>10</v>
      </c>
      <c r="V2935" t="str">
        <f t="shared" si="3298"/>
        <v>41Jules Wist4</v>
      </c>
      <c r="W2935" s="188">
        <f t="shared" si="3264"/>
        <v>0</v>
      </c>
      <c r="X2935" s="188">
        <f t="shared" si="3265"/>
        <v>0</v>
      </c>
      <c r="Y2935" s="33">
        <f t="shared" si="3266"/>
        <v>44112</v>
      </c>
    </row>
    <row r="2936" spans="1:25" ht="15">
      <c r="A2936" s="39"/>
      <c r="B2936" s="240"/>
      <c r="C2936" s="14" t="str">
        <f>IF(B2933&lt;&gt;"",'Agents Postes'!E$6,"")</f>
        <v>Honoré Tarot</v>
      </c>
      <c r="D2936" s="15"/>
      <c r="E2936" s="16"/>
      <c r="F2936" s="16"/>
      <c r="G2936" s="17"/>
      <c r="H2936" s="17"/>
      <c r="I2936" s="18"/>
      <c r="J2936" s="18"/>
      <c r="K2936" s="19"/>
      <c r="L2936" s="1">
        <f t="shared" si="3295"/>
        <v>0</v>
      </c>
      <c r="M2936" s="4">
        <f t="shared" si="3296"/>
        <v>0</v>
      </c>
      <c r="R2936">
        <f t="shared" si="3260"/>
        <v>4</v>
      </c>
      <c r="S2936" s="33">
        <f t="shared" ref="S2936" si="3316">S2933</f>
        <v>44112</v>
      </c>
      <c r="T2936">
        <f t="shared" si="3262"/>
        <v>41</v>
      </c>
      <c r="U2936">
        <f t="shared" si="3263"/>
        <v>10</v>
      </c>
      <c r="V2936" t="str">
        <f t="shared" si="3298"/>
        <v>41Honoré Tarot4</v>
      </c>
      <c r="W2936" s="188">
        <f t="shared" si="3264"/>
        <v>0</v>
      </c>
      <c r="X2936" s="188">
        <f t="shared" si="3265"/>
        <v>0</v>
      </c>
      <c r="Y2936" s="33">
        <f t="shared" si="3266"/>
        <v>44112</v>
      </c>
    </row>
    <row r="2937" spans="1:25" ht="15">
      <c r="A2937" s="39"/>
      <c r="B2937" s="240"/>
      <c r="C2937" s="14" t="str">
        <f>IF(B2933&lt;&gt;"",'Agents Postes'!E$7,"")</f>
        <v>Joseph Belote</v>
      </c>
      <c r="D2937" s="15"/>
      <c r="E2937" s="16"/>
      <c r="F2937" s="16"/>
      <c r="G2937" s="17"/>
      <c r="H2937" s="17"/>
      <c r="I2937" s="18"/>
      <c r="J2937" s="18"/>
      <c r="K2937" s="19"/>
      <c r="L2937" s="1">
        <f t="shared" si="3295"/>
        <v>0</v>
      </c>
      <c r="M2937" s="4">
        <f t="shared" si="3296"/>
        <v>0</v>
      </c>
      <c r="R2937">
        <f t="shared" si="3260"/>
        <v>4</v>
      </c>
      <c r="S2937" s="33">
        <f t="shared" ref="S2937" si="3317">S2933</f>
        <v>44112</v>
      </c>
      <c r="T2937">
        <f t="shared" si="3262"/>
        <v>41</v>
      </c>
      <c r="U2937">
        <f t="shared" si="3263"/>
        <v>10</v>
      </c>
      <c r="V2937" t="str">
        <f t="shared" si="3298"/>
        <v>41Joseph Belote4</v>
      </c>
      <c r="W2937" s="188">
        <f t="shared" si="3264"/>
        <v>0</v>
      </c>
      <c r="X2937" s="188">
        <f t="shared" si="3265"/>
        <v>0</v>
      </c>
      <c r="Y2937" s="33">
        <f t="shared" si="3266"/>
        <v>44112</v>
      </c>
    </row>
    <row r="2938" spans="1:25" ht="15">
      <c r="A2938" s="39"/>
      <c r="B2938" s="240"/>
      <c r="C2938" s="14" t="str">
        <f>IF(B2933&lt;&gt;"",'Agents Postes'!E$8,"")</f>
        <v/>
      </c>
      <c r="D2938" s="15"/>
      <c r="E2938" s="16"/>
      <c r="F2938" s="16"/>
      <c r="G2938" s="17"/>
      <c r="H2938" s="17"/>
      <c r="I2938" s="18"/>
      <c r="J2938" s="18"/>
      <c r="K2938" s="19"/>
      <c r="L2938" s="1">
        <f t="shared" si="3295"/>
        <v>0</v>
      </c>
      <c r="M2938" s="4">
        <f t="shared" si="3296"/>
        <v>0</v>
      </c>
      <c r="R2938">
        <f t="shared" si="3260"/>
        <v>4</v>
      </c>
      <c r="S2938" s="33">
        <f t="shared" ref="S2938" si="3318">S2933</f>
        <v>44112</v>
      </c>
      <c r="T2938">
        <f t="shared" si="3262"/>
        <v>41</v>
      </c>
      <c r="U2938">
        <f t="shared" si="3263"/>
        <v>10</v>
      </c>
      <c r="V2938" t="str">
        <f t="shared" si="3298"/>
        <v>414</v>
      </c>
      <c r="W2938" s="188">
        <f t="shared" si="3264"/>
        <v>0</v>
      </c>
      <c r="X2938" s="188">
        <f t="shared" si="3265"/>
        <v>0</v>
      </c>
      <c r="Y2938" s="33">
        <f t="shared" si="3266"/>
        <v>44112</v>
      </c>
    </row>
    <row r="2939" spans="1:25" ht="15">
      <c r="A2939" s="39"/>
      <c r="B2939" s="240"/>
      <c r="C2939" s="14" t="str">
        <f>IF(B2933&lt;&gt;"",'Agents Postes'!E$9,"")</f>
        <v/>
      </c>
      <c r="D2939" s="15"/>
      <c r="E2939" s="16"/>
      <c r="F2939" s="16"/>
      <c r="G2939" s="17"/>
      <c r="H2939" s="17"/>
      <c r="I2939" s="18"/>
      <c r="J2939" s="18"/>
      <c r="K2939" s="19"/>
      <c r="L2939" s="1">
        <f t="shared" si="3295"/>
        <v>0</v>
      </c>
      <c r="M2939" s="4">
        <f t="shared" si="3296"/>
        <v>0</v>
      </c>
      <c r="R2939">
        <f t="shared" si="3260"/>
        <v>4</v>
      </c>
      <c r="S2939" s="33">
        <f t="shared" ref="S2939" si="3319">S2933</f>
        <v>44112</v>
      </c>
      <c r="T2939">
        <f t="shared" si="3262"/>
        <v>41</v>
      </c>
      <c r="U2939">
        <f t="shared" si="3263"/>
        <v>10</v>
      </c>
      <c r="V2939" t="str">
        <f t="shared" si="3298"/>
        <v>414</v>
      </c>
      <c r="W2939" s="188">
        <f t="shared" si="3264"/>
        <v>0</v>
      </c>
      <c r="X2939" s="188">
        <f t="shared" si="3265"/>
        <v>0</v>
      </c>
      <c r="Y2939" s="33">
        <f t="shared" si="3266"/>
        <v>44112</v>
      </c>
    </row>
    <row r="2940" spans="1:25" ht="15">
      <c r="A2940" s="39"/>
      <c r="B2940" s="240"/>
      <c r="C2940" s="14" t="str">
        <f>IF(B2933&lt;&gt;"",'Agents Postes'!E$10,"")</f>
        <v/>
      </c>
      <c r="D2940" s="15"/>
      <c r="E2940" s="16"/>
      <c r="F2940" s="16"/>
      <c r="G2940" s="17"/>
      <c r="H2940" s="17"/>
      <c r="I2940" s="18"/>
      <c r="J2940" s="18"/>
      <c r="K2940" s="19"/>
      <c r="L2940" s="1">
        <f t="shared" si="3295"/>
        <v>0</v>
      </c>
      <c r="M2940" s="4">
        <f t="shared" si="3296"/>
        <v>0</v>
      </c>
      <c r="R2940">
        <f t="shared" si="3260"/>
        <v>4</v>
      </c>
      <c r="S2940" s="33">
        <f t="shared" ref="S2940" si="3320">S2933</f>
        <v>44112</v>
      </c>
      <c r="T2940">
        <f t="shared" si="3262"/>
        <v>41</v>
      </c>
      <c r="U2940">
        <f t="shared" si="3263"/>
        <v>10</v>
      </c>
      <c r="V2940" t="str">
        <f t="shared" si="3298"/>
        <v>414</v>
      </c>
      <c r="W2940" s="188">
        <f t="shared" si="3264"/>
        <v>0</v>
      </c>
      <c r="X2940" s="188">
        <f t="shared" si="3265"/>
        <v>0</v>
      </c>
      <c r="Y2940" s="33">
        <f t="shared" si="3266"/>
        <v>44112</v>
      </c>
    </row>
    <row r="2941" spans="1:25" ht="15">
      <c r="A2941" s="39"/>
      <c r="B2941" s="240"/>
      <c r="C2941" s="14" t="str">
        <f>IF(B2933&lt;&gt;"",'Agents Postes'!E$11,"")</f>
        <v/>
      </c>
      <c r="D2941" s="15"/>
      <c r="E2941" s="16"/>
      <c r="F2941" s="16"/>
      <c r="G2941" s="17"/>
      <c r="H2941" s="17"/>
      <c r="I2941" s="18"/>
      <c r="J2941" s="18"/>
      <c r="K2941" s="19"/>
      <c r="L2941" s="1">
        <f t="shared" si="3295"/>
        <v>0</v>
      </c>
      <c r="M2941" s="4">
        <f t="shared" si="3296"/>
        <v>0</v>
      </c>
      <c r="R2941">
        <f t="shared" si="3260"/>
        <v>4</v>
      </c>
      <c r="S2941" s="33">
        <f t="shared" ref="S2941" si="3321">S2933</f>
        <v>44112</v>
      </c>
      <c r="T2941">
        <f t="shared" si="3262"/>
        <v>41</v>
      </c>
      <c r="U2941">
        <f t="shared" si="3263"/>
        <v>10</v>
      </c>
      <c r="V2941" t="str">
        <f t="shared" si="3298"/>
        <v>414</v>
      </c>
      <c r="W2941" s="188">
        <f t="shared" si="3264"/>
        <v>0</v>
      </c>
      <c r="X2941" s="188">
        <f t="shared" si="3265"/>
        <v>0</v>
      </c>
      <c r="Y2941" s="33">
        <f t="shared" si="3266"/>
        <v>44112</v>
      </c>
    </row>
    <row r="2942" spans="1:25" ht="15">
      <c r="A2942" s="39"/>
      <c r="B2942" s="240"/>
      <c r="C2942" s="14" t="str">
        <f>IF(B2933&lt;&gt;"",'Agents Postes'!E$12,"")</f>
        <v/>
      </c>
      <c r="D2942" s="15"/>
      <c r="E2942" s="16"/>
      <c r="F2942" s="16"/>
      <c r="G2942" s="17"/>
      <c r="H2942" s="17"/>
      <c r="I2942" s="18"/>
      <c r="J2942" s="18"/>
      <c r="K2942" s="19"/>
      <c r="L2942" s="1">
        <f t="shared" si="3295"/>
        <v>0</v>
      </c>
      <c r="M2942" s="4">
        <f t="shared" si="3296"/>
        <v>0</v>
      </c>
      <c r="R2942">
        <f t="shared" si="3260"/>
        <v>4</v>
      </c>
      <c r="S2942" s="33">
        <f t="shared" ref="S2942" si="3322">S2933</f>
        <v>44112</v>
      </c>
      <c r="T2942">
        <f t="shared" si="3262"/>
        <v>41</v>
      </c>
      <c r="U2942">
        <f t="shared" si="3263"/>
        <v>10</v>
      </c>
      <c r="V2942" t="str">
        <f t="shared" si="3298"/>
        <v>414</v>
      </c>
      <c r="W2942" s="188">
        <f t="shared" si="3264"/>
        <v>0</v>
      </c>
      <c r="X2942" s="188">
        <f t="shared" si="3265"/>
        <v>0</v>
      </c>
      <c r="Y2942" s="33">
        <f t="shared" si="3266"/>
        <v>44112</v>
      </c>
    </row>
    <row r="2943" spans="1:25" ht="15">
      <c r="A2943" s="39"/>
      <c r="B2943" s="240"/>
      <c r="C2943" s="14" t="str">
        <f>IF(B2933&lt;&gt;"",'Agents Postes'!E$13,"")</f>
        <v/>
      </c>
      <c r="D2943" s="15"/>
      <c r="E2943" s="16"/>
      <c r="F2943" s="16"/>
      <c r="G2943" s="17"/>
      <c r="H2943" s="17"/>
      <c r="I2943" s="18"/>
      <c r="J2943" s="18"/>
      <c r="K2943" s="19"/>
      <c r="L2943" s="1">
        <f t="shared" si="3295"/>
        <v>0</v>
      </c>
      <c r="M2943" s="4">
        <f t="shared" si="3296"/>
        <v>0</v>
      </c>
      <c r="R2943">
        <f t="shared" si="3260"/>
        <v>4</v>
      </c>
      <c r="S2943" s="33">
        <f t="shared" ref="S2943" si="3323">S2933</f>
        <v>44112</v>
      </c>
      <c r="T2943">
        <f t="shared" si="3262"/>
        <v>41</v>
      </c>
      <c r="U2943">
        <f t="shared" si="3263"/>
        <v>10</v>
      </c>
      <c r="V2943" t="str">
        <f t="shared" si="3298"/>
        <v>414</v>
      </c>
      <c r="W2943" s="188">
        <f t="shared" si="3264"/>
        <v>0</v>
      </c>
      <c r="X2943" s="188">
        <f t="shared" si="3265"/>
        <v>0</v>
      </c>
      <c r="Y2943" s="33">
        <f t="shared" si="3266"/>
        <v>44112</v>
      </c>
    </row>
    <row r="2944" spans="1:25" ht="15">
      <c r="A2944" s="39"/>
      <c r="B2944" s="240"/>
      <c r="C2944" s="14" t="str">
        <f>IF(B2933&lt;&gt;"",'Agents Postes'!E$14,"")</f>
        <v/>
      </c>
      <c r="D2944" s="15"/>
      <c r="E2944" s="16"/>
      <c r="F2944" s="16"/>
      <c r="G2944" s="17"/>
      <c r="H2944" s="17"/>
      <c r="I2944" s="18"/>
      <c r="J2944" s="18"/>
      <c r="K2944" s="19"/>
      <c r="L2944" s="1">
        <f t="shared" si="3295"/>
        <v>0</v>
      </c>
      <c r="M2944" s="4">
        <f t="shared" si="3296"/>
        <v>0</v>
      </c>
      <c r="R2944">
        <f t="shared" si="3260"/>
        <v>4</v>
      </c>
      <c r="S2944" s="33">
        <f t="shared" ref="S2944" si="3324">S2933</f>
        <v>44112</v>
      </c>
      <c r="T2944">
        <f t="shared" si="3262"/>
        <v>41</v>
      </c>
      <c r="U2944">
        <f t="shared" si="3263"/>
        <v>10</v>
      </c>
      <c r="V2944" t="str">
        <f t="shared" si="3298"/>
        <v>414</v>
      </c>
      <c r="W2944" s="188">
        <f t="shared" si="3264"/>
        <v>0</v>
      </c>
      <c r="X2944" s="188">
        <f t="shared" si="3265"/>
        <v>0</v>
      </c>
      <c r="Y2944" s="33">
        <f t="shared" si="3266"/>
        <v>44112</v>
      </c>
    </row>
    <row r="2945" spans="1:25" ht="15">
      <c r="A2945" s="39"/>
      <c r="B2945" s="240"/>
      <c r="C2945" s="14" t="str">
        <f>IF(B2934&lt;&gt;"",'Agents Postes'!E$14,"")</f>
        <v/>
      </c>
      <c r="D2945" s="15"/>
      <c r="E2945" s="16"/>
      <c r="F2945" s="16"/>
      <c r="G2945" s="17"/>
      <c r="H2945" s="17"/>
      <c r="I2945" s="18"/>
      <c r="J2945" s="18"/>
      <c r="K2945" s="19"/>
      <c r="L2945" s="1">
        <f t="shared" si="3295"/>
        <v>0</v>
      </c>
      <c r="M2945" s="4">
        <f t="shared" si="3296"/>
        <v>0</v>
      </c>
      <c r="R2945">
        <f t="shared" si="3260"/>
        <v>4</v>
      </c>
      <c r="S2945" s="33">
        <f t="shared" ref="S2945" si="3325">S2933</f>
        <v>44112</v>
      </c>
      <c r="T2945">
        <f t="shared" si="3262"/>
        <v>41</v>
      </c>
      <c r="U2945">
        <f t="shared" si="3263"/>
        <v>10</v>
      </c>
      <c r="V2945" t="str">
        <f t="shared" si="3298"/>
        <v>414</v>
      </c>
      <c r="W2945" s="188">
        <f t="shared" si="3264"/>
        <v>0</v>
      </c>
      <c r="X2945" s="188">
        <f t="shared" si="3265"/>
        <v>0</v>
      </c>
      <c r="Y2945" s="33">
        <f t="shared" si="3266"/>
        <v>44112</v>
      </c>
    </row>
    <row r="2946" spans="1:25" ht="15">
      <c r="A2946" s="39"/>
      <c r="B2946" s="240"/>
      <c r="C2946" s="14" t="str">
        <f>IF(B2935&lt;&gt;"",'Agents Postes'!E$14,"")</f>
        <v/>
      </c>
      <c r="D2946" s="15"/>
      <c r="E2946" s="16"/>
      <c r="F2946" s="16"/>
      <c r="G2946" s="17"/>
      <c r="H2946" s="17"/>
      <c r="I2946" s="18"/>
      <c r="J2946" s="18"/>
      <c r="K2946" s="19"/>
      <c r="L2946" s="1">
        <f t="shared" si="3295"/>
        <v>0</v>
      </c>
      <c r="M2946" s="4">
        <f t="shared" si="3296"/>
        <v>0</v>
      </c>
      <c r="R2946">
        <f t="shared" si="3260"/>
        <v>4</v>
      </c>
      <c r="S2946" s="33">
        <f t="shared" ref="S2946" si="3326">S2933</f>
        <v>44112</v>
      </c>
      <c r="T2946">
        <f t="shared" si="3262"/>
        <v>41</v>
      </c>
      <c r="U2946">
        <f t="shared" si="3263"/>
        <v>10</v>
      </c>
      <c r="V2946" t="str">
        <f t="shared" si="3298"/>
        <v>414</v>
      </c>
      <c r="W2946" s="188">
        <f t="shared" si="3264"/>
        <v>0</v>
      </c>
      <c r="X2946" s="188">
        <f t="shared" si="3265"/>
        <v>0</v>
      </c>
      <c r="Y2946" s="33">
        <f t="shared" si="3266"/>
        <v>44112</v>
      </c>
    </row>
    <row r="2947" spans="1:25" ht="15.75" thickBot="1">
      <c r="A2947" s="39"/>
      <c r="B2947" s="241"/>
      <c r="C2947" s="14" t="str">
        <f>IF(B2936&lt;&gt;"",'Agents Postes'!E$14,"")</f>
        <v/>
      </c>
      <c r="D2947" s="15"/>
      <c r="E2947" s="126"/>
      <c r="F2947" s="126"/>
      <c r="G2947" s="127"/>
      <c r="H2947" s="127"/>
      <c r="I2947" s="128"/>
      <c r="J2947" s="128"/>
      <c r="K2947" s="21"/>
      <c r="L2947" s="5">
        <f t="shared" si="3295"/>
        <v>0</v>
      </c>
      <c r="M2947" s="6">
        <f t="shared" si="3296"/>
        <v>0</v>
      </c>
      <c r="R2947">
        <f t="shared" si="3260"/>
        <v>4</v>
      </c>
      <c r="S2947" s="33">
        <f t="shared" ref="S2947" si="3327">S2933</f>
        <v>44112</v>
      </c>
      <c r="T2947">
        <f t="shared" si="3262"/>
        <v>41</v>
      </c>
      <c r="U2947">
        <f t="shared" si="3263"/>
        <v>10</v>
      </c>
      <c r="V2947" t="str">
        <f t="shared" si="3298"/>
        <v>414</v>
      </c>
      <c r="W2947" s="188">
        <f t="shared" si="3264"/>
        <v>0</v>
      </c>
      <c r="X2947" s="188">
        <f t="shared" si="3265"/>
        <v>0</v>
      </c>
      <c r="Y2947" s="33">
        <f t="shared" si="3266"/>
        <v>44112</v>
      </c>
    </row>
    <row r="2948" spans="1:25" ht="15">
      <c r="A2948" s="39">
        <v>196</v>
      </c>
      <c r="B2948" s="239">
        <f>IF(WORKDAY(D$4,A2948,Feries)&lt;=F$4,WORKDAY(D$4,A2948,Feries),"")</f>
        <v>44113</v>
      </c>
      <c r="C2948" s="11" t="str">
        <f>IF(B2948&lt;&gt;"",'Agents Postes'!E$3,"")</f>
        <v>Herbert Dupont</v>
      </c>
      <c r="D2948" s="12"/>
      <c r="E2948" s="123"/>
      <c r="F2948" s="123"/>
      <c r="G2948" s="124"/>
      <c r="H2948" s="124"/>
      <c r="I2948" s="125"/>
      <c r="J2948" s="125"/>
      <c r="K2948" s="13"/>
      <c r="L2948" s="2">
        <f t="shared" si="3295"/>
        <v>0</v>
      </c>
      <c r="M2948" s="3">
        <f t="shared" si="3296"/>
        <v>0</v>
      </c>
      <c r="R2948">
        <f t="shared" si="3260"/>
        <v>5</v>
      </c>
      <c r="S2948" s="33">
        <f t="shared" ref="S2948" si="3328">B2948</f>
        <v>44113</v>
      </c>
      <c r="T2948">
        <f t="shared" si="3262"/>
        <v>41</v>
      </c>
      <c r="U2948">
        <f t="shared" si="3263"/>
        <v>10</v>
      </c>
      <c r="V2948" t="str">
        <f t="shared" si="3298"/>
        <v>41Herbert Dupont5</v>
      </c>
      <c r="W2948" s="188">
        <f t="shared" si="3264"/>
        <v>0</v>
      </c>
      <c r="X2948" s="188">
        <f t="shared" si="3265"/>
        <v>0</v>
      </c>
      <c r="Y2948" s="33">
        <f t="shared" si="3266"/>
        <v>44113</v>
      </c>
    </row>
    <row r="2949" spans="1:25" ht="15">
      <c r="A2949" s="39"/>
      <c r="B2949" s="240"/>
      <c r="C2949" s="14" t="str">
        <f>IF(B2948&lt;&gt;"",'Agents Postes'!E$4,"")</f>
        <v>Lulu Durand</v>
      </c>
      <c r="D2949" s="15"/>
      <c r="E2949" s="16"/>
      <c r="F2949" s="16"/>
      <c r="G2949" s="17"/>
      <c r="H2949" s="17"/>
      <c r="I2949" s="18"/>
      <c r="J2949" s="18"/>
      <c r="K2949" s="19"/>
      <c r="L2949" s="1">
        <f t="shared" si="3295"/>
        <v>0</v>
      </c>
      <c r="M2949" s="4">
        <f t="shared" si="3296"/>
        <v>0</v>
      </c>
      <c r="R2949">
        <f t="shared" si="3260"/>
        <v>5</v>
      </c>
      <c r="S2949" s="33">
        <f t="shared" ref="S2949" si="3329">S2948</f>
        <v>44113</v>
      </c>
      <c r="T2949">
        <f t="shared" si="3262"/>
        <v>41</v>
      </c>
      <c r="U2949">
        <f t="shared" si="3263"/>
        <v>10</v>
      </c>
      <c r="V2949" t="str">
        <f t="shared" si="3298"/>
        <v>41Lulu Durand5</v>
      </c>
      <c r="W2949" s="188">
        <f t="shared" si="3264"/>
        <v>0</v>
      </c>
      <c r="X2949" s="188">
        <f t="shared" si="3265"/>
        <v>0</v>
      </c>
      <c r="Y2949" s="33">
        <f t="shared" si="3266"/>
        <v>44113</v>
      </c>
    </row>
    <row r="2950" spans="1:25" ht="15">
      <c r="A2950" s="39"/>
      <c r="B2950" s="240"/>
      <c r="C2950" s="14" t="str">
        <f>IF(B2948&lt;&gt;"",'Agents Postes'!E$5,"")</f>
        <v>Jules Wist</v>
      </c>
      <c r="D2950" s="15"/>
      <c r="E2950" s="16"/>
      <c r="F2950" s="16"/>
      <c r="G2950" s="17"/>
      <c r="H2950" s="17"/>
      <c r="I2950" s="18"/>
      <c r="J2950" s="18"/>
      <c r="K2950" s="19"/>
      <c r="L2950" s="1">
        <f t="shared" si="3295"/>
        <v>0</v>
      </c>
      <c r="M2950" s="4">
        <f t="shared" si="3296"/>
        <v>0</v>
      </c>
      <c r="R2950">
        <f t="shared" si="3260"/>
        <v>5</v>
      </c>
      <c r="S2950" s="33">
        <f t="shared" ref="S2950" si="3330">S2948</f>
        <v>44113</v>
      </c>
      <c r="T2950">
        <f t="shared" si="3262"/>
        <v>41</v>
      </c>
      <c r="U2950">
        <f t="shared" si="3263"/>
        <v>10</v>
      </c>
      <c r="V2950" t="str">
        <f t="shared" si="3298"/>
        <v>41Jules Wist5</v>
      </c>
      <c r="W2950" s="188">
        <f t="shared" si="3264"/>
        <v>0</v>
      </c>
      <c r="X2950" s="188">
        <f t="shared" si="3265"/>
        <v>0</v>
      </c>
      <c r="Y2950" s="33">
        <f t="shared" si="3266"/>
        <v>44113</v>
      </c>
    </row>
    <row r="2951" spans="1:25" ht="15">
      <c r="A2951" s="39"/>
      <c r="B2951" s="240"/>
      <c r="C2951" s="14" t="str">
        <f>IF(B2948&lt;&gt;"",'Agents Postes'!E$6,"")</f>
        <v>Honoré Tarot</v>
      </c>
      <c r="D2951" s="15"/>
      <c r="E2951" s="16"/>
      <c r="F2951" s="16"/>
      <c r="G2951" s="17"/>
      <c r="H2951" s="17"/>
      <c r="I2951" s="18"/>
      <c r="J2951" s="18"/>
      <c r="K2951" s="19"/>
      <c r="L2951" s="1">
        <f t="shared" si="3295"/>
        <v>0</v>
      </c>
      <c r="M2951" s="4">
        <f t="shared" si="3296"/>
        <v>0</v>
      </c>
      <c r="R2951">
        <f t="shared" si="3260"/>
        <v>5</v>
      </c>
      <c r="S2951" s="33">
        <f t="shared" ref="S2951" si="3331">S2948</f>
        <v>44113</v>
      </c>
      <c r="T2951">
        <f t="shared" si="3262"/>
        <v>41</v>
      </c>
      <c r="U2951">
        <f t="shared" si="3263"/>
        <v>10</v>
      </c>
      <c r="V2951" t="str">
        <f t="shared" si="3298"/>
        <v>41Honoré Tarot5</v>
      </c>
      <c r="W2951" s="188">
        <f t="shared" si="3264"/>
        <v>0</v>
      </c>
      <c r="X2951" s="188">
        <f t="shared" si="3265"/>
        <v>0</v>
      </c>
      <c r="Y2951" s="33">
        <f t="shared" si="3266"/>
        <v>44113</v>
      </c>
    </row>
    <row r="2952" spans="1:25" ht="15">
      <c r="A2952" s="39"/>
      <c r="B2952" s="240"/>
      <c r="C2952" s="14" t="str">
        <f>IF(B2948&lt;&gt;"",'Agents Postes'!E$7,"")</f>
        <v>Joseph Belote</v>
      </c>
      <c r="D2952" s="15"/>
      <c r="E2952" s="16"/>
      <c r="F2952" s="16"/>
      <c r="G2952" s="17"/>
      <c r="H2952" s="17"/>
      <c r="I2952" s="18"/>
      <c r="J2952" s="18"/>
      <c r="K2952" s="19"/>
      <c r="L2952" s="1">
        <f t="shared" si="3295"/>
        <v>0</v>
      </c>
      <c r="M2952" s="4">
        <f t="shared" si="3296"/>
        <v>0</v>
      </c>
      <c r="R2952">
        <f t="shared" si="3260"/>
        <v>5</v>
      </c>
      <c r="S2952" s="33">
        <f t="shared" ref="S2952" si="3332">S2948</f>
        <v>44113</v>
      </c>
      <c r="T2952">
        <f t="shared" si="3262"/>
        <v>41</v>
      </c>
      <c r="U2952">
        <f t="shared" si="3263"/>
        <v>10</v>
      </c>
      <c r="V2952" t="str">
        <f t="shared" si="3298"/>
        <v>41Joseph Belote5</v>
      </c>
      <c r="W2952" s="188">
        <f t="shared" si="3264"/>
        <v>0</v>
      </c>
      <c r="X2952" s="188">
        <f t="shared" si="3265"/>
        <v>0</v>
      </c>
      <c r="Y2952" s="33">
        <f t="shared" si="3266"/>
        <v>44113</v>
      </c>
    </row>
    <row r="2953" spans="1:25" ht="15">
      <c r="A2953" s="39"/>
      <c r="B2953" s="240"/>
      <c r="C2953" s="14" t="str">
        <f>IF(B2948&lt;&gt;"",'Agents Postes'!E$8,"")</f>
        <v/>
      </c>
      <c r="D2953" s="15"/>
      <c r="E2953" s="16"/>
      <c r="F2953" s="16"/>
      <c r="G2953" s="17"/>
      <c r="H2953" s="17"/>
      <c r="I2953" s="18"/>
      <c r="J2953" s="18"/>
      <c r="K2953" s="19"/>
      <c r="L2953" s="1">
        <f t="shared" si="3295"/>
        <v>0</v>
      </c>
      <c r="M2953" s="4">
        <f t="shared" si="3296"/>
        <v>0</v>
      </c>
      <c r="R2953">
        <f t="shared" ref="R2953:R3016" si="3333">IF(S2953&lt;&gt;"",WEEKDAY(S2953,2),"")</f>
        <v>5</v>
      </c>
      <c r="S2953" s="33">
        <f t="shared" ref="S2953" si="3334">S2948</f>
        <v>44113</v>
      </c>
      <c r="T2953">
        <f t="shared" ref="T2953:T3016" si="3335">IF(S2953&lt;&gt;"",WEEKNUM(S2953,2),"")</f>
        <v>41</v>
      </c>
      <c r="U2953">
        <f t="shared" ref="U2953:U3016" si="3336">IF(S2953&lt;&gt;"",MONTH(S2953),"")</f>
        <v>10</v>
      </c>
      <c r="V2953" t="str">
        <f t="shared" si="3298"/>
        <v>415</v>
      </c>
      <c r="W2953" s="188">
        <f t="shared" ref="W2953:W3016" si="3337">D2953</f>
        <v>0</v>
      </c>
      <c r="X2953" s="188">
        <f t="shared" ref="X2953:X3016" si="3338">K2953</f>
        <v>0</v>
      </c>
      <c r="Y2953" s="33">
        <f t="shared" ref="Y2953:Y3016" si="3339">S2953</f>
        <v>44113</v>
      </c>
    </row>
    <row r="2954" spans="1:25" ht="15">
      <c r="A2954" s="39"/>
      <c r="B2954" s="240"/>
      <c r="C2954" s="14" t="str">
        <f>IF(B2948&lt;&gt;"",'Agents Postes'!E$9,"")</f>
        <v/>
      </c>
      <c r="D2954" s="15"/>
      <c r="E2954" s="16"/>
      <c r="F2954" s="16"/>
      <c r="G2954" s="17"/>
      <c r="H2954" s="17"/>
      <c r="I2954" s="18"/>
      <c r="J2954" s="18"/>
      <c r="K2954" s="19"/>
      <c r="L2954" s="1">
        <f t="shared" si="3295"/>
        <v>0</v>
      </c>
      <c r="M2954" s="4">
        <f t="shared" si="3296"/>
        <v>0</v>
      </c>
      <c r="R2954">
        <f t="shared" si="3333"/>
        <v>5</v>
      </c>
      <c r="S2954" s="33">
        <f t="shared" ref="S2954" si="3340">S2948</f>
        <v>44113</v>
      </c>
      <c r="T2954">
        <f t="shared" si="3335"/>
        <v>41</v>
      </c>
      <c r="U2954">
        <f t="shared" si="3336"/>
        <v>10</v>
      </c>
      <c r="V2954" t="str">
        <f t="shared" si="3298"/>
        <v>415</v>
      </c>
      <c r="W2954" s="188">
        <f t="shared" si="3337"/>
        <v>0</v>
      </c>
      <c r="X2954" s="188">
        <f t="shared" si="3338"/>
        <v>0</v>
      </c>
      <c r="Y2954" s="33">
        <f t="shared" si="3339"/>
        <v>44113</v>
      </c>
    </row>
    <row r="2955" spans="1:25" ht="15">
      <c r="A2955" s="39"/>
      <c r="B2955" s="240"/>
      <c r="C2955" s="14" t="str">
        <f>IF(B2948&lt;&gt;"",'Agents Postes'!E$10,"")</f>
        <v/>
      </c>
      <c r="D2955" s="15"/>
      <c r="E2955" s="16"/>
      <c r="F2955" s="16"/>
      <c r="G2955" s="17"/>
      <c r="H2955" s="17"/>
      <c r="I2955" s="18"/>
      <c r="J2955" s="18"/>
      <c r="K2955" s="19"/>
      <c r="L2955" s="1">
        <f t="shared" si="3295"/>
        <v>0</v>
      </c>
      <c r="M2955" s="4">
        <f t="shared" si="3296"/>
        <v>0</v>
      </c>
      <c r="R2955">
        <f t="shared" si="3333"/>
        <v>5</v>
      </c>
      <c r="S2955" s="33">
        <f t="shared" ref="S2955" si="3341">S2948</f>
        <v>44113</v>
      </c>
      <c r="T2955">
        <f t="shared" si="3335"/>
        <v>41</v>
      </c>
      <c r="U2955">
        <f t="shared" si="3336"/>
        <v>10</v>
      </c>
      <c r="V2955" t="str">
        <f t="shared" si="3298"/>
        <v>415</v>
      </c>
      <c r="W2955" s="188">
        <f t="shared" si="3337"/>
        <v>0</v>
      </c>
      <c r="X2955" s="188">
        <f t="shared" si="3338"/>
        <v>0</v>
      </c>
      <c r="Y2955" s="33">
        <f t="shared" si="3339"/>
        <v>44113</v>
      </c>
    </row>
    <row r="2956" spans="1:25" ht="15">
      <c r="A2956" s="39"/>
      <c r="B2956" s="240"/>
      <c r="C2956" s="14" t="str">
        <f>IF(B2948&lt;&gt;"",'Agents Postes'!E$11,"")</f>
        <v/>
      </c>
      <c r="D2956" s="15"/>
      <c r="E2956" s="16"/>
      <c r="F2956" s="16"/>
      <c r="G2956" s="17"/>
      <c r="H2956" s="17"/>
      <c r="I2956" s="18"/>
      <c r="J2956" s="18"/>
      <c r="K2956" s="19"/>
      <c r="L2956" s="1">
        <f t="shared" si="3295"/>
        <v>0</v>
      </c>
      <c r="M2956" s="4">
        <f t="shared" si="3296"/>
        <v>0</v>
      </c>
      <c r="R2956">
        <f t="shared" si="3333"/>
        <v>5</v>
      </c>
      <c r="S2956" s="33">
        <f t="shared" ref="S2956" si="3342">S2948</f>
        <v>44113</v>
      </c>
      <c r="T2956">
        <f t="shared" si="3335"/>
        <v>41</v>
      </c>
      <c r="U2956">
        <f t="shared" si="3336"/>
        <v>10</v>
      </c>
      <c r="V2956" t="str">
        <f t="shared" si="3298"/>
        <v>415</v>
      </c>
      <c r="W2956" s="188">
        <f t="shared" si="3337"/>
        <v>0</v>
      </c>
      <c r="X2956" s="188">
        <f t="shared" si="3338"/>
        <v>0</v>
      </c>
      <c r="Y2956" s="33">
        <f t="shared" si="3339"/>
        <v>44113</v>
      </c>
    </row>
    <row r="2957" spans="1:25" ht="15">
      <c r="A2957" s="39"/>
      <c r="B2957" s="240"/>
      <c r="C2957" s="14" t="str">
        <f>IF(B2948&lt;&gt;"",'Agents Postes'!E$12,"")</f>
        <v/>
      </c>
      <c r="D2957" s="15"/>
      <c r="E2957" s="16"/>
      <c r="F2957" s="16"/>
      <c r="G2957" s="17"/>
      <c r="H2957" s="17"/>
      <c r="I2957" s="18"/>
      <c r="J2957" s="18"/>
      <c r="K2957" s="19"/>
      <c r="L2957" s="1">
        <f t="shared" si="3295"/>
        <v>0</v>
      </c>
      <c r="M2957" s="4">
        <f t="shared" si="3296"/>
        <v>0</v>
      </c>
      <c r="R2957">
        <f t="shared" si="3333"/>
        <v>5</v>
      </c>
      <c r="S2957" s="33">
        <f t="shared" ref="S2957" si="3343">S2948</f>
        <v>44113</v>
      </c>
      <c r="T2957">
        <f t="shared" si="3335"/>
        <v>41</v>
      </c>
      <c r="U2957">
        <f t="shared" si="3336"/>
        <v>10</v>
      </c>
      <c r="V2957" t="str">
        <f t="shared" si="3298"/>
        <v>415</v>
      </c>
      <c r="W2957" s="188">
        <f t="shared" si="3337"/>
        <v>0</v>
      </c>
      <c r="X2957" s="188">
        <f t="shared" si="3338"/>
        <v>0</v>
      </c>
      <c r="Y2957" s="33">
        <f t="shared" si="3339"/>
        <v>44113</v>
      </c>
    </row>
    <row r="2958" spans="1:25" ht="15">
      <c r="A2958" s="39"/>
      <c r="B2958" s="240"/>
      <c r="C2958" s="14" t="str">
        <f>IF(B2948&lt;&gt;"",'Agents Postes'!E$13,"")</f>
        <v/>
      </c>
      <c r="D2958" s="15"/>
      <c r="E2958" s="16"/>
      <c r="F2958" s="16"/>
      <c r="G2958" s="17"/>
      <c r="H2958" s="17"/>
      <c r="I2958" s="18"/>
      <c r="J2958" s="18"/>
      <c r="K2958" s="19"/>
      <c r="L2958" s="1">
        <f t="shared" si="3295"/>
        <v>0</v>
      </c>
      <c r="M2958" s="4">
        <f t="shared" si="3296"/>
        <v>0</v>
      </c>
      <c r="R2958">
        <f t="shared" si="3333"/>
        <v>5</v>
      </c>
      <c r="S2958" s="33">
        <f t="shared" ref="S2958" si="3344">S2948</f>
        <v>44113</v>
      </c>
      <c r="T2958">
        <f t="shared" si="3335"/>
        <v>41</v>
      </c>
      <c r="U2958">
        <f t="shared" si="3336"/>
        <v>10</v>
      </c>
      <c r="V2958" t="str">
        <f t="shared" si="3298"/>
        <v>415</v>
      </c>
      <c r="W2958" s="188">
        <f t="shared" si="3337"/>
        <v>0</v>
      </c>
      <c r="X2958" s="188">
        <f t="shared" si="3338"/>
        <v>0</v>
      </c>
      <c r="Y2958" s="33">
        <f t="shared" si="3339"/>
        <v>44113</v>
      </c>
    </row>
    <row r="2959" spans="1:25" ht="15">
      <c r="A2959" s="39"/>
      <c r="B2959" s="240"/>
      <c r="C2959" s="14" t="str">
        <f>IF(B2948&lt;&gt;"",'Agents Postes'!E$14,"")</f>
        <v/>
      </c>
      <c r="D2959" s="15"/>
      <c r="E2959" s="16"/>
      <c r="F2959" s="16"/>
      <c r="G2959" s="17"/>
      <c r="H2959" s="17"/>
      <c r="I2959" s="18"/>
      <c r="J2959" s="18"/>
      <c r="K2959" s="19"/>
      <c r="L2959" s="1">
        <f t="shared" si="3295"/>
        <v>0</v>
      </c>
      <c r="M2959" s="4">
        <f t="shared" si="3296"/>
        <v>0</v>
      </c>
      <c r="R2959">
        <f t="shared" si="3333"/>
        <v>5</v>
      </c>
      <c r="S2959" s="33">
        <f t="shared" ref="S2959" si="3345">S2948</f>
        <v>44113</v>
      </c>
      <c r="T2959">
        <f t="shared" si="3335"/>
        <v>41</v>
      </c>
      <c r="U2959">
        <f t="shared" si="3336"/>
        <v>10</v>
      </c>
      <c r="V2959" t="str">
        <f t="shared" si="3298"/>
        <v>415</v>
      </c>
      <c r="W2959" s="188">
        <f t="shared" si="3337"/>
        <v>0</v>
      </c>
      <c r="X2959" s="188">
        <f t="shared" si="3338"/>
        <v>0</v>
      </c>
      <c r="Y2959" s="33">
        <f t="shared" si="3339"/>
        <v>44113</v>
      </c>
    </row>
    <row r="2960" spans="1:25" ht="15">
      <c r="A2960" s="39"/>
      <c r="B2960" s="240"/>
      <c r="C2960" s="14" t="str">
        <f>IF(B2949&lt;&gt;"",'Agents Postes'!E$14,"")</f>
        <v/>
      </c>
      <c r="D2960" s="15"/>
      <c r="E2960" s="16"/>
      <c r="F2960" s="16"/>
      <c r="G2960" s="17"/>
      <c r="H2960" s="17"/>
      <c r="I2960" s="18"/>
      <c r="J2960" s="18"/>
      <c r="K2960" s="19"/>
      <c r="L2960" s="1">
        <f t="shared" si="3295"/>
        <v>0</v>
      </c>
      <c r="M2960" s="4">
        <f t="shared" si="3296"/>
        <v>0</v>
      </c>
      <c r="R2960">
        <f t="shared" si="3333"/>
        <v>5</v>
      </c>
      <c r="S2960" s="33">
        <f t="shared" ref="S2960" si="3346">S2948</f>
        <v>44113</v>
      </c>
      <c r="T2960">
        <f t="shared" si="3335"/>
        <v>41</v>
      </c>
      <c r="U2960">
        <f t="shared" si="3336"/>
        <v>10</v>
      </c>
      <c r="V2960" t="str">
        <f t="shared" si="3298"/>
        <v>415</v>
      </c>
      <c r="W2960" s="188">
        <f t="shared" si="3337"/>
        <v>0</v>
      </c>
      <c r="X2960" s="188">
        <f t="shared" si="3338"/>
        <v>0</v>
      </c>
      <c r="Y2960" s="33">
        <f t="shared" si="3339"/>
        <v>44113</v>
      </c>
    </row>
    <row r="2961" spans="1:25" ht="15">
      <c r="A2961" s="39"/>
      <c r="B2961" s="240"/>
      <c r="C2961" s="14" t="str">
        <f>IF(B2950&lt;&gt;"",'Agents Postes'!E$14,"")</f>
        <v/>
      </c>
      <c r="D2961" s="15"/>
      <c r="E2961" s="16"/>
      <c r="F2961" s="16"/>
      <c r="G2961" s="17"/>
      <c r="H2961" s="17"/>
      <c r="I2961" s="18"/>
      <c r="J2961" s="18"/>
      <c r="K2961" s="19"/>
      <c r="L2961" s="1">
        <f t="shared" si="3295"/>
        <v>0</v>
      </c>
      <c r="M2961" s="4">
        <f t="shared" si="3296"/>
        <v>0</v>
      </c>
      <c r="R2961">
        <f t="shared" si="3333"/>
        <v>5</v>
      </c>
      <c r="S2961" s="33">
        <f t="shared" ref="S2961" si="3347">S2948</f>
        <v>44113</v>
      </c>
      <c r="T2961">
        <f t="shared" si="3335"/>
        <v>41</v>
      </c>
      <c r="U2961">
        <f t="shared" si="3336"/>
        <v>10</v>
      </c>
      <c r="V2961" t="str">
        <f t="shared" si="3298"/>
        <v>415</v>
      </c>
      <c r="W2961" s="188">
        <f t="shared" si="3337"/>
        <v>0</v>
      </c>
      <c r="X2961" s="188">
        <f t="shared" si="3338"/>
        <v>0</v>
      </c>
      <c r="Y2961" s="33">
        <f t="shared" si="3339"/>
        <v>44113</v>
      </c>
    </row>
    <row r="2962" spans="1:25" ht="15.75" thickBot="1">
      <c r="A2962" s="39"/>
      <c r="B2962" s="241"/>
      <c r="C2962" s="14" t="str">
        <f>IF(B2951&lt;&gt;"",'Agents Postes'!E$14,"")</f>
        <v/>
      </c>
      <c r="D2962" s="15"/>
      <c r="E2962" s="126"/>
      <c r="F2962" s="126"/>
      <c r="G2962" s="127"/>
      <c r="H2962" s="127"/>
      <c r="I2962" s="128"/>
      <c r="J2962" s="128"/>
      <c r="K2962" s="21"/>
      <c r="L2962" s="5">
        <f t="shared" si="3295"/>
        <v>0</v>
      </c>
      <c r="M2962" s="6">
        <f t="shared" si="3296"/>
        <v>0</v>
      </c>
      <c r="R2962">
        <f t="shared" si="3333"/>
        <v>5</v>
      </c>
      <c r="S2962" s="33">
        <f t="shared" ref="S2962" si="3348">S2948</f>
        <v>44113</v>
      </c>
      <c r="T2962">
        <f t="shared" si="3335"/>
        <v>41</v>
      </c>
      <c r="U2962">
        <f t="shared" si="3336"/>
        <v>10</v>
      </c>
      <c r="V2962" t="str">
        <f t="shared" si="3298"/>
        <v>415</v>
      </c>
      <c r="W2962" s="188">
        <f t="shared" si="3337"/>
        <v>0</v>
      </c>
      <c r="X2962" s="188">
        <f t="shared" si="3338"/>
        <v>0</v>
      </c>
      <c r="Y2962" s="33">
        <f t="shared" si="3339"/>
        <v>44113</v>
      </c>
    </row>
    <row r="2963" spans="1:25" ht="15">
      <c r="A2963" s="39">
        <v>197</v>
      </c>
      <c r="B2963" s="239">
        <f>IF(WORKDAY(D$4,A2963,Feries)&lt;=F$4,WORKDAY(D$4,A2963,Feries),"")</f>
        <v>44116</v>
      </c>
      <c r="C2963" s="11" t="str">
        <f>IF(B2963&lt;&gt;"",'Agents Postes'!E$3,"")</f>
        <v>Herbert Dupont</v>
      </c>
      <c r="D2963" s="12"/>
      <c r="E2963" s="123"/>
      <c r="F2963" s="123"/>
      <c r="G2963" s="124"/>
      <c r="H2963" s="124"/>
      <c r="I2963" s="125"/>
      <c r="J2963" s="125"/>
      <c r="K2963" s="13"/>
      <c r="L2963" s="2">
        <f t="shared" si="3295"/>
        <v>0</v>
      </c>
      <c r="M2963" s="3">
        <f t="shared" si="3296"/>
        <v>0</v>
      </c>
      <c r="R2963">
        <f t="shared" si="3333"/>
        <v>1</v>
      </c>
      <c r="S2963" s="33">
        <f t="shared" ref="S2963" si="3349">B2963</f>
        <v>44116</v>
      </c>
      <c r="T2963">
        <f t="shared" si="3335"/>
        <v>42</v>
      </c>
      <c r="U2963">
        <f t="shared" si="3336"/>
        <v>10</v>
      </c>
      <c r="V2963" t="str">
        <f t="shared" si="3298"/>
        <v>42Herbert Dupont1</v>
      </c>
      <c r="W2963" s="188">
        <f t="shared" si="3337"/>
        <v>0</v>
      </c>
      <c r="X2963" s="188">
        <f t="shared" si="3338"/>
        <v>0</v>
      </c>
      <c r="Y2963" s="33">
        <f t="shared" si="3339"/>
        <v>44116</v>
      </c>
    </row>
    <row r="2964" spans="1:25" ht="15">
      <c r="A2964" s="39"/>
      <c r="B2964" s="240"/>
      <c r="C2964" s="14" t="str">
        <f>IF(B2963&lt;&gt;"",'Agents Postes'!E$4,"")</f>
        <v>Lulu Durand</v>
      </c>
      <c r="D2964" s="15"/>
      <c r="E2964" s="16"/>
      <c r="F2964" s="16"/>
      <c r="G2964" s="17"/>
      <c r="H2964" s="17"/>
      <c r="I2964" s="18"/>
      <c r="J2964" s="18"/>
      <c r="K2964" s="19"/>
      <c r="L2964" s="1">
        <f t="shared" si="3295"/>
        <v>0</v>
      </c>
      <c r="M2964" s="4">
        <f t="shared" si="3296"/>
        <v>0</v>
      </c>
      <c r="R2964">
        <f t="shared" si="3333"/>
        <v>1</v>
      </c>
      <c r="S2964" s="33">
        <f t="shared" ref="S2964" si="3350">S2963</f>
        <v>44116</v>
      </c>
      <c r="T2964">
        <f t="shared" si="3335"/>
        <v>42</v>
      </c>
      <c r="U2964">
        <f t="shared" si="3336"/>
        <v>10</v>
      </c>
      <c r="V2964" t="str">
        <f t="shared" si="3298"/>
        <v>42Lulu Durand1</v>
      </c>
      <c r="W2964" s="188">
        <f t="shared" si="3337"/>
        <v>0</v>
      </c>
      <c r="X2964" s="188">
        <f t="shared" si="3338"/>
        <v>0</v>
      </c>
      <c r="Y2964" s="33">
        <f t="shared" si="3339"/>
        <v>44116</v>
      </c>
    </row>
    <row r="2965" spans="1:25" ht="15">
      <c r="A2965" s="39"/>
      <c r="B2965" s="240"/>
      <c r="C2965" s="14" t="str">
        <f>IF(B2963&lt;&gt;"",'Agents Postes'!E$5,"")</f>
        <v>Jules Wist</v>
      </c>
      <c r="D2965" s="15"/>
      <c r="E2965" s="16"/>
      <c r="F2965" s="16"/>
      <c r="G2965" s="17"/>
      <c r="H2965" s="17"/>
      <c r="I2965" s="18"/>
      <c r="J2965" s="18"/>
      <c r="K2965" s="19"/>
      <c r="L2965" s="1">
        <f t="shared" si="3295"/>
        <v>0</v>
      </c>
      <c r="M2965" s="4">
        <f t="shared" si="3296"/>
        <v>0</v>
      </c>
      <c r="R2965">
        <f t="shared" si="3333"/>
        <v>1</v>
      </c>
      <c r="S2965" s="33">
        <f t="shared" ref="S2965" si="3351">S2963</f>
        <v>44116</v>
      </c>
      <c r="T2965">
        <f t="shared" si="3335"/>
        <v>42</v>
      </c>
      <c r="U2965">
        <f t="shared" si="3336"/>
        <v>10</v>
      </c>
      <c r="V2965" t="str">
        <f t="shared" si="3298"/>
        <v>42Jules Wist1</v>
      </c>
      <c r="W2965" s="188">
        <f t="shared" si="3337"/>
        <v>0</v>
      </c>
      <c r="X2965" s="188">
        <f t="shared" si="3338"/>
        <v>0</v>
      </c>
      <c r="Y2965" s="33">
        <f t="shared" si="3339"/>
        <v>44116</v>
      </c>
    </row>
    <row r="2966" spans="1:25" ht="15">
      <c r="A2966" s="39"/>
      <c r="B2966" s="240"/>
      <c r="C2966" s="14" t="str">
        <f>IF(B2963&lt;&gt;"",'Agents Postes'!E$6,"")</f>
        <v>Honoré Tarot</v>
      </c>
      <c r="D2966" s="15"/>
      <c r="E2966" s="16"/>
      <c r="F2966" s="16"/>
      <c r="G2966" s="17"/>
      <c r="H2966" s="17"/>
      <c r="I2966" s="18"/>
      <c r="J2966" s="18"/>
      <c r="K2966" s="19"/>
      <c r="L2966" s="1">
        <f t="shared" si="3295"/>
        <v>0</v>
      </c>
      <c r="M2966" s="4">
        <f t="shared" si="3296"/>
        <v>0</v>
      </c>
      <c r="R2966">
        <f t="shared" si="3333"/>
        <v>1</v>
      </c>
      <c r="S2966" s="33">
        <f t="shared" ref="S2966" si="3352">S2963</f>
        <v>44116</v>
      </c>
      <c r="T2966">
        <f t="shared" si="3335"/>
        <v>42</v>
      </c>
      <c r="U2966">
        <f t="shared" si="3336"/>
        <v>10</v>
      </c>
      <c r="V2966" t="str">
        <f t="shared" si="3298"/>
        <v>42Honoré Tarot1</v>
      </c>
      <c r="W2966" s="188">
        <f t="shared" si="3337"/>
        <v>0</v>
      </c>
      <c r="X2966" s="188">
        <f t="shared" si="3338"/>
        <v>0</v>
      </c>
      <c r="Y2966" s="33">
        <f t="shared" si="3339"/>
        <v>44116</v>
      </c>
    </row>
    <row r="2967" spans="1:25" ht="15">
      <c r="A2967" s="39"/>
      <c r="B2967" s="240"/>
      <c r="C2967" s="14" t="str">
        <f>IF(B2963&lt;&gt;"",'Agents Postes'!E$7,"")</f>
        <v>Joseph Belote</v>
      </c>
      <c r="D2967" s="15"/>
      <c r="E2967" s="16"/>
      <c r="F2967" s="16"/>
      <c r="G2967" s="17"/>
      <c r="H2967" s="17"/>
      <c r="I2967" s="18"/>
      <c r="J2967" s="18"/>
      <c r="K2967" s="19"/>
      <c r="L2967" s="1">
        <f t="shared" si="3295"/>
        <v>0</v>
      </c>
      <c r="M2967" s="4">
        <f t="shared" si="3296"/>
        <v>0</v>
      </c>
      <c r="R2967">
        <f t="shared" si="3333"/>
        <v>1</v>
      </c>
      <c r="S2967" s="33">
        <f t="shared" ref="S2967" si="3353">S2963</f>
        <v>44116</v>
      </c>
      <c r="T2967">
        <f t="shared" si="3335"/>
        <v>42</v>
      </c>
      <c r="U2967">
        <f t="shared" si="3336"/>
        <v>10</v>
      </c>
      <c r="V2967" t="str">
        <f t="shared" si="3298"/>
        <v>42Joseph Belote1</v>
      </c>
      <c r="W2967" s="188">
        <f t="shared" si="3337"/>
        <v>0</v>
      </c>
      <c r="X2967" s="188">
        <f t="shared" si="3338"/>
        <v>0</v>
      </c>
      <c r="Y2967" s="33">
        <f t="shared" si="3339"/>
        <v>44116</v>
      </c>
    </row>
    <row r="2968" spans="1:25" ht="15">
      <c r="A2968" s="39"/>
      <c r="B2968" s="240"/>
      <c r="C2968" s="14" t="str">
        <f>IF(B2963&lt;&gt;"",'Agents Postes'!E$8,"")</f>
        <v/>
      </c>
      <c r="D2968" s="15"/>
      <c r="E2968" s="16"/>
      <c r="F2968" s="16"/>
      <c r="G2968" s="17"/>
      <c r="H2968" s="17"/>
      <c r="I2968" s="18"/>
      <c r="J2968" s="18"/>
      <c r="K2968" s="19"/>
      <c r="L2968" s="1">
        <f t="shared" si="3295"/>
        <v>0</v>
      </c>
      <c r="M2968" s="4">
        <f t="shared" si="3296"/>
        <v>0</v>
      </c>
      <c r="R2968">
        <f t="shared" si="3333"/>
        <v>1</v>
      </c>
      <c r="S2968" s="33">
        <f t="shared" ref="S2968" si="3354">S2963</f>
        <v>44116</v>
      </c>
      <c r="T2968">
        <f t="shared" si="3335"/>
        <v>42</v>
      </c>
      <c r="U2968">
        <f t="shared" si="3336"/>
        <v>10</v>
      </c>
      <c r="V2968" t="str">
        <f t="shared" si="3298"/>
        <v>421</v>
      </c>
      <c r="W2968" s="188">
        <f t="shared" si="3337"/>
        <v>0</v>
      </c>
      <c r="X2968" s="188">
        <f t="shared" si="3338"/>
        <v>0</v>
      </c>
      <c r="Y2968" s="33">
        <f t="shared" si="3339"/>
        <v>44116</v>
      </c>
    </row>
    <row r="2969" spans="1:25" ht="15">
      <c r="A2969" s="39"/>
      <c r="B2969" s="240"/>
      <c r="C2969" s="14" t="str">
        <f>IF(B2963&lt;&gt;"",'Agents Postes'!E$9,"")</f>
        <v/>
      </c>
      <c r="D2969" s="15"/>
      <c r="E2969" s="16"/>
      <c r="F2969" s="16"/>
      <c r="G2969" s="17"/>
      <c r="H2969" s="17"/>
      <c r="I2969" s="18"/>
      <c r="J2969" s="18"/>
      <c r="K2969" s="19"/>
      <c r="L2969" s="1">
        <f t="shared" si="3295"/>
        <v>0</v>
      </c>
      <c r="M2969" s="4">
        <f t="shared" si="3296"/>
        <v>0</v>
      </c>
      <c r="R2969">
        <f t="shared" si="3333"/>
        <v>1</v>
      </c>
      <c r="S2969" s="33">
        <f t="shared" ref="S2969" si="3355">S2963</f>
        <v>44116</v>
      </c>
      <c r="T2969">
        <f t="shared" si="3335"/>
        <v>42</v>
      </c>
      <c r="U2969">
        <f t="shared" si="3336"/>
        <v>10</v>
      </c>
      <c r="V2969" t="str">
        <f t="shared" si="3298"/>
        <v>421</v>
      </c>
      <c r="W2969" s="188">
        <f t="shared" si="3337"/>
        <v>0</v>
      </c>
      <c r="X2969" s="188">
        <f t="shared" si="3338"/>
        <v>0</v>
      </c>
      <c r="Y2969" s="33">
        <f t="shared" si="3339"/>
        <v>44116</v>
      </c>
    </row>
    <row r="2970" spans="1:25" ht="15">
      <c r="A2970" s="39"/>
      <c r="B2970" s="240"/>
      <c r="C2970" s="14" t="str">
        <f>IF(B2963&lt;&gt;"",'Agents Postes'!E$10,"")</f>
        <v/>
      </c>
      <c r="D2970" s="15"/>
      <c r="E2970" s="16"/>
      <c r="F2970" s="16"/>
      <c r="G2970" s="17"/>
      <c r="H2970" s="17"/>
      <c r="I2970" s="18"/>
      <c r="J2970" s="18"/>
      <c r="K2970" s="19"/>
      <c r="L2970" s="1">
        <f t="shared" si="3295"/>
        <v>0</v>
      </c>
      <c r="M2970" s="4">
        <f t="shared" si="3296"/>
        <v>0</v>
      </c>
      <c r="R2970">
        <f t="shared" si="3333"/>
        <v>1</v>
      </c>
      <c r="S2970" s="33">
        <f t="shared" ref="S2970" si="3356">S2963</f>
        <v>44116</v>
      </c>
      <c r="T2970">
        <f t="shared" si="3335"/>
        <v>42</v>
      </c>
      <c r="U2970">
        <f t="shared" si="3336"/>
        <v>10</v>
      </c>
      <c r="V2970" t="str">
        <f t="shared" si="3298"/>
        <v>421</v>
      </c>
      <c r="W2970" s="188">
        <f t="shared" si="3337"/>
        <v>0</v>
      </c>
      <c r="X2970" s="188">
        <f t="shared" si="3338"/>
        <v>0</v>
      </c>
      <c r="Y2970" s="33">
        <f t="shared" si="3339"/>
        <v>44116</v>
      </c>
    </row>
    <row r="2971" spans="1:25" ht="15">
      <c r="A2971" s="39"/>
      <c r="B2971" s="240"/>
      <c r="C2971" s="14" t="str">
        <f>IF(B2963&lt;&gt;"",'Agents Postes'!E$11,"")</f>
        <v/>
      </c>
      <c r="D2971" s="15"/>
      <c r="E2971" s="16"/>
      <c r="F2971" s="16"/>
      <c r="G2971" s="17"/>
      <c r="H2971" s="17"/>
      <c r="I2971" s="18"/>
      <c r="J2971" s="18"/>
      <c r="K2971" s="19"/>
      <c r="L2971" s="1">
        <f t="shared" si="3295"/>
        <v>0</v>
      </c>
      <c r="M2971" s="4">
        <f t="shared" si="3296"/>
        <v>0</v>
      </c>
      <c r="R2971">
        <f t="shared" si="3333"/>
        <v>1</v>
      </c>
      <c r="S2971" s="33">
        <f t="shared" ref="S2971" si="3357">S2963</f>
        <v>44116</v>
      </c>
      <c r="T2971">
        <f t="shared" si="3335"/>
        <v>42</v>
      </c>
      <c r="U2971">
        <f t="shared" si="3336"/>
        <v>10</v>
      </c>
      <c r="V2971" t="str">
        <f t="shared" si="3298"/>
        <v>421</v>
      </c>
      <c r="W2971" s="188">
        <f t="shared" si="3337"/>
        <v>0</v>
      </c>
      <c r="X2971" s="188">
        <f t="shared" si="3338"/>
        <v>0</v>
      </c>
      <c r="Y2971" s="33">
        <f t="shared" si="3339"/>
        <v>44116</v>
      </c>
    </row>
    <row r="2972" spans="1:25" ht="15">
      <c r="A2972" s="39"/>
      <c r="B2972" s="240"/>
      <c r="C2972" s="14" t="str">
        <f>IF(B2963&lt;&gt;"",'Agents Postes'!E$12,"")</f>
        <v/>
      </c>
      <c r="D2972" s="15"/>
      <c r="E2972" s="16"/>
      <c r="F2972" s="16"/>
      <c r="G2972" s="17"/>
      <c r="H2972" s="17"/>
      <c r="I2972" s="18"/>
      <c r="J2972" s="18"/>
      <c r="K2972" s="19"/>
      <c r="L2972" s="1">
        <f t="shared" si="3295"/>
        <v>0</v>
      </c>
      <c r="M2972" s="4">
        <f t="shared" si="3296"/>
        <v>0</v>
      </c>
      <c r="R2972">
        <f t="shared" si="3333"/>
        <v>1</v>
      </c>
      <c r="S2972" s="33">
        <f t="shared" ref="S2972" si="3358">S2963</f>
        <v>44116</v>
      </c>
      <c r="T2972">
        <f t="shared" si="3335"/>
        <v>42</v>
      </c>
      <c r="U2972">
        <f t="shared" si="3336"/>
        <v>10</v>
      </c>
      <c r="V2972" t="str">
        <f t="shared" si="3298"/>
        <v>421</v>
      </c>
      <c r="W2972" s="188">
        <f t="shared" si="3337"/>
        <v>0</v>
      </c>
      <c r="X2972" s="188">
        <f t="shared" si="3338"/>
        <v>0</v>
      </c>
      <c r="Y2972" s="33">
        <f t="shared" si="3339"/>
        <v>44116</v>
      </c>
    </row>
    <row r="2973" spans="1:25" ht="15">
      <c r="A2973" s="39"/>
      <c r="B2973" s="240"/>
      <c r="C2973" s="14" t="str">
        <f>IF(B2963&lt;&gt;"",'Agents Postes'!E$13,"")</f>
        <v/>
      </c>
      <c r="D2973" s="15"/>
      <c r="E2973" s="16"/>
      <c r="F2973" s="16"/>
      <c r="G2973" s="17"/>
      <c r="H2973" s="17"/>
      <c r="I2973" s="18"/>
      <c r="J2973" s="18"/>
      <c r="K2973" s="19"/>
      <c r="L2973" s="1">
        <f t="shared" si="3295"/>
        <v>0</v>
      </c>
      <c r="M2973" s="4">
        <f t="shared" si="3296"/>
        <v>0</v>
      </c>
      <c r="R2973">
        <f t="shared" si="3333"/>
        <v>1</v>
      </c>
      <c r="S2973" s="33">
        <f t="shared" ref="S2973" si="3359">S2963</f>
        <v>44116</v>
      </c>
      <c r="T2973">
        <f t="shared" si="3335"/>
        <v>42</v>
      </c>
      <c r="U2973">
        <f t="shared" si="3336"/>
        <v>10</v>
      </c>
      <c r="V2973" t="str">
        <f t="shared" si="3298"/>
        <v>421</v>
      </c>
      <c r="W2973" s="188">
        <f t="shared" si="3337"/>
        <v>0</v>
      </c>
      <c r="X2973" s="188">
        <f t="shared" si="3338"/>
        <v>0</v>
      </c>
      <c r="Y2973" s="33">
        <f t="shared" si="3339"/>
        <v>44116</v>
      </c>
    </row>
    <row r="2974" spans="1:25" ht="15">
      <c r="A2974" s="39"/>
      <c r="B2974" s="240"/>
      <c r="C2974" s="14" t="str">
        <f>IF(B2963&lt;&gt;"",'Agents Postes'!E$14,"")</f>
        <v/>
      </c>
      <c r="D2974" s="15"/>
      <c r="E2974" s="16"/>
      <c r="F2974" s="16"/>
      <c r="G2974" s="17"/>
      <c r="H2974" s="17"/>
      <c r="I2974" s="18"/>
      <c r="J2974" s="18"/>
      <c r="K2974" s="19"/>
      <c r="L2974" s="1">
        <f t="shared" si="3295"/>
        <v>0</v>
      </c>
      <c r="M2974" s="4">
        <f t="shared" si="3296"/>
        <v>0</v>
      </c>
      <c r="R2974">
        <f t="shared" si="3333"/>
        <v>1</v>
      </c>
      <c r="S2974" s="33">
        <f t="shared" ref="S2974" si="3360">S2963</f>
        <v>44116</v>
      </c>
      <c r="T2974">
        <f t="shared" si="3335"/>
        <v>42</v>
      </c>
      <c r="U2974">
        <f t="shared" si="3336"/>
        <v>10</v>
      </c>
      <c r="V2974" t="str">
        <f t="shared" si="3298"/>
        <v>421</v>
      </c>
      <c r="W2974" s="188">
        <f t="shared" si="3337"/>
        <v>0</v>
      </c>
      <c r="X2974" s="188">
        <f t="shared" si="3338"/>
        <v>0</v>
      </c>
      <c r="Y2974" s="33">
        <f t="shared" si="3339"/>
        <v>44116</v>
      </c>
    </row>
    <row r="2975" spans="1:25" ht="15">
      <c r="A2975" s="39"/>
      <c r="B2975" s="240"/>
      <c r="C2975" s="14" t="str">
        <f>IF(B2964&lt;&gt;"",'Agents Postes'!E$14,"")</f>
        <v/>
      </c>
      <c r="D2975" s="15"/>
      <c r="E2975" s="16"/>
      <c r="F2975" s="16"/>
      <c r="G2975" s="17"/>
      <c r="H2975" s="17"/>
      <c r="I2975" s="18"/>
      <c r="J2975" s="18"/>
      <c r="K2975" s="19"/>
      <c r="L2975" s="1">
        <f t="shared" si="3295"/>
        <v>0</v>
      </c>
      <c r="M2975" s="4">
        <f t="shared" si="3296"/>
        <v>0</v>
      </c>
      <c r="R2975">
        <f t="shared" si="3333"/>
        <v>1</v>
      </c>
      <c r="S2975" s="33">
        <f t="shared" ref="S2975" si="3361">S2963</f>
        <v>44116</v>
      </c>
      <c r="T2975">
        <f t="shared" si="3335"/>
        <v>42</v>
      </c>
      <c r="U2975">
        <f t="shared" si="3336"/>
        <v>10</v>
      </c>
      <c r="V2975" t="str">
        <f t="shared" si="3298"/>
        <v>421</v>
      </c>
      <c r="W2975" s="188">
        <f t="shared" si="3337"/>
        <v>0</v>
      </c>
      <c r="X2975" s="188">
        <f t="shared" si="3338"/>
        <v>0</v>
      </c>
      <c r="Y2975" s="33">
        <f t="shared" si="3339"/>
        <v>44116</v>
      </c>
    </row>
    <row r="2976" spans="1:25" ht="15">
      <c r="A2976" s="39"/>
      <c r="B2976" s="240"/>
      <c r="C2976" s="14" t="str">
        <f>IF(B2965&lt;&gt;"",'Agents Postes'!E$14,"")</f>
        <v/>
      </c>
      <c r="D2976" s="15"/>
      <c r="E2976" s="16"/>
      <c r="F2976" s="16"/>
      <c r="G2976" s="17"/>
      <c r="H2976" s="17"/>
      <c r="I2976" s="18"/>
      <c r="J2976" s="18"/>
      <c r="K2976" s="19"/>
      <c r="L2976" s="1">
        <f t="shared" si="3295"/>
        <v>0</v>
      </c>
      <c r="M2976" s="4">
        <f t="shared" si="3296"/>
        <v>0</v>
      </c>
      <c r="R2976">
        <f t="shared" si="3333"/>
        <v>1</v>
      </c>
      <c r="S2976" s="33">
        <f t="shared" ref="S2976" si="3362">S2963</f>
        <v>44116</v>
      </c>
      <c r="T2976">
        <f t="shared" si="3335"/>
        <v>42</v>
      </c>
      <c r="U2976">
        <f t="shared" si="3336"/>
        <v>10</v>
      </c>
      <c r="V2976" t="str">
        <f t="shared" si="3298"/>
        <v>421</v>
      </c>
      <c r="W2976" s="188">
        <f t="shared" si="3337"/>
        <v>0</v>
      </c>
      <c r="X2976" s="188">
        <f t="shared" si="3338"/>
        <v>0</v>
      </c>
      <c r="Y2976" s="33">
        <f t="shared" si="3339"/>
        <v>44116</v>
      </c>
    </row>
    <row r="2977" spans="1:25" ht="15.75" thickBot="1">
      <c r="A2977" s="39"/>
      <c r="B2977" s="241"/>
      <c r="C2977" s="14" t="str">
        <f>IF(B2966&lt;&gt;"",'Agents Postes'!E$14,"")</f>
        <v/>
      </c>
      <c r="D2977" s="15"/>
      <c r="E2977" s="126"/>
      <c r="F2977" s="126"/>
      <c r="G2977" s="127"/>
      <c r="H2977" s="127"/>
      <c r="I2977" s="128"/>
      <c r="J2977" s="128"/>
      <c r="K2977" s="21"/>
      <c r="L2977" s="5">
        <f t="shared" si="3295"/>
        <v>0</v>
      </c>
      <c r="M2977" s="6">
        <f t="shared" si="3296"/>
        <v>0</v>
      </c>
      <c r="R2977">
        <f t="shared" si="3333"/>
        <v>1</v>
      </c>
      <c r="S2977" s="33">
        <f t="shared" ref="S2977" si="3363">S2963</f>
        <v>44116</v>
      </c>
      <c r="T2977">
        <f t="shared" si="3335"/>
        <v>42</v>
      </c>
      <c r="U2977">
        <f t="shared" si="3336"/>
        <v>10</v>
      </c>
      <c r="V2977" t="str">
        <f t="shared" si="3298"/>
        <v>421</v>
      </c>
      <c r="W2977" s="188">
        <f t="shared" si="3337"/>
        <v>0</v>
      </c>
      <c r="X2977" s="188">
        <f t="shared" si="3338"/>
        <v>0</v>
      </c>
      <c r="Y2977" s="33">
        <f t="shared" si="3339"/>
        <v>44116</v>
      </c>
    </row>
    <row r="2978" spans="1:25" ht="15">
      <c r="A2978" s="39">
        <v>198</v>
      </c>
      <c r="B2978" s="239">
        <f>IF(WORKDAY(D$4,A2978,Feries)&lt;=F$4,WORKDAY(D$4,A2978,Feries),"")</f>
        <v>44117</v>
      </c>
      <c r="C2978" s="11" t="str">
        <f>IF(B2978&lt;&gt;"",'Agents Postes'!E$3,"")</f>
        <v>Herbert Dupont</v>
      </c>
      <c r="D2978" s="12"/>
      <c r="E2978" s="123"/>
      <c r="F2978" s="123"/>
      <c r="G2978" s="124"/>
      <c r="H2978" s="124"/>
      <c r="I2978" s="125"/>
      <c r="J2978" s="125"/>
      <c r="K2978" s="13"/>
      <c r="L2978" s="2">
        <f t="shared" si="3295"/>
        <v>0</v>
      </c>
      <c r="M2978" s="3">
        <f t="shared" si="3296"/>
        <v>0</v>
      </c>
      <c r="R2978">
        <f t="shared" si="3333"/>
        <v>2</v>
      </c>
      <c r="S2978" s="33">
        <f t="shared" ref="S2978" si="3364">B2978</f>
        <v>44117</v>
      </c>
      <c r="T2978">
        <f t="shared" si="3335"/>
        <v>42</v>
      </c>
      <c r="U2978">
        <f t="shared" si="3336"/>
        <v>10</v>
      </c>
      <c r="V2978" t="str">
        <f t="shared" si="3298"/>
        <v>42Herbert Dupont2</v>
      </c>
      <c r="W2978" s="188">
        <f t="shared" si="3337"/>
        <v>0</v>
      </c>
      <c r="X2978" s="188">
        <f t="shared" si="3338"/>
        <v>0</v>
      </c>
      <c r="Y2978" s="33">
        <f t="shared" si="3339"/>
        <v>44117</v>
      </c>
    </row>
    <row r="2979" spans="1:25" ht="15">
      <c r="A2979" s="39"/>
      <c r="B2979" s="240"/>
      <c r="C2979" s="14" t="str">
        <f>IF(B2978&lt;&gt;"",'Agents Postes'!E$4,"")</f>
        <v>Lulu Durand</v>
      </c>
      <c r="D2979" s="15"/>
      <c r="E2979" s="16"/>
      <c r="F2979" s="16"/>
      <c r="G2979" s="17"/>
      <c r="H2979" s="17"/>
      <c r="I2979" s="18"/>
      <c r="J2979" s="18"/>
      <c r="K2979" s="19"/>
      <c r="L2979" s="1">
        <f t="shared" si="3295"/>
        <v>0</v>
      </c>
      <c r="M2979" s="4">
        <f t="shared" si="3296"/>
        <v>0</v>
      </c>
      <c r="R2979">
        <f t="shared" si="3333"/>
        <v>2</v>
      </c>
      <c r="S2979" s="33">
        <f t="shared" ref="S2979" si="3365">S2978</f>
        <v>44117</v>
      </c>
      <c r="T2979">
        <f t="shared" si="3335"/>
        <v>42</v>
      </c>
      <c r="U2979">
        <f t="shared" si="3336"/>
        <v>10</v>
      </c>
      <c r="V2979" t="str">
        <f t="shared" si="3298"/>
        <v>42Lulu Durand2</v>
      </c>
      <c r="W2979" s="188">
        <f t="shared" si="3337"/>
        <v>0</v>
      </c>
      <c r="X2979" s="188">
        <f t="shared" si="3338"/>
        <v>0</v>
      </c>
      <c r="Y2979" s="33">
        <f t="shared" si="3339"/>
        <v>44117</v>
      </c>
    </row>
    <row r="2980" spans="1:25" ht="15">
      <c r="A2980" s="39"/>
      <c r="B2980" s="240"/>
      <c r="C2980" s="14" t="str">
        <f>IF(B2978&lt;&gt;"",'Agents Postes'!E$5,"")</f>
        <v>Jules Wist</v>
      </c>
      <c r="D2980" s="15"/>
      <c r="E2980" s="16"/>
      <c r="F2980" s="16"/>
      <c r="G2980" s="17"/>
      <c r="H2980" s="17"/>
      <c r="I2980" s="18"/>
      <c r="J2980" s="18"/>
      <c r="K2980" s="19"/>
      <c r="L2980" s="1">
        <f t="shared" si="3295"/>
        <v>0</v>
      </c>
      <c r="M2980" s="4">
        <f t="shared" si="3296"/>
        <v>0</v>
      </c>
      <c r="R2980">
        <f t="shared" si="3333"/>
        <v>2</v>
      </c>
      <c r="S2980" s="33">
        <f t="shared" ref="S2980" si="3366">S2978</f>
        <v>44117</v>
      </c>
      <c r="T2980">
        <f t="shared" si="3335"/>
        <v>42</v>
      </c>
      <c r="U2980">
        <f t="shared" si="3336"/>
        <v>10</v>
      </c>
      <c r="V2980" t="str">
        <f t="shared" si="3298"/>
        <v>42Jules Wist2</v>
      </c>
      <c r="W2980" s="188">
        <f t="shared" si="3337"/>
        <v>0</v>
      </c>
      <c r="X2980" s="188">
        <f t="shared" si="3338"/>
        <v>0</v>
      </c>
      <c r="Y2980" s="33">
        <f t="shared" si="3339"/>
        <v>44117</v>
      </c>
    </row>
    <row r="2981" spans="1:25" ht="15">
      <c r="A2981" s="39"/>
      <c r="B2981" s="240"/>
      <c r="C2981" s="14" t="str">
        <f>IF(B2978&lt;&gt;"",'Agents Postes'!E$6,"")</f>
        <v>Honoré Tarot</v>
      </c>
      <c r="D2981" s="15"/>
      <c r="E2981" s="16"/>
      <c r="F2981" s="16"/>
      <c r="G2981" s="17"/>
      <c r="H2981" s="17"/>
      <c r="I2981" s="18"/>
      <c r="J2981" s="18"/>
      <c r="K2981" s="19"/>
      <c r="L2981" s="1">
        <f t="shared" si="3295"/>
        <v>0</v>
      </c>
      <c r="M2981" s="4">
        <f t="shared" si="3296"/>
        <v>0</v>
      </c>
      <c r="R2981">
        <f t="shared" si="3333"/>
        <v>2</v>
      </c>
      <c r="S2981" s="33">
        <f t="shared" ref="S2981" si="3367">S2978</f>
        <v>44117</v>
      </c>
      <c r="T2981">
        <f t="shared" si="3335"/>
        <v>42</v>
      </c>
      <c r="U2981">
        <f t="shared" si="3336"/>
        <v>10</v>
      </c>
      <c r="V2981" t="str">
        <f t="shared" si="3298"/>
        <v>42Honoré Tarot2</v>
      </c>
      <c r="W2981" s="188">
        <f t="shared" si="3337"/>
        <v>0</v>
      </c>
      <c r="X2981" s="188">
        <f t="shared" si="3338"/>
        <v>0</v>
      </c>
      <c r="Y2981" s="33">
        <f t="shared" si="3339"/>
        <v>44117</v>
      </c>
    </row>
    <row r="2982" spans="1:25" ht="15">
      <c r="A2982" s="39"/>
      <c r="B2982" s="240"/>
      <c r="C2982" s="14" t="str">
        <f>IF(B2978&lt;&gt;"",'Agents Postes'!E$7,"")</f>
        <v>Joseph Belote</v>
      </c>
      <c r="D2982" s="15"/>
      <c r="E2982" s="16"/>
      <c r="F2982" s="16"/>
      <c r="G2982" s="17"/>
      <c r="H2982" s="17"/>
      <c r="I2982" s="18"/>
      <c r="J2982" s="18"/>
      <c r="K2982" s="19"/>
      <c r="L2982" s="1">
        <f t="shared" ref="L2982:L3045" si="3368">(F2982-E2982)+(H2982-G2982)+(J2982-I2982)</f>
        <v>0</v>
      </c>
      <c r="M2982" s="4">
        <f t="shared" ref="M2982:M3045" si="3369">L2982*24</f>
        <v>0</v>
      </c>
      <c r="R2982">
        <f t="shared" si="3333"/>
        <v>2</v>
      </c>
      <c r="S2982" s="33">
        <f t="shared" ref="S2982" si="3370">S2978</f>
        <v>44117</v>
      </c>
      <c r="T2982">
        <f t="shared" si="3335"/>
        <v>42</v>
      </c>
      <c r="U2982">
        <f t="shared" si="3336"/>
        <v>10</v>
      </c>
      <c r="V2982" t="str">
        <f t="shared" ref="V2982:V3045" si="3371">T2982&amp;C2982&amp;R2982</f>
        <v>42Joseph Belote2</v>
      </c>
      <c r="W2982" s="188">
        <f t="shared" si="3337"/>
        <v>0</v>
      </c>
      <c r="X2982" s="188">
        <f t="shared" si="3338"/>
        <v>0</v>
      </c>
      <c r="Y2982" s="33">
        <f t="shared" si="3339"/>
        <v>44117</v>
      </c>
    </row>
    <row r="2983" spans="1:25" ht="15">
      <c r="A2983" s="39"/>
      <c r="B2983" s="240"/>
      <c r="C2983" s="14" t="str">
        <f>IF(B2978&lt;&gt;"",'Agents Postes'!E$8,"")</f>
        <v/>
      </c>
      <c r="D2983" s="15"/>
      <c r="E2983" s="16"/>
      <c r="F2983" s="16"/>
      <c r="G2983" s="17"/>
      <c r="H2983" s="17"/>
      <c r="I2983" s="18"/>
      <c r="J2983" s="18"/>
      <c r="K2983" s="19"/>
      <c r="L2983" s="1">
        <f t="shared" si="3368"/>
        <v>0</v>
      </c>
      <c r="M2983" s="4">
        <f t="shared" si="3369"/>
        <v>0</v>
      </c>
      <c r="R2983">
        <f t="shared" si="3333"/>
        <v>2</v>
      </c>
      <c r="S2983" s="33">
        <f t="shared" ref="S2983" si="3372">S2978</f>
        <v>44117</v>
      </c>
      <c r="T2983">
        <f t="shared" si="3335"/>
        <v>42</v>
      </c>
      <c r="U2983">
        <f t="shared" si="3336"/>
        <v>10</v>
      </c>
      <c r="V2983" t="str">
        <f t="shared" si="3371"/>
        <v>422</v>
      </c>
      <c r="W2983" s="188">
        <f t="shared" si="3337"/>
        <v>0</v>
      </c>
      <c r="X2983" s="188">
        <f t="shared" si="3338"/>
        <v>0</v>
      </c>
      <c r="Y2983" s="33">
        <f t="shared" si="3339"/>
        <v>44117</v>
      </c>
    </row>
    <row r="2984" spans="1:25" ht="15">
      <c r="A2984" s="39"/>
      <c r="B2984" s="240"/>
      <c r="C2984" s="14" t="str">
        <f>IF(B2978&lt;&gt;"",'Agents Postes'!E$9,"")</f>
        <v/>
      </c>
      <c r="D2984" s="15"/>
      <c r="E2984" s="16"/>
      <c r="F2984" s="16"/>
      <c r="G2984" s="17"/>
      <c r="H2984" s="17"/>
      <c r="I2984" s="18"/>
      <c r="J2984" s="18"/>
      <c r="K2984" s="19"/>
      <c r="L2984" s="1">
        <f t="shared" si="3368"/>
        <v>0</v>
      </c>
      <c r="M2984" s="4">
        <f t="shared" si="3369"/>
        <v>0</v>
      </c>
      <c r="R2984">
        <f t="shared" si="3333"/>
        <v>2</v>
      </c>
      <c r="S2984" s="33">
        <f t="shared" ref="S2984" si="3373">S2978</f>
        <v>44117</v>
      </c>
      <c r="T2984">
        <f t="shared" si="3335"/>
        <v>42</v>
      </c>
      <c r="U2984">
        <f t="shared" si="3336"/>
        <v>10</v>
      </c>
      <c r="V2984" t="str">
        <f t="shared" si="3371"/>
        <v>422</v>
      </c>
      <c r="W2984" s="188">
        <f t="shared" si="3337"/>
        <v>0</v>
      </c>
      <c r="X2984" s="188">
        <f t="shared" si="3338"/>
        <v>0</v>
      </c>
      <c r="Y2984" s="33">
        <f t="shared" si="3339"/>
        <v>44117</v>
      </c>
    </row>
    <row r="2985" spans="1:25" ht="15">
      <c r="A2985" s="39"/>
      <c r="B2985" s="240"/>
      <c r="C2985" s="14" t="str">
        <f>IF(B2978&lt;&gt;"",'Agents Postes'!E$10,"")</f>
        <v/>
      </c>
      <c r="D2985" s="15"/>
      <c r="E2985" s="16"/>
      <c r="F2985" s="16"/>
      <c r="G2985" s="17"/>
      <c r="H2985" s="17"/>
      <c r="I2985" s="18"/>
      <c r="J2985" s="18"/>
      <c r="K2985" s="19"/>
      <c r="L2985" s="1">
        <f t="shared" si="3368"/>
        <v>0</v>
      </c>
      <c r="M2985" s="4">
        <f t="shared" si="3369"/>
        <v>0</v>
      </c>
      <c r="R2985">
        <f t="shared" si="3333"/>
        <v>2</v>
      </c>
      <c r="S2985" s="33">
        <f t="shared" ref="S2985" si="3374">S2978</f>
        <v>44117</v>
      </c>
      <c r="T2985">
        <f t="shared" si="3335"/>
        <v>42</v>
      </c>
      <c r="U2985">
        <f t="shared" si="3336"/>
        <v>10</v>
      </c>
      <c r="V2985" t="str">
        <f t="shared" si="3371"/>
        <v>422</v>
      </c>
      <c r="W2985" s="188">
        <f t="shared" si="3337"/>
        <v>0</v>
      </c>
      <c r="X2985" s="188">
        <f t="shared" si="3338"/>
        <v>0</v>
      </c>
      <c r="Y2985" s="33">
        <f t="shared" si="3339"/>
        <v>44117</v>
      </c>
    </row>
    <row r="2986" spans="1:25" ht="15">
      <c r="A2986" s="39"/>
      <c r="B2986" s="240"/>
      <c r="C2986" s="14" t="str">
        <f>IF(B2978&lt;&gt;"",'Agents Postes'!E$11,"")</f>
        <v/>
      </c>
      <c r="D2986" s="15"/>
      <c r="E2986" s="16"/>
      <c r="F2986" s="16"/>
      <c r="G2986" s="17"/>
      <c r="H2986" s="17"/>
      <c r="I2986" s="18"/>
      <c r="J2986" s="18"/>
      <c r="K2986" s="19"/>
      <c r="L2986" s="1">
        <f t="shared" si="3368"/>
        <v>0</v>
      </c>
      <c r="M2986" s="4">
        <f t="shared" si="3369"/>
        <v>0</v>
      </c>
      <c r="R2986">
        <f t="shared" si="3333"/>
        <v>2</v>
      </c>
      <c r="S2986" s="33">
        <f t="shared" ref="S2986" si="3375">S2978</f>
        <v>44117</v>
      </c>
      <c r="T2986">
        <f t="shared" si="3335"/>
        <v>42</v>
      </c>
      <c r="U2986">
        <f t="shared" si="3336"/>
        <v>10</v>
      </c>
      <c r="V2986" t="str">
        <f t="shared" si="3371"/>
        <v>422</v>
      </c>
      <c r="W2986" s="188">
        <f t="shared" si="3337"/>
        <v>0</v>
      </c>
      <c r="X2986" s="188">
        <f t="shared" si="3338"/>
        <v>0</v>
      </c>
      <c r="Y2986" s="33">
        <f t="shared" si="3339"/>
        <v>44117</v>
      </c>
    </row>
    <row r="2987" spans="1:25" ht="15">
      <c r="A2987" s="39"/>
      <c r="B2987" s="240"/>
      <c r="C2987" s="14" t="str">
        <f>IF(B2978&lt;&gt;"",'Agents Postes'!E$12,"")</f>
        <v/>
      </c>
      <c r="D2987" s="15"/>
      <c r="E2987" s="16"/>
      <c r="F2987" s="16"/>
      <c r="G2987" s="17"/>
      <c r="H2987" s="17"/>
      <c r="I2987" s="18"/>
      <c r="J2987" s="18"/>
      <c r="K2987" s="19"/>
      <c r="L2987" s="1">
        <f t="shared" si="3368"/>
        <v>0</v>
      </c>
      <c r="M2987" s="4">
        <f t="shared" si="3369"/>
        <v>0</v>
      </c>
      <c r="R2987">
        <f t="shared" si="3333"/>
        <v>2</v>
      </c>
      <c r="S2987" s="33">
        <f t="shared" ref="S2987" si="3376">S2978</f>
        <v>44117</v>
      </c>
      <c r="T2987">
        <f t="shared" si="3335"/>
        <v>42</v>
      </c>
      <c r="U2987">
        <f t="shared" si="3336"/>
        <v>10</v>
      </c>
      <c r="V2987" t="str">
        <f t="shared" si="3371"/>
        <v>422</v>
      </c>
      <c r="W2987" s="188">
        <f t="shared" si="3337"/>
        <v>0</v>
      </c>
      <c r="X2987" s="188">
        <f t="shared" si="3338"/>
        <v>0</v>
      </c>
      <c r="Y2987" s="33">
        <f t="shared" si="3339"/>
        <v>44117</v>
      </c>
    </row>
    <row r="2988" spans="1:25" ht="15">
      <c r="A2988" s="39"/>
      <c r="B2988" s="240"/>
      <c r="C2988" s="14" t="str">
        <f>IF(B2978&lt;&gt;"",'Agents Postes'!E$13,"")</f>
        <v/>
      </c>
      <c r="D2988" s="15"/>
      <c r="E2988" s="16"/>
      <c r="F2988" s="16"/>
      <c r="G2988" s="17"/>
      <c r="H2988" s="17"/>
      <c r="I2988" s="18"/>
      <c r="J2988" s="18"/>
      <c r="K2988" s="19"/>
      <c r="L2988" s="1">
        <f t="shared" si="3368"/>
        <v>0</v>
      </c>
      <c r="M2988" s="4">
        <f t="shared" si="3369"/>
        <v>0</v>
      </c>
      <c r="R2988">
        <f t="shared" si="3333"/>
        <v>2</v>
      </c>
      <c r="S2988" s="33">
        <f t="shared" ref="S2988" si="3377">S2978</f>
        <v>44117</v>
      </c>
      <c r="T2988">
        <f t="shared" si="3335"/>
        <v>42</v>
      </c>
      <c r="U2988">
        <f t="shared" si="3336"/>
        <v>10</v>
      </c>
      <c r="V2988" t="str">
        <f t="shared" si="3371"/>
        <v>422</v>
      </c>
      <c r="W2988" s="188">
        <f t="shared" si="3337"/>
        <v>0</v>
      </c>
      <c r="X2988" s="188">
        <f t="shared" si="3338"/>
        <v>0</v>
      </c>
      <c r="Y2988" s="33">
        <f t="shared" si="3339"/>
        <v>44117</v>
      </c>
    </row>
    <row r="2989" spans="1:25" ht="15">
      <c r="A2989" s="39"/>
      <c r="B2989" s="240"/>
      <c r="C2989" s="14" t="str">
        <f>IF(B2978&lt;&gt;"",'Agents Postes'!E$14,"")</f>
        <v/>
      </c>
      <c r="D2989" s="15"/>
      <c r="E2989" s="16"/>
      <c r="F2989" s="16"/>
      <c r="G2989" s="17"/>
      <c r="H2989" s="17"/>
      <c r="I2989" s="18"/>
      <c r="J2989" s="18"/>
      <c r="K2989" s="19"/>
      <c r="L2989" s="1">
        <f t="shared" si="3368"/>
        <v>0</v>
      </c>
      <c r="M2989" s="4">
        <f t="shared" si="3369"/>
        <v>0</v>
      </c>
      <c r="R2989">
        <f t="shared" si="3333"/>
        <v>2</v>
      </c>
      <c r="S2989" s="33">
        <f t="shared" ref="S2989" si="3378">S2978</f>
        <v>44117</v>
      </c>
      <c r="T2989">
        <f t="shared" si="3335"/>
        <v>42</v>
      </c>
      <c r="U2989">
        <f t="shared" si="3336"/>
        <v>10</v>
      </c>
      <c r="V2989" t="str">
        <f t="shared" si="3371"/>
        <v>422</v>
      </c>
      <c r="W2989" s="188">
        <f t="shared" si="3337"/>
        <v>0</v>
      </c>
      <c r="X2989" s="188">
        <f t="shared" si="3338"/>
        <v>0</v>
      </c>
      <c r="Y2989" s="33">
        <f t="shared" si="3339"/>
        <v>44117</v>
      </c>
    </row>
    <row r="2990" spans="1:25" ht="15">
      <c r="A2990" s="39"/>
      <c r="B2990" s="240"/>
      <c r="C2990" s="14" t="str">
        <f>IF(B2979&lt;&gt;"",'Agents Postes'!E$14,"")</f>
        <v/>
      </c>
      <c r="D2990" s="15"/>
      <c r="E2990" s="16"/>
      <c r="F2990" s="16"/>
      <c r="G2990" s="17"/>
      <c r="H2990" s="17"/>
      <c r="I2990" s="18"/>
      <c r="J2990" s="18"/>
      <c r="K2990" s="19"/>
      <c r="L2990" s="1">
        <f t="shared" si="3368"/>
        <v>0</v>
      </c>
      <c r="M2990" s="4">
        <f t="shared" si="3369"/>
        <v>0</v>
      </c>
      <c r="R2990">
        <f t="shared" si="3333"/>
        <v>2</v>
      </c>
      <c r="S2990" s="33">
        <f t="shared" ref="S2990" si="3379">S2978</f>
        <v>44117</v>
      </c>
      <c r="T2990">
        <f t="shared" si="3335"/>
        <v>42</v>
      </c>
      <c r="U2990">
        <f t="shared" si="3336"/>
        <v>10</v>
      </c>
      <c r="V2990" t="str">
        <f t="shared" si="3371"/>
        <v>422</v>
      </c>
      <c r="W2990" s="188">
        <f t="shared" si="3337"/>
        <v>0</v>
      </c>
      <c r="X2990" s="188">
        <f t="shared" si="3338"/>
        <v>0</v>
      </c>
      <c r="Y2990" s="33">
        <f t="shared" si="3339"/>
        <v>44117</v>
      </c>
    </row>
    <row r="2991" spans="1:25" ht="15">
      <c r="A2991" s="39"/>
      <c r="B2991" s="240"/>
      <c r="C2991" s="14" t="str">
        <f>IF(B2980&lt;&gt;"",'Agents Postes'!E$14,"")</f>
        <v/>
      </c>
      <c r="D2991" s="15"/>
      <c r="E2991" s="16"/>
      <c r="F2991" s="16"/>
      <c r="G2991" s="17"/>
      <c r="H2991" s="17"/>
      <c r="I2991" s="18"/>
      <c r="J2991" s="18"/>
      <c r="K2991" s="19"/>
      <c r="L2991" s="1">
        <f t="shared" si="3368"/>
        <v>0</v>
      </c>
      <c r="M2991" s="4">
        <f t="shared" si="3369"/>
        <v>0</v>
      </c>
      <c r="R2991">
        <f t="shared" si="3333"/>
        <v>2</v>
      </c>
      <c r="S2991" s="33">
        <f t="shared" ref="S2991" si="3380">S2978</f>
        <v>44117</v>
      </c>
      <c r="T2991">
        <f t="shared" si="3335"/>
        <v>42</v>
      </c>
      <c r="U2991">
        <f t="shared" si="3336"/>
        <v>10</v>
      </c>
      <c r="V2991" t="str">
        <f t="shared" si="3371"/>
        <v>422</v>
      </c>
      <c r="W2991" s="188">
        <f t="shared" si="3337"/>
        <v>0</v>
      </c>
      <c r="X2991" s="188">
        <f t="shared" si="3338"/>
        <v>0</v>
      </c>
      <c r="Y2991" s="33">
        <f t="shared" si="3339"/>
        <v>44117</v>
      </c>
    </row>
    <row r="2992" spans="1:25" ht="15.75" thickBot="1">
      <c r="A2992" s="39"/>
      <c r="B2992" s="241"/>
      <c r="C2992" s="14" t="str">
        <f>IF(B2981&lt;&gt;"",'Agents Postes'!E$14,"")</f>
        <v/>
      </c>
      <c r="D2992" s="15"/>
      <c r="E2992" s="126"/>
      <c r="F2992" s="126"/>
      <c r="G2992" s="127"/>
      <c r="H2992" s="127"/>
      <c r="I2992" s="128"/>
      <c r="J2992" s="128"/>
      <c r="K2992" s="21"/>
      <c r="L2992" s="5">
        <f t="shared" si="3368"/>
        <v>0</v>
      </c>
      <c r="M2992" s="6">
        <f t="shared" si="3369"/>
        <v>0</v>
      </c>
      <c r="R2992">
        <f t="shared" si="3333"/>
        <v>2</v>
      </c>
      <c r="S2992" s="33">
        <f t="shared" ref="S2992" si="3381">S2978</f>
        <v>44117</v>
      </c>
      <c r="T2992">
        <f t="shared" si="3335"/>
        <v>42</v>
      </c>
      <c r="U2992">
        <f t="shared" si="3336"/>
        <v>10</v>
      </c>
      <c r="V2992" t="str">
        <f t="shared" si="3371"/>
        <v>422</v>
      </c>
      <c r="W2992" s="188">
        <f t="shared" si="3337"/>
        <v>0</v>
      </c>
      <c r="X2992" s="188">
        <f t="shared" si="3338"/>
        <v>0</v>
      </c>
      <c r="Y2992" s="33">
        <f t="shared" si="3339"/>
        <v>44117</v>
      </c>
    </row>
    <row r="2993" spans="1:25" ht="15">
      <c r="A2993" s="39">
        <v>199</v>
      </c>
      <c r="B2993" s="239">
        <f>IF(WORKDAY(D$4,A2993,Feries)&lt;=F$4,WORKDAY(D$4,A2993,Feries),"")</f>
        <v>44118</v>
      </c>
      <c r="C2993" s="11" t="str">
        <f>IF(B2993&lt;&gt;"",'Agents Postes'!E$3,"")</f>
        <v>Herbert Dupont</v>
      </c>
      <c r="D2993" s="12"/>
      <c r="E2993" s="123"/>
      <c r="F2993" s="123"/>
      <c r="G2993" s="124"/>
      <c r="H2993" s="124"/>
      <c r="I2993" s="125"/>
      <c r="J2993" s="125"/>
      <c r="K2993" s="13"/>
      <c r="L2993" s="2">
        <f t="shared" si="3368"/>
        <v>0</v>
      </c>
      <c r="M2993" s="3">
        <f t="shared" si="3369"/>
        <v>0</v>
      </c>
      <c r="R2993">
        <f t="shared" si="3333"/>
        <v>3</v>
      </c>
      <c r="S2993" s="33">
        <f t="shared" ref="S2993" si="3382">B2993</f>
        <v>44118</v>
      </c>
      <c r="T2993">
        <f t="shared" si="3335"/>
        <v>42</v>
      </c>
      <c r="U2993">
        <f t="shared" si="3336"/>
        <v>10</v>
      </c>
      <c r="V2993" t="str">
        <f t="shared" si="3371"/>
        <v>42Herbert Dupont3</v>
      </c>
      <c r="W2993" s="188">
        <f t="shared" si="3337"/>
        <v>0</v>
      </c>
      <c r="X2993" s="188">
        <f t="shared" si="3338"/>
        <v>0</v>
      </c>
      <c r="Y2993" s="33">
        <f t="shared" si="3339"/>
        <v>44118</v>
      </c>
    </row>
    <row r="2994" spans="1:25" ht="15">
      <c r="A2994" s="39"/>
      <c r="B2994" s="240"/>
      <c r="C2994" s="14" t="str">
        <f>IF(B2993&lt;&gt;"",'Agents Postes'!E$4,"")</f>
        <v>Lulu Durand</v>
      </c>
      <c r="D2994" s="15"/>
      <c r="E2994" s="16"/>
      <c r="F2994" s="16"/>
      <c r="G2994" s="17"/>
      <c r="H2994" s="17"/>
      <c r="I2994" s="18"/>
      <c r="J2994" s="18"/>
      <c r="K2994" s="19"/>
      <c r="L2994" s="1">
        <f t="shared" si="3368"/>
        <v>0</v>
      </c>
      <c r="M2994" s="4">
        <f t="shared" si="3369"/>
        <v>0</v>
      </c>
      <c r="R2994">
        <f t="shared" si="3333"/>
        <v>3</v>
      </c>
      <c r="S2994" s="33">
        <f t="shared" ref="S2994" si="3383">S2993</f>
        <v>44118</v>
      </c>
      <c r="T2994">
        <f t="shared" si="3335"/>
        <v>42</v>
      </c>
      <c r="U2994">
        <f t="shared" si="3336"/>
        <v>10</v>
      </c>
      <c r="V2994" t="str">
        <f t="shared" si="3371"/>
        <v>42Lulu Durand3</v>
      </c>
      <c r="W2994" s="188">
        <f t="shared" si="3337"/>
        <v>0</v>
      </c>
      <c r="X2994" s="188">
        <f t="shared" si="3338"/>
        <v>0</v>
      </c>
      <c r="Y2994" s="33">
        <f t="shared" si="3339"/>
        <v>44118</v>
      </c>
    </row>
    <row r="2995" spans="1:25" ht="15">
      <c r="A2995" s="39"/>
      <c r="B2995" s="240"/>
      <c r="C2995" s="14" t="str">
        <f>IF(B2993&lt;&gt;"",'Agents Postes'!E$5,"")</f>
        <v>Jules Wist</v>
      </c>
      <c r="D2995" s="15"/>
      <c r="E2995" s="16"/>
      <c r="F2995" s="16"/>
      <c r="G2995" s="17"/>
      <c r="H2995" s="17"/>
      <c r="I2995" s="18"/>
      <c r="J2995" s="18"/>
      <c r="K2995" s="19"/>
      <c r="L2995" s="1">
        <f t="shared" si="3368"/>
        <v>0</v>
      </c>
      <c r="M2995" s="4">
        <f t="shared" si="3369"/>
        <v>0</v>
      </c>
      <c r="R2995">
        <f t="shared" si="3333"/>
        <v>3</v>
      </c>
      <c r="S2995" s="33">
        <f t="shared" ref="S2995" si="3384">S2993</f>
        <v>44118</v>
      </c>
      <c r="T2995">
        <f t="shared" si="3335"/>
        <v>42</v>
      </c>
      <c r="U2995">
        <f t="shared" si="3336"/>
        <v>10</v>
      </c>
      <c r="V2995" t="str">
        <f t="shared" si="3371"/>
        <v>42Jules Wist3</v>
      </c>
      <c r="W2995" s="188">
        <f t="shared" si="3337"/>
        <v>0</v>
      </c>
      <c r="X2995" s="188">
        <f t="shared" si="3338"/>
        <v>0</v>
      </c>
      <c r="Y2995" s="33">
        <f t="shared" si="3339"/>
        <v>44118</v>
      </c>
    </row>
    <row r="2996" spans="1:25" ht="15">
      <c r="A2996" s="39"/>
      <c r="B2996" s="240"/>
      <c r="C2996" s="14" t="str">
        <f>IF(B2993&lt;&gt;"",'Agents Postes'!E$6,"")</f>
        <v>Honoré Tarot</v>
      </c>
      <c r="D2996" s="15"/>
      <c r="E2996" s="16"/>
      <c r="F2996" s="16"/>
      <c r="G2996" s="17"/>
      <c r="H2996" s="17"/>
      <c r="I2996" s="18"/>
      <c r="J2996" s="18"/>
      <c r="K2996" s="19"/>
      <c r="L2996" s="1">
        <f t="shared" si="3368"/>
        <v>0</v>
      </c>
      <c r="M2996" s="4">
        <f t="shared" si="3369"/>
        <v>0</v>
      </c>
      <c r="R2996">
        <f t="shared" si="3333"/>
        <v>3</v>
      </c>
      <c r="S2996" s="33">
        <f t="shared" ref="S2996" si="3385">S2993</f>
        <v>44118</v>
      </c>
      <c r="T2996">
        <f t="shared" si="3335"/>
        <v>42</v>
      </c>
      <c r="U2996">
        <f t="shared" si="3336"/>
        <v>10</v>
      </c>
      <c r="V2996" t="str">
        <f t="shared" si="3371"/>
        <v>42Honoré Tarot3</v>
      </c>
      <c r="W2996" s="188">
        <f t="shared" si="3337"/>
        <v>0</v>
      </c>
      <c r="X2996" s="188">
        <f t="shared" si="3338"/>
        <v>0</v>
      </c>
      <c r="Y2996" s="33">
        <f t="shared" si="3339"/>
        <v>44118</v>
      </c>
    </row>
    <row r="2997" spans="1:25" ht="15">
      <c r="A2997" s="39"/>
      <c r="B2997" s="240"/>
      <c r="C2997" s="14" t="str">
        <f>IF(B2993&lt;&gt;"",'Agents Postes'!E$7,"")</f>
        <v>Joseph Belote</v>
      </c>
      <c r="D2997" s="15"/>
      <c r="E2997" s="16"/>
      <c r="F2997" s="16"/>
      <c r="G2997" s="17"/>
      <c r="H2997" s="17"/>
      <c r="I2997" s="18"/>
      <c r="J2997" s="18"/>
      <c r="K2997" s="19"/>
      <c r="L2997" s="1">
        <f t="shared" si="3368"/>
        <v>0</v>
      </c>
      <c r="M2997" s="4">
        <f t="shared" si="3369"/>
        <v>0</v>
      </c>
      <c r="R2997">
        <f t="shared" si="3333"/>
        <v>3</v>
      </c>
      <c r="S2997" s="33">
        <f t="shared" ref="S2997" si="3386">S2993</f>
        <v>44118</v>
      </c>
      <c r="T2997">
        <f t="shared" si="3335"/>
        <v>42</v>
      </c>
      <c r="U2997">
        <f t="shared" si="3336"/>
        <v>10</v>
      </c>
      <c r="V2997" t="str">
        <f t="shared" si="3371"/>
        <v>42Joseph Belote3</v>
      </c>
      <c r="W2997" s="188">
        <f t="shared" si="3337"/>
        <v>0</v>
      </c>
      <c r="X2997" s="188">
        <f t="shared" si="3338"/>
        <v>0</v>
      </c>
      <c r="Y2997" s="33">
        <f t="shared" si="3339"/>
        <v>44118</v>
      </c>
    </row>
    <row r="2998" spans="1:25" ht="15">
      <c r="A2998" s="39"/>
      <c r="B2998" s="240"/>
      <c r="C2998" s="14" t="str">
        <f>IF(B2993&lt;&gt;"",'Agents Postes'!E$8,"")</f>
        <v/>
      </c>
      <c r="D2998" s="15"/>
      <c r="E2998" s="16"/>
      <c r="F2998" s="16"/>
      <c r="G2998" s="17"/>
      <c r="H2998" s="17"/>
      <c r="I2998" s="18"/>
      <c r="J2998" s="18"/>
      <c r="K2998" s="19"/>
      <c r="L2998" s="1">
        <f t="shared" si="3368"/>
        <v>0</v>
      </c>
      <c r="M2998" s="4">
        <f t="shared" si="3369"/>
        <v>0</v>
      </c>
      <c r="R2998">
        <f t="shared" si="3333"/>
        <v>3</v>
      </c>
      <c r="S2998" s="33">
        <f t="shared" ref="S2998" si="3387">S2993</f>
        <v>44118</v>
      </c>
      <c r="T2998">
        <f t="shared" si="3335"/>
        <v>42</v>
      </c>
      <c r="U2998">
        <f t="shared" si="3336"/>
        <v>10</v>
      </c>
      <c r="V2998" t="str">
        <f t="shared" si="3371"/>
        <v>423</v>
      </c>
      <c r="W2998" s="188">
        <f t="shared" si="3337"/>
        <v>0</v>
      </c>
      <c r="X2998" s="188">
        <f t="shared" si="3338"/>
        <v>0</v>
      </c>
      <c r="Y2998" s="33">
        <f t="shared" si="3339"/>
        <v>44118</v>
      </c>
    </row>
    <row r="2999" spans="1:25" ht="15">
      <c r="A2999" s="39"/>
      <c r="B2999" s="240"/>
      <c r="C2999" s="14" t="str">
        <f>IF(B2993&lt;&gt;"",'Agents Postes'!E$9,"")</f>
        <v/>
      </c>
      <c r="D2999" s="15"/>
      <c r="E2999" s="16"/>
      <c r="F2999" s="16"/>
      <c r="G2999" s="17"/>
      <c r="H2999" s="17"/>
      <c r="I2999" s="18"/>
      <c r="J2999" s="18"/>
      <c r="K2999" s="19"/>
      <c r="L2999" s="1">
        <f t="shared" si="3368"/>
        <v>0</v>
      </c>
      <c r="M2999" s="4">
        <f t="shared" si="3369"/>
        <v>0</v>
      </c>
      <c r="R2999">
        <f t="shared" si="3333"/>
        <v>3</v>
      </c>
      <c r="S2999" s="33">
        <f t="shared" ref="S2999" si="3388">S2993</f>
        <v>44118</v>
      </c>
      <c r="T2999">
        <f t="shared" si="3335"/>
        <v>42</v>
      </c>
      <c r="U2999">
        <f t="shared" si="3336"/>
        <v>10</v>
      </c>
      <c r="V2999" t="str">
        <f t="shared" si="3371"/>
        <v>423</v>
      </c>
      <c r="W2999" s="188">
        <f t="shared" si="3337"/>
        <v>0</v>
      </c>
      <c r="X2999" s="188">
        <f t="shared" si="3338"/>
        <v>0</v>
      </c>
      <c r="Y2999" s="33">
        <f t="shared" si="3339"/>
        <v>44118</v>
      </c>
    </row>
    <row r="3000" spans="1:25" ht="15">
      <c r="A3000" s="39"/>
      <c r="B3000" s="240"/>
      <c r="C3000" s="14" t="str">
        <f>IF(B2993&lt;&gt;"",'Agents Postes'!E$10,"")</f>
        <v/>
      </c>
      <c r="D3000" s="15"/>
      <c r="E3000" s="16"/>
      <c r="F3000" s="16"/>
      <c r="G3000" s="17"/>
      <c r="H3000" s="17"/>
      <c r="I3000" s="18"/>
      <c r="J3000" s="18"/>
      <c r="K3000" s="19"/>
      <c r="L3000" s="1">
        <f t="shared" si="3368"/>
        <v>0</v>
      </c>
      <c r="M3000" s="4">
        <f t="shared" si="3369"/>
        <v>0</v>
      </c>
      <c r="R3000">
        <f t="shared" si="3333"/>
        <v>3</v>
      </c>
      <c r="S3000" s="33">
        <f t="shared" ref="S3000" si="3389">S2993</f>
        <v>44118</v>
      </c>
      <c r="T3000">
        <f t="shared" si="3335"/>
        <v>42</v>
      </c>
      <c r="U3000">
        <f t="shared" si="3336"/>
        <v>10</v>
      </c>
      <c r="V3000" t="str">
        <f t="shared" si="3371"/>
        <v>423</v>
      </c>
      <c r="W3000" s="188">
        <f t="shared" si="3337"/>
        <v>0</v>
      </c>
      <c r="X3000" s="188">
        <f t="shared" si="3338"/>
        <v>0</v>
      </c>
      <c r="Y3000" s="33">
        <f t="shared" si="3339"/>
        <v>44118</v>
      </c>
    </row>
    <row r="3001" spans="1:25" ht="15">
      <c r="A3001" s="39"/>
      <c r="B3001" s="240"/>
      <c r="C3001" s="14" t="str">
        <f>IF(B2993&lt;&gt;"",'Agents Postes'!E$11,"")</f>
        <v/>
      </c>
      <c r="D3001" s="15"/>
      <c r="E3001" s="16"/>
      <c r="F3001" s="16"/>
      <c r="G3001" s="17"/>
      <c r="H3001" s="17"/>
      <c r="I3001" s="18"/>
      <c r="J3001" s="18"/>
      <c r="K3001" s="19"/>
      <c r="L3001" s="1">
        <f t="shared" si="3368"/>
        <v>0</v>
      </c>
      <c r="M3001" s="4">
        <f t="shared" si="3369"/>
        <v>0</v>
      </c>
      <c r="R3001">
        <f t="shared" si="3333"/>
        <v>3</v>
      </c>
      <c r="S3001" s="33">
        <f t="shared" ref="S3001" si="3390">S2993</f>
        <v>44118</v>
      </c>
      <c r="T3001">
        <f t="shared" si="3335"/>
        <v>42</v>
      </c>
      <c r="U3001">
        <f t="shared" si="3336"/>
        <v>10</v>
      </c>
      <c r="V3001" t="str">
        <f t="shared" si="3371"/>
        <v>423</v>
      </c>
      <c r="W3001" s="188">
        <f t="shared" si="3337"/>
        <v>0</v>
      </c>
      <c r="X3001" s="188">
        <f t="shared" si="3338"/>
        <v>0</v>
      </c>
      <c r="Y3001" s="33">
        <f t="shared" si="3339"/>
        <v>44118</v>
      </c>
    </row>
    <row r="3002" spans="1:25" ht="15">
      <c r="A3002" s="39"/>
      <c r="B3002" s="240"/>
      <c r="C3002" s="14" t="str">
        <f>IF(B2993&lt;&gt;"",'Agents Postes'!E$12,"")</f>
        <v/>
      </c>
      <c r="D3002" s="15"/>
      <c r="E3002" s="16"/>
      <c r="F3002" s="16"/>
      <c r="G3002" s="17"/>
      <c r="H3002" s="17"/>
      <c r="I3002" s="18"/>
      <c r="J3002" s="18"/>
      <c r="K3002" s="19"/>
      <c r="L3002" s="1">
        <f t="shared" si="3368"/>
        <v>0</v>
      </c>
      <c r="M3002" s="4">
        <f t="shared" si="3369"/>
        <v>0</v>
      </c>
      <c r="R3002">
        <f t="shared" si="3333"/>
        <v>3</v>
      </c>
      <c r="S3002" s="33">
        <f t="shared" ref="S3002" si="3391">S2993</f>
        <v>44118</v>
      </c>
      <c r="T3002">
        <f t="shared" si="3335"/>
        <v>42</v>
      </c>
      <c r="U3002">
        <f t="shared" si="3336"/>
        <v>10</v>
      </c>
      <c r="V3002" t="str">
        <f t="shared" si="3371"/>
        <v>423</v>
      </c>
      <c r="W3002" s="188">
        <f t="shared" si="3337"/>
        <v>0</v>
      </c>
      <c r="X3002" s="188">
        <f t="shared" si="3338"/>
        <v>0</v>
      </c>
      <c r="Y3002" s="33">
        <f t="shared" si="3339"/>
        <v>44118</v>
      </c>
    </row>
    <row r="3003" spans="1:25" ht="15">
      <c r="A3003" s="39"/>
      <c r="B3003" s="240"/>
      <c r="C3003" s="14" t="str">
        <f>IF(B2993&lt;&gt;"",'Agents Postes'!E$13,"")</f>
        <v/>
      </c>
      <c r="D3003" s="15"/>
      <c r="E3003" s="16"/>
      <c r="F3003" s="16"/>
      <c r="G3003" s="17"/>
      <c r="H3003" s="17"/>
      <c r="I3003" s="18"/>
      <c r="J3003" s="18"/>
      <c r="K3003" s="19"/>
      <c r="L3003" s="1">
        <f t="shared" si="3368"/>
        <v>0</v>
      </c>
      <c r="M3003" s="4">
        <f t="shared" si="3369"/>
        <v>0</v>
      </c>
      <c r="R3003">
        <f t="shared" si="3333"/>
        <v>3</v>
      </c>
      <c r="S3003" s="33">
        <f t="shared" ref="S3003" si="3392">S2993</f>
        <v>44118</v>
      </c>
      <c r="T3003">
        <f t="shared" si="3335"/>
        <v>42</v>
      </c>
      <c r="U3003">
        <f t="shared" si="3336"/>
        <v>10</v>
      </c>
      <c r="V3003" t="str">
        <f t="shared" si="3371"/>
        <v>423</v>
      </c>
      <c r="W3003" s="188">
        <f t="shared" si="3337"/>
        <v>0</v>
      </c>
      <c r="X3003" s="188">
        <f t="shared" si="3338"/>
        <v>0</v>
      </c>
      <c r="Y3003" s="33">
        <f t="shared" si="3339"/>
        <v>44118</v>
      </c>
    </row>
    <row r="3004" spans="1:25" ht="15">
      <c r="A3004" s="39"/>
      <c r="B3004" s="240"/>
      <c r="C3004" s="14" t="str">
        <f>IF(B2993&lt;&gt;"",'Agents Postes'!E$14,"")</f>
        <v/>
      </c>
      <c r="D3004" s="15"/>
      <c r="E3004" s="16"/>
      <c r="F3004" s="16"/>
      <c r="G3004" s="17"/>
      <c r="H3004" s="17"/>
      <c r="I3004" s="18"/>
      <c r="J3004" s="18"/>
      <c r="K3004" s="19"/>
      <c r="L3004" s="1">
        <f t="shared" si="3368"/>
        <v>0</v>
      </c>
      <c r="M3004" s="4">
        <f t="shared" si="3369"/>
        <v>0</v>
      </c>
      <c r="R3004">
        <f t="shared" si="3333"/>
        <v>3</v>
      </c>
      <c r="S3004" s="33">
        <f t="shared" ref="S3004" si="3393">S2993</f>
        <v>44118</v>
      </c>
      <c r="T3004">
        <f t="shared" si="3335"/>
        <v>42</v>
      </c>
      <c r="U3004">
        <f t="shared" si="3336"/>
        <v>10</v>
      </c>
      <c r="V3004" t="str">
        <f t="shared" si="3371"/>
        <v>423</v>
      </c>
      <c r="W3004" s="188">
        <f t="shared" si="3337"/>
        <v>0</v>
      </c>
      <c r="X3004" s="188">
        <f t="shared" si="3338"/>
        <v>0</v>
      </c>
      <c r="Y3004" s="33">
        <f t="shared" si="3339"/>
        <v>44118</v>
      </c>
    </row>
    <row r="3005" spans="1:25" ht="15">
      <c r="A3005" s="39"/>
      <c r="B3005" s="240"/>
      <c r="C3005" s="14" t="str">
        <f>IF(B2994&lt;&gt;"",'Agents Postes'!E$14,"")</f>
        <v/>
      </c>
      <c r="D3005" s="15"/>
      <c r="E3005" s="16"/>
      <c r="F3005" s="16"/>
      <c r="G3005" s="17"/>
      <c r="H3005" s="17"/>
      <c r="I3005" s="18"/>
      <c r="J3005" s="18"/>
      <c r="K3005" s="19"/>
      <c r="L3005" s="1">
        <f t="shared" si="3368"/>
        <v>0</v>
      </c>
      <c r="M3005" s="4">
        <f t="shared" si="3369"/>
        <v>0</v>
      </c>
      <c r="R3005">
        <f t="shared" si="3333"/>
        <v>3</v>
      </c>
      <c r="S3005" s="33">
        <f t="shared" ref="S3005" si="3394">S2993</f>
        <v>44118</v>
      </c>
      <c r="T3005">
        <f t="shared" si="3335"/>
        <v>42</v>
      </c>
      <c r="U3005">
        <f t="shared" si="3336"/>
        <v>10</v>
      </c>
      <c r="V3005" t="str">
        <f t="shared" si="3371"/>
        <v>423</v>
      </c>
      <c r="W3005" s="188">
        <f t="shared" si="3337"/>
        <v>0</v>
      </c>
      <c r="X3005" s="188">
        <f t="shared" si="3338"/>
        <v>0</v>
      </c>
      <c r="Y3005" s="33">
        <f t="shared" si="3339"/>
        <v>44118</v>
      </c>
    </row>
    <row r="3006" spans="1:25" ht="15">
      <c r="A3006" s="39"/>
      <c r="B3006" s="240"/>
      <c r="C3006" s="14" t="str">
        <f>IF(B2995&lt;&gt;"",'Agents Postes'!E$14,"")</f>
        <v/>
      </c>
      <c r="D3006" s="15"/>
      <c r="E3006" s="16"/>
      <c r="F3006" s="16"/>
      <c r="G3006" s="17"/>
      <c r="H3006" s="17"/>
      <c r="I3006" s="18"/>
      <c r="J3006" s="18"/>
      <c r="K3006" s="19"/>
      <c r="L3006" s="1">
        <f t="shared" si="3368"/>
        <v>0</v>
      </c>
      <c r="M3006" s="4">
        <f t="shared" si="3369"/>
        <v>0</v>
      </c>
      <c r="R3006">
        <f t="shared" si="3333"/>
        <v>3</v>
      </c>
      <c r="S3006" s="33">
        <f t="shared" ref="S3006" si="3395">S2993</f>
        <v>44118</v>
      </c>
      <c r="T3006">
        <f t="shared" si="3335"/>
        <v>42</v>
      </c>
      <c r="U3006">
        <f t="shared" si="3336"/>
        <v>10</v>
      </c>
      <c r="V3006" t="str">
        <f t="shared" si="3371"/>
        <v>423</v>
      </c>
      <c r="W3006" s="188">
        <f t="shared" si="3337"/>
        <v>0</v>
      </c>
      <c r="X3006" s="188">
        <f t="shared" si="3338"/>
        <v>0</v>
      </c>
      <c r="Y3006" s="33">
        <f t="shared" si="3339"/>
        <v>44118</v>
      </c>
    </row>
    <row r="3007" spans="1:25" ht="15.75" thickBot="1">
      <c r="A3007" s="39"/>
      <c r="B3007" s="241"/>
      <c r="C3007" s="14" t="str">
        <f>IF(B2996&lt;&gt;"",'Agents Postes'!E$14,"")</f>
        <v/>
      </c>
      <c r="D3007" s="15"/>
      <c r="E3007" s="126"/>
      <c r="F3007" s="126"/>
      <c r="G3007" s="127"/>
      <c r="H3007" s="127"/>
      <c r="I3007" s="128"/>
      <c r="J3007" s="128"/>
      <c r="K3007" s="21"/>
      <c r="L3007" s="5">
        <f t="shared" si="3368"/>
        <v>0</v>
      </c>
      <c r="M3007" s="6">
        <f t="shared" si="3369"/>
        <v>0</v>
      </c>
      <c r="R3007">
        <f t="shared" si="3333"/>
        <v>3</v>
      </c>
      <c r="S3007" s="33">
        <f t="shared" ref="S3007" si="3396">S2993</f>
        <v>44118</v>
      </c>
      <c r="T3007">
        <f t="shared" si="3335"/>
        <v>42</v>
      </c>
      <c r="U3007">
        <f t="shared" si="3336"/>
        <v>10</v>
      </c>
      <c r="V3007" t="str">
        <f t="shared" si="3371"/>
        <v>423</v>
      </c>
      <c r="W3007" s="188">
        <f t="shared" si="3337"/>
        <v>0</v>
      </c>
      <c r="X3007" s="188">
        <f t="shared" si="3338"/>
        <v>0</v>
      </c>
      <c r="Y3007" s="33">
        <f t="shared" si="3339"/>
        <v>44118</v>
      </c>
    </row>
    <row r="3008" spans="1:25" ht="15">
      <c r="A3008" s="39">
        <v>200</v>
      </c>
      <c r="B3008" s="239">
        <f>IF(WORKDAY(D$4,A3008,Feries)&lt;=F$4,WORKDAY(D$4,A3008,Feries),"")</f>
        <v>44119</v>
      </c>
      <c r="C3008" s="11" t="str">
        <f>IF(B3008&lt;&gt;"",'Agents Postes'!E$3,"")</f>
        <v>Herbert Dupont</v>
      </c>
      <c r="D3008" s="12"/>
      <c r="E3008" s="123"/>
      <c r="F3008" s="123"/>
      <c r="G3008" s="124"/>
      <c r="H3008" s="124"/>
      <c r="I3008" s="125"/>
      <c r="J3008" s="125"/>
      <c r="K3008" s="13"/>
      <c r="L3008" s="2">
        <f t="shared" si="3368"/>
        <v>0</v>
      </c>
      <c r="M3008" s="3">
        <f t="shared" si="3369"/>
        <v>0</v>
      </c>
      <c r="R3008">
        <f t="shared" si="3333"/>
        <v>4</v>
      </c>
      <c r="S3008" s="33">
        <f t="shared" ref="S3008" si="3397">B3008</f>
        <v>44119</v>
      </c>
      <c r="T3008">
        <f t="shared" si="3335"/>
        <v>42</v>
      </c>
      <c r="U3008">
        <f t="shared" si="3336"/>
        <v>10</v>
      </c>
      <c r="V3008" t="str">
        <f t="shared" si="3371"/>
        <v>42Herbert Dupont4</v>
      </c>
      <c r="W3008" s="188">
        <f t="shared" si="3337"/>
        <v>0</v>
      </c>
      <c r="X3008" s="188">
        <f t="shared" si="3338"/>
        <v>0</v>
      </c>
      <c r="Y3008" s="33">
        <f t="shared" si="3339"/>
        <v>44119</v>
      </c>
    </row>
    <row r="3009" spans="1:25" ht="15">
      <c r="A3009" s="39"/>
      <c r="B3009" s="240"/>
      <c r="C3009" s="14" t="str">
        <f>IF(B3008&lt;&gt;"",'Agents Postes'!E$4,"")</f>
        <v>Lulu Durand</v>
      </c>
      <c r="D3009" s="15"/>
      <c r="E3009" s="16"/>
      <c r="F3009" s="16"/>
      <c r="G3009" s="17"/>
      <c r="H3009" s="17"/>
      <c r="I3009" s="18"/>
      <c r="J3009" s="18"/>
      <c r="K3009" s="19"/>
      <c r="L3009" s="1">
        <f t="shared" si="3368"/>
        <v>0</v>
      </c>
      <c r="M3009" s="4">
        <f t="shared" si="3369"/>
        <v>0</v>
      </c>
      <c r="R3009">
        <f t="shared" si="3333"/>
        <v>4</v>
      </c>
      <c r="S3009" s="33">
        <f t="shared" ref="S3009" si="3398">S3008</f>
        <v>44119</v>
      </c>
      <c r="T3009">
        <f t="shared" si="3335"/>
        <v>42</v>
      </c>
      <c r="U3009">
        <f t="shared" si="3336"/>
        <v>10</v>
      </c>
      <c r="V3009" t="str">
        <f t="shared" si="3371"/>
        <v>42Lulu Durand4</v>
      </c>
      <c r="W3009" s="188">
        <f t="shared" si="3337"/>
        <v>0</v>
      </c>
      <c r="X3009" s="188">
        <f t="shared" si="3338"/>
        <v>0</v>
      </c>
      <c r="Y3009" s="33">
        <f t="shared" si="3339"/>
        <v>44119</v>
      </c>
    </row>
    <row r="3010" spans="1:25" ht="15">
      <c r="A3010" s="39"/>
      <c r="B3010" s="240"/>
      <c r="C3010" s="14" t="str">
        <f>IF(B3008&lt;&gt;"",'Agents Postes'!E$5,"")</f>
        <v>Jules Wist</v>
      </c>
      <c r="D3010" s="15"/>
      <c r="E3010" s="16"/>
      <c r="F3010" s="16"/>
      <c r="G3010" s="17"/>
      <c r="H3010" s="17"/>
      <c r="I3010" s="18"/>
      <c r="J3010" s="18"/>
      <c r="K3010" s="19"/>
      <c r="L3010" s="1">
        <f t="shared" si="3368"/>
        <v>0</v>
      </c>
      <c r="M3010" s="4">
        <f t="shared" si="3369"/>
        <v>0</v>
      </c>
      <c r="R3010">
        <f t="shared" si="3333"/>
        <v>4</v>
      </c>
      <c r="S3010" s="33">
        <f t="shared" ref="S3010" si="3399">S3008</f>
        <v>44119</v>
      </c>
      <c r="T3010">
        <f t="shared" si="3335"/>
        <v>42</v>
      </c>
      <c r="U3010">
        <f t="shared" si="3336"/>
        <v>10</v>
      </c>
      <c r="V3010" t="str">
        <f t="shared" si="3371"/>
        <v>42Jules Wist4</v>
      </c>
      <c r="W3010" s="188">
        <f t="shared" si="3337"/>
        <v>0</v>
      </c>
      <c r="X3010" s="188">
        <f t="shared" si="3338"/>
        <v>0</v>
      </c>
      <c r="Y3010" s="33">
        <f t="shared" si="3339"/>
        <v>44119</v>
      </c>
    </row>
    <row r="3011" spans="1:25" ht="15">
      <c r="A3011" s="39"/>
      <c r="B3011" s="240"/>
      <c r="C3011" s="14" t="str">
        <f>IF(B3008&lt;&gt;"",'Agents Postes'!E$6,"")</f>
        <v>Honoré Tarot</v>
      </c>
      <c r="D3011" s="15"/>
      <c r="E3011" s="16"/>
      <c r="F3011" s="16"/>
      <c r="G3011" s="17"/>
      <c r="H3011" s="17"/>
      <c r="I3011" s="18"/>
      <c r="J3011" s="18"/>
      <c r="K3011" s="19"/>
      <c r="L3011" s="1">
        <f t="shared" si="3368"/>
        <v>0</v>
      </c>
      <c r="M3011" s="4">
        <f t="shared" si="3369"/>
        <v>0</v>
      </c>
      <c r="R3011">
        <f t="shared" si="3333"/>
        <v>4</v>
      </c>
      <c r="S3011" s="33">
        <f t="shared" ref="S3011" si="3400">S3008</f>
        <v>44119</v>
      </c>
      <c r="T3011">
        <f t="shared" si="3335"/>
        <v>42</v>
      </c>
      <c r="U3011">
        <f t="shared" si="3336"/>
        <v>10</v>
      </c>
      <c r="V3011" t="str">
        <f t="shared" si="3371"/>
        <v>42Honoré Tarot4</v>
      </c>
      <c r="W3011" s="188">
        <f t="shared" si="3337"/>
        <v>0</v>
      </c>
      <c r="X3011" s="188">
        <f t="shared" si="3338"/>
        <v>0</v>
      </c>
      <c r="Y3011" s="33">
        <f t="shared" si="3339"/>
        <v>44119</v>
      </c>
    </row>
    <row r="3012" spans="1:25" ht="15">
      <c r="A3012" s="39"/>
      <c r="B3012" s="240"/>
      <c r="C3012" s="14" t="str">
        <f>IF(B3008&lt;&gt;"",'Agents Postes'!E$7,"")</f>
        <v>Joseph Belote</v>
      </c>
      <c r="D3012" s="15"/>
      <c r="E3012" s="16"/>
      <c r="F3012" s="16"/>
      <c r="G3012" s="17"/>
      <c r="H3012" s="17"/>
      <c r="I3012" s="18"/>
      <c r="J3012" s="18"/>
      <c r="K3012" s="19"/>
      <c r="L3012" s="1">
        <f t="shared" si="3368"/>
        <v>0</v>
      </c>
      <c r="M3012" s="4">
        <f t="shared" si="3369"/>
        <v>0</v>
      </c>
      <c r="R3012">
        <f t="shared" si="3333"/>
        <v>4</v>
      </c>
      <c r="S3012" s="33">
        <f t="shared" ref="S3012" si="3401">S3008</f>
        <v>44119</v>
      </c>
      <c r="T3012">
        <f t="shared" si="3335"/>
        <v>42</v>
      </c>
      <c r="U3012">
        <f t="shared" si="3336"/>
        <v>10</v>
      </c>
      <c r="V3012" t="str">
        <f t="shared" si="3371"/>
        <v>42Joseph Belote4</v>
      </c>
      <c r="W3012" s="188">
        <f t="shared" si="3337"/>
        <v>0</v>
      </c>
      <c r="X3012" s="188">
        <f t="shared" si="3338"/>
        <v>0</v>
      </c>
      <c r="Y3012" s="33">
        <f t="shared" si="3339"/>
        <v>44119</v>
      </c>
    </row>
    <row r="3013" spans="1:25" ht="15">
      <c r="A3013" s="39"/>
      <c r="B3013" s="240"/>
      <c r="C3013" s="14" t="str">
        <f>IF(B3008&lt;&gt;"",'Agents Postes'!E$8,"")</f>
        <v/>
      </c>
      <c r="D3013" s="15"/>
      <c r="E3013" s="16"/>
      <c r="F3013" s="16"/>
      <c r="G3013" s="17"/>
      <c r="H3013" s="17"/>
      <c r="I3013" s="18"/>
      <c r="J3013" s="18"/>
      <c r="K3013" s="19"/>
      <c r="L3013" s="1">
        <f t="shared" si="3368"/>
        <v>0</v>
      </c>
      <c r="M3013" s="4">
        <f t="shared" si="3369"/>
        <v>0</v>
      </c>
      <c r="R3013">
        <f t="shared" si="3333"/>
        <v>4</v>
      </c>
      <c r="S3013" s="33">
        <f t="shared" ref="S3013" si="3402">S3008</f>
        <v>44119</v>
      </c>
      <c r="T3013">
        <f t="shared" si="3335"/>
        <v>42</v>
      </c>
      <c r="U3013">
        <f t="shared" si="3336"/>
        <v>10</v>
      </c>
      <c r="V3013" t="str">
        <f t="shared" si="3371"/>
        <v>424</v>
      </c>
      <c r="W3013" s="188">
        <f t="shared" si="3337"/>
        <v>0</v>
      </c>
      <c r="X3013" s="188">
        <f t="shared" si="3338"/>
        <v>0</v>
      </c>
      <c r="Y3013" s="33">
        <f t="shared" si="3339"/>
        <v>44119</v>
      </c>
    </row>
    <row r="3014" spans="1:25" ht="15">
      <c r="A3014" s="39"/>
      <c r="B3014" s="240"/>
      <c r="C3014" s="14" t="str">
        <f>IF(B3008&lt;&gt;"",'Agents Postes'!E$9,"")</f>
        <v/>
      </c>
      <c r="D3014" s="15"/>
      <c r="E3014" s="16"/>
      <c r="F3014" s="16"/>
      <c r="G3014" s="17"/>
      <c r="H3014" s="17"/>
      <c r="I3014" s="18"/>
      <c r="J3014" s="18"/>
      <c r="K3014" s="19"/>
      <c r="L3014" s="1">
        <f t="shared" si="3368"/>
        <v>0</v>
      </c>
      <c r="M3014" s="4">
        <f t="shared" si="3369"/>
        <v>0</v>
      </c>
      <c r="R3014">
        <f t="shared" si="3333"/>
        <v>4</v>
      </c>
      <c r="S3014" s="33">
        <f t="shared" ref="S3014" si="3403">S3008</f>
        <v>44119</v>
      </c>
      <c r="T3014">
        <f t="shared" si="3335"/>
        <v>42</v>
      </c>
      <c r="U3014">
        <f t="shared" si="3336"/>
        <v>10</v>
      </c>
      <c r="V3014" t="str">
        <f t="shared" si="3371"/>
        <v>424</v>
      </c>
      <c r="W3014" s="188">
        <f t="shared" si="3337"/>
        <v>0</v>
      </c>
      <c r="X3014" s="188">
        <f t="shared" si="3338"/>
        <v>0</v>
      </c>
      <c r="Y3014" s="33">
        <f t="shared" si="3339"/>
        <v>44119</v>
      </c>
    </row>
    <row r="3015" spans="1:25" ht="15">
      <c r="A3015" s="39"/>
      <c r="B3015" s="240"/>
      <c r="C3015" s="14" t="str">
        <f>IF(B3008&lt;&gt;"",'Agents Postes'!E$10,"")</f>
        <v/>
      </c>
      <c r="D3015" s="15"/>
      <c r="E3015" s="16"/>
      <c r="F3015" s="16"/>
      <c r="G3015" s="17"/>
      <c r="H3015" s="17"/>
      <c r="I3015" s="18"/>
      <c r="J3015" s="18"/>
      <c r="K3015" s="19"/>
      <c r="L3015" s="1">
        <f t="shared" si="3368"/>
        <v>0</v>
      </c>
      <c r="M3015" s="4">
        <f t="shared" si="3369"/>
        <v>0</v>
      </c>
      <c r="R3015">
        <f t="shared" si="3333"/>
        <v>4</v>
      </c>
      <c r="S3015" s="33">
        <f t="shared" ref="S3015" si="3404">S3008</f>
        <v>44119</v>
      </c>
      <c r="T3015">
        <f t="shared" si="3335"/>
        <v>42</v>
      </c>
      <c r="U3015">
        <f t="shared" si="3336"/>
        <v>10</v>
      </c>
      <c r="V3015" t="str">
        <f t="shared" si="3371"/>
        <v>424</v>
      </c>
      <c r="W3015" s="188">
        <f t="shared" si="3337"/>
        <v>0</v>
      </c>
      <c r="X3015" s="188">
        <f t="shared" si="3338"/>
        <v>0</v>
      </c>
      <c r="Y3015" s="33">
        <f t="shared" si="3339"/>
        <v>44119</v>
      </c>
    </row>
    <row r="3016" spans="1:25" ht="15">
      <c r="A3016" s="39"/>
      <c r="B3016" s="240"/>
      <c r="C3016" s="14" t="str">
        <f>IF(B3008&lt;&gt;"",'Agents Postes'!E$11,"")</f>
        <v/>
      </c>
      <c r="D3016" s="15"/>
      <c r="E3016" s="16"/>
      <c r="F3016" s="16"/>
      <c r="G3016" s="17"/>
      <c r="H3016" s="17"/>
      <c r="I3016" s="18"/>
      <c r="J3016" s="18"/>
      <c r="K3016" s="19"/>
      <c r="L3016" s="1">
        <f t="shared" si="3368"/>
        <v>0</v>
      </c>
      <c r="M3016" s="4">
        <f t="shared" si="3369"/>
        <v>0</v>
      </c>
      <c r="R3016">
        <f t="shared" si="3333"/>
        <v>4</v>
      </c>
      <c r="S3016" s="33">
        <f t="shared" ref="S3016" si="3405">S3008</f>
        <v>44119</v>
      </c>
      <c r="T3016">
        <f t="shared" si="3335"/>
        <v>42</v>
      </c>
      <c r="U3016">
        <f t="shared" si="3336"/>
        <v>10</v>
      </c>
      <c r="V3016" t="str">
        <f t="shared" si="3371"/>
        <v>424</v>
      </c>
      <c r="W3016" s="188">
        <f t="shared" si="3337"/>
        <v>0</v>
      </c>
      <c r="X3016" s="188">
        <f t="shared" si="3338"/>
        <v>0</v>
      </c>
      <c r="Y3016" s="33">
        <f t="shared" si="3339"/>
        <v>44119</v>
      </c>
    </row>
    <row r="3017" spans="1:25" ht="15">
      <c r="A3017" s="39"/>
      <c r="B3017" s="240"/>
      <c r="C3017" s="14" t="str">
        <f>IF(B3008&lt;&gt;"",'Agents Postes'!E$12,"")</f>
        <v/>
      </c>
      <c r="D3017" s="15"/>
      <c r="E3017" s="16"/>
      <c r="F3017" s="16"/>
      <c r="G3017" s="17"/>
      <c r="H3017" s="17"/>
      <c r="I3017" s="18"/>
      <c r="J3017" s="18"/>
      <c r="K3017" s="19"/>
      <c r="L3017" s="1">
        <f t="shared" si="3368"/>
        <v>0</v>
      </c>
      <c r="M3017" s="4">
        <f t="shared" si="3369"/>
        <v>0</v>
      </c>
      <c r="R3017">
        <f t="shared" ref="R3017:R3080" si="3406">IF(S3017&lt;&gt;"",WEEKDAY(S3017,2),"")</f>
        <v>4</v>
      </c>
      <c r="S3017" s="33">
        <f t="shared" ref="S3017" si="3407">S3008</f>
        <v>44119</v>
      </c>
      <c r="T3017">
        <f t="shared" ref="T3017:T3080" si="3408">IF(S3017&lt;&gt;"",WEEKNUM(S3017,2),"")</f>
        <v>42</v>
      </c>
      <c r="U3017">
        <f t="shared" ref="U3017:U3080" si="3409">IF(S3017&lt;&gt;"",MONTH(S3017),"")</f>
        <v>10</v>
      </c>
      <c r="V3017" t="str">
        <f t="shared" si="3371"/>
        <v>424</v>
      </c>
      <c r="W3017" s="188">
        <f t="shared" ref="W3017:W3080" si="3410">D3017</f>
        <v>0</v>
      </c>
      <c r="X3017" s="188">
        <f t="shared" ref="X3017:X3080" si="3411">K3017</f>
        <v>0</v>
      </c>
      <c r="Y3017" s="33">
        <f t="shared" ref="Y3017:Y3080" si="3412">S3017</f>
        <v>44119</v>
      </c>
    </row>
    <row r="3018" spans="1:25" ht="15">
      <c r="A3018" s="39"/>
      <c r="B3018" s="240"/>
      <c r="C3018" s="14" t="str">
        <f>IF(B3008&lt;&gt;"",'Agents Postes'!E$13,"")</f>
        <v/>
      </c>
      <c r="D3018" s="15"/>
      <c r="E3018" s="16"/>
      <c r="F3018" s="16"/>
      <c r="G3018" s="17"/>
      <c r="H3018" s="17"/>
      <c r="I3018" s="18"/>
      <c r="J3018" s="18"/>
      <c r="K3018" s="19"/>
      <c r="L3018" s="1">
        <f t="shared" si="3368"/>
        <v>0</v>
      </c>
      <c r="M3018" s="4">
        <f t="shared" si="3369"/>
        <v>0</v>
      </c>
      <c r="R3018">
        <f t="shared" si="3406"/>
        <v>4</v>
      </c>
      <c r="S3018" s="33">
        <f t="shared" ref="S3018" si="3413">S3008</f>
        <v>44119</v>
      </c>
      <c r="T3018">
        <f t="shared" si="3408"/>
        <v>42</v>
      </c>
      <c r="U3018">
        <f t="shared" si="3409"/>
        <v>10</v>
      </c>
      <c r="V3018" t="str">
        <f t="shared" si="3371"/>
        <v>424</v>
      </c>
      <c r="W3018" s="188">
        <f t="shared" si="3410"/>
        <v>0</v>
      </c>
      <c r="X3018" s="188">
        <f t="shared" si="3411"/>
        <v>0</v>
      </c>
      <c r="Y3018" s="33">
        <f t="shared" si="3412"/>
        <v>44119</v>
      </c>
    </row>
    <row r="3019" spans="1:25" ht="15">
      <c r="A3019" s="39"/>
      <c r="B3019" s="240"/>
      <c r="C3019" s="14" t="str">
        <f>IF(B3008&lt;&gt;"",'Agents Postes'!E$14,"")</f>
        <v/>
      </c>
      <c r="D3019" s="15"/>
      <c r="E3019" s="16"/>
      <c r="F3019" s="16"/>
      <c r="G3019" s="17"/>
      <c r="H3019" s="17"/>
      <c r="I3019" s="18"/>
      <c r="J3019" s="18"/>
      <c r="K3019" s="19"/>
      <c r="L3019" s="1">
        <f t="shared" si="3368"/>
        <v>0</v>
      </c>
      <c r="M3019" s="4">
        <f t="shared" si="3369"/>
        <v>0</v>
      </c>
      <c r="R3019">
        <f t="shared" si="3406"/>
        <v>4</v>
      </c>
      <c r="S3019" s="33">
        <f t="shared" ref="S3019" si="3414">S3008</f>
        <v>44119</v>
      </c>
      <c r="T3019">
        <f t="shared" si="3408"/>
        <v>42</v>
      </c>
      <c r="U3019">
        <f t="shared" si="3409"/>
        <v>10</v>
      </c>
      <c r="V3019" t="str">
        <f t="shared" si="3371"/>
        <v>424</v>
      </c>
      <c r="W3019" s="188">
        <f t="shared" si="3410"/>
        <v>0</v>
      </c>
      <c r="X3019" s="188">
        <f t="shared" si="3411"/>
        <v>0</v>
      </c>
      <c r="Y3019" s="33">
        <f t="shared" si="3412"/>
        <v>44119</v>
      </c>
    </row>
    <row r="3020" spans="1:25" ht="15">
      <c r="A3020" s="39"/>
      <c r="B3020" s="240"/>
      <c r="C3020" s="14" t="str">
        <f>IF(B3009&lt;&gt;"",'Agents Postes'!E$14,"")</f>
        <v/>
      </c>
      <c r="D3020" s="15"/>
      <c r="E3020" s="16"/>
      <c r="F3020" s="16"/>
      <c r="G3020" s="17"/>
      <c r="H3020" s="17"/>
      <c r="I3020" s="18"/>
      <c r="J3020" s="18"/>
      <c r="K3020" s="19"/>
      <c r="L3020" s="1">
        <f t="shared" si="3368"/>
        <v>0</v>
      </c>
      <c r="M3020" s="4">
        <f t="shared" si="3369"/>
        <v>0</v>
      </c>
      <c r="R3020">
        <f t="shared" si="3406"/>
        <v>4</v>
      </c>
      <c r="S3020" s="33">
        <f t="shared" ref="S3020" si="3415">S3008</f>
        <v>44119</v>
      </c>
      <c r="T3020">
        <f t="shared" si="3408"/>
        <v>42</v>
      </c>
      <c r="U3020">
        <f t="shared" si="3409"/>
        <v>10</v>
      </c>
      <c r="V3020" t="str">
        <f t="shared" si="3371"/>
        <v>424</v>
      </c>
      <c r="W3020" s="188">
        <f t="shared" si="3410"/>
        <v>0</v>
      </c>
      <c r="X3020" s="188">
        <f t="shared" si="3411"/>
        <v>0</v>
      </c>
      <c r="Y3020" s="33">
        <f t="shared" si="3412"/>
        <v>44119</v>
      </c>
    </row>
    <row r="3021" spans="1:25" ht="15">
      <c r="A3021" s="39"/>
      <c r="B3021" s="240"/>
      <c r="C3021" s="14" t="str">
        <f>IF(B3010&lt;&gt;"",'Agents Postes'!E$14,"")</f>
        <v/>
      </c>
      <c r="D3021" s="15"/>
      <c r="E3021" s="16"/>
      <c r="F3021" s="16"/>
      <c r="G3021" s="17"/>
      <c r="H3021" s="17"/>
      <c r="I3021" s="18"/>
      <c r="J3021" s="18"/>
      <c r="K3021" s="19"/>
      <c r="L3021" s="1">
        <f t="shared" si="3368"/>
        <v>0</v>
      </c>
      <c r="M3021" s="4">
        <f t="shared" si="3369"/>
        <v>0</v>
      </c>
      <c r="R3021">
        <f t="shared" si="3406"/>
        <v>4</v>
      </c>
      <c r="S3021" s="33">
        <f t="shared" ref="S3021" si="3416">S3008</f>
        <v>44119</v>
      </c>
      <c r="T3021">
        <f t="shared" si="3408"/>
        <v>42</v>
      </c>
      <c r="U3021">
        <f t="shared" si="3409"/>
        <v>10</v>
      </c>
      <c r="V3021" t="str">
        <f t="shared" si="3371"/>
        <v>424</v>
      </c>
      <c r="W3021" s="188">
        <f t="shared" si="3410"/>
        <v>0</v>
      </c>
      <c r="X3021" s="188">
        <f t="shared" si="3411"/>
        <v>0</v>
      </c>
      <c r="Y3021" s="33">
        <f t="shared" si="3412"/>
        <v>44119</v>
      </c>
    </row>
    <row r="3022" spans="1:25" ht="15.75" thickBot="1">
      <c r="A3022" s="39"/>
      <c r="B3022" s="241"/>
      <c r="C3022" s="14" t="str">
        <f>IF(B3011&lt;&gt;"",'Agents Postes'!E$14,"")</f>
        <v/>
      </c>
      <c r="D3022" s="15"/>
      <c r="E3022" s="126"/>
      <c r="F3022" s="126"/>
      <c r="G3022" s="127"/>
      <c r="H3022" s="127"/>
      <c r="I3022" s="128"/>
      <c r="J3022" s="128"/>
      <c r="K3022" s="21"/>
      <c r="L3022" s="5">
        <f t="shared" si="3368"/>
        <v>0</v>
      </c>
      <c r="M3022" s="6">
        <f t="shared" si="3369"/>
        <v>0</v>
      </c>
      <c r="R3022">
        <f t="shared" si="3406"/>
        <v>4</v>
      </c>
      <c r="S3022" s="33">
        <f t="shared" ref="S3022" si="3417">S3008</f>
        <v>44119</v>
      </c>
      <c r="T3022">
        <f t="shared" si="3408"/>
        <v>42</v>
      </c>
      <c r="U3022">
        <f t="shared" si="3409"/>
        <v>10</v>
      </c>
      <c r="V3022" t="str">
        <f t="shared" si="3371"/>
        <v>424</v>
      </c>
      <c r="W3022" s="188">
        <f t="shared" si="3410"/>
        <v>0</v>
      </c>
      <c r="X3022" s="188">
        <f t="shared" si="3411"/>
        <v>0</v>
      </c>
      <c r="Y3022" s="33">
        <f t="shared" si="3412"/>
        <v>44119</v>
      </c>
    </row>
    <row r="3023" spans="1:25" ht="15">
      <c r="A3023" s="39">
        <v>201</v>
      </c>
      <c r="B3023" s="239">
        <f>IF(WORKDAY(D$4,A3023,Feries)&lt;=F$4,WORKDAY(D$4,A3023,Feries),"")</f>
        <v>44120</v>
      </c>
      <c r="C3023" s="11" t="str">
        <f>IF(B3023&lt;&gt;"",'Agents Postes'!E$3,"")</f>
        <v>Herbert Dupont</v>
      </c>
      <c r="D3023" s="12"/>
      <c r="E3023" s="123"/>
      <c r="F3023" s="123"/>
      <c r="G3023" s="124"/>
      <c r="H3023" s="124"/>
      <c r="I3023" s="125"/>
      <c r="J3023" s="125"/>
      <c r="K3023" s="13"/>
      <c r="L3023" s="2">
        <f t="shared" si="3368"/>
        <v>0</v>
      </c>
      <c r="M3023" s="3">
        <f t="shared" si="3369"/>
        <v>0</v>
      </c>
      <c r="R3023">
        <f t="shared" si="3406"/>
        <v>5</v>
      </c>
      <c r="S3023" s="33">
        <f t="shared" ref="S3023" si="3418">B3023</f>
        <v>44120</v>
      </c>
      <c r="T3023">
        <f t="shared" si="3408"/>
        <v>42</v>
      </c>
      <c r="U3023">
        <f t="shared" si="3409"/>
        <v>10</v>
      </c>
      <c r="V3023" t="str">
        <f t="shared" si="3371"/>
        <v>42Herbert Dupont5</v>
      </c>
      <c r="W3023" s="188">
        <f t="shared" si="3410"/>
        <v>0</v>
      </c>
      <c r="X3023" s="188">
        <f t="shared" si="3411"/>
        <v>0</v>
      </c>
      <c r="Y3023" s="33">
        <f t="shared" si="3412"/>
        <v>44120</v>
      </c>
    </row>
    <row r="3024" spans="1:25" ht="15">
      <c r="A3024" s="39"/>
      <c r="B3024" s="240"/>
      <c r="C3024" s="14" t="str">
        <f>IF(B3023&lt;&gt;"",'Agents Postes'!E$4,"")</f>
        <v>Lulu Durand</v>
      </c>
      <c r="D3024" s="15"/>
      <c r="E3024" s="16"/>
      <c r="F3024" s="16"/>
      <c r="G3024" s="17"/>
      <c r="H3024" s="17"/>
      <c r="I3024" s="18"/>
      <c r="J3024" s="18"/>
      <c r="K3024" s="19"/>
      <c r="L3024" s="1">
        <f t="shared" si="3368"/>
        <v>0</v>
      </c>
      <c r="M3024" s="4">
        <f t="shared" si="3369"/>
        <v>0</v>
      </c>
      <c r="R3024">
        <f t="shared" si="3406"/>
        <v>5</v>
      </c>
      <c r="S3024" s="33">
        <f t="shared" ref="S3024" si="3419">S3023</f>
        <v>44120</v>
      </c>
      <c r="T3024">
        <f t="shared" si="3408"/>
        <v>42</v>
      </c>
      <c r="U3024">
        <f t="shared" si="3409"/>
        <v>10</v>
      </c>
      <c r="V3024" t="str">
        <f t="shared" si="3371"/>
        <v>42Lulu Durand5</v>
      </c>
      <c r="W3024" s="188">
        <f t="shared" si="3410"/>
        <v>0</v>
      </c>
      <c r="X3024" s="188">
        <f t="shared" si="3411"/>
        <v>0</v>
      </c>
      <c r="Y3024" s="33">
        <f t="shared" si="3412"/>
        <v>44120</v>
      </c>
    </row>
    <row r="3025" spans="1:25" ht="15">
      <c r="A3025" s="39"/>
      <c r="B3025" s="240"/>
      <c r="C3025" s="14" t="str">
        <f>IF(B3023&lt;&gt;"",'Agents Postes'!E$5,"")</f>
        <v>Jules Wist</v>
      </c>
      <c r="D3025" s="15"/>
      <c r="E3025" s="16"/>
      <c r="F3025" s="16"/>
      <c r="G3025" s="17"/>
      <c r="H3025" s="17"/>
      <c r="I3025" s="18"/>
      <c r="J3025" s="18"/>
      <c r="K3025" s="19"/>
      <c r="L3025" s="1">
        <f t="shared" si="3368"/>
        <v>0</v>
      </c>
      <c r="M3025" s="4">
        <f t="shared" si="3369"/>
        <v>0</v>
      </c>
      <c r="R3025">
        <f t="shared" si="3406"/>
        <v>5</v>
      </c>
      <c r="S3025" s="33">
        <f t="shared" ref="S3025" si="3420">S3023</f>
        <v>44120</v>
      </c>
      <c r="T3025">
        <f t="shared" si="3408"/>
        <v>42</v>
      </c>
      <c r="U3025">
        <f t="shared" si="3409"/>
        <v>10</v>
      </c>
      <c r="V3025" t="str">
        <f t="shared" si="3371"/>
        <v>42Jules Wist5</v>
      </c>
      <c r="W3025" s="188">
        <f t="shared" si="3410"/>
        <v>0</v>
      </c>
      <c r="X3025" s="188">
        <f t="shared" si="3411"/>
        <v>0</v>
      </c>
      <c r="Y3025" s="33">
        <f t="shared" si="3412"/>
        <v>44120</v>
      </c>
    </row>
    <row r="3026" spans="1:25" ht="15">
      <c r="A3026" s="39"/>
      <c r="B3026" s="240"/>
      <c r="C3026" s="14" t="str">
        <f>IF(B3023&lt;&gt;"",'Agents Postes'!E$6,"")</f>
        <v>Honoré Tarot</v>
      </c>
      <c r="D3026" s="15"/>
      <c r="E3026" s="16"/>
      <c r="F3026" s="16"/>
      <c r="G3026" s="17"/>
      <c r="H3026" s="17"/>
      <c r="I3026" s="18"/>
      <c r="J3026" s="18"/>
      <c r="K3026" s="19"/>
      <c r="L3026" s="1">
        <f t="shared" si="3368"/>
        <v>0</v>
      </c>
      <c r="M3026" s="4">
        <f t="shared" si="3369"/>
        <v>0</v>
      </c>
      <c r="R3026">
        <f t="shared" si="3406"/>
        <v>5</v>
      </c>
      <c r="S3026" s="33">
        <f t="shared" ref="S3026" si="3421">S3023</f>
        <v>44120</v>
      </c>
      <c r="T3026">
        <f t="shared" si="3408"/>
        <v>42</v>
      </c>
      <c r="U3026">
        <f t="shared" si="3409"/>
        <v>10</v>
      </c>
      <c r="V3026" t="str">
        <f t="shared" si="3371"/>
        <v>42Honoré Tarot5</v>
      </c>
      <c r="W3026" s="188">
        <f t="shared" si="3410"/>
        <v>0</v>
      </c>
      <c r="X3026" s="188">
        <f t="shared" si="3411"/>
        <v>0</v>
      </c>
      <c r="Y3026" s="33">
        <f t="shared" si="3412"/>
        <v>44120</v>
      </c>
    </row>
    <row r="3027" spans="1:25" ht="15">
      <c r="A3027" s="39"/>
      <c r="B3027" s="240"/>
      <c r="C3027" s="14" t="str">
        <f>IF(B3023&lt;&gt;"",'Agents Postes'!E$7,"")</f>
        <v>Joseph Belote</v>
      </c>
      <c r="D3027" s="15"/>
      <c r="E3027" s="16"/>
      <c r="F3027" s="16"/>
      <c r="G3027" s="17"/>
      <c r="H3027" s="17"/>
      <c r="I3027" s="18"/>
      <c r="J3027" s="18"/>
      <c r="K3027" s="19"/>
      <c r="L3027" s="1">
        <f t="shared" si="3368"/>
        <v>0</v>
      </c>
      <c r="M3027" s="4">
        <f t="shared" si="3369"/>
        <v>0</v>
      </c>
      <c r="R3027">
        <f t="shared" si="3406"/>
        <v>5</v>
      </c>
      <c r="S3027" s="33">
        <f t="shared" ref="S3027" si="3422">S3023</f>
        <v>44120</v>
      </c>
      <c r="T3027">
        <f t="shared" si="3408"/>
        <v>42</v>
      </c>
      <c r="U3027">
        <f t="shared" si="3409"/>
        <v>10</v>
      </c>
      <c r="V3027" t="str">
        <f t="shared" si="3371"/>
        <v>42Joseph Belote5</v>
      </c>
      <c r="W3027" s="188">
        <f t="shared" si="3410"/>
        <v>0</v>
      </c>
      <c r="X3027" s="188">
        <f t="shared" si="3411"/>
        <v>0</v>
      </c>
      <c r="Y3027" s="33">
        <f t="shared" si="3412"/>
        <v>44120</v>
      </c>
    </row>
    <row r="3028" spans="1:25" ht="15">
      <c r="A3028" s="39"/>
      <c r="B3028" s="240"/>
      <c r="C3028" s="14" t="str">
        <f>IF(B3023&lt;&gt;"",'Agents Postes'!E$8,"")</f>
        <v/>
      </c>
      <c r="D3028" s="15"/>
      <c r="E3028" s="16"/>
      <c r="F3028" s="16"/>
      <c r="G3028" s="17"/>
      <c r="H3028" s="17"/>
      <c r="I3028" s="18"/>
      <c r="J3028" s="18"/>
      <c r="K3028" s="19"/>
      <c r="L3028" s="1">
        <f t="shared" si="3368"/>
        <v>0</v>
      </c>
      <c r="M3028" s="4">
        <f t="shared" si="3369"/>
        <v>0</v>
      </c>
      <c r="R3028">
        <f t="shared" si="3406"/>
        <v>5</v>
      </c>
      <c r="S3028" s="33">
        <f t="shared" ref="S3028" si="3423">S3023</f>
        <v>44120</v>
      </c>
      <c r="T3028">
        <f t="shared" si="3408"/>
        <v>42</v>
      </c>
      <c r="U3028">
        <f t="shared" si="3409"/>
        <v>10</v>
      </c>
      <c r="V3028" t="str">
        <f t="shared" si="3371"/>
        <v>425</v>
      </c>
      <c r="W3028" s="188">
        <f t="shared" si="3410"/>
        <v>0</v>
      </c>
      <c r="X3028" s="188">
        <f t="shared" si="3411"/>
        <v>0</v>
      </c>
      <c r="Y3028" s="33">
        <f t="shared" si="3412"/>
        <v>44120</v>
      </c>
    </row>
    <row r="3029" spans="1:25" ht="15">
      <c r="A3029" s="39"/>
      <c r="B3029" s="240"/>
      <c r="C3029" s="14" t="str">
        <f>IF(B3023&lt;&gt;"",'Agents Postes'!E$9,"")</f>
        <v/>
      </c>
      <c r="D3029" s="15"/>
      <c r="E3029" s="16"/>
      <c r="F3029" s="16"/>
      <c r="G3029" s="17"/>
      <c r="H3029" s="17"/>
      <c r="I3029" s="18"/>
      <c r="J3029" s="18"/>
      <c r="K3029" s="19"/>
      <c r="L3029" s="1">
        <f t="shared" si="3368"/>
        <v>0</v>
      </c>
      <c r="M3029" s="4">
        <f t="shared" si="3369"/>
        <v>0</v>
      </c>
      <c r="R3029">
        <f t="shared" si="3406"/>
        <v>5</v>
      </c>
      <c r="S3029" s="33">
        <f t="shared" ref="S3029" si="3424">S3023</f>
        <v>44120</v>
      </c>
      <c r="T3029">
        <f t="shared" si="3408"/>
        <v>42</v>
      </c>
      <c r="U3029">
        <f t="shared" si="3409"/>
        <v>10</v>
      </c>
      <c r="V3029" t="str">
        <f t="shared" si="3371"/>
        <v>425</v>
      </c>
      <c r="W3029" s="188">
        <f t="shared" si="3410"/>
        <v>0</v>
      </c>
      <c r="X3029" s="188">
        <f t="shared" si="3411"/>
        <v>0</v>
      </c>
      <c r="Y3029" s="33">
        <f t="shared" si="3412"/>
        <v>44120</v>
      </c>
    </row>
    <row r="3030" spans="1:25" ht="15">
      <c r="A3030" s="39"/>
      <c r="B3030" s="240"/>
      <c r="C3030" s="14" t="str">
        <f>IF(B3023&lt;&gt;"",'Agents Postes'!E$10,"")</f>
        <v/>
      </c>
      <c r="D3030" s="15"/>
      <c r="E3030" s="16"/>
      <c r="F3030" s="16"/>
      <c r="G3030" s="17"/>
      <c r="H3030" s="17"/>
      <c r="I3030" s="18"/>
      <c r="J3030" s="18"/>
      <c r="K3030" s="19"/>
      <c r="L3030" s="1">
        <f t="shared" si="3368"/>
        <v>0</v>
      </c>
      <c r="M3030" s="4">
        <f t="shared" si="3369"/>
        <v>0</v>
      </c>
      <c r="R3030">
        <f t="shared" si="3406"/>
        <v>5</v>
      </c>
      <c r="S3030" s="33">
        <f t="shared" ref="S3030" si="3425">S3023</f>
        <v>44120</v>
      </c>
      <c r="T3030">
        <f t="shared" si="3408"/>
        <v>42</v>
      </c>
      <c r="U3030">
        <f t="shared" si="3409"/>
        <v>10</v>
      </c>
      <c r="V3030" t="str">
        <f t="shared" si="3371"/>
        <v>425</v>
      </c>
      <c r="W3030" s="188">
        <f t="shared" si="3410"/>
        <v>0</v>
      </c>
      <c r="X3030" s="188">
        <f t="shared" si="3411"/>
        <v>0</v>
      </c>
      <c r="Y3030" s="33">
        <f t="shared" si="3412"/>
        <v>44120</v>
      </c>
    </row>
    <row r="3031" spans="1:25" ht="15">
      <c r="A3031" s="39"/>
      <c r="B3031" s="240"/>
      <c r="C3031" s="14" t="str">
        <f>IF(B3023&lt;&gt;"",'Agents Postes'!E$11,"")</f>
        <v/>
      </c>
      <c r="D3031" s="15"/>
      <c r="E3031" s="16"/>
      <c r="F3031" s="16"/>
      <c r="G3031" s="17"/>
      <c r="H3031" s="17"/>
      <c r="I3031" s="18"/>
      <c r="J3031" s="18"/>
      <c r="K3031" s="19"/>
      <c r="L3031" s="1">
        <f t="shared" si="3368"/>
        <v>0</v>
      </c>
      <c r="M3031" s="4">
        <f t="shared" si="3369"/>
        <v>0</v>
      </c>
      <c r="R3031">
        <f t="shared" si="3406"/>
        <v>5</v>
      </c>
      <c r="S3031" s="33">
        <f t="shared" ref="S3031" si="3426">S3023</f>
        <v>44120</v>
      </c>
      <c r="T3031">
        <f t="shared" si="3408"/>
        <v>42</v>
      </c>
      <c r="U3031">
        <f t="shared" si="3409"/>
        <v>10</v>
      </c>
      <c r="V3031" t="str">
        <f t="shared" si="3371"/>
        <v>425</v>
      </c>
      <c r="W3031" s="188">
        <f t="shared" si="3410"/>
        <v>0</v>
      </c>
      <c r="X3031" s="188">
        <f t="shared" si="3411"/>
        <v>0</v>
      </c>
      <c r="Y3031" s="33">
        <f t="shared" si="3412"/>
        <v>44120</v>
      </c>
    </row>
    <row r="3032" spans="1:25" ht="15">
      <c r="A3032" s="39"/>
      <c r="B3032" s="240"/>
      <c r="C3032" s="14" t="str">
        <f>IF(B3023&lt;&gt;"",'Agents Postes'!E$12,"")</f>
        <v/>
      </c>
      <c r="D3032" s="15"/>
      <c r="E3032" s="16"/>
      <c r="F3032" s="16"/>
      <c r="G3032" s="17"/>
      <c r="H3032" s="17"/>
      <c r="I3032" s="18"/>
      <c r="J3032" s="18"/>
      <c r="K3032" s="19"/>
      <c r="L3032" s="1">
        <f t="shared" si="3368"/>
        <v>0</v>
      </c>
      <c r="M3032" s="4">
        <f t="shared" si="3369"/>
        <v>0</v>
      </c>
      <c r="R3032">
        <f t="shared" si="3406"/>
        <v>5</v>
      </c>
      <c r="S3032" s="33">
        <f t="shared" ref="S3032" si="3427">S3023</f>
        <v>44120</v>
      </c>
      <c r="T3032">
        <f t="shared" si="3408"/>
        <v>42</v>
      </c>
      <c r="U3032">
        <f t="shared" si="3409"/>
        <v>10</v>
      </c>
      <c r="V3032" t="str">
        <f t="shared" si="3371"/>
        <v>425</v>
      </c>
      <c r="W3032" s="188">
        <f t="shared" si="3410"/>
        <v>0</v>
      </c>
      <c r="X3032" s="188">
        <f t="shared" si="3411"/>
        <v>0</v>
      </c>
      <c r="Y3032" s="33">
        <f t="shared" si="3412"/>
        <v>44120</v>
      </c>
    </row>
    <row r="3033" spans="1:25" ht="15">
      <c r="A3033" s="39"/>
      <c r="B3033" s="240"/>
      <c r="C3033" s="14" t="str">
        <f>IF(B3023&lt;&gt;"",'Agents Postes'!E$13,"")</f>
        <v/>
      </c>
      <c r="D3033" s="15"/>
      <c r="E3033" s="16"/>
      <c r="F3033" s="16"/>
      <c r="G3033" s="17"/>
      <c r="H3033" s="17"/>
      <c r="I3033" s="18"/>
      <c r="J3033" s="18"/>
      <c r="K3033" s="19"/>
      <c r="L3033" s="1">
        <f t="shared" si="3368"/>
        <v>0</v>
      </c>
      <c r="M3033" s="4">
        <f t="shared" si="3369"/>
        <v>0</v>
      </c>
      <c r="R3033">
        <f t="shared" si="3406"/>
        <v>5</v>
      </c>
      <c r="S3033" s="33">
        <f t="shared" ref="S3033" si="3428">S3023</f>
        <v>44120</v>
      </c>
      <c r="T3033">
        <f t="shared" si="3408"/>
        <v>42</v>
      </c>
      <c r="U3033">
        <f t="shared" si="3409"/>
        <v>10</v>
      </c>
      <c r="V3033" t="str">
        <f t="shared" si="3371"/>
        <v>425</v>
      </c>
      <c r="W3033" s="188">
        <f t="shared" si="3410"/>
        <v>0</v>
      </c>
      <c r="X3033" s="188">
        <f t="shared" si="3411"/>
        <v>0</v>
      </c>
      <c r="Y3033" s="33">
        <f t="shared" si="3412"/>
        <v>44120</v>
      </c>
    </row>
    <row r="3034" spans="1:25" ht="15">
      <c r="A3034" s="39"/>
      <c r="B3034" s="240"/>
      <c r="C3034" s="14" t="str">
        <f>IF(B3023&lt;&gt;"",'Agents Postes'!E$14,"")</f>
        <v/>
      </c>
      <c r="D3034" s="15"/>
      <c r="E3034" s="16"/>
      <c r="F3034" s="16"/>
      <c r="G3034" s="17"/>
      <c r="H3034" s="17"/>
      <c r="I3034" s="18"/>
      <c r="J3034" s="18"/>
      <c r="K3034" s="19"/>
      <c r="L3034" s="1">
        <f t="shared" si="3368"/>
        <v>0</v>
      </c>
      <c r="M3034" s="4">
        <f t="shared" si="3369"/>
        <v>0</v>
      </c>
      <c r="R3034">
        <f t="shared" si="3406"/>
        <v>5</v>
      </c>
      <c r="S3034" s="33">
        <f t="shared" ref="S3034" si="3429">S3023</f>
        <v>44120</v>
      </c>
      <c r="T3034">
        <f t="shared" si="3408"/>
        <v>42</v>
      </c>
      <c r="U3034">
        <f t="shared" si="3409"/>
        <v>10</v>
      </c>
      <c r="V3034" t="str">
        <f t="shared" si="3371"/>
        <v>425</v>
      </c>
      <c r="W3034" s="188">
        <f t="shared" si="3410"/>
        <v>0</v>
      </c>
      <c r="X3034" s="188">
        <f t="shared" si="3411"/>
        <v>0</v>
      </c>
      <c r="Y3034" s="33">
        <f t="shared" si="3412"/>
        <v>44120</v>
      </c>
    </row>
    <row r="3035" spans="1:25" ht="15">
      <c r="A3035" s="39"/>
      <c r="B3035" s="240"/>
      <c r="C3035" s="14" t="str">
        <f>IF(B3024&lt;&gt;"",'Agents Postes'!E$14,"")</f>
        <v/>
      </c>
      <c r="D3035" s="15"/>
      <c r="E3035" s="16"/>
      <c r="F3035" s="16"/>
      <c r="G3035" s="17"/>
      <c r="H3035" s="17"/>
      <c r="I3035" s="18"/>
      <c r="J3035" s="18"/>
      <c r="K3035" s="19"/>
      <c r="L3035" s="1">
        <f t="shared" si="3368"/>
        <v>0</v>
      </c>
      <c r="M3035" s="4">
        <f t="shared" si="3369"/>
        <v>0</v>
      </c>
      <c r="R3035">
        <f t="shared" si="3406"/>
        <v>5</v>
      </c>
      <c r="S3035" s="33">
        <f t="shared" ref="S3035" si="3430">S3023</f>
        <v>44120</v>
      </c>
      <c r="T3035">
        <f t="shared" si="3408"/>
        <v>42</v>
      </c>
      <c r="U3035">
        <f t="shared" si="3409"/>
        <v>10</v>
      </c>
      <c r="V3035" t="str">
        <f t="shared" si="3371"/>
        <v>425</v>
      </c>
      <c r="W3035" s="188">
        <f t="shared" si="3410"/>
        <v>0</v>
      </c>
      <c r="X3035" s="188">
        <f t="shared" si="3411"/>
        <v>0</v>
      </c>
      <c r="Y3035" s="33">
        <f t="shared" si="3412"/>
        <v>44120</v>
      </c>
    </row>
    <row r="3036" spans="1:25" ht="15">
      <c r="A3036" s="39"/>
      <c r="B3036" s="240"/>
      <c r="C3036" s="14" t="str">
        <f>IF(B3025&lt;&gt;"",'Agents Postes'!E$14,"")</f>
        <v/>
      </c>
      <c r="D3036" s="15"/>
      <c r="E3036" s="16"/>
      <c r="F3036" s="16"/>
      <c r="G3036" s="17"/>
      <c r="H3036" s="17"/>
      <c r="I3036" s="18"/>
      <c r="J3036" s="18"/>
      <c r="K3036" s="19"/>
      <c r="L3036" s="1">
        <f t="shared" si="3368"/>
        <v>0</v>
      </c>
      <c r="M3036" s="4">
        <f t="shared" si="3369"/>
        <v>0</v>
      </c>
      <c r="R3036">
        <f t="shared" si="3406"/>
        <v>5</v>
      </c>
      <c r="S3036" s="33">
        <f t="shared" ref="S3036" si="3431">S3023</f>
        <v>44120</v>
      </c>
      <c r="T3036">
        <f t="shared" si="3408"/>
        <v>42</v>
      </c>
      <c r="U3036">
        <f t="shared" si="3409"/>
        <v>10</v>
      </c>
      <c r="V3036" t="str">
        <f t="shared" si="3371"/>
        <v>425</v>
      </c>
      <c r="W3036" s="188">
        <f t="shared" si="3410"/>
        <v>0</v>
      </c>
      <c r="X3036" s="188">
        <f t="shared" si="3411"/>
        <v>0</v>
      </c>
      <c r="Y3036" s="33">
        <f t="shared" si="3412"/>
        <v>44120</v>
      </c>
    </row>
    <row r="3037" spans="1:25" ht="15.75" thickBot="1">
      <c r="A3037" s="39"/>
      <c r="B3037" s="241"/>
      <c r="C3037" s="14" t="str">
        <f>IF(B3026&lt;&gt;"",'Agents Postes'!E$14,"")</f>
        <v/>
      </c>
      <c r="D3037" s="15"/>
      <c r="E3037" s="126"/>
      <c r="F3037" s="126"/>
      <c r="G3037" s="127"/>
      <c r="H3037" s="127"/>
      <c r="I3037" s="128"/>
      <c r="J3037" s="128"/>
      <c r="K3037" s="21"/>
      <c r="L3037" s="5">
        <f t="shared" si="3368"/>
        <v>0</v>
      </c>
      <c r="M3037" s="6">
        <f t="shared" si="3369"/>
        <v>0</v>
      </c>
      <c r="R3037">
        <f t="shared" si="3406"/>
        <v>5</v>
      </c>
      <c r="S3037" s="33">
        <f t="shared" ref="S3037" si="3432">S3023</f>
        <v>44120</v>
      </c>
      <c r="T3037">
        <f t="shared" si="3408"/>
        <v>42</v>
      </c>
      <c r="U3037">
        <f t="shared" si="3409"/>
        <v>10</v>
      </c>
      <c r="V3037" t="str">
        <f t="shared" si="3371"/>
        <v>425</v>
      </c>
      <c r="W3037" s="188">
        <f t="shared" si="3410"/>
        <v>0</v>
      </c>
      <c r="X3037" s="188">
        <f t="shared" si="3411"/>
        <v>0</v>
      </c>
      <c r="Y3037" s="33">
        <f t="shared" si="3412"/>
        <v>44120</v>
      </c>
    </row>
    <row r="3038" spans="1:25" ht="15">
      <c r="A3038" s="39">
        <v>202</v>
      </c>
      <c r="B3038" s="239">
        <f>IF(WORKDAY(D$4,A3038,Feries)&lt;=F$4,WORKDAY(D$4,A3038,Feries),"")</f>
        <v>44123</v>
      </c>
      <c r="C3038" s="11" t="str">
        <f>IF(B3038&lt;&gt;"",'Agents Postes'!E$3,"")</f>
        <v>Herbert Dupont</v>
      </c>
      <c r="D3038" s="12"/>
      <c r="E3038" s="123"/>
      <c r="F3038" s="123"/>
      <c r="G3038" s="124"/>
      <c r="H3038" s="124"/>
      <c r="I3038" s="125"/>
      <c r="J3038" s="125"/>
      <c r="K3038" s="13"/>
      <c r="L3038" s="2">
        <f t="shared" si="3368"/>
        <v>0</v>
      </c>
      <c r="M3038" s="3">
        <f t="shared" si="3369"/>
        <v>0</v>
      </c>
      <c r="R3038">
        <f t="shared" si="3406"/>
        <v>1</v>
      </c>
      <c r="S3038" s="33">
        <f t="shared" ref="S3038" si="3433">B3038</f>
        <v>44123</v>
      </c>
      <c r="T3038">
        <f t="shared" si="3408"/>
        <v>43</v>
      </c>
      <c r="U3038">
        <f t="shared" si="3409"/>
        <v>10</v>
      </c>
      <c r="V3038" t="str">
        <f t="shared" si="3371"/>
        <v>43Herbert Dupont1</v>
      </c>
      <c r="W3038" s="188">
        <f t="shared" si="3410"/>
        <v>0</v>
      </c>
      <c r="X3038" s="188">
        <f t="shared" si="3411"/>
        <v>0</v>
      </c>
      <c r="Y3038" s="33">
        <f t="shared" si="3412"/>
        <v>44123</v>
      </c>
    </row>
    <row r="3039" spans="1:25" ht="15">
      <c r="A3039" s="39"/>
      <c r="B3039" s="240"/>
      <c r="C3039" s="14" t="str">
        <f>IF(B3038&lt;&gt;"",'Agents Postes'!E$4,"")</f>
        <v>Lulu Durand</v>
      </c>
      <c r="D3039" s="15"/>
      <c r="E3039" s="16"/>
      <c r="F3039" s="16"/>
      <c r="G3039" s="17"/>
      <c r="H3039" s="17"/>
      <c r="I3039" s="18"/>
      <c r="J3039" s="18"/>
      <c r="K3039" s="19"/>
      <c r="L3039" s="1">
        <f t="shared" si="3368"/>
        <v>0</v>
      </c>
      <c r="M3039" s="4">
        <f t="shared" si="3369"/>
        <v>0</v>
      </c>
      <c r="R3039">
        <f t="shared" si="3406"/>
        <v>1</v>
      </c>
      <c r="S3039" s="33">
        <f t="shared" ref="S3039" si="3434">S3038</f>
        <v>44123</v>
      </c>
      <c r="T3039">
        <f t="shared" si="3408"/>
        <v>43</v>
      </c>
      <c r="U3039">
        <f t="shared" si="3409"/>
        <v>10</v>
      </c>
      <c r="V3039" t="str">
        <f t="shared" si="3371"/>
        <v>43Lulu Durand1</v>
      </c>
      <c r="W3039" s="188">
        <f t="shared" si="3410"/>
        <v>0</v>
      </c>
      <c r="X3039" s="188">
        <f t="shared" si="3411"/>
        <v>0</v>
      </c>
      <c r="Y3039" s="33">
        <f t="shared" si="3412"/>
        <v>44123</v>
      </c>
    </row>
    <row r="3040" spans="1:25" ht="15">
      <c r="A3040" s="39"/>
      <c r="B3040" s="240"/>
      <c r="C3040" s="14" t="str">
        <f>IF(B3038&lt;&gt;"",'Agents Postes'!E$5,"")</f>
        <v>Jules Wist</v>
      </c>
      <c r="D3040" s="15"/>
      <c r="E3040" s="16"/>
      <c r="F3040" s="16"/>
      <c r="G3040" s="17"/>
      <c r="H3040" s="17"/>
      <c r="I3040" s="18"/>
      <c r="J3040" s="18"/>
      <c r="K3040" s="19"/>
      <c r="L3040" s="1">
        <f t="shared" si="3368"/>
        <v>0</v>
      </c>
      <c r="M3040" s="4">
        <f t="shared" si="3369"/>
        <v>0</v>
      </c>
      <c r="R3040">
        <f t="shared" si="3406"/>
        <v>1</v>
      </c>
      <c r="S3040" s="33">
        <f t="shared" ref="S3040" si="3435">S3038</f>
        <v>44123</v>
      </c>
      <c r="T3040">
        <f t="shared" si="3408"/>
        <v>43</v>
      </c>
      <c r="U3040">
        <f t="shared" si="3409"/>
        <v>10</v>
      </c>
      <c r="V3040" t="str">
        <f t="shared" si="3371"/>
        <v>43Jules Wist1</v>
      </c>
      <c r="W3040" s="188">
        <f t="shared" si="3410"/>
        <v>0</v>
      </c>
      <c r="X3040" s="188">
        <f t="shared" si="3411"/>
        <v>0</v>
      </c>
      <c r="Y3040" s="33">
        <f t="shared" si="3412"/>
        <v>44123</v>
      </c>
    </row>
    <row r="3041" spans="1:25" ht="15">
      <c r="A3041" s="39"/>
      <c r="B3041" s="240"/>
      <c r="C3041" s="14" t="str">
        <f>IF(B3038&lt;&gt;"",'Agents Postes'!E$6,"")</f>
        <v>Honoré Tarot</v>
      </c>
      <c r="D3041" s="15"/>
      <c r="E3041" s="16"/>
      <c r="F3041" s="16"/>
      <c r="G3041" s="17"/>
      <c r="H3041" s="17"/>
      <c r="I3041" s="18"/>
      <c r="J3041" s="18"/>
      <c r="K3041" s="19"/>
      <c r="L3041" s="1">
        <f t="shared" si="3368"/>
        <v>0</v>
      </c>
      <c r="M3041" s="4">
        <f t="shared" si="3369"/>
        <v>0</v>
      </c>
      <c r="R3041">
        <f t="shared" si="3406"/>
        <v>1</v>
      </c>
      <c r="S3041" s="33">
        <f t="shared" ref="S3041" si="3436">S3038</f>
        <v>44123</v>
      </c>
      <c r="T3041">
        <f t="shared" si="3408"/>
        <v>43</v>
      </c>
      <c r="U3041">
        <f t="shared" si="3409"/>
        <v>10</v>
      </c>
      <c r="V3041" t="str">
        <f t="shared" si="3371"/>
        <v>43Honoré Tarot1</v>
      </c>
      <c r="W3041" s="188">
        <f t="shared" si="3410"/>
        <v>0</v>
      </c>
      <c r="X3041" s="188">
        <f t="shared" si="3411"/>
        <v>0</v>
      </c>
      <c r="Y3041" s="33">
        <f t="shared" si="3412"/>
        <v>44123</v>
      </c>
    </row>
    <row r="3042" spans="1:25" ht="15">
      <c r="A3042" s="39"/>
      <c r="B3042" s="240"/>
      <c r="C3042" s="14" t="str">
        <f>IF(B3038&lt;&gt;"",'Agents Postes'!E$7,"")</f>
        <v>Joseph Belote</v>
      </c>
      <c r="D3042" s="15"/>
      <c r="E3042" s="16"/>
      <c r="F3042" s="16"/>
      <c r="G3042" s="17"/>
      <c r="H3042" s="17"/>
      <c r="I3042" s="18"/>
      <c r="J3042" s="18"/>
      <c r="K3042" s="19"/>
      <c r="L3042" s="1">
        <f t="shared" si="3368"/>
        <v>0</v>
      </c>
      <c r="M3042" s="4">
        <f t="shared" si="3369"/>
        <v>0</v>
      </c>
      <c r="R3042">
        <f t="shared" si="3406"/>
        <v>1</v>
      </c>
      <c r="S3042" s="33">
        <f t="shared" ref="S3042" si="3437">S3038</f>
        <v>44123</v>
      </c>
      <c r="T3042">
        <f t="shared" si="3408"/>
        <v>43</v>
      </c>
      <c r="U3042">
        <f t="shared" si="3409"/>
        <v>10</v>
      </c>
      <c r="V3042" t="str">
        <f t="shared" si="3371"/>
        <v>43Joseph Belote1</v>
      </c>
      <c r="W3042" s="188">
        <f t="shared" si="3410"/>
        <v>0</v>
      </c>
      <c r="X3042" s="188">
        <f t="shared" si="3411"/>
        <v>0</v>
      </c>
      <c r="Y3042" s="33">
        <f t="shared" si="3412"/>
        <v>44123</v>
      </c>
    </row>
    <row r="3043" spans="1:25" ht="15">
      <c r="A3043" s="39"/>
      <c r="B3043" s="240"/>
      <c r="C3043" s="14" t="str">
        <f>IF(B3038&lt;&gt;"",'Agents Postes'!E$8,"")</f>
        <v/>
      </c>
      <c r="D3043" s="15"/>
      <c r="E3043" s="16"/>
      <c r="F3043" s="16"/>
      <c r="G3043" s="17"/>
      <c r="H3043" s="17"/>
      <c r="I3043" s="18"/>
      <c r="J3043" s="18"/>
      <c r="K3043" s="19"/>
      <c r="L3043" s="1">
        <f t="shared" si="3368"/>
        <v>0</v>
      </c>
      <c r="M3043" s="4">
        <f t="shared" si="3369"/>
        <v>0</v>
      </c>
      <c r="R3043">
        <f t="shared" si="3406"/>
        <v>1</v>
      </c>
      <c r="S3043" s="33">
        <f t="shared" ref="S3043" si="3438">S3038</f>
        <v>44123</v>
      </c>
      <c r="T3043">
        <f t="shared" si="3408"/>
        <v>43</v>
      </c>
      <c r="U3043">
        <f t="shared" si="3409"/>
        <v>10</v>
      </c>
      <c r="V3043" t="str">
        <f t="shared" si="3371"/>
        <v>431</v>
      </c>
      <c r="W3043" s="188">
        <f t="shared" si="3410"/>
        <v>0</v>
      </c>
      <c r="X3043" s="188">
        <f t="shared" si="3411"/>
        <v>0</v>
      </c>
      <c r="Y3043" s="33">
        <f t="shared" si="3412"/>
        <v>44123</v>
      </c>
    </row>
    <row r="3044" spans="1:25" ht="15">
      <c r="A3044" s="39"/>
      <c r="B3044" s="240"/>
      <c r="C3044" s="14" t="str">
        <f>IF(B3038&lt;&gt;"",'Agents Postes'!E$9,"")</f>
        <v/>
      </c>
      <c r="D3044" s="15"/>
      <c r="E3044" s="16"/>
      <c r="F3044" s="16"/>
      <c r="G3044" s="17"/>
      <c r="H3044" s="17"/>
      <c r="I3044" s="18"/>
      <c r="J3044" s="18"/>
      <c r="K3044" s="19"/>
      <c r="L3044" s="1">
        <f t="shared" si="3368"/>
        <v>0</v>
      </c>
      <c r="M3044" s="4">
        <f t="shared" si="3369"/>
        <v>0</v>
      </c>
      <c r="R3044">
        <f t="shared" si="3406"/>
        <v>1</v>
      </c>
      <c r="S3044" s="33">
        <f t="shared" ref="S3044" si="3439">S3038</f>
        <v>44123</v>
      </c>
      <c r="T3044">
        <f t="shared" si="3408"/>
        <v>43</v>
      </c>
      <c r="U3044">
        <f t="shared" si="3409"/>
        <v>10</v>
      </c>
      <c r="V3044" t="str">
        <f t="shared" si="3371"/>
        <v>431</v>
      </c>
      <c r="W3044" s="188">
        <f t="shared" si="3410"/>
        <v>0</v>
      </c>
      <c r="X3044" s="188">
        <f t="shared" si="3411"/>
        <v>0</v>
      </c>
      <c r="Y3044" s="33">
        <f t="shared" si="3412"/>
        <v>44123</v>
      </c>
    </row>
    <row r="3045" spans="1:25" ht="15">
      <c r="A3045" s="39"/>
      <c r="B3045" s="240"/>
      <c r="C3045" s="14" t="str">
        <f>IF(B3038&lt;&gt;"",'Agents Postes'!E$10,"")</f>
        <v/>
      </c>
      <c r="D3045" s="15"/>
      <c r="E3045" s="16"/>
      <c r="F3045" s="16"/>
      <c r="G3045" s="17"/>
      <c r="H3045" s="17"/>
      <c r="I3045" s="18"/>
      <c r="J3045" s="18"/>
      <c r="K3045" s="19"/>
      <c r="L3045" s="1">
        <f t="shared" si="3368"/>
        <v>0</v>
      </c>
      <c r="M3045" s="4">
        <f t="shared" si="3369"/>
        <v>0</v>
      </c>
      <c r="R3045">
        <f t="shared" si="3406"/>
        <v>1</v>
      </c>
      <c r="S3045" s="33">
        <f t="shared" ref="S3045" si="3440">S3038</f>
        <v>44123</v>
      </c>
      <c r="T3045">
        <f t="shared" si="3408"/>
        <v>43</v>
      </c>
      <c r="U3045">
        <f t="shared" si="3409"/>
        <v>10</v>
      </c>
      <c r="V3045" t="str">
        <f t="shared" si="3371"/>
        <v>431</v>
      </c>
      <c r="W3045" s="188">
        <f t="shared" si="3410"/>
        <v>0</v>
      </c>
      <c r="X3045" s="188">
        <f t="shared" si="3411"/>
        <v>0</v>
      </c>
      <c r="Y3045" s="33">
        <f t="shared" si="3412"/>
        <v>44123</v>
      </c>
    </row>
    <row r="3046" spans="1:25" ht="15">
      <c r="A3046" s="39"/>
      <c r="B3046" s="240"/>
      <c r="C3046" s="14" t="str">
        <f>IF(B3038&lt;&gt;"",'Agents Postes'!E$11,"")</f>
        <v/>
      </c>
      <c r="D3046" s="15"/>
      <c r="E3046" s="16"/>
      <c r="F3046" s="16"/>
      <c r="G3046" s="17"/>
      <c r="H3046" s="17"/>
      <c r="I3046" s="18"/>
      <c r="J3046" s="18"/>
      <c r="K3046" s="19"/>
      <c r="L3046" s="1">
        <f t="shared" ref="L3046:L3109" si="3441">(F3046-E3046)+(H3046-G3046)+(J3046-I3046)</f>
        <v>0</v>
      </c>
      <c r="M3046" s="4">
        <f t="shared" ref="M3046:M3109" si="3442">L3046*24</f>
        <v>0</v>
      </c>
      <c r="R3046">
        <f t="shared" si="3406"/>
        <v>1</v>
      </c>
      <c r="S3046" s="33">
        <f t="shared" ref="S3046" si="3443">S3038</f>
        <v>44123</v>
      </c>
      <c r="T3046">
        <f t="shared" si="3408"/>
        <v>43</v>
      </c>
      <c r="U3046">
        <f t="shared" si="3409"/>
        <v>10</v>
      </c>
      <c r="V3046" t="str">
        <f t="shared" ref="V3046:V3109" si="3444">T3046&amp;C3046&amp;R3046</f>
        <v>431</v>
      </c>
      <c r="W3046" s="188">
        <f t="shared" si="3410"/>
        <v>0</v>
      </c>
      <c r="X3046" s="188">
        <f t="shared" si="3411"/>
        <v>0</v>
      </c>
      <c r="Y3046" s="33">
        <f t="shared" si="3412"/>
        <v>44123</v>
      </c>
    </row>
    <row r="3047" spans="1:25" ht="15">
      <c r="A3047" s="39"/>
      <c r="B3047" s="240"/>
      <c r="C3047" s="14" t="str">
        <f>IF(B3038&lt;&gt;"",'Agents Postes'!E$12,"")</f>
        <v/>
      </c>
      <c r="D3047" s="15"/>
      <c r="E3047" s="16"/>
      <c r="F3047" s="16"/>
      <c r="G3047" s="17"/>
      <c r="H3047" s="17"/>
      <c r="I3047" s="18"/>
      <c r="J3047" s="18"/>
      <c r="K3047" s="19"/>
      <c r="L3047" s="1">
        <f t="shared" si="3441"/>
        <v>0</v>
      </c>
      <c r="M3047" s="4">
        <f t="shared" si="3442"/>
        <v>0</v>
      </c>
      <c r="R3047">
        <f t="shared" si="3406"/>
        <v>1</v>
      </c>
      <c r="S3047" s="33">
        <f t="shared" ref="S3047" si="3445">S3038</f>
        <v>44123</v>
      </c>
      <c r="T3047">
        <f t="shared" si="3408"/>
        <v>43</v>
      </c>
      <c r="U3047">
        <f t="shared" si="3409"/>
        <v>10</v>
      </c>
      <c r="V3047" t="str">
        <f t="shared" si="3444"/>
        <v>431</v>
      </c>
      <c r="W3047" s="188">
        <f t="shared" si="3410"/>
        <v>0</v>
      </c>
      <c r="X3047" s="188">
        <f t="shared" si="3411"/>
        <v>0</v>
      </c>
      <c r="Y3047" s="33">
        <f t="shared" si="3412"/>
        <v>44123</v>
      </c>
    </row>
    <row r="3048" spans="1:25" ht="15">
      <c r="A3048" s="39"/>
      <c r="B3048" s="240"/>
      <c r="C3048" s="14" t="str">
        <f>IF(B3038&lt;&gt;"",'Agents Postes'!E$13,"")</f>
        <v/>
      </c>
      <c r="D3048" s="15"/>
      <c r="E3048" s="16"/>
      <c r="F3048" s="16"/>
      <c r="G3048" s="17"/>
      <c r="H3048" s="17"/>
      <c r="I3048" s="18"/>
      <c r="J3048" s="18"/>
      <c r="K3048" s="19"/>
      <c r="L3048" s="1">
        <f t="shared" si="3441"/>
        <v>0</v>
      </c>
      <c r="M3048" s="4">
        <f t="shared" si="3442"/>
        <v>0</v>
      </c>
      <c r="R3048">
        <f t="shared" si="3406"/>
        <v>1</v>
      </c>
      <c r="S3048" s="33">
        <f t="shared" ref="S3048" si="3446">S3038</f>
        <v>44123</v>
      </c>
      <c r="T3048">
        <f t="shared" si="3408"/>
        <v>43</v>
      </c>
      <c r="U3048">
        <f t="shared" si="3409"/>
        <v>10</v>
      </c>
      <c r="V3048" t="str">
        <f t="shared" si="3444"/>
        <v>431</v>
      </c>
      <c r="W3048" s="188">
        <f t="shared" si="3410"/>
        <v>0</v>
      </c>
      <c r="X3048" s="188">
        <f t="shared" si="3411"/>
        <v>0</v>
      </c>
      <c r="Y3048" s="33">
        <f t="shared" si="3412"/>
        <v>44123</v>
      </c>
    </row>
    <row r="3049" spans="1:25" ht="15">
      <c r="A3049" s="39"/>
      <c r="B3049" s="240"/>
      <c r="C3049" s="14" t="str">
        <f>IF(B3038&lt;&gt;"",'Agents Postes'!E$14,"")</f>
        <v/>
      </c>
      <c r="D3049" s="15"/>
      <c r="E3049" s="16"/>
      <c r="F3049" s="16"/>
      <c r="G3049" s="17"/>
      <c r="H3049" s="17"/>
      <c r="I3049" s="18"/>
      <c r="J3049" s="18"/>
      <c r="K3049" s="19"/>
      <c r="L3049" s="1">
        <f t="shared" si="3441"/>
        <v>0</v>
      </c>
      <c r="M3049" s="4">
        <f t="shared" si="3442"/>
        <v>0</v>
      </c>
      <c r="R3049">
        <f t="shared" si="3406"/>
        <v>1</v>
      </c>
      <c r="S3049" s="33">
        <f t="shared" ref="S3049" si="3447">S3038</f>
        <v>44123</v>
      </c>
      <c r="T3049">
        <f t="shared" si="3408"/>
        <v>43</v>
      </c>
      <c r="U3049">
        <f t="shared" si="3409"/>
        <v>10</v>
      </c>
      <c r="V3049" t="str">
        <f t="shared" si="3444"/>
        <v>431</v>
      </c>
      <c r="W3049" s="188">
        <f t="shared" si="3410"/>
        <v>0</v>
      </c>
      <c r="X3049" s="188">
        <f t="shared" si="3411"/>
        <v>0</v>
      </c>
      <c r="Y3049" s="33">
        <f t="shared" si="3412"/>
        <v>44123</v>
      </c>
    </row>
    <row r="3050" spans="1:25" ht="15">
      <c r="A3050" s="39"/>
      <c r="B3050" s="240"/>
      <c r="C3050" s="14" t="str">
        <f>IF(B3039&lt;&gt;"",'Agents Postes'!E$14,"")</f>
        <v/>
      </c>
      <c r="D3050" s="15"/>
      <c r="E3050" s="16"/>
      <c r="F3050" s="16"/>
      <c r="G3050" s="17"/>
      <c r="H3050" s="17"/>
      <c r="I3050" s="18"/>
      <c r="J3050" s="18"/>
      <c r="K3050" s="19"/>
      <c r="L3050" s="1">
        <f t="shared" si="3441"/>
        <v>0</v>
      </c>
      <c r="M3050" s="4">
        <f t="shared" si="3442"/>
        <v>0</v>
      </c>
      <c r="R3050">
        <f t="shared" si="3406"/>
        <v>1</v>
      </c>
      <c r="S3050" s="33">
        <f t="shared" ref="S3050" si="3448">S3038</f>
        <v>44123</v>
      </c>
      <c r="T3050">
        <f t="shared" si="3408"/>
        <v>43</v>
      </c>
      <c r="U3050">
        <f t="shared" si="3409"/>
        <v>10</v>
      </c>
      <c r="V3050" t="str">
        <f t="shared" si="3444"/>
        <v>431</v>
      </c>
      <c r="W3050" s="188">
        <f t="shared" si="3410"/>
        <v>0</v>
      </c>
      <c r="X3050" s="188">
        <f t="shared" si="3411"/>
        <v>0</v>
      </c>
      <c r="Y3050" s="33">
        <f t="shared" si="3412"/>
        <v>44123</v>
      </c>
    </row>
    <row r="3051" spans="1:25" ht="15">
      <c r="A3051" s="39"/>
      <c r="B3051" s="240"/>
      <c r="C3051" s="14" t="str">
        <f>IF(B3040&lt;&gt;"",'Agents Postes'!E$14,"")</f>
        <v/>
      </c>
      <c r="D3051" s="15"/>
      <c r="E3051" s="16"/>
      <c r="F3051" s="16"/>
      <c r="G3051" s="17"/>
      <c r="H3051" s="17"/>
      <c r="I3051" s="18"/>
      <c r="J3051" s="18"/>
      <c r="K3051" s="19"/>
      <c r="L3051" s="1">
        <f t="shared" si="3441"/>
        <v>0</v>
      </c>
      <c r="M3051" s="4">
        <f t="shared" si="3442"/>
        <v>0</v>
      </c>
      <c r="R3051">
        <f t="shared" si="3406"/>
        <v>1</v>
      </c>
      <c r="S3051" s="33">
        <f t="shared" ref="S3051" si="3449">S3038</f>
        <v>44123</v>
      </c>
      <c r="T3051">
        <f t="shared" si="3408"/>
        <v>43</v>
      </c>
      <c r="U3051">
        <f t="shared" si="3409"/>
        <v>10</v>
      </c>
      <c r="V3051" t="str">
        <f t="shared" si="3444"/>
        <v>431</v>
      </c>
      <c r="W3051" s="188">
        <f t="shared" si="3410"/>
        <v>0</v>
      </c>
      <c r="X3051" s="188">
        <f t="shared" si="3411"/>
        <v>0</v>
      </c>
      <c r="Y3051" s="33">
        <f t="shared" si="3412"/>
        <v>44123</v>
      </c>
    </row>
    <row r="3052" spans="1:25" ht="15.75" thickBot="1">
      <c r="A3052" s="39"/>
      <c r="B3052" s="241"/>
      <c r="C3052" s="14" t="str">
        <f>IF(B3041&lt;&gt;"",'Agents Postes'!E$14,"")</f>
        <v/>
      </c>
      <c r="D3052" s="15"/>
      <c r="E3052" s="126"/>
      <c r="F3052" s="126"/>
      <c r="G3052" s="127"/>
      <c r="H3052" s="127"/>
      <c r="I3052" s="128"/>
      <c r="J3052" s="128"/>
      <c r="K3052" s="21"/>
      <c r="L3052" s="5">
        <f t="shared" si="3441"/>
        <v>0</v>
      </c>
      <c r="M3052" s="6">
        <f t="shared" si="3442"/>
        <v>0</v>
      </c>
      <c r="R3052">
        <f t="shared" si="3406"/>
        <v>1</v>
      </c>
      <c r="S3052" s="33">
        <f t="shared" ref="S3052" si="3450">S3038</f>
        <v>44123</v>
      </c>
      <c r="T3052">
        <f t="shared" si="3408"/>
        <v>43</v>
      </c>
      <c r="U3052">
        <f t="shared" si="3409"/>
        <v>10</v>
      </c>
      <c r="V3052" t="str">
        <f t="shared" si="3444"/>
        <v>431</v>
      </c>
      <c r="W3052" s="188">
        <f t="shared" si="3410"/>
        <v>0</v>
      </c>
      <c r="X3052" s="188">
        <f t="shared" si="3411"/>
        <v>0</v>
      </c>
      <c r="Y3052" s="33">
        <f t="shared" si="3412"/>
        <v>44123</v>
      </c>
    </row>
    <row r="3053" spans="1:25" ht="15">
      <c r="A3053" s="39">
        <v>203</v>
      </c>
      <c r="B3053" s="239">
        <f>IF(WORKDAY(D$4,A3053,Feries)&lt;=F$4,WORKDAY(D$4,A3053,Feries),"")</f>
        <v>44124</v>
      </c>
      <c r="C3053" s="11" t="str">
        <f>IF(B3053&lt;&gt;"",'Agents Postes'!E$3,"")</f>
        <v>Herbert Dupont</v>
      </c>
      <c r="D3053" s="12"/>
      <c r="E3053" s="123"/>
      <c r="F3053" s="123"/>
      <c r="G3053" s="124"/>
      <c r="H3053" s="124"/>
      <c r="I3053" s="125"/>
      <c r="J3053" s="125"/>
      <c r="K3053" s="13"/>
      <c r="L3053" s="2">
        <f t="shared" si="3441"/>
        <v>0</v>
      </c>
      <c r="M3053" s="3">
        <f t="shared" si="3442"/>
        <v>0</v>
      </c>
      <c r="R3053">
        <f t="shared" si="3406"/>
        <v>2</v>
      </c>
      <c r="S3053" s="33">
        <f t="shared" ref="S3053" si="3451">B3053</f>
        <v>44124</v>
      </c>
      <c r="T3053">
        <f t="shared" si="3408"/>
        <v>43</v>
      </c>
      <c r="U3053">
        <f t="shared" si="3409"/>
        <v>10</v>
      </c>
      <c r="V3053" t="str">
        <f t="shared" si="3444"/>
        <v>43Herbert Dupont2</v>
      </c>
      <c r="W3053" s="188">
        <f t="shared" si="3410"/>
        <v>0</v>
      </c>
      <c r="X3053" s="188">
        <f t="shared" si="3411"/>
        <v>0</v>
      </c>
      <c r="Y3053" s="33">
        <f t="shared" si="3412"/>
        <v>44124</v>
      </c>
    </row>
    <row r="3054" spans="1:25" ht="15">
      <c r="A3054" s="39"/>
      <c r="B3054" s="240"/>
      <c r="C3054" s="14" t="str">
        <f>IF(B3053&lt;&gt;"",'Agents Postes'!E$4,"")</f>
        <v>Lulu Durand</v>
      </c>
      <c r="D3054" s="15"/>
      <c r="E3054" s="16"/>
      <c r="F3054" s="16"/>
      <c r="G3054" s="17"/>
      <c r="H3054" s="17"/>
      <c r="I3054" s="18"/>
      <c r="J3054" s="18"/>
      <c r="K3054" s="19"/>
      <c r="L3054" s="1">
        <f t="shared" si="3441"/>
        <v>0</v>
      </c>
      <c r="M3054" s="4">
        <f t="shared" si="3442"/>
        <v>0</v>
      </c>
      <c r="R3054">
        <f t="shared" si="3406"/>
        <v>2</v>
      </c>
      <c r="S3054" s="33">
        <f t="shared" ref="S3054" si="3452">S3053</f>
        <v>44124</v>
      </c>
      <c r="T3054">
        <f t="shared" si="3408"/>
        <v>43</v>
      </c>
      <c r="U3054">
        <f t="shared" si="3409"/>
        <v>10</v>
      </c>
      <c r="V3054" t="str">
        <f t="shared" si="3444"/>
        <v>43Lulu Durand2</v>
      </c>
      <c r="W3054" s="188">
        <f t="shared" si="3410"/>
        <v>0</v>
      </c>
      <c r="X3054" s="188">
        <f t="shared" si="3411"/>
        <v>0</v>
      </c>
      <c r="Y3054" s="33">
        <f t="shared" si="3412"/>
        <v>44124</v>
      </c>
    </row>
    <row r="3055" spans="1:25" ht="15">
      <c r="A3055" s="39"/>
      <c r="B3055" s="240"/>
      <c r="C3055" s="14" t="str">
        <f>IF(B3053&lt;&gt;"",'Agents Postes'!E$5,"")</f>
        <v>Jules Wist</v>
      </c>
      <c r="D3055" s="15"/>
      <c r="E3055" s="16"/>
      <c r="F3055" s="16"/>
      <c r="G3055" s="17"/>
      <c r="H3055" s="17"/>
      <c r="I3055" s="18"/>
      <c r="J3055" s="18"/>
      <c r="K3055" s="19"/>
      <c r="L3055" s="1">
        <f t="shared" si="3441"/>
        <v>0</v>
      </c>
      <c r="M3055" s="4">
        <f t="shared" si="3442"/>
        <v>0</v>
      </c>
      <c r="R3055">
        <f t="shared" si="3406"/>
        <v>2</v>
      </c>
      <c r="S3055" s="33">
        <f t="shared" ref="S3055" si="3453">S3053</f>
        <v>44124</v>
      </c>
      <c r="T3055">
        <f t="shared" si="3408"/>
        <v>43</v>
      </c>
      <c r="U3055">
        <f t="shared" si="3409"/>
        <v>10</v>
      </c>
      <c r="V3055" t="str">
        <f t="shared" si="3444"/>
        <v>43Jules Wist2</v>
      </c>
      <c r="W3055" s="188">
        <f t="shared" si="3410"/>
        <v>0</v>
      </c>
      <c r="X3055" s="188">
        <f t="shared" si="3411"/>
        <v>0</v>
      </c>
      <c r="Y3055" s="33">
        <f t="shared" si="3412"/>
        <v>44124</v>
      </c>
    </row>
    <row r="3056" spans="1:25" ht="15">
      <c r="A3056" s="39"/>
      <c r="B3056" s="240"/>
      <c r="C3056" s="14" t="str">
        <f>IF(B3053&lt;&gt;"",'Agents Postes'!E$6,"")</f>
        <v>Honoré Tarot</v>
      </c>
      <c r="D3056" s="15"/>
      <c r="E3056" s="16"/>
      <c r="F3056" s="16"/>
      <c r="G3056" s="17"/>
      <c r="H3056" s="17"/>
      <c r="I3056" s="18"/>
      <c r="J3056" s="18"/>
      <c r="K3056" s="19"/>
      <c r="L3056" s="1">
        <f t="shared" si="3441"/>
        <v>0</v>
      </c>
      <c r="M3056" s="4">
        <f t="shared" si="3442"/>
        <v>0</v>
      </c>
      <c r="R3056">
        <f t="shared" si="3406"/>
        <v>2</v>
      </c>
      <c r="S3056" s="33">
        <f t="shared" ref="S3056" si="3454">S3053</f>
        <v>44124</v>
      </c>
      <c r="T3056">
        <f t="shared" si="3408"/>
        <v>43</v>
      </c>
      <c r="U3056">
        <f t="shared" si="3409"/>
        <v>10</v>
      </c>
      <c r="V3056" t="str">
        <f t="shared" si="3444"/>
        <v>43Honoré Tarot2</v>
      </c>
      <c r="W3056" s="188">
        <f t="shared" si="3410"/>
        <v>0</v>
      </c>
      <c r="X3056" s="188">
        <f t="shared" si="3411"/>
        <v>0</v>
      </c>
      <c r="Y3056" s="33">
        <f t="shared" si="3412"/>
        <v>44124</v>
      </c>
    </row>
    <row r="3057" spans="1:25" ht="15">
      <c r="A3057" s="39"/>
      <c r="B3057" s="240"/>
      <c r="C3057" s="14" t="str">
        <f>IF(B3053&lt;&gt;"",'Agents Postes'!E$7,"")</f>
        <v>Joseph Belote</v>
      </c>
      <c r="D3057" s="15"/>
      <c r="E3057" s="16"/>
      <c r="F3057" s="16"/>
      <c r="G3057" s="17"/>
      <c r="H3057" s="17"/>
      <c r="I3057" s="18"/>
      <c r="J3057" s="18"/>
      <c r="K3057" s="19"/>
      <c r="L3057" s="1">
        <f t="shared" si="3441"/>
        <v>0</v>
      </c>
      <c r="M3057" s="4">
        <f t="shared" si="3442"/>
        <v>0</v>
      </c>
      <c r="R3057">
        <f t="shared" si="3406"/>
        <v>2</v>
      </c>
      <c r="S3057" s="33">
        <f t="shared" ref="S3057" si="3455">S3053</f>
        <v>44124</v>
      </c>
      <c r="T3057">
        <f t="shared" si="3408"/>
        <v>43</v>
      </c>
      <c r="U3057">
        <f t="shared" si="3409"/>
        <v>10</v>
      </c>
      <c r="V3057" t="str">
        <f t="shared" si="3444"/>
        <v>43Joseph Belote2</v>
      </c>
      <c r="W3057" s="188">
        <f t="shared" si="3410"/>
        <v>0</v>
      </c>
      <c r="X3057" s="188">
        <f t="shared" si="3411"/>
        <v>0</v>
      </c>
      <c r="Y3057" s="33">
        <f t="shared" si="3412"/>
        <v>44124</v>
      </c>
    </row>
    <row r="3058" spans="1:25" ht="15">
      <c r="A3058" s="39"/>
      <c r="B3058" s="240"/>
      <c r="C3058" s="14" t="str">
        <f>IF(B3053&lt;&gt;"",'Agents Postes'!E$8,"")</f>
        <v/>
      </c>
      <c r="D3058" s="15"/>
      <c r="E3058" s="16"/>
      <c r="F3058" s="16"/>
      <c r="G3058" s="17"/>
      <c r="H3058" s="17"/>
      <c r="I3058" s="18"/>
      <c r="J3058" s="18"/>
      <c r="K3058" s="19"/>
      <c r="L3058" s="1">
        <f t="shared" si="3441"/>
        <v>0</v>
      </c>
      <c r="M3058" s="4">
        <f t="shared" si="3442"/>
        <v>0</v>
      </c>
      <c r="R3058">
        <f t="shared" si="3406"/>
        <v>2</v>
      </c>
      <c r="S3058" s="33">
        <f t="shared" ref="S3058" si="3456">S3053</f>
        <v>44124</v>
      </c>
      <c r="T3058">
        <f t="shared" si="3408"/>
        <v>43</v>
      </c>
      <c r="U3058">
        <f t="shared" si="3409"/>
        <v>10</v>
      </c>
      <c r="V3058" t="str">
        <f t="shared" si="3444"/>
        <v>432</v>
      </c>
      <c r="W3058" s="188">
        <f t="shared" si="3410"/>
        <v>0</v>
      </c>
      <c r="X3058" s="188">
        <f t="shared" si="3411"/>
        <v>0</v>
      </c>
      <c r="Y3058" s="33">
        <f t="shared" si="3412"/>
        <v>44124</v>
      </c>
    </row>
    <row r="3059" spans="1:25" ht="15">
      <c r="A3059" s="39"/>
      <c r="B3059" s="240"/>
      <c r="C3059" s="14" t="str">
        <f>IF(B3053&lt;&gt;"",'Agents Postes'!E$9,"")</f>
        <v/>
      </c>
      <c r="D3059" s="15"/>
      <c r="E3059" s="16"/>
      <c r="F3059" s="16"/>
      <c r="G3059" s="17"/>
      <c r="H3059" s="17"/>
      <c r="I3059" s="18"/>
      <c r="J3059" s="18"/>
      <c r="K3059" s="19"/>
      <c r="L3059" s="1">
        <f t="shared" si="3441"/>
        <v>0</v>
      </c>
      <c r="M3059" s="4">
        <f t="shared" si="3442"/>
        <v>0</v>
      </c>
      <c r="R3059">
        <f t="shared" si="3406"/>
        <v>2</v>
      </c>
      <c r="S3059" s="33">
        <f t="shared" ref="S3059" si="3457">S3053</f>
        <v>44124</v>
      </c>
      <c r="T3059">
        <f t="shared" si="3408"/>
        <v>43</v>
      </c>
      <c r="U3059">
        <f t="shared" si="3409"/>
        <v>10</v>
      </c>
      <c r="V3059" t="str">
        <f t="shared" si="3444"/>
        <v>432</v>
      </c>
      <c r="W3059" s="188">
        <f t="shared" si="3410"/>
        <v>0</v>
      </c>
      <c r="X3059" s="188">
        <f t="shared" si="3411"/>
        <v>0</v>
      </c>
      <c r="Y3059" s="33">
        <f t="shared" si="3412"/>
        <v>44124</v>
      </c>
    </row>
    <row r="3060" spans="1:25" ht="15">
      <c r="A3060" s="39"/>
      <c r="B3060" s="240"/>
      <c r="C3060" s="14" t="str">
        <f>IF(B3053&lt;&gt;"",'Agents Postes'!E$10,"")</f>
        <v/>
      </c>
      <c r="D3060" s="15"/>
      <c r="E3060" s="16"/>
      <c r="F3060" s="16"/>
      <c r="G3060" s="17"/>
      <c r="H3060" s="17"/>
      <c r="I3060" s="18"/>
      <c r="J3060" s="18"/>
      <c r="K3060" s="19"/>
      <c r="L3060" s="1">
        <f t="shared" si="3441"/>
        <v>0</v>
      </c>
      <c r="M3060" s="4">
        <f t="shared" si="3442"/>
        <v>0</v>
      </c>
      <c r="R3060">
        <f t="shared" si="3406"/>
        <v>2</v>
      </c>
      <c r="S3060" s="33">
        <f t="shared" ref="S3060" si="3458">S3053</f>
        <v>44124</v>
      </c>
      <c r="T3060">
        <f t="shared" si="3408"/>
        <v>43</v>
      </c>
      <c r="U3060">
        <f t="shared" si="3409"/>
        <v>10</v>
      </c>
      <c r="V3060" t="str">
        <f t="shared" si="3444"/>
        <v>432</v>
      </c>
      <c r="W3060" s="188">
        <f t="shared" si="3410"/>
        <v>0</v>
      </c>
      <c r="X3060" s="188">
        <f t="shared" si="3411"/>
        <v>0</v>
      </c>
      <c r="Y3060" s="33">
        <f t="shared" si="3412"/>
        <v>44124</v>
      </c>
    </row>
    <row r="3061" spans="1:25" ht="15">
      <c r="A3061" s="39"/>
      <c r="B3061" s="240"/>
      <c r="C3061" s="14" t="str">
        <f>IF(B3053&lt;&gt;"",'Agents Postes'!E$11,"")</f>
        <v/>
      </c>
      <c r="D3061" s="15"/>
      <c r="E3061" s="16"/>
      <c r="F3061" s="16"/>
      <c r="G3061" s="17"/>
      <c r="H3061" s="17"/>
      <c r="I3061" s="18"/>
      <c r="J3061" s="18"/>
      <c r="K3061" s="19"/>
      <c r="L3061" s="1">
        <f t="shared" si="3441"/>
        <v>0</v>
      </c>
      <c r="M3061" s="4">
        <f t="shared" si="3442"/>
        <v>0</v>
      </c>
      <c r="R3061">
        <f t="shared" si="3406"/>
        <v>2</v>
      </c>
      <c r="S3061" s="33">
        <f t="shared" ref="S3061" si="3459">S3053</f>
        <v>44124</v>
      </c>
      <c r="T3061">
        <f t="shared" si="3408"/>
        <v>43</v>
      </c>
      <c r="U3061">
        <f t="shared" si="3409"/>
        <v>10</v>
      </c>
      <c r="V3061" t="str">
        <f t="shared" si="3444"/>
        <v>432</v>
      </c>
      <c r="W3061" s="188">
        <f t="shared" si="3410"/>
        <v>0</v>
      </c>
      <c r="X3061" s="188">
        <f t="shared" si="3411"/>
        <v>0</v>
      </c>
      <c r="Y3061" s="33">
        <f t="shared" si="3412"/>
        <v>44124</v>
      </c>
    </row>
    <row r="3062" spans="1:25" ht="15">
      <c r="A3062" s="39"/>
      <c r="B3062" s="240"/>
      <c r="C3062" s="14" t="str">
        <f>IF(B3053&lt;&gt;"",'Agents Postes'!E$12,"")</f>
        <v/>
      </c>
      <c r="D3062" s="15"/>
      <c r="E3062" s="16"/>
      <c r="F3062" s="16"/>
      <c r="G3062" s="17"/>
      <c r="H3062" s="17"/>
      <c r="I3062" s="18"/>
      <c r="J3062" s="18"/>
      <c r="K3062" s="19"/>
      <c r="L3062" s="1">
        <f t="shared" si="3441"/>
        <v>0</v>
      </c>
      <c r="M3062" s="4">
        <f t="shared" si="3442"/>
        <v>0</v>
      </c>
      <c r="R3062">
        <f t="shared" si="3406"/>
        <v>2</v>
      </c>
      <c r="S3062" s="33">
        <f t="shared" ref="S3062" si="3460">S3053</f>
        <v>44124</v>
      </c>
      <c r="T3062">
        <f t="shared" si="3408"/>
        <v>43</v>
      </c>
      <c r="U3062">
        <f t="shared" si="3409"/>
        <v>10</v>
      </c>
      <c r="V3062" t="str">
        <f t="shared" si="3444"/>
        <v>432</v>
      </c>
      <c r="W3062" s="188">
        <f t="shared" si="3410"/>
        <v>0</v>
      </c>
      <c r="X3062" s="188">
        <f t="shared" si="3411"/>
        <v>0</v>
      </c>
      <c r="Y3062" s="33">
        <f t="shared" si="3412"/>
        <v>44124</v>
      </c>
    </row>
    <row r="3063" spans="1:25" ht="15">
      <c r="A3063" s="39"/>
      <c r="B3063" s="240"/>
      <c r="C3063" s="14" t="str">
        <f>IF(B3053&lt;&gt;"",'Agents Postes'!E$13,"")</f>
        <v/>
      </c>
      <c r="D3063" s="15"/>
      <c r="E3063" s="16"/>
      <c r="F3063" s="16"/>
      <c r="G3063" s="17"/>
      <c r="H3063" s="17"/>
      <c r="I3063" s="18"/>
      <c r="J3063" s="18"/>
      <c r="K3063" s="19"/>
      <c r="L3063" s="1">
        <f t="shared" si="3441"/>
        <v>0</v>
      </c>
      <c r="M3063" s="4">
        <f t="shared" si="3442"/>
        <v>0</v>
      </c>
      <c r="R3063">
        <f t="shared" si="3406"/>
        <v>2</v>
      </c>
      <c r="S3063" s="33">
        <f t="shared" ref="S3063" si="3461">S3053</f>
        <v>44124</v>
      </c>
      <c r="T3063">
        <f t="shared" si="3408"/>
        <v>43</v>
      </c>
      <c r="U3063">
        <f t="shared" si="3409"/>
        <v>10</v>
      </c>
      <c r="V3063" t="str">
        <f t="shared" si="3444"/>
        <v>432</v>
      </c>
      <c r="W3063" s="188">
        <f t="shared" si="3410"/>
        <v>0</v>
      </c>
      <c r="X3063" s="188">
        <f t="shared" si="3411"/>
        <v>0</v>
      </c>
      <c r="Y3063" s="33">
        <f t="shared" si="3412"/>
        <v>44124</v>
      </c>
    </row>
    <row r="3064" spans="1:25" ht="15">
      <c r="A3064" s="39"/>
      <c r="B3064" s="240"/>
      <c r="C3064" s="14" t="str">
        <f>IF(B3053&lt;&gt;"",'Agents Postes'!E$14,"")</f>
        <v/>
      </c>
      <c r="D3064" s="15"/>
      <c r="E3064" s="16"/>
      <c r="F3064" s="16"/>
      <c r="G3064" s="17"/>
      <c r="H3064" s="17"/>
      <c r="I3064" s="18"/>
      <c r="J3064" s="18"/>
      <c r="K3064" s="19"/>
      <c r="L3064" s="1">
        <f t="shared" si="3441"/>
        <v>0</v>
      </c>
      <c r="M3064" s="4">
        <f t="shared" si="3442"/>
        <v>0</v>
      </c>
      <c r="R3064">
        <f t="shared" si="3406"/>
        <v>2</v>
      </c>
      <c r="S3064" s="33">
        <f t="shared" ref="S3064" si="3462">S3053</f>
        <v>44124</v>
      </c>
      <c r="T3064">
        <f t="shared" si="3408"/>
        <v>43</v>
      </c>
      <c r="U3064">
        <f t="shared" si="3409"/>
        <v>10</v>
      </c>
      <c r="V3064" t="str">
        <f t="shared" si="3444"/>
        <v>432</v>
      </c>
      <c r="W3064" s="188">
        <f t="shared" si="3410"/>
        <v>0</v>
      </c>
      <c r="X3064" s="188">
        <f t="shared" si="3411"/>
        <v>0</v>
      </c>
      <c r="Y3064" s="33">
        <f t="shared" si="3412"/>
        <v>44124</v>
      </c>
    </row>
    <row r="3065" spans="1:25" ht="15">
      <c r="A3065" s="39"/>
      <c r="B3065" s="240"/>
      <c r="C3065" s="14" t="str">
        <f>IF(B3054&lt;&gt;"",'Agents Postes'!E$14,"")</f>
        <v/>
      </c>
      <c r="D3065" s="15"/>
      <c r="E3065" s="16"/>
      <c r="F3065" s="16"/>
      <c r="G3065" s="17"/>
      <c r="H3065" s="17"/>
      <c r="I3065" s="18"/>
      <c r="J3065" s="18"/>
      <c r="K3065" s="19"/>
      <c r="L3065" s="1">
        <f t="shared" si="3441"/>
        <v>0</v>
      </c>
      <c r="M3065" s="4">
        <f t="shared" si="3442"/>
        <v>0</v>
      </c>
      <c r="R3065">
        <f t="shared" si="3406"/>
        <v>2</v>
      </c>
      <c r="S3065" s="33">
        <f t="shared" ref="S3065" si="3463">S3053</f>
        <v>44124</v>
      </c>
      <c r="T3065">
        <f t="shared" si="3408"/>
        <v>43</v>
      </c>
      <c r="U3065">
        <f t="shared" si="3409"/>
        <v>10</v>
      </c>
      <c r="V3065" t="str">
        <f t="shared" si="3444"/>
        <v>432</v>
      </c>
      <c r="W3065" s="188">
        <f t="shared" si="3410"/>
        <v>0</v>
      </c>
      <c r="X3065" s="188">
        <f t="shared" si="3411"/>
        <v>0</v>
      </c>
      <c r="Y3065" s="33">
        <f t="shared" si="3412"/>
        <v>44124</v>
      </c>
    </row>
    <row r="3066" spans="1:25" ht="15">
      <c r="A3066" s="39"/>
      <c r="B3066" s="240"/>
      <c r="C3066" s="14" t="str">
        <f>IF(B3055&lt;&gt;"",'Agents Postes'!E$14,"")</f>
        <v/>
      </c>
      <c r="D3066" s="15"/>
      <c r="E3066" s="16"/>
      <c r="F3066" s="16"/>
      <c r="G3066" s="17"/>
      <c r="H3066" s="17"/>
      <c r="I3066" s="18"/>
      <c r="J3066" s="18"/>
      <c r="K3066" s="19"/>
      <c r="L3066" s="1">
        <f t="shared" si="3441"/>
        <v>0</v>
      </c>
      <c r="M3066" s="4">
        <f t="shared" si="3442"/>
        <v>0</v>
      </c>
      <c r="R3066">
        <f t="shared" si="3406"/>
        <v>2</v>
      </c>
      <c r="S3066" s="33">
        <f t="shared" ref="S3066" si="3464">S3053</f>
        <v>44124</v>
      </c>
      <c r="T3066">
        <f t="shared" si="3408"/>
        <v>43</v>
      </c>
      <c r="U3066">
        <f t="shared" si="3409"/>
        <v>10</v>
      </c>
      <c r="V3066" t="str">
        <f t="shared" si="3444"/>
        <v>432</v>
      </c>
      <c r="W3066" s="188">
        <f t="shared" si="3410"/>
        <v>0</v>
      </c>
      <c r="X3066" s="188">
        <f t="shared" si="3411"/>
        <v>0</v>
      </c>
      <c r="Y3066" s="33">
        <f t="shared" si="3412"/>
        <v>44124</v>
      </c>
    </row>
    <row r="3067" spans="1:25" ht="15.75" thickBot="1">
      <c r="A3067" s="39"/>
      <c r="B3067" s="241"/>
      <c r="C3067" s="14" t="str">
        <f>IF(B3056&lt;&gt;"",'Agents Postes'!E$14,"")</f>
        <v/>
      </c>
      <c r="D3067" s="15"/>
      <c r="E3067" s="126"/>
      <c r="F3067" s="126"/>
      <c r="G3067" s="127"/>
      <c r="H3067" s="127"/>
      <c r="I3067" s="128"/>
      <c r="J3067" s="128"/>
      <c r="K3067" s="21"/>
      <c r="L3067" s="5">
        <f t="shared" si="3441"/>
        <v>0</v>
      </c>
      <c r="M3067" s="6">
        <f t="shared" si="3442"/>
        <v>0</v>
      </c>
      <c r="R3067">
        <f t="shared" si="3406"/>
        <v>2</v>
      </c>
      <c r="S3067" s="33">
        <f t="shared" ref="S3067" si="3465">S3053</f>
        <v>44124</v>
      </c>
      <c r="T3067">
        <f t="shared" si="3408"/>
        <v>43</v>
      </c>
      <c r="U3067">
        <f t="shared" si="3409"/>
        <v>10</v>
      </c>
      <c r="V3067" t="str">
        <f t="shared" si="3444"/>
        <v>432</v>
      </c>
      <c r="W3067" s="188">
        <f t="shared" si="3410"/>
        <v>0</v>
      </c>
      <c r="X3067" s="188">
        <f t="shared" si="3411"/>
        <v>0</v>
      </c>
      <c r="Y3067" s="33">
        <f t="shared" si="3412"/>
        <v>44124</v>
      </c>
    </row>
    <row r="3068" spans="1:25" ht="15">
      <c r="A3068" s="39">
        <v>204</v>
      </c>
      <c r="B3068" s="239">
        <f>IF(WORKDAY(D$4,A3068,Feries)&lt;=F$4,WORKDAY(D$4,A3068,Feries),"")</f>
        <v>44125</v>
      </c>
      <c r="C3068" s="11" t="str">
        <f>IF(B3068&lt;&gt;"",'Agents Postes'!E$3,"")</f>
        <v>Herbert Dupont</v>
      </c>
      <c r="D3068" s="12"/>
      <c r="E3068" s="123"/>
      <c r="F3068" s="123"/>
      <c r="G3068" s="124"/>
      <c r="H3068" s="124"/>
      <c r="I3068" s="125"/>
      <c r="J3068" s="125"/>
      <c r="K3068" s="13"/>
      <c r="L3068" s="2">
        <f t="shared" si="3441"/>
        <v>0</v>
      </c>
      <c r="M3068" s="3">
        <f t="shared" si="3442"/>
        <v>0</v>
      </c>
      <c r="R3068">
        <f t="shared" si="3406"/>
        <v>3</v>
      </c>
      <c r="S3068" s="33">
        <f t="shared" ref="S3068" si="3466">B3068</f>
        <v>44125</v>
      </c>
      <c r="T3068">
        <f t="shared" si="3408"/>
        <v>43</v>
      </c>
      <c r="U3068">
        <f t="shared" si="3409"/>
        <v>10</v>
      </c>
      <c r="V3068" t="str">
        <f t="shared" si="3444"/>
        <v>43Herbert Dupont3</v>
      </c>
      <c r="W3068" s="188">
        <f t="shared" si="3410"/>
        <v>0</v>
      </c>
      <c r="X3068" s="188">
        <f t="shared" si="3411"/>
        <v>0</v>
      </c>
      <c r="Y3068" s="33">
        <f t="shared" si="3412"/>
        <v>44125</v>
      </c>
    </row>
    <row r="3069" spans="1:25" ht="15">
      <c r="A3069" s="39"/>
      <c r="B3069" s="240"/>
      <c r="C3069" s="14" t="str">
        <f>IF(B3068&lt;&gt;"",'Agents Postes'!E$4,"")</f>
        <v>Lulu Durand</v>
      </c>
      <c r="D3069" s="15"/>
      <c r="E3069" s="16"/>
      <c r="F3069" s="16"/>
      <c r="G3069" s="17"/>
      <c r="H3069" s="17"/>
      <c r="I3069" s="18"/>
      <c r="J3069" s="18"/>
      <c r="K3069" s="19"/>
      <c r="L3069" s="1">
        <f t="shared" si="3441"/>
        <v>0</v>
      </c>
      <c r="M3069" s="4">
        <f t="shared" si="3442"/>
        <v>0</v>
      </c>
      <c r="R3069">
        <f t="shared" si="3406"/>
        <v>3</v>
      </c>
      <c r="S3069" s="33">
        <f t="shared" ref="S3069" si="3467">S3068</f>
        <v>44125</v>
      </c>
      <c r="T3069">
        <f t="shared" si="3408"/>
        <v>43</v>
      </c>
      <c r="U3069">
        <f t="shared" si="3409"/>
        <v>10</v>
      </c>
      <c r="V3069" t="str">
        <f t="shared" si="3444"/>
        <v>43Lulu Durand3</v>
      </c>
      <c r="W3069" s="188">
        <f t="shared" si="3410"/>
        <v>0</v>
      </c>
      <c r="X3069" s="188">
        <f t="shared" si="3411"/>
        <v>0</v>
      </c>
      <c r="Y3069" s="33">
        <f t="shared" si="3412"/>
        <v>44125</v>
      </c>
    </row>
    <row r="3070" spans="1:25" ht="15">
      <c r="A3070" s="39"/>
      <c r="B3070" s="240"/>
      <c r="C3070" s="14" t="str">
        <f>IF(B3068&lt;&gt;"",'Agents Postes'!E$5,"")</f>
        <v>Jules Wist</v>
      </c>
      <c r="D3070" s="15"/>
      <c r="E3070" s="16"/>
      <c r="F3070" s="16"/>
      <c r="G3070" s="17"/>
      <c r="H3070" s="17"/>
      <c r="I3070" s="18"/>
      <c r="J3070" s="18"/>
      <c r="K3070" s="19"/>
      <c r="L3070" s="1">
        <f t="shared" si="3441"/>
        <v>0</v>
      </c>
      <c r="M3070" s="4">
        <f t="shared" si="3442"/>
        <v>0</v>
      </c>
      <c r="R3070">
        <f t="shared" si="3406"/>
        <v>3</v>
      </c>
      <c r="S3070" s="33">
        <f t="shared" ref="S3070" si="3468">S3068</f>
        <v>44125</v>
      </c>
      <c r="T3070">
        <f t="shared" si="3408"/>
        <v>43</v>
      </c>
      <c r="U3070">
        <f t="shared" si="3409"/>
        <v>10</v>
      </c>
      <c r="V3070" t="str">
        <f t="shared" si="3444"/>
        <v>43Jules Wist3</v>
      </c>
      <c r="W3070" s="188">
        <f t="shared" si="3410"/>
        <v>0</v>
      </c>
      <c r="X3070" s="188">
        <f t="shared" si="3411"/>
        <v>0</v>
      </c>
      <c r="Y3070" s="33">
        <f t="shared" si="3412"/>
        <v>44125</v>
      </c>
    </row>
    <row r="3071" spans="1:25" ht="15">
      <c r="A3071" s="39"/>
      <c r="B3071" s="240"/>
      <c r="C3071" s="14" t="str">
        <f>IF(B3068&lt;&gt;"",'Agents Postes'!E$6,"")</f>
        <v>Honoré Tarot</v>
      </c>
      <c r="D3071" s="15"/>
      <c r="E3071" s="16"/>
      <c r="F3071" s="16"/>
      <c r="G3071" s="17"/>
      <c r="H3071" s="17"/>
      <c r="I3071" s="18"/>
      <c r="J3071" s="18"/>
      <c r="K3071" s="19"/>
      <c r="L3071" s="1">
        <f t="shared" si="3441"/>
        <v>0</v>
      </c>
      <c r="M3071" s="4">
        <f t="shared" si="3442"/>
        <v>0</v>
      </c>
      <c r="R3071">
        <f t="shared" si="3406"/>
        <v>3</v>
      </c>
      <c r="S3071" s="33">
        <f t="shared" ref="S3071" si="3469">S3068</f>
        <v>44125</v>
      </c>
      <c r="T3071">
        <f t="shared" si="3408"/>
        <v>43</v>
      </c>
      <c r="U3071">
        <f t="shared" si="3409"/>
        <v>10</v>
      </c>
      <c r="V3071" t="str">
        <f t="shared" si="3444"/>
        <v>43Honoré Tarot3</v>
      </c>
      <c r="W3071" s="188">
        <f t="shared" si="3410"/>
        <v>0</v>
      </c>
      <c r="X3071" s="188">
        <f t="shared" si="3411"/>
        <v>0</v>
      </c>
      <c r="Y3071" s="33">
        <f t="shared" si="3412"/>
        <v>44125</v>
      </c>
    </row>
    <row r="3072" spans="1:25" ht="15">
      <c r="A3072" s="39"/>
      <c r="B3072" s="240"/>
      <c r="C3072" s="14" t="str">
        <f>IF(B3068&lt;&gt;"",'Agents Postes'!E$7,"")</f>
        <v>Joseph Belote</v>
      </c>
      <c r="D3072" s="15"/>
      <c r="E3072" s="16"/>
      <c r="F3072" s="16"/>
      <c r="G3072" s="17"/>
      <c r="H3072" s="17"/>
      <c r="I3072" s="18"/>
      <c r="J3072" s="18"/>
      <c r="K3072" s="19"/>
      <c r="L3072" s="1">
        <f t="shared" si="3441"/>
        <v>0</v>
      </c>
      <c r="M3072" s="4">
        <f t="shared" si="3442"/>
        <v>0</v>
      </c>
      <c r="R3072">
        <f t="shared" si="3406"/>
        <v>3</v>
      </c>
      <c r="S3072" s="33">
        <f t="shared" ref="S3072" si="3470">S3068</f>
        <v>44125</v>
      </c>
      <c r="T3072">
        <f t="shared" si="3408"/>
        <v>43</v>
      </c>
      <c r="U3072">
        <f t="shared" si="3409"/>
        <v>10</v>
      </c>
      <c r="V3072" t="str">
        <f t="shared" si="3444"/>
        <v>43Joseph Belote3</v>
      </c>
      <c r="W3072" s="188">
        <f t="shared" si="3410"/>
        <v>0</v>
      </c>
      <c r="X3072" s="188">
        <f t="shared" si="3411"/>
        <v>0</v>
      </c>
      <c r="Y3072" s="33">
        <f t="shared" si="3412"/>
        <v>44125</v>
      </c>
    </row>
    <row r="3073" spans="1:25" ht="15">
      <c r="A3073" s="39"/>
      <c r="B3073" s="240"/>
      <c r="C3073" s="14" t="str">
        <f>IF(B3068&lt;&gt;"",'Agents Postes'!E$8,"")</f>
        <v/>
      </c>
      <c r="D3073" s="15"/>
      <c r="E3073" s="16"/>
      <c r="F3073" s="16"/>
      <c r="G3073" s="17"/>
      <c r="H3073" s="17"/>
      <c r="I3073" s="18"/>
      <c r="J3073" s="18"/>
      <c r="K3073" s="19"/>
      <c r="L3073" s="1">
        <f t="shared" si="3441"/>
        <v>0</v>
      </c>
      <c r="M3073" s="4">
        <f t="shared" si="3442"/>
        <v>0</v>
      </c>
      <c r="R3073">
        <f t="shared" si="3406"/>
        <v>3</v>
      </c>
      <c r="S3073" s="33">
        <f t="shared" ref="S3073" si="3471">S3068</f>
        <v>44125</v>
      </c>
      <c r="T3073">
        <f t="shared" si="3408"/>
        <v>43</v>
      </c>
      <c r="U3073">
        <f t="shared" si="3409"/>
        <v>10</v>
      </c>
      <c r="V3073" t="str">
        <f t="shared" si="3444"/>
        <v>433</v>
      </c>
      <c r="W3073" s="188">
        <f t="shared" si="3410"/>
        <v>0</v>
      </c>
      <c r="X3073" s="188">
        <f t="shared" si="3411"/>
        <v>0</v>
      </c>
      <c r="Y3073" s="33">
        <f t="shared" si="3412"/>
        <v>44125</v>
      </c>
    </row>
    <row r="3074" spans="1:25" ht="15">
      <c r="A3074" s="39"/>
      <c r="B3074" s="240"/>
      <c r="C3074" s="14" t="str">
        <f>IF(B3068&lt;&gt;"",'Agents Postes'!E$9,"")</f>
        <v/>
      </c>
      <c r="D3074" s="15"/>
      <c r="E3074" s="16"/>
      <c r="F3074" s="16"/>
      <c r="G3074" s="17"/>
      <c r="H3074" s="17"/>
      <c r="I3074" s="18"/>
      <c r="J3074" s="18"/>
      <c r="K3074" s="19"/>
      <c r="L3074" s="1">
        <f t="shared" si="3441"/>
        <v>0</v>
      </c>
      <c r="M3074" s="4">
        <f t="shared" si="3442"/>
        <v>0</v>
      </c>
      <c r="R3074">
        <f t="shared" si="3406"/>
        <v>3</v>
      </c>
      <c r="S3074" s="33">
        <f t="shared" ref="S3074" si="3472">S3068</f>
        <v>44125</v>
      </c>
      <c r="T3074">
        <f t="shared" si="3408"/>
        <v>43</v>
      </c>
      <c r="U3074">
        <f t="shared" si="3409"/>
        <v>10</v>
      </c>
      <c r="V3074" t="str">
        <f t="shared" si="3444"/>
        <v>433</v>
      </c>
      <c r="W3074" s="188">
        <f t="shared" si="3410"/>
        <v>0</v>
      </c>
      <c r="X3074" s="188">
        <f t="shared" si="3411"/>
        <v>0</v>
      </c>
      <c r="Y3074" s="33">
        <f t="shared" si="3412"/>
        <v>44125</v>
      </c>
    </row>
    <row r="3075" spans="1:25" ht="15">
      <c r="A3075" s="39"/>
      <c r="B3075" s="240"/>
      <c r="C3075" s="14" t="str">
        <f>IF(B3068&lt;&gt;"",'Agents Postes'!E$10,"")</f>
        <v/>
      </c>
      <c r="D3075" s="15"/>
      <c r="E3075" s="16"/>
      <c r="F3075" s="16"/>
      <c r="G3075" s="17"/>
      <c r="H3075" s="17"/>
      <c r="I3075" s="18"/>
      <c r="J3075" s="18"/>
      <c r="K3075" s="19"/>
      <c r="L3075" s="1">
        <f t="shared" si="3441"/>
        <v>0</v>
      </c>
      <c r="M3075" s="4">
        <f t="shared" si="3442"/>
        <v>0</v>
      </c>
      <c r="R3075">
        <f t="shared" si="3406"/>
        <v>3</v>
      </c>
      <c r="S3075" s="33">
        <f t="shared" ref="S3075" si="3473">S3068</f>
        <v>44125</v>
      </c>
      <c r="T3075">
        <f t="shared" si="3408"/>
        <v>43</v>
      </c>
      <c r="U3075">
        <f t="shared" si="3409"/>
        <v>10</v>
      </c>
      <c r="V3075" t="str">
        <f t="shared" si="3444"/>
        <v>433</v>
      </c>
      <c r="W3075" s="188">
        <f t="shared" si="3410"/>
        <v>0</v>
      </c>
      <c r="X3075" s="188">
        <f t="shared" si="3411"/>
        <v>0</v>
      </c>
      <c r="Y3075" s="33">
        <f t="shared" si="3412"/>
        <v>44125</v>
      </c>
    </row>
    <row r="3076" spans="1:25" ht="15">
      <c r="A3076" s="39"/>
      <c r="B3076" s="240"/>
      <c r="C3076" s="14" t="str">
        <f>IF(B3068&lt;&gt;"",'Agents Postes'!E$11,"")</f>
        <v/>
      </c>
      <c r="D3076" s="15"/>
      <c r="E3076" s="16"/>
      <c r="F3076" s="16"/>
      <c r="G3076" s="17"/>
      <c r="H3076" s="17"/>
      <c r="I3076" s="18"/>
      <c r="J3076" s="18"/>
      <c r="K3076" s="19"/>
      <c r="L3076" s="1">
        <f t="shared" si="3441"/>
        <v>0</v>
      </c>
      <c r="M3076" s="4">
        <f t="shared" si="3442"/>
        <v>0</v>
      </c>
      <c r="R3076">
        <f t="shared" si="3406"/>
        <v>3</v>
      </c>
      <c r="S3076" s="33">
        <f t="shared" ref="S3076" si="3474">S3068</f>
        <v>44125</v>
      </c>
      <c r="T3076">
        <f t="shared" si="3408"/>
        <v>43</v>
      </c>
      <c r="U3076">
        <f t="shared" si="3409"/>
        <v>10</v>
      </c>
      <c r="V3076" t="str">
        <f t="shared" si="3444"/>
        <v>433</v>
      </c>
      <c r="W3076" s="188">
        <f t="shared" si="3410"/>
        <v>0</v>
      </c>
      <c r="X3076" s="188">
        <f t="shared" si="3411"/>
        <v>0</v>
      </c>
      <c r="Y3076" s="33">
        <f t="shared" si="3412"/>
        <v>44125</v>
      </c>
    </row>
    <row r="3077" spans="1:25" ht="15">
      <c r="A3077" s="39"/>
      <c r="B3077" s="240"/>
      <c r="C3077" s="14" t="str">
        <f>IF(B3068&lt;&gt;"",'Agents Postes'!E$12,"")</f>
        <v/>
      </c>
      <c r="D3077" s="15"/>
      <c r="E3077" s="16"/>
      <c r="F3077" s="16"/>
      <c r="G3077" s="17"/>
      <c r="H3077" s="17"/>
      <c r="I3077" s="18"/>
      <c r="J3077" s="18"/>
      <c r="K3077" s="19"/>
      <c r="L3077" s="1">
        <f t="shared" si="3441"/>
        <v>0</v>
      </c>
      <c r="M3077" s="4">
        <f t="shared" si="3442"/>
        <v>0</v>
      </c>
      <c r="R3077">
        <f t="shared" si="3406"/>
        <v>3</v>
      </c>
      <c r="S3077" s="33">
        <f t="shared" ref="S3077" si="3475">S3068</f>
        <v>44125</v>
      </c>
      <c r="T3077">
        <f t="shared" si="3408"/>
        <v>43</v>
      </c>
      <c r="U3077">
        <f t="shared" si="3409"/>
        <v>10</v>
      </c>
      <c r="V3077" t="str">
        <f t="shared" si="3444"/>
        <v>433</v>
      </c>
      <c r="W3077" s="188">
        <f t="shared" si="3410"/>
        <v>0</v>
      </c>
      <c r="X3077" s="188">
        <f t="shared" si="3411"/>
        <v>0</v>
      </c>
      <c r="Y3077" s="33">
        <f t="shared" si="3412"/>
        <v>44125</v>
      </c>
    </row>
    <row r="3078" spans="1:25" ht="15">
      <c r="A3078" s="39"/>
      <c r="B3078" s="240"/>
      <c r="C3078" s="14" t="str">
        <f>IF(B3068&lt;&gt;"",'Agents Postes'!E$13,"")</f>
        <v/>
      </c>
      <c r="D3078" s="15"/>
      <c r="E3078" s="16"/>
      <c r="F3078" s="16"/>
      <c r="G3078" s="17"/>
      <c r="H3078" s="17"/>
      <c r="I3078" s="18"/>
      <c r="J3078" s="18"/>
      <c r="K3078" s="19"/>
      <c r="L3078" s="1">
        <f t="shared" si="3441"/>
        <v>0</v>
      </c>
      <c r="M3078" s="4">
        <f t="shared" si="3442"/>
        <v>0</v>
      </c>
      <c r="R3078">
        <f t="shared" si="3406"/>
        <v>3</v>
      </c>
      <c r="S3078" s="33">
        <f t="shared" ref="S3078" si="3476">S3068</f>
        <v>44125</v>
      </c>
      <c r="T3078">
        <f t="shared" si="3408"/>
        <v>43</v>
      </c>
      <c r="U3078">
        <f t="shared" si="3409"/>
        <v>10</v>
      </c>
      <c r="V3078" t="str">
        <f t="shared" si="3444"/>
        <v>433</v>
      </c>
      <c r="W3078" s="188">
        <f t="shared" si="3410"/>
        <v>0</v>
      </c>
      <c r="X3078" s="188">
        <f t="shared" si="3411"/>
        <v>0</v>
      </c>
      <c r="Y3078" s="33">
        <f t="shared" si="3412"/>
        <v>44125</v>
      </c>
    </row>
    <row r="3079" spans="1:25" ht="15">
      <c r="A3079" s="39"/>
      <c r="B3079" s="240"/>
      <c r="C3079" s="14" t="str">
        <f>IF(B3068&lt;&gt;"",'Agents Postes'!E$14,"")</f>
        <v/>
      </c>
      <c r="D3079" s="15"/>
      <c r="E3079" s="16"/>
      <c r="F3079" s="16"/>
      <c r="G3079" s="17"/>
      <c r="H3079" s="17"/>
      <c r="I3079" s="18"/>
      <c r="J3079" s="18"/>
      <c r="K3079" s="19"/>
      <c r="L3079" s="1">
        <f t="shared" si="3441"/>
        <v>0</v>
      </c>
      <c r="M3079" s="4">
        <f t="shared" si="3442"/>
        <v>0</v>
      </c>
      <c r="R3079">
        <f t="shared" si="3406"/>
        <v>3</v>
      </c>
      <c r="S3079" s="33">
        <f t="shared" ref="S3079" si="3477">S3068</f>
        <v>44125</v>
      </c>
      <c r="T3079">
        <f t="shared" si="3408"/>
        <v>43</v>
      </c>
      <c r="U3079">
        <f t="shared" si="3409"/>
        <v>10</v>
      </c>
      <c r="V3079" t="str">
        <f t="shared" si="3444"/>
        <v>433</v>
      </c>
      <c r="W3079" s="188">
        <f t="shared" si="3410"/>
        <v>0</v>
      </c>
      <c r="X3079" s="188">
        <f t="shared" si="3411"/>
        <v>0</v>
      </c>
      <c r="Y3079" s="33">
        <f t="shared" si="3412"/>
        <v>44125</v>
      </c>
    </row>
    <row r="3080" spans="1:25" ht="15">
      <c r="A3080" s="39"/>
      <c r="B3080" s="240"/>
      <c r="C3080" s="14" t="str">
        <f>IF(B3069&lt;&gt;"",'Agents Postes'!E$14,"")</f>
        <v/>
      </c>
      <c r="D3080" s="15"/>
      <c r="E3080" s="16"/>
      <c r="F3080" s="16"/>
      <c r="G3080" s="17"/>
      <c r="H3080" s="17"/>
      <c r="I3080" s="18"/>
      <c r="J3080" s="18"/>
      <c r="K3080" s="19"/>
      <c r="L3080" s="1">
        <f t="shared" si="3441"/>
        <v>0</v>
      </c>
      <c r="M3080" s="4">
        <f t="shared" si="3442"/>
        <v>0</v>
      </c>
      <c r="R3080">
        <f t="shared" si="3406"/>
        <v>3</v>
      </c>
      <c r="S3080" s="33">
        <f t="shared" ref="S3080" si="3478">S3068</f>
        <v>44125</v>
      </c>
      <c r="T3080">
        <f t="shared" si="3408"/>
        <v>43</v>
      </c>
      <c r="U3080">
        <f t="shared" si="3409"/>
        <v>10</v>
      </c>
      <c r="V3080" t="str">
        <f t="shared" si="3444"/>
        <v>433</v>
      </c>
      <c r="W3080" s="188">
        <f t="shared" si="3410"/>
        <v>0</v>
      </c>
      <c r="X3080" s="188">
        <f t="shared" si="3411"/>
        <v>0</v>
      </c>
      <c r="Y3080" s="33">
        <f t="shared" si="3412"/>
        <v>44125</v>
      </c>
    </row>
    <row r="3081" spans="1:25" ht="15">
      <c r="A3081" s="39"/>
      <c r="B3081" s="240"/>
      <c r="C3081" s="14" t="str">
        <f>IF(B3070&lt;&gt;"",'Agents Postes'!E$14,"")</f>
        <v/>
      </c>
      <c r="D3081" s="15"/>
      <c r="E3081" s="16"/>
      <c r="F3081" s="16"/>
      <c r="G3081" s="17"/>
      <c r="H3081" s="17"/>
      <c r="I3081" s="18"/>
      <c r="J3081" s="18"/>
      <c r="K3081" s="19"/>
      <c r="L3081" s="1">
        <f t="shared" si="3441"/>
        <v>0</v>
      </c>
      <c r="M3081" s="4">
        <f t="shared" si="3442"/>
        <v>0</v>
      </c>
      <c r="R3081">
        <f t="shared" ref="R3081:R3144" si="3479">IF(S3081&lt;&gt;"",WEEKDAY(S3081,2),"")</f>
        <v>3</v>
      </c>
      <c r="S3081" s="33">
        <f t="shared" ref="S3081" si="3480">S3068</f>
        <v>44125</v>
      </c>
      <c r="T3081">
        <f t="shared" ref="T3081:T3144" si="3481">IF(S3081&lt;&gt;"",WEEKNUM(S3081,2),"")</f>
        <v>43</v>
      </c>
      <c r="U3081">
        <f t="shared" ref="U3081:U3144" si="3482">IF(S3081&lt;&gt;"",MONTH(S3081),"")</f>
        <v>10</v>
      </c>
      <c r="V3081" t="str">
        <f t="shared" si="3444"/>
        <v>433</v>
      </c>
      <c r="W3081" s="188">
        <f t="shared" ref="W3081:W3144" si="3483">D3081</f>
        <v>0</v>
      </c>
      <c r="X3081" s="188">
        <f t="shared" ref="X3081:X3144" si="3484">K3081</f>
        <v>0</v>
      </c>
      <c r="Y3081" s="33">
        <f t="shared" ref="Y3081:Y3144" si="3485">S3081</f>
        <v>44125</v>
      </c>
    </row>
    <row r="3082" spans="1:25" ht="15.75" thickBot="1">
      <c r="A3082" s="39"/>
      <c r="B3082" s="241"/>
      <c r="C3082" s="14" t="str">
        <f>IF(B3071&lt;&gt;"",'Agents Postes'!E$14,"")</f>
        <v/>
      </c>
      <c r="D3082" s="15"/>
      <c r="E3082" s="126"/>
      <c r="F3082" s="126"/>
      <c r="G3082" s="127"/>
      <c r="H3082" s="127"/>
      <c r="I3082" s="128"/>
      <c r="J3082" s="128"/>
      <c r="K3082" s="21"/>
      <c r="L3082" s="5">
        <f t="shared" si="3441"/>
        <v>0</v>
      </c>
      <c r="M3082" s="6">
        <f t="shared" si="3442"/>
        <v>0</v>
      </c>
      <c r="R3082">
        <f t="shared" si="3479"/>
        <v>3</v>
      </c>
      <c r="S3082" s="33">
        <f t="shared" ref="S3082" si="3486">S3068</f>
        <v>44125</v>
      </c>
      <c r="T3082">
        <f t="shared" si="3481"/>
        <v>43</v>
      </c>
      <c r="U3082">
        <f t="shared" si="3482"/>
        <v>10</v>
      </c>
      <c r="V3082" t="str">
        <f t="shared" si="3444"/>
        <v>433</v>
      </c>
      <c r="W3082" s="188">
        <f t="shared" si="3483"/>
        <v>0</v>
      </c>
      <c r="X3082" s="188">
        <f t="shared" si="3484"/>
        <v>0</v>
      </c>
      <c r="Y3082" s="33">
        <f t="shared" si="3485"/>
        <v>44125</v>
      </c>
    </row>
    <row r="3083" spans="1:25" ht="15">
      <c r="A3083" s="39">
        <v>205</v>
      </c>
      <c r="B3083" s="239">
        <f>IF(WORKDAY(D$4,A3083,Feries)&lt;=F$4,WORKDAY(D$4,A3083,Feries),"")</f>
        <v>44126</v>
      </c>
      <c r="C3083" s="11" t="str">
        <f>IF(B3083&lt;&gt;"",'Agents Postes'!E$3,"")</f>
        <v>Herbert Dupont</v>
      </c>
      <c r="D3083" s="12"/>
      <c r="E3083" s="123"/>
      <c r="F3083" s="123"/>
      <c r="G3083" s="124"/>
      <c r="H3083" s="124"/>
      <c r="I3083" s="125"/>
      <c r="J3083" s="125"/>
      <c r="K3083" s="13"/>
      <c r="L3083" s="2">
        <f t="shared" si="3441"/>
        <v>0</v>
      </c>
      <c r="M3083" s="3">
        <f t="shared" si="3442"/>
        <v>0</v>
      </c>
      <c r="R3083">
        <f t="shared" si="3479"/>
        <v>4</v>
      </c>
      <c r="S3083" s="33">
        <f t="shared" ref="S3083" si="3487">B3083</f>
        <v>44126</v>
      </c>
      <c r="T3083">
        <f t="shared" si="3481"/>
        <v>43</v>
      </c>
      <c r="U3083">
        <f t="shared" si="3482"/>
        <v>10</v>
      </c>
      <c r="V3083" t="str">
        <f t="shared" si="3444"/>
        <v>43Herbert Dupont4</v>
      </c>
      <c r="W3083" s="188">
        <f t="shared" si="3483"/>
        <v>0</v>
      </c>
      <c r="X3083" s="188">
        <f t="shared" si="3484"/>
        <v>0</v>
      </c>
      <c r="Y3083" s="33">
        <f t="shared" si="3485"/>
        <v>44126</v>
      </c>
    </row>
    <row r="3084" spans="1:25" ht="15">
      <c r="A3084" s="39"/>
      <c r="B3084" s="240"/>
      <c r="C3084" s="14" t="str">
        <f>IF(B3083&lt;&gt;"",'Agents Postes'!E$4,"")</f>
        <v>Lulu Durand</v>
      </c>
      <c r="D3084" s="15"/>
      <c r="E3084" s="16"/>
      <c r="F3084" s="16"/>
      <c r="G3084" s="17"/>
      <c r="H3084" s="17"/>
      <c r="I3084" s="18"/>
      <c r="J3084" s="18"/>
      <c r="K3084" s="19"/>
      <c r="L3084" s="1">
        <f t="shared" si="3441"/>
        <v>0</v>
      </c>
      <c r="M3084" s="4">
        <f t="shared" si="3442"/>
        <v>0</v>
      </c>
      <c r="R3084">
        <f t="shared" si="3479"/>
        <v>4</v>
      </c>
      <c r="S3084" s="33">
        <f t="shared" ref="S3084" si="3488">S3083</f>
        <v>44126</v>
      </c>
      <c r="T3084">
        <f t="shared" si="3481"/>
        <v>43</v>
      </c>
      <c r="U3084">
        <f t="shared" si="3482"/>
        <v>10</v>
      </c>
      <c r="V3084" t="str">
        <f t="shared" si="3444"/>
        <v>43Lulu Durand4</v>
      </c>
      <c r="W3084" s="188">
        <f t="shared" si="3483"/>
        <v>0</v>
      </c>
      <c r="X3084" s="188">
        <f t="shared" si="3484"/>
        <v>0</v>
      </c>
      <c r="Y3084" s="33">
        <f t="shared" si="3485"/>
        <v>44126</v>
      </c>
    </row>
    <row r="3085" spans="1:25" ht="15">
      <c r="A3085" s="39"/>
      <c r="B3085" s="240"/>
      <c r="C3085" s="14" t="str">
        <f>IF(B3083&lt;&gt;"",'Agents Postes'!E$5,"")</f>
        <v>Jules Wist</v>
      </c>
      <c r="D3085" s="15"/>
      <c r="E3085" s="16"/>
      <c r="F3085" s="16"/>
      <c r="G3085" s="17"/>
      <c r="H3085" s="17"/>
      <c r="I3085" s="18"/>
      <c r="J3085" s="18"/>
      <c r="K3085" s="19"/>
      <c r="L3085" s="1">
        <f t="shared" si="3441"/>
        <v>0</v>
      </c>
      <c r="M3085" s="4">
        <f t="shared" si="3442"/>
        <v>0</v>
      </c>
      <c r="R3085">
        <f t="shared" si="3479"/>
        <v>4</v>
      </c>
      <c r="S3085" s="33">
        <f t="shared" ref="S3085" si="3489">S3083</f>
        <v>44126</v>
      </c>
      <c r="T3085">
        <f t="shared" si="3481"/>
        <v>43</v>
      </c>
      <c r="U3085">
        <f t="shared" si="3482"/>
        <v>10</v>
      </c>
      <c r="V3085" t="str">
        <f t="shared" si="3444"/>
        <v>43Jules Wist4</v>
      </c>
      <c r="W3085" s="188">
        <f t="shared" si="3483"/>
        <v>0</v>
      </c>
      <c r="X3085" s="188">
        <f t="shared" si="3484"/>
        <v>0</v>
      </c>
      <c r="Y3085" s="33">
        <f t="shared" si="3485"/>
        <v>44126</v>
      </c>
    </row>
    <row r="3086" spans="1:25" ht="15">
      <c r="A3086" s="39"/>
      <c r="B3086" s="240"/>
      <c r="C3086" s="14" t="str">
        <f>IF(B3083&lt;&gt;"",'Agents Postes'!E$6,"")</f>
        <v>Honoré Tarot</v>
      </c>
      <c r="D3086" s="15"/>
      <c r="E3086" s="16"/>
      <c r="F3086" s="16"/>
      <c r="G3086" s="17"/>
      <c r="H3086" s="17"/>
      <c r="I3086" s="18"/>
      <c r="J3086" s="18"/>
      <c r="K3086" s="19"/>
      <c r="L3086" s="1">
        <f t="shared" si="3441"/>
        <v>0</v>
      </c>
      <c r="M3086" s="4">
        <f t="shared" si="3442"/>
        <v>0</v>
      </c>
      <c r="R3086">
        <f t="shared" si="3479"/>
        <v>4</v>
      </c>
      <c r="S3086" s="33">
        <f t="shared" ref="S3086" si="3490">S3083</f>
        <v>44126</v>
      </c>
      <c r="T3086">
        <f t="shared" si="3481"/>
        <v>43</v>
      </c>
      <c r="U3086">
        <f t="shared" si="3482"/>
        <v>10</v>
      </c>
      <c r="V3086" t="str">
        <f t="shared" si="3444"/>
        <v>43Honoré Tarot4</v>
      </c>
      <c r="W3086" s="188">
        <f t="shared" si="3483"/>
        <v>0</v>
      </c>
      <c r="X3086" s="188">
        <f t="shared" si="3484"/>
        <v>0</v>
      </c>
      <c r="Y3086" s="33">
        <f t="shared" si="3485"/>
        <v>44126</v>
      </c>
    </row>
    <row r="3087" spans="1:25" ht="15">
      <c r="A3087" s="39"/>
      <c r="B3087" s="240"/>
      <c r="C3087" s="14" t="str">
        <f>IF(B3083&lt;&gt;"",'Agents Postes'!E$7,"")</f>
        <v>Joseph Belote</v>
      </c>
      <c r="D3087" s="15"/>
      <c r="E3087" s="16"/>
      <c r="F3087" s="16"/>
      <c r="G3087" s="17"/>
      <c r="H3087" s="17"/>
      <c r="I3087" s="18"/>
      <c r="J3087" s="18"/>
      <c r="K3087" s="19"/>
      <c r="L3087" s="1">
        <f t="shared" si="3441"/>
        <v>0</v>
      </c>
      <c r="M3087" s="4">
        <f t="shared" si="3442"/>
        <v>0</v>
      </c>
      <c r="R3087">
        <f t="shared" si="3479"/>
        <v>4</v>
      </c>
      <c r="S3087" s="33">
        <f t="shared" ref="S3087" si="3491">S3083</f>
        <v>44126</v>
      </c>
      <c r="T3087">
        <f t="shared" si="3481"/>
        <v>43</v>
      </c>
      <c r="U3087">
        <f t="shared" si="3482"/>
        <v>10</v>
      </c>
      <c r="V3087" t="str">
        <f t="shared" si="3444"/>
        <v>43Joseph Belote4</v>
      </c>
      <c r="W3087" s="188">
        <f t="shared" si="3483"/>
        <v>0</v>
      </c>
      <c r="X3087" s="188">
        <f t="shared" si="3484"/>
        <v>0</v>
      </c>
      <c r="Y3087" s="33">
        <f t="shared" si="3485"/>
        <v>44126</v>
      </c>
    </row>
    <row r="3088" spans="1:25" ht="15">
      <c r="A3088" s="39"/>
      <c r="B3088" s="240"/>
      <c r="C3088" s="14" t="str">
        <f>IF(B3083&lt;&gt;"",'Agents Postes'!E$8,"")</f>
        <v/>
      </c>
      <c r="D3088" s="15"/>
      <c r="E3088" s="16"/>
      <c r="F3088" s="16"/>
      <c r="G3088" s="17"/>
      <c r="H3088" s="17"/>
      <c r="I3088" s="18"/>
      <c r="J3088" s="18"/>
      <c r="K3088" s="19"/>
      <c r="L3088" s="1">
        <f t="shared" si="3441"/>
        <v>0</v>
      </c>
      <c r="M3088" s="4">
        <f t="shared" si="3442"/>
        <v>0</v>
      </c>
      <c r="R3088">
        <f t="shared" si="3479"/>
        <v>4</v>
      </c>
      <c r="S3088" s="33">
        <f t="shared" ref="S3088" si="3492">S3083</f>
        <v>44126</v>
      </c>
      <c r="T3088">
        <f t="shared" si="3481"/>
        <v>43</v>
      </c>
      <c r="U3088">
        <f t="shared" si="3482"/>
        <v>10</v>
      </c>
      <c r="V3088" t="str">
        <f t="shared" si="3444"/>
        <v>434</v>
      </c>
      <c r="W3088" s="188">
        <f t="shared" si="3483"/>
        <v>0</v>
      </c>
      <c r="X3088" s="188">
        <f t="shared" si="3484"/>
        <v>0</v>
      </c>
      <c r="Y3088" s="33">
        <f t="shared" si="3485"/>
        <v>44126</v>
      </c>
    </row>
    <row r="3089" spans="1:25" ht="15">
      <c r="A3089" s="39"/>
      <c r="B3089" s="240"/>
      <c r="C3089" s="14" t="str">
        <f>IF(B3083&lt;&gt;"",'Agents Postes'!E$9,"")</f>
        <v/>
      </c>
      <c r="D3089" s="15"/>
      <c r="E3089" s="16"/>
      <c r="F3089" s="16"/>
      <c r="G3089" s="17"/>
      <c r="H3089" s="17"/>
      <c r="I3089" s="18"/>
      <c r="J3089" s="18"/>
      <c r="K3089" s="19"/>
      <c r="L3089" s="1">
        <f t="shared" si="3441"/>
        <v>0</v>
      </c>
      <c r="M3089" s="4">
        <f t="shared" si="3442"/>
        <v>0</v>
      </c>
      <c r="R3089">
        <f t="shared" si="3479"/>
        <v>4</v>
      </c>
      <c r="S3089" s="33">
        <f t="shared" ref="S3089" si="3493">S3083</f>
        <v>44126</v>
      </c>
      <c r="T3089">
        <f t="shared" si="3481"/>
        <v>43</v>
      </c>
      <c r="U3089">
        <f t="shared" si="3482"/>
        <v>10</v>
      </c>
      <c r="V3089" t="str">
        <f t="shared" si="3444"/>
        <v>434</v>
      </c>
      <c r="W3089" s="188">
        <f t="shared" si="3483"/>
        <v>0</v>
      </c>
      <c r="X3089" s="188">
        <f t="shared" si="3484"/>
        <v>0</v>
      </c>
      <c r="Y3089" s="33">
        <f t="shared" si="3485"/>
        <v>44126</v>
      </c>
    </row>
    <row r="3090" spans="1:25" ht="15">
      <c r="A3090" s="39"/>
      <c r="B3090" s="240"/>
      <c r="C3090" s="14" t="str">
        <f>IF(B3083&lt;&gt;"",'Agents Postes'!E$10,"")</f>
        <v/>
      </c>
      <c r="D3090" s="15"/>
      <c r="E3090" s="16"/>
      <c r="F3090" s="16"/>
      <c r="G3090" s="17"/>
      <c r="H3090" s="17"/>
      <c r="I3090" s="18"/>
      <c r="J3090" s="18"/>
      <c r="K3090" s="19"/>
      <c r="L3090" s="1">
        <f t="shared" si="3441"/>
        <v>0</v>
      </c>
      <c r="M3090" s="4">
        <f t="shared" si="3442"/>
        <v>0</v>
      </c>
      <c r="R3090">
        <f t="shared" si="3479"/>
        <v>4</v>
      </c>
      <c r="S3090" s="33">
        <f t="shared" ref="S3090" si="3494">S3083</f>
        <v>44126</v>
      </c>
      <c r="T3090">
        <f t="shared" si="3481"/>
        <v>43</v>
      </c>
      <c r="U3090">
        <f t="shared" si="3482"/>
        <v>10</v>
      </c>
      <c r="V3090" t="str">
        <f t="shared" si="3444"/>
        <v>434</v>
      </c>
      <c r="W3090" s="188">
        <f t="shared" si="3483"/>
        <v>0</v>
      </c>
      <c r="X3090" s="188">
        <f t="shared" si="3484"/>
        <v>0</v>
      </c>
      <c r="Y3090" s="33">
        <f t="shared" si="3485"/>
        <v>44126</v>
      </c>
    </row>
    <row r="3091" spans="1:25" ht="15">
      <c r="A3091" s="39"/>
      <c r="B3091" s="240"/>
      <c r="C3091" s="14" t="str">
        <f>IF(B3083&lt;&gt;"",'Agents Postes'!E$11,"")</f>
        <v/>
      </c>
      <c r="D3091" s="15"/>
      <c r="E3091" s="16"/>
      <c r="F3091" s="16"/>
      <c r="G3091" s="17"/>
      <c r="H3091" s="17"/>
      <c r="I3091" s="18"/>
      <c r="J3091" s="18"/>
      <c r="K3091" s="19"/>
      <c r="L3091" s="1">
        <f t="shared" si="3441"/>
        <v>0</v>
      </c>
      <c r="M3091" s="4">
        <f t="shared" si="3442"/>
        <v>0</v>
      </c>
      <c r="R3091">
        <f t="shared" si="3479"/>
        <v>4</v>
      </c>
      <c r="S3091" s="33">
        <f t="shared" ref="S3091" si="3495">S3083</f>
        <v>44126</v>
      </c>
      <c r="T3091">
        <f t="shared" si="3481"/>
        <v>43</v>
      </c>
      <c r="U3091">
        <f t="shared" si="3482"/>
        <v>10</v>
      </c>
      <c r="V3091" t="str">
        <f t="shared" si="3444"/>
        <v>434</v>
      </c>
      <c r="W3091" s="188">
        <f t="shared" si="3483"/>
        <v>0</v>
      </c>
      <c r="X3091" s="188">
        <f t="shared" si="3484"/>
        <v>0</v>
      </c>
      <c r="Y3091" s="33">
        <f t="shared" si="3485"/>
        <v>44126</v>
      </c>
    </row>
    <row r="3092" spans="1:25" ht="15">
      <c r="A3092" s="39"/>
      <c r="B3092" s="240"/>
      <c r="C3092" s="14" t="str">
        <f>IF(B3083&lt;&gt;"",'Agents Postes'!E$12,"")</f>
        <v/>
      </c>
      <c r="D3092" s="15"/>
      <c r="E3092" s="16"/>
      <c r="F3092" s="16"/>
      <c r="G3092" s="17"/>
      <c r="H3092" s="17"/>
      <c r="I3092" s="18"/>
      <c r="J3092" s="18"/>
      <c r="K3092" s="19"/>
      <c r="L3092" s="1">
        <f t="shared" si="3441"/>
        <v>0</v>
      </c>
      <c r="M3092" s="4">
        <f t="shared" si="3442"/>
        <v>0</v>
      </c>
      <c r="R3092">
        <f t="shared" si="3479"/>
        <v>4</v>
      </c>
      <c r="S3092" s="33">
        <f t="shared" ref="S3092" si="3496">S3083</f>
        <v>44126</v>
      </c>
      <c r="T3092">
        <f t="shared" si="3481"/>
        <v>43</v>
      </c>
      <c r="U3092">
        <f t="shared" si="3482"/>
        <v>10</v>
      </c>
      <c r="V3092" t="str">
        <f t="shared" si="3444"/>
        <v>434</v>
      </c>
      <c r="W3092" s="188">
        <f t="shared" si="3483"/>
        <v>0</v>
      </c>
      <c r="X3092" s="188">
        <f t="shared" si="3484"/>
        <v>0</v>
      </c>
      <c r="Y3092" s="33">
        <f t="shared" si="3485"/>
        <v>44126</v>
      </c>
    </row>
    <row r="3093" spans="1:25" ht="15">
      <c r="A3093" s="39"/>
      <c r="B3093" s="240"/>
      <c r="C3093" s="14" t="str">
        <f>IF(B3083&lt;&gt;"",'Agents Postes'!E$13,"")</f>
        <v/>
      </c>
      <c r="D3093" s="15"/>
      <c r="E3093" s="16"/>
      <c r="F3093" s="16"/>
      <c r="G3093" s="17"/>
      <c r="H3093" s="17"/>
      <c r="I3093" s="18"/>
      <c r="J3093" s="18"/>
      <c r="K3093" s="19"/>
      <c r="L3093" s="1">
        <f t="shared" si="3441"/>
        <v>0</v>
      </c>
      <c r="M3093" s="4">
        <f t="shared" si="3442"/>
        <v>0</v>
      </c>
      <c r="R3093">
        <f t="shared" si="3479"/>
        <v>4</v>
      </c>
      <c r="S3093" s="33">
        <f t="shared" ref="S3093" si="3497">S3083</f>
        <v>44126</v>
      </c>
      <c r="T3093">
        <f t="shared" si="3481"/>
        <v>43</v>
      </c>
      <c r="U3093">
        <f t="shared" si="3482"/>
        <v>10</v>
      </c>
      <c r="V3093" t="str">
        <f t="shared" si="3444"/>
        <v>434</v>
      </c>
      <c r="W3093" s="188">
        <f t="shared" si="3483"/>
        <v>0</v>
      </c>
      <c r="X3093" s="188">
        <f t="shared" si="3484"/>
        <v>0</v>
      </c>
      <c r="Y3093" s="33">
        <f t="shared" si="3485"/>
        <v>44126</v>
      </c>
    </row>
    <row r="3094" spans="1:25" ht="15">
      <c r="A3094" s="39"/>
      <c r="B3094" s="240"/>
      <c r="C3094" s="14" t="str">
        <f>IF(B3083&lt;&gt;"",'Agents Postes'!E$14,"")</f>
        <v/>
      </c>
      <c r="D3094" s="15"/>
      <c r="E3094" s="16"/>
      <c r="F3094" s="16"/>
      <c r="G3094" s="17"/>
      <c r="H3094" s="17"/>
      <c r="I3094" s="18"/>
      <c r="J3094" s="18"/>
      <c r="K3094" s="19"/>
      <c r="L3094" s="1">
        <f t="shared" si="3441"/>
        <v>0</v>
      </c>
      <c r="M3094" s="4">
        <f t="shared" si="3442"/>
        <v>0</v>
      </c>
      <c r="R3094">
        <f t="shared" si="3479"/>
        <v>4</v>
      </c>
      <c r="S3094" s="33">
        <f t="shared" ref="S3094" si="3498">S3083</f>
        <v>44126</v>
      </c>
      <c r="T3094">
        <f t="shared" si="3481"/>
        <v>43</v>
      </c>
      <c r="U3094">
        <f t="shared" si="3482"/>
        <v>10</v>
      </c>
      <c r="V3094" t="str">
        <f t="shared" si="3444"/>
        <v>434</v>
      </c>
      <c r="W3094" s="188">
        <f t="shared" si="3483"/>
        <v>0</v>
      </c>
      <c r="X3094" s="188">
        <f t="shared" si="3484"/>
        <v>0</v>
      </c>
      <c r="Y3094" s="33">
        <f t="shared" si="3485"/>
        <v>44126</v>
      </c>
    </row>
    <row r="3095" spans="1:25" ht="15">
      <c r="A3095" s="39"/>
      <c r="B3095" s="240"/>
      <c r="C3095" s="14" t="str">
        <f>IF(B3084&lt;&gt;"",'Agents Postes'!E$14,"")</f>
        <v/>
      </c>
      <c r="D3095" s="15"/>
      <c r="E3095" s="16"/>
      <c r="F3095" s="16"/>
      <c r="G3095" s="17"/>
      <c r="H3095" s="17"/>
      <c r="I3095" s="18"/>
      <c r="J3095" s="18"/>
      <c r="K3095" s="19"/>
      <c r="L3095" s="1">
        <f t="shared" si="3441"/>
        <v>0</v>
      </c>
      <c r="M3095" s="4">
        <f t="shared" si="3442"/>
        <v>0</v>
      </c>
      <c r="R3095">
        <f t="shared" si="3479"/>
        <v>4</v>
      </c>
      <c r="S3095" s="33">
        <f t="shared" ref="S3095" si="3499">S3083</f>
        <v>44126</v>
      </c>
      <c r="T3095">
        <f t="shared" si="3481"/>
        <v>43</v>
      </c>
      <c r="U3095">
        <f t="shared" si="3482"/>
        <v>10</v>
      </c>
      <c r="V3095" t="str">
        <f t="shared" si="3444"/>
        <v>434</v>
      </c>
      <c r="W3095" s="188">
        <f t="shared" si="3483"/>
        <v>0</v>
      </c>
      <c r="X3095" s="188">
        <f t="shared" si="3484"/>
        <v>0</v>
      </c>
      <c r="Y3095" s="33">
        <f t="shared" si="3485"/>
        <v>44126</v>
      </c>
    </row>
    <row r="3096" spans="1:25" ht="15">
      <c r="A3096" s="39"/>
      <c r="B3096" s="240"/>
      <c r="C3096" s="14" t="str">
        <f>IF(B3085&lt;&gt;"",'Agents Postes'!E$14,"")</f>
        <v/>
      </c>
      <c r="D3096" s="15"/>
      <c r="E3096" s="16"/>
      <c r="F3096" s="16"/>
      <c r="G3096" s="17"/>
      <c r="H3096" s="17"/>
      <c r="I3096" s="18"/>
      <c r="J3096" s="18"/>
      <c r="K3096" s="19"/>
      <c r="L3096" s="1">
        <f t="shared" si="3441"/>
        <v>0</v>
      </c>
      <c r="M3096" s="4">
        <f t="shared" si="3442"/>
        <v>0</v>
      </c>
      <c r="R3096">
        <f t="shared" si="3479"/>
        <v>4</v>
      </c>
      <c r="S3096" s="33">
        <f t="shared" ref="S3096" si="3500">S3083</f>
        <v>44126</v>
      </c>
      <c r="T3096">
        <f t="shared" si="3481"/>
        <v>43</v>
      </c>
      <c r="U3096">
        <f t="shared" si="3482"/>
        <v>10</v>
      </c>
      <c r="V3096" t="str">
        <f t="shared" si="3444"/>
        <v>434</v>
      </c>
      <c r="W3096" s="188">
        <f t="shared" si="3483"/>
        <v>0</v>
      </c>
      <c r="X3096" s="188">
        <f t="shared" si="3484"/>
        <v>0</v>
      </c>
      <c r="Y3096" s="33">
        <f t="shared" si="3485"/>
        <v>44126</v>
      </c>
    </row>
    <row r="3097" spans="1:25" ht="15.75" thickBot="1">
      <c r="A3097" s="39"/>
      <c r="B3097" s="241"/>
      <c r="C3097" s="14" t="str">
        <f>IF(B3086&lt;&gt;"",'Agents Postes'!E$14,"")</f>
        <v/>
      </c>
      <c r="D3097" s="15"/>
      <c r="E3097" s="126"/>
      <c r="F3097" s="126"/>
      <c r="G3097" s="127"/>
      <c r="H3097" s="127"/>
      <c r="I3097" s="128"/>
      <c r="J3097" s="128"/>
      <c r="K3097" s="21"/>
      <c r="L3097" s="5">
        <f t="shared" si="3441"/>
        <v>0</v>
      </c>
      <c r="M3097" s="6">
        <f t="shared" si="3442"/>
        <v>0</v>
      </c>
      <c r="R3097">
        <f t="shared" si="3479"/>
        <v>4</v>
      </c>
      <c r="S3097" s="33">
        <f t="shared" ref="S3097" si="3501">S3083</f>
        <v>44126</v>
      </c>
      <c r="T3097">
        <f t="shared" si="3481"/>
        <v>43</v>
      </c>
      <c r="U3097">
        <f t="shared" si="3482"/>
        <v>10</v>
      </c>
      <c r="V3097" t="str">
        <f t="shared" si="3444"/>
        <v>434</v>
      </c>
      <c r="W3097" s="188">
        <f t="shared" si="3483"/>
        <v>0</v>
      </c>
      <c r="X3097" s="188">
        <f t="shared" si="3484"/>
        <v>0</v>
      </c>
      <c r="Y3097" s="33">
        <f t="shared" si="3485"/>
        <v>44126</v>
      </c>
    </row>
    <row r="3098" spans="1:25" ht="15">
      <c r="A3098" s="39">
        <v>206</v>
      </c>
      <c r="B3098" s="239">
        <f>IF(WORKDAY(D$4,A3098,Feries)&lt;=F$4,WORKDAY(D$4,A3098,Feries),"")</f>
        <v>44127</v>
      </c>
      <c r="C3098" s="11" t="str">
        <f>IF(B3098&lt;&gt;"",'Agents Postes'!E$3,"")</f>
        <v>Herbert Dupont</v>
      </c>
      <c r="D3098" s="12"/>
      <c r="E3098" s="123"/>
      <c r="F3098" s="123"/>
      <c r="G3098" s="124"/>
      <c r="H3098" s="124"/>
      <c r="I3098" s="125"/>
      <c r="J3098" s="125"/>
      <c r="K3098" s="13"/>
      <c r="L3098" s="2">
        <f t="shared" si="3441"/>
        <v>0</v>
      </c>
      <c r="M3098" s="3">
        <f t="shared" si="3442"/>
        <v>0</v>
      </c>
      <c r="R3098">
        <f t="shared" si="3479"/>
        <v>5</v>
      </c>
      <c r="S3098" s="33">
        <f t="shared" ref="S3098" si="3502">B3098</f>
        <v>44127</v>
      </c>
      <c r="T3098">
        <f t="shared" si="3481"/>
        <v>43</v>
      </c>
      <c r="U3098">
        <f t="shared" si="3482"/>
        <v>10</v>
      </c>
      <c r="V3098" t="str">
        <f t="shared" si="3444"/>
        <v>43Herbert Dupont5</v>
      </c>
      <c r="W3098" s="188">
        <f t="shared" si="3483"/>
        <v>0</v>
      </c>
      <c r="X3098" s="188">
        <f t="shared" si="3484"/>
        <v>0</v>
      </c>
      <c r="Y3098" s="33">
        <f t="shared" si="3485"/>
        <v>44127</v>
      </c>
    </row>
    <row r="3099" spans="1:25" ht="15">
      <c r="A3099" s="39"/>
      <c r="B3099" s="240"/>
      <c r="C3099" s="14" t="str">
        <f>IF(B3098&lt;&gt;"",'Agents Postes'!E$4,"")</f>
        <v>Lulu Durand</v>
      </c>
      <c r="D3099" s="15"/>
      <c r="E3099" s="16"/>
      <c r="F3099" s="16"/>
      <c r="G3099" s="17"/>
      <c r="H3099" s="17"/>
      <c r="I3099" s="18"/>
      <c r="J3099" s="18"/>
      <c r="K3099" s="19"/>
      <c r="L3099" s="1">
        <f t="shared" si="3441"/>
        <v>0</v>
      </c>
      <c r="M3099" s="4">
        <f t="shared" si="3442"/>
        <v>0</v>
      </c>
      <c r="R3099">
        <f t="shared" si="3479"/>
        <v>5</v>
      </c>
      <c r="S3099" s="33">
        <f t="shared" ref="S3099" si="3503">S3098</f>
        <v>44127</v>
      </c>
      <c r="T3099">
        <f t="shared" si="3481"/>
        <v>43</v>
      </c>
      <c r="U3099">
        <f t="shared" si="3482"/>
        <v>10</v>
      </c>
      <c r="V3099" t="str">
        <f t="shared" si="3444"/>
        <v>43Lulu Durand5</v>
      </c>
      <c r="W3099" s="188">
        <f t="shared" si="3483"/>
        <v>0</v>
      </c>
      <c r="X3099" s="188">
        <f t="shared" si="3484"/>
        <v>0</v>
      </c>
      <c r="Y3099" s="33">
        <f t="shared" si="3485"/>
        <v>44127</v>
      </c>
    </row>
    <row r="3100" spans="1:25" ht="15">
      <c r="A3100" s="39"/>
      <c r="B3100" s="240"/>
      <c r="C3100" s="14" t="str">
        <f>IF(B3098&lt;&gt;"",'Agents Postes'!E$5,"")</f>
        <v>Jules Wist</v>
      </c>
      <c r="D3100" s="15"/>
      <c r="E3100" s="16"/>
      <c r="F3100" s="16"/>
      <c r="G3100" s="17"/>
      <c r="H3100" s="17"/>
      <c r="I3100" s="18"/>
      <c r="J3100" s="18"/>
      <c r="K3100" s="19"/>
      <c r="L3100" s="1">
        <f t="shared" si="3441"/>
        <v>0</v>
      </c>
      <c r="M3100" s="4">
        <f t="shared" si="3442"/>
        <v>0</v>
      </c>
      <c r="R3100">
        <f t="shared" si="3479"/>
        <v>5</v>
      </c>
      <c r="S3100" s="33">
        <f t="shared" ref="S3100" si="3504">S3098</f>
        <v>44127</v>
      </c>
      <c r="T3100">
        <f t="shared" si="3481"/>
        <v>43</v>
      </c>
      <c r="U3100">
        <f t="shared" si="3482"/>
        <v>10</v>
      </c>
      <c r="V3100" t="str">
        <f t="shared" si="3444"/>
        <v>43Jules Wist5</v>
      </c>
      <c r="W3100" s="188">
        <f t="shared" si="3483"/>
        <v>0</v>
      </c>
      <c r="X3100" s="188">
        <f t="shared" si="3484"/>
        <v>0</v>
      </c>
      <c r="Y3100" s="33">
        <f t="shared" si="3485"/>
        <v>44127</v>
      </c>
    </row>
    <row r="3101" spans="1:25" ht="15">
      <c r="A3101" s="39"/>
      <c r="B3101" s="240"/>
      <c r="C3101" s="14" t="str">
        <f>IF(B3098&lt;&gt;"",'Agents Postes'!E$6,"")</f>
        <v>Honoré Tarot</v>
      </c>
      <c r="D3101" s="15"/>
      <c r="E3101" s="16"/>
      <c r="F3101" s="16"/>
      <c r="G3101" s="17"/>
      <c r="H3101" s="17"/>
      <c r="I3101" s="18"/>
      <c r="J3101" s="18"/>
      <c r="K3101" s="19"/>
      <c r="L3101" s="1">
        <f t="shared" si="3441"/>
        <v>0</v>
      </c>
      <c r="M3101" s="4">
        <f t="shared" si="3442"/>
        <v>0</v>
      </c>
      <c r="R3101">
        <f t="shared" si="3479"/>
        <v>5</v>
      </c>
      <c r="S3101" s="33">
        <f t="shared" ref="S3101" si="3505">S3098</f>
        <v>44127</v>
      </c>
      <c r="T3101">
        <f t="shared" si="3481"/>
        <v>43</v>
      </c>
      <c r="U3101">
        <f t="shared" si="3482"/>
        <v>10</v>
      </c>
      <c r="V3101" t="str">
        <f t="shared" si="3444"/>
        <v>43Honoré Tarot5</v>
      </c>
      <c r="W3101" s="188">
        <f t="shared" si="3483"/>
        <v>0</v>
      </c>
      <c r="X3101" s="188">
        <f t="shared" si="3484"/>
        <v>0</v>
      </c>
      <c r="Y3101" s="33">
        <f t="shared" si="3485"/>
        <v>44127</v>
      </c>
    </row>
    <row r="3102" spans="1:25" ht="15">
      <c r="A3102" s="39"/>
      <c r="B3102" s="240"/>
      <c r="C3102" s="14" t="str">
        <f>IF(B3098&lt;&gt;"",'Agents Postes'!E$7,"")</f>
        <v>Joseph Belote</v>
      </c>
      <c r="D3102" s="15"/>
      <c r="E3102" s="16"/>
      <c r="F3102" s="16"/>
      <c r="G3102" s="17"/>
      <c r="H3102" s="17"/>
      <c r="I3102" s="18"/>
      <c r="J3102" s="18"/>
      <c r="K3102" s="19"/>
      <c r="L3102" s="1">
        <f t="shared" si="3441"/>
        <v>0</v>
      </c>
      <c r="M3102" s="4">
        <f t="shared" si="3442"/>
        <v>0</v>
      </c>
      <c r="R3102">
        <f t="shared" si="3479"/>
        <v>5</v>
      </c>
      <c r="S3102" s="33">
        <f t="shared" ref="S3102" si="3506">S3098</f>
        <v>44127</v>
      </c>
      <c r="T3102">
        <f t="shared" si="3481"/>
        <v>43</v>
      </c>
      <c r="U3102">
        <f t="shared" si="3482"/>
        <v>10</v>
      </c>
      <c r="V3102" t="str">
        <f t="shared" si="3444"/>
        <v>43Joseph Belote5</v>
      </c>
      <c r="W3102" s="188">
        <f t="shared" si="3483"/>
        <v>0</v>
      </c>
      <c r="X3102" s="188">
        <f t="shared" si="3484"/>
        <v>0</v>
      </c>
      <c r="Y3102" s="33">
        <f t="shared" si="3485"/>
        <v>44127</v>
      </c>
    </row>
    <row r="3103" spans="1:25" ht="15">
      <c r="A3103" s="39"/>
      <c r="B3103" s="240"/>
      <c r="C3103" s="14" t="str">
        <f>IF(B3098&lt;&gt;"",'Agents Postes'!E$8,"")</f>
        <v/>
      </c>
      <c r="D3103" s="15"/>
      <c r="E3103" s="16"/>
      <c r="F3103" s="16"/>
      <c r="G3103" s="17"/>
      <c r="H3103" s="17"/>
      <c r="I3103" s="18"/>
      <c r="J3103" s="18"/>
      <c r="K3103" s="19"/>
      <c r="L3103" s="1">
        <f t="shared" si="3441"/>
        <v>0</v>
      </c>
      <c r="M3103" s="4">
        <f t="shared" si="3442"/>
        <v>0</v>
      </c>
      <c r="R3103">
        <f t="shared" si="3479"/>
        <v>5</v>
      </c>
      <c r="S3103" s="33">
        <f t="shared" ref="S3103" si="3507">S3098</f>
        <v>44127</v>
      </c>
      <c r="T3103">
        <f t="shared" si="3481"/>
        <v>43</v>
      </c>
      <c r="U3103">
        <f t="shared" si="3482"/>
        <v>10</v>
      </c>
      <c r="V3103" t="str">
        <f t="shared" si="3444"/>
        <v>435</v>
      </c>
      <c r="W3103" s="188">
        <f t="shared" si="3483"/>
        <v>0</v>
      </c>
      <c r="X3103" s="188">
        <f t="shared" si="3484"/>
        <v>0</v>
      </c>
      <c r="Y3103" s="33">
        <f t="shared" si="3485"/>
        <v>44127</v>
      </c>
    </row>
    <row r="3104" spans="1:25" ht="15">
      <c r="A3104" s="39"/>
      <c r="B3104" s="240"/>
      <c r="C3104" s="14" t="str">
        <f>IF(B3098&lt;&gt;"",'Agents Postes'!E$9,"")</f>
        <v/>
      </c>
      <c r="D3104" s="15"/>
      <c r="E3104" s="16"/>
      <c r="F3104" s="16"/>
      <c r="G3104" s="17"/>
      <c r="H3104" s="17"/>
      <c r="I3104" s="18"/>
      <c r="J3104" s="18"/>
      <c r="K3104" s="19"/>
      <c r="L3104" s="1">
        <f t="shared" si="3441"/>
        <v>0</v>
      </c>
      <c r="M3104" s="4">
        <f t="shared" si="3442"/>
        <v>0</v>
      </c>
      <c r="R3104">
        <f t="shared" si="3479"/>
        <v>5</v>
      </c>
      <c r="S3104" s="33">
        <f t="shared" ref="S3104" si="3508">S3098</f>
        <v>44127</v>
      </c>
      <c r="T3104">
        <f t="shared" si="3481"/>
        <v>43</v>
      </c>
      <c r="U3104">
        <f t="shared" si="3482"/>
        <v>10</v>
      </c>
      <c r="V3104" t="str">
        <f t="shared" si="3444"/>
        <v>435</v>
      </c>
      <c r="W3104" s="188">
        <f t="shared" si="3483"/>
        <v>0</v>
      </c>
      <c r="X3104" s="188">
        <f t="shared" si="3484"/>
        <v>0</v>
      </c>
      <c r="Y3104" s="33">
        <f t="shared" si="3485"/>
        <v>44127</v>
      </c>
    </row>
    <row r="3105" spans="1:25" ht="15">
      <c r="A3105" s="39"/>
      <c r="B3105" s="240"/>
      <c r="C3105" s="14" t="str">
        <f>IF(B3098&lt;&gt;"",'Agents Postes'!E$10,"")</f>
        <v/>
      </c>
      <c r="D3105" s="15"/>
      <c r="E3105" s="16"/>
      <c r="F3105" s="16"/>
      <c r="G3105" s="17"/>
      <c r="H3105" s="17"/>
      <c r="I3105" s="18"/>
      <c r="J3105" s="18"/>
      <c r="K3105" s="19"/>
      <c r="L3105" s="1">
        <f t="shared" si="3441"/>
        <v>0</v>
      </c>
      <c r="M3105" s="4">
        <f t="shared" si="3442"/>
        <v>0</v>
      </c>
      <c r="R3105">
        <f t="shared" si="3479"/>
        <v>5</v>
      </c>
      <c r="S3105" s="33">
        <f t="shared" ref="S3105" si="3509">S3098</f>
        <v>44127</v>
      </c>
      <c r="T3105">
        <f t="shared" si="3481"/>
        <v>43</v>
      </c>
      <c r="U3105">
        <f t="shared" si="3482"/>
        <v>10</v>
      </c>
      <c r="V3105" t="str">
        <f t="shared" si="3444"/>
        <v>435</v>
      </c>
      <c r="W3105" s="188">
        <f t="shared" si="3483"/>
        <v>0</v>
      </c>
      <c r="X3105" s="188">
        <f t="shared" si="3484"/>
        <v>0</v>
      </c>
      <c r="Y3105" s="33">
        <f t="shared" si="3485"/>
        <v>44127</v>
      </c>
    </row>
    <row r="3106" spans="1:25" ht="15">
      <c r="A3106" s="39"/>
      <c r="B3106" s="240"/>
      <c r="C3106" s="14" t="str">
        <f>IF(B3098&lt;&gt;"",'Agents Postes'!E$11,"")</f>
        <v/>
      </c>
      <c r="D3106" s="15"/>
      <c r="E3106" s="16"/>
      <c r="F3106" s="16"/>
      <c r="G3106" s="17"/>
      <c r="H3106" s="17"/>
      <c r="I3106" s="18"/>
      <c r="J3106" s="18"/>
      <c r="K3106" s="19"/>
      <c r="L3106" s="1">
        <f t="shared" si="3441"/>
        <v>0</v>
      </c>
      <c r="M3106" s="4">
        <f t="shared" si="3442"/>
        <v>0</v>
      </c>
      <c r="R3106">
        <f t="shared" si="3479"/>
        <v>5</v>
      </c>
      <c r="S3106" s="33">
        <f t="shared" ref="S3106" si="3510">S3098</f>
        <v>44127</v>
      </c>
      <c r="T3106">
        <f t="shared" si="3481"/>
        <v>43</v>
      </c>
      <c r="U3106">
        <f t="shared" si="3482"/>
        <v>10</v>
      </c>
      <c r="V3106" t="str">
        <f t="shared" si="3444"/>
        <v>435</v>
      </c>
      <c r="W3106" s="188">
        <f t="shared" si="3483"/>
        <v>0</v>
      </c>
      <c r="X3106" s="188">
        <f t="shared" si="3484"/>
        <v>0</v>
      </c>
      <c r="Y3106" s="33">
        <f t="shared" si="3485"/>
        <v>44127</v>
      </c>
    </row>
    <row r="3107" spans="1:25" ht="15">
      <c r="A3107" s="39"/>
      <c r="B3107" s="240"/>
      <c r="C3107" s="14" t="str">
        <f>IF(B3098&lt;&gt;"",'Agents Postes'!E$12,"")</f>
        <v/>
      </c>
      <c r="D3107" s="15"/>
      <c r="E3107" s="16"/>
      <c r="F3107" s="16"/>
      <c r="G3107" s="17"/>
      <c r="H3107" s="17"/>
      <c r="I3107" s="18"/>
      <c r="J3107" s="18"/>
      <c r="K3107" s="19"/>
      <c r="L3107" s="1">
        <f t="shared" si="3441"/>
        <v>0</v>
      </c>
      <c r="M3107" s="4">
        <f t="shared" si="3442"/>
        <v>0</v>
      </c>
      <c r="R3107">
        <f t="shared" si="3479"/>
        <v>5</v>
      </c>
      <c r="S3107" s="33">
        <f t="shared" ref="S3107" si="3511">S3098</f>
        <v>44127</v>
      </c>
      <c r="T3107">
        <f t="shared" si="3481"/>
        <v>43</v>
      </c>
      <c r="U3107">
        <f t="shared" si="3482"/>
        <v>10</v>
      </c>
      <c r="V3107" t="str">
        <f t="shared" si="3444"/>
        <v>435</v>
      </c>
      <c r="W3107" s="188">
        <f t="shared" si="3483"/>
        <v>0</v>
      </c>
      <c r="X3107" s="188">
        <f t="shared" si="3484"/>
        <v>0</v>
      </c>
      <c r="Y3107" s="33">
        <f t="shared" si="3485"/>
        <v>44127</v>
      </c>
    </row>
    <row r="3108" spans="1:25" ht="15">
      <c r="A3108" s="39"/>
      <c r="B3108" s="240"/>
      <c r="C3108" s="14" t="str">
        <f>IF(B3098&lt;&gt;"",'Agents Postes'!E$13,"")</f>
        <v/>
      </c>
      <c r="D3108" s="15"/>
      <c r="E3108" s="16"/>
      <c r="F3108" s="16"/>
      <c r="G3108" s="17"/>
      <c r="H3108" s="17"/>
      <c r="I3108" s="18"/>
      <c r="J3108" s="18"/>
      <c r="K3108" s="19"/>
      <c r="L3108" s="1">
        <f t="shared" si="3441"/>
        <v>0</v>
      </c>
      <c r="M3108" s="4">
        <f t="shared" si="3442"/>
        <v>0</v>
      </c>
      <c r="R3108">
        <f t="shared" si="3479"/>
        <v>5</v>
      </c>
      <c r="S3108" s="33">
        <f t="shared" ref="S3108" si="3512">S3098</f>
        <v>44127</v>
      </c>
      <c r="T3108">
        <f t="shared" si="3481"/>
        <v>43</v>
      </c>
      <c r="U3108">
        <f t="shared" si="3482"/>
        <v>10</v>
      </c>
      <c r="V3108" t="str">
        <f t="shared" si="3444"/>
        <v>435</v>
      </c>
      <c r="W3108" s="188">
        <f t="shared" si="3483"/>
        <v>0</v>
      </c>
      <c r="X3108" s="188">
        <f t="shared" si="3484"/>
        <v>0</v>
      </c>
      <c r="Y3108" s="33">
        <f t="shared" si="3485"/>
        <v>44127</v>
      </c>
    </row>
    <row r="3109" spans="1:25" ht="15">
      <c r="A3109" s="39"/>
      <c r="B3109" s="240"/>
      <c r="C3109" s="14" t="str">
        <f>IF(B3098&lt;&gt;"",'Agents Postes'!E$14,"")</f>
        <v/>
      </c>
      <c r="D3109" s="15"/>
      <c r="E3109" s="16"/>
      <c r="F3109" s="16"/>
      <c r="G3109" s="17"/>
      <c r="H3109" s="17"/>
      <c r="I3109" s="18"/>
      <c r="J3109" s="18"/>
      <c r="K3109" s="19"/>
      <c r="L3109" s="1">
        <f t="shared" si="3441"/>
        <v>0</v>
      </c>
      <c r="M3109" s="4">
        <f t="shared" si="3442"/>
        <v>0</v>
      </c>
      <c r="R3109">
        <f t="shared" si="3479"/>
        <v>5</v>
      </c>
      <c r="S3109" s="33">
        <f t="shared" ref="S3109" si="3513">S3098</f>
        <v>44127</v>
      </c>
      <c r="T3109">
        <f t="shared" si="3481"/>
        <v>43</v>
      </c>
      <c r="U3109">
        <f t="shared" si="3482"/>
        <v>10</v>
      </c>
      <c r="V3109" t="str">
        <f t="shared" si="3444"/>
        <v>435</v>
      </c>
      <c r="W3109" s="188">
        <f t="shared" si="3483"/>
        <v>0</v>
      </c>
      <c r="X3109" s="188">
        <f t="shared" si="3484"/>
        <v>0</v>
      </c>
      <c r="Y3109" s="33">
        <f t="shared" si="3485"/>
        <v>44127</v>
      </c>
    </row>
    <row r="3110" spans="1:25" ht="15">
      <c r="A3110" s="39"/>
      <c r="B3110" s="240"/>
      <c r="C3110" s="14" t="str">
        <f>IF(B3099&lt;&gt;"",'Agents Postes'!E$14,"")</f>
        <v/>
      </c>
      <c r="D3110" s="15"/>
      <c r="E3110" s="16"/>
      <c r="F3110" s="16"/>
      <c r="G3110" s="17"/>
      <c r="H3110" s="17"/>
      <c r="I3110" s="18"/>
      <c r="J3110" s="18"/>
      <c r="K3110" s="19"/>
      <c r="L3110" s="1">
        <f t="shared" ref="L3110:L3173" si="3514">(F3110-E3110)+(H3110-G3110)+(J3110-I3110)</f>
        <v>0</v>
      </c>
      <c r="M3110" s="4">
        <f t="shared" ref="M3110:M3173" si="3515">L3110*24</f>
        <v>0</v>
      </c>
      <c r="R3110">
        <f t="shared" si="3479"/>
        <v>5</v>
      </c>
      <c r="S3110" s="33">
        <f t="shared" ref="S3110" si="3516">S3098</f>
        <v>44127</v>
      </c>
      <c r="T3110">
        <f t="shared" si="3481"/>
        <v>43</v>
      </c>
      <c r="U3110">
        <f t="shared" si="3482"/>
        <v>10</v>
      </c>
      <c r="V3110" t="str">
        <f t="shared" ref="V3110:V3173" si="3517">T3110&amp;C3110&amp;R3110</f>
        <v>435</v>
      </c>
      <c r="W3110" s="188">
        <f t="shared" si="3483"/>
        <v>0</v>
      </c>
      <c r="X3110" s="188">
        <f t="shared" si="3484"/>
        <v>0</v>
      </c>
      <c r="Y3110" s="33">
        <f t="shared" si="3485"/>
        <v>44127</v>
      </c>
    </row>
    <row r="3111" spans="1:25" ht="15">
      <c r="A3111" s="39"/>
      <c r="B3111" s="240"/>
      <c r="C3111" s="14" t="str">
        <f>IF(B3100&lt;&gt;"",'Agents Postes'!E$14,"")</f>
        <v/>
      </c>
      <c r="D3111" s="15"/>
      <c r="E3111" s="16"/>
      <c r="F3111" s="16"/>
      <c r="G3111" s="17"/>
      <c r="H3111" s="17"/>
      <c r="I3111" s="18"/>
      <c r="J3111" s="18"/>
      <c r="K3111" s="19"/>
      <c r="L3111" s="1">
        <f t="shared" si="3514"/>
        <v>0</v>
      </c>
      <c r="M3111" s="4">
        <f t="shared" si="3515"/>
        <v>0</v>
      </c>
      <c r="R3111">
        <f t="shared" si="3479"/>
        <v>5</v>
      </c>
      <c r="S3111" s="33">
        <f t="shared" ref="S3111" si="3518">S3098</f>
        <v>44127</v>
      </c>
      <c r="T3111">
        <f t="shared" si="3481"/>
        <v>43</v>
      </c>
      <c r="U3111">
        <f t="shared" si="3482"/>
        <v>10</v>
      </c>
      <c r="V3111" t="str">
        <f t="shared" si="3517"/>
        <v>435</v>
      </c>
      <c r="W3111" s="188">
        <f t="shared" si="3483"/>
        <v>0</v>
      </c>
      <c r="X3111" s="188">
        <f t="shared" si="3484"/>
        <v>0</v>
      </c>
      <c r="Y3111" s="33">
        <f t="shared" si="3485"/>
        <v>44127</v>
      </c>
    </row>
    <row r="3112" spans="1:25" ht="15.75" thickBot="1">
      <c r="A3112" s="39"/>
      <c r="B3112" s="241"/>
      <c r="C3112" s="14" t="str">
        <f>IF(B3101&lt;&gt;"",'Agents Postes'!E$14,"")</f>
        <v/>
      </c>
      <c r="D3112" s="15"/>
      <c r="E3112" s="126"/>
      <c r="F3112" s="126"/>
      <c r="G3112" s="127"/>
      <c r="H3112" s="127"/>
      <c r="I3112" s="128"/>
      <c r="J3112" s="128"/>
      <c r="K3112" s="21"/>
      <c r="L3112" s="5">
        <f t="shared" si="3514"/>
        <v>0</v>
      </c>
      <c r="M3112" s="6">
        <f t="shared" si="3515"/>
        <v>0</v>
      </c>
      <c r="R3112">
        <f t="shared" si="3479"/>
        <v>5</v>
      </c>
      <c r="S3112" s="33">
        <f t="shared" ref="S3112" si="3519">S3098</f>
        <v>44127</v>
      </c>
      <c r="T3112">
        <f t="shared" si="3481"/>
        <v>43</v>
      </c>
      <c r="U3112">
        <f t="shared" si="3482"/>
        <v>10</v>
      </c>
      <c r="V3112" t="str">
        <f t="shared" si="3517"/>
        <v>435</v>
      </c>
      <c r="W3112" s="188">
        <f t="shared" si="3483"/>
        <v>0</v>
      </c>
      <c r="X3112" s="188">
        <f t="shared" si="3484"/>
        <v>0</v>
      </c>
      <c r="Y3112" s="33">
        <f t="shared" si="3485"/>
        <v>44127</v>
      </c>
    </row>
    <row r="3113" spans="1:25" ht="15">
      <c r="A3113" s="39">
        <v>207</v>
      </c>
      <c r="B3113" s="239">
        <f>IF(WORKDAY(D$4,A3113,Feries)&lt;=F$4,WORKDAY(D$4,A3113,Feries),"")</f>
        <v>44130</v>
      </c>
      <c r="C3113" s="11" t="str">
        <f>IF(B3113&lt;&gt;"",'Agents Postes'!E$3,"")</f>
        <v>Herbert Dupont</v>
      </c>
      <c r="D3113" s="12"/>
      <c r="E3113" s="123"/>
      <c r="F3113" s="123"/>
      <c r="G3113" s="124"/>
      <c r="H3113" s="124"/>
      <c r="I3113" s="125"/>
      <c r="J3113" s="125"/>
      <c r="K3113" s="13"/>
      <c r="L3113" s="2">
        <f t="shared" si="3514"/>
        <v>0</v>
      </c>
      <c r="M3113" s="3">
        <f t="shared" si="3515"/>
        <v>0</v>
      </c>
      <c r="R3113">
        <f t="shared" si="3479"/>
        <v>1</v>
      </c>
      <c r="S3113" s="33">
        <f t="shared" ref="S3113" si="3520">B3113</f>
        <v>44130</v>
      </c>
      <c r="T3113">
        <f t="shared" si="3481"/>
        <v>44</v>
      </c>
      <c r="U3113">
        <f t="shared" si="3482"/>
        <v>10</v>
      </c>
      <c r="V3113" t="str">
        <f t="shared" si="3517"/>
        <v>44Herbert Dupont1</v>
      </c>
      <c r="W3113" s="188">
        <f t="shared" si="3483"/>
        <v>0</v>
      </c>
      <c r="X3113" s="188">
        <f t="shared" si="3484"/>
        <v>0</v>
      </c>
      <c r="Y3113" s="33">
        <f t="shared" si="3485"/>
        <v>44130</v>
      </c>
    </row>
    <row r="3114" spans="1:25" ht="15">
      <c r="A3114" s="39"/>
      <c r="B3114" s="240"/>
      <c r="C3114" s="14" t="str">
        <f>IF(B3113&lt;&gt;"",'Agents Postes'!E$4,"")</f>
        <v>Lulu Durand</v>
      </c>
      <c r="D3114" s="15"/>
      <c r="E3114" s="16"/>
      <c r="F3114" s="16"/>
      <c r="G3114" s="17"/>
      <c r="H3114" s="17"/>
      <c r="I3114" s="18"/>
      <c r="J3114" s="18"/>
      <c r="K3114" s="19"/>
      <c r="L3114" s="1">
        <f t="shared" si="3514"/>
        <v>0</v>
      </c>
      <c r="M3114" s="4">
        <f t="shared" si="3515"/>
        <v>0</v>
      </c>
      <c r="R3114">
        <f t="shared" si="3479"/>
        <v>1</v>
      </c>
      <c r="S3114" s="33">
        <f t="shared" ref="S3114" si="3521">S3113</f>
        <v>44130</v>
      </c>
      <c r="T3114">
        <f t="shared" si="3481"/>
        <v>44</v>
      </c>
      <c r="U3114">
        <f t="shared" si="3482"/>
        <v>10</v>
      </c>
      <c r="V3114" t="str">
        <f t="shared" si="3517"/>
        <v>44Lulu Durand1</v>
      </c>
      <c r="W3114" s="188">
        <f t="shared" si="3483"/>
        <v>0</v>
      </c>
      <c r="X3114" s="188">
        <f t="shared" si="3484"/>
        <v>0</v>
      </c>
      <c r="Y3114" s="33">
        <f t="shared" si="3485"/>
        <v>44130</v>
      </c>
    </row>
    <row r="3115" spans="1:25" ht="15">
      <c r="A3115" s="39"/>
      <c r="B3115" s="240"/>
      <c r="C3115" s="14" t="str">
        <f>IF(B3113&lt;&gt;"",'Agents Postes'!E$5,"")</f>
        <v>Jules Wist</v>
      </c>
      <c r="D3115" s="15"/>
      <c r="E3115" s="16"/>
      <c r="F3115" s="16"/>
      <c r="G3115" s="17"/>
      <c r="H3115" s="17"/>
      <c r="I3115" s="18"/>
      <c r="J3115" s="18"/>
      <c r="K3115" s="19"/>
      <c r="L3115" s="1">
        <f t="shared" si="3514"/>
        <v>0</v>
      </c>
      <c r="M3115" s="4">
        <f t="shared" si="3515"/>
        <v>0</v>
      </c>
      <c r="R3115">
        <f t="shared" si="3479"/>
        <v>1</v>
      </c>
      <c r="S3115" s="33">
        <f t="shared" ref="S3115" si="3522">S3113</f>
        <v>44130</v>
      </c>
      <c r="T3115">
        <f t="shared" si="3481"/>
        <v>44</v>
      </c>
      <c r="U3115">
        <f t="shared" si="3482"/>
        <v>10</v>
      </c>
      <c r="V3115" t="str">
        <f t="shared" si="3517"/>
        <v>44Jules Wist1</v>
      </c>
      <c r="W3115" s="188">
        <f t="shared" si="3483"/>
        <v>0</v>
      </c>
      <c r="X3115" s="188">
        <f t="shared" si="3484"/>
        <v>0</v>
      </c>
      <c r="Y3115" s="33">
        <f t="shared" si="3485"/>
        <v>44130</v>
      </c>
    </row>
    <row r="3116" spans="1:25" ht="15">
      <c r="A3116" s="39"/>
      <c r="B3116" s="240"/>
      <c r="C3116" s="14" t="str">
        <f>IF(B3113&lt;&gt;"",'Agents Postes'!E$6,"")</f>
        <v>Honoré Tarot</v>
      </c>
      <c r="D3116" s="15"/>
      <c r="E3116" s="16"/>
      <c r="F3116" s="16"/>
      <c r="G3116" s="17"/>
      <c r="H3116" s="17"/>
      <c r="I3116" s="18"/>
      <c r="J3116" s="18"/>
      <c r="K3116" s="19"/>
      <c r="L3116" s="1">
        <f t="shared" si="3514"/>
        <v>0</v>
      </c>
      <c r="M3116" s="4">
        <f t="shared" si="3515"/>
        <v>0</v>
      </c>
      <c r="R3116">
        <f t="shared" si="3479"/>
        <v>1</v>
      </c>
      <c r="S3116" s="33">
        <f t="shared" ref="S3116" si="3523">S3113</f>
        <v>44130</v>
      </c>
      <c r="T3116">
        <f t="shared" si="3481"/>
        <v>44</v>
      </c>
      <c r="U3116">
        <f t="shared" si="3482"/>
        <v>10</v>
      </c>
      <c r="V3116" t="str">
        <f t="shared" si="3517"/>
        <v>44Honoré Tarot1</v>
      </c>
      <c r="W3116" s="188">
        <f t="shared" si="3483"/>
        <v>0</v>
      </c>
      <c r="X3116" s="188">
        <f t="shared" si="3484"/>
        <v>0</v>
      </c>
      <c r="Y3116" s="33">
        <f t="shared" si="3485"/>
        <v>44130</v>
      </c>
    </row>
    <row r="3117" spans="1:25" ht="15">
      <c r="A3117" s="39"/>
      <c r="B3117" s="240"/>
      <c r="C3117" s="14" t="str">
        <f>IF(B3113&lt;&gt;"",'Agents Postes'!E$7,"")</f>
        <v>Joseph Belote</v>
      </c>
      <c r="D3117" s="15"/>
      <c r="E3117" s="16"/>
      <c r="F3117" s="16"/>
      <c r="G3117" s="17"/>
      <c r="H3117" s="17"/>
      <c r="I3117" s="18"/>
      <c r="J3117" s="18"/>
      <c r="K3117" s="19"/>
      <c r="L3117" s="1">
        <f t="shared" si="3514"/>
        <v>0</v>
      </c>
      <c r="M3117" s="4">
        <f t="shared" si="3515"/>
        <v>0</v>
      </c>
      <c r="R3117">
        <f t="shared" si="3479"/>
        <v>1</v>
      </c>
      <c r="S3117" s="33">
        <f t="shared" ref="S3117" si="3524">S3113</f>
        <v>44130</v>
      </c>
      <c r="T3117">
        <f t="shared" si="3481"/>
        <v>44</v>
      </c>
      <c r="U3117">
        <f t="shared" si="3482"/>
        <v>10</v>
      </c>
      <c r="V3117" t="str">
        <f t="shared" si="3517"/>
        <v>44Joseph Belote1</v>
      </c>
      <c r="W3117" s="188">
        <f t="shared" si="3483"/>
        <v>0</v>
      </c>
      <c r="X3117" s="188">
        <f t="shared" si="3484"/>
        <v>0</v>
      </c>
      <c r="Y3117" s="33">
        <f t="shared" si="3485"/>
        <v>44130</v>
      </c>
    </row>
    <row r="3118" spans="1:25" ht="15">
      <c r="A3118" s="39"/>
      <c r="B3118" s="240"/>
      <c r="C3118" s="14" t="str">
        <f>IF(B3113&lt;&gt;"",'Agents Postes'!E$8,"")</f>
        <v/>
      </c>
      <c r="D3118" s="15"/>
      <c r="E3118" s="16"/>
      <c r="F3118" s="16"/>
      <c r="G3118" s="17"/>
      <c r="H3118" s="17"/>
      <c r="I3118" s="18"/>
      <c r="J3118" s="18"/>
      <c r="K3118" s="19"/>
      <c r="L3118" s="1">
        <f t="shared" si="3514"/>
        <v>0</v>
      </c>
      <c r="M3118" s="4">
        <f t="shared" si="3515"/>
        <v>0</v>
      </c>
      <c r="R3118">
        <f t="shared" si="3479"/>
        <v>1</v>
      </c>
      <c r="S3118" s="33">
        <f t="shared" ref="S3118" si="3525">S3113</f>
        <v>44130</v>
      </c>
      <c r="T3118">
        <f t="shared" si="3481"/>
        <v>44</v>
      </c>
      <c r="U3118">
        <f t="shared" si="3482"/>
        <v>10</v>
      </c>
      <c r="V3118" t="str">
        <f t="shared" si="3517"/>
        <v>441</v>
      </c>
      <c r="W3118" s="188">
        <f t="shared" si="3483"/>
        <v>0</v>
      </c>
      <c r="X3118" s="188">
        <f t="shared" si="3484"/>
        <v>0</v>
      </c>
      <c r="Y3118" s="33">
        <f t="shared" si="3485"/>
        <v>44130</v>
      </c>
    </row>
    <row r="3119" spans="1:25" ht="15">
      <c r="A3119" s="39"/>
      <c r="B3119" s="240"/>
      <c r="C3119" s="14" t="str">
        <f>IF(B3113&lt;&gt;"",'Agents Postes'!E$9,"")</f>
        <v/>
      </c>
      <c r="D3119" s="15"/>
      <c r="E3119" s="16"/>
      <c r="F3119" s="16"/>
      <c r="G3119" s="17"/>
      <c r="H3119" s="17"/>
      <c r="I3119" s="18"/>
      <c r="J3119" s="18"/>
      <c r="K3119" s="19"/>
      <c r="L3119" s="1">
        <f t="shared" si="3514"/>
        <v>0</v>
      </c>
      <c r="M3119" s="4">
        <f t="shared" si="3515"/>
        <v>0</v>
      </c>
      <c r="R3119">
        <f t="shared" si="3479"/>
        <v>1</v>
      </c>
      <c r="S3119" s="33">
        <f t="shared" ref="S3119" si="3526">S3113</f>
        <v>44130</v>
      </c>
      <c r="T3119">
        <f t="shared" si="3481"/>
        <v>44</v>
      </c>
      <c r="U3119">
        <f t="shared" si="3482"/>
        <v>10</v>
      </c>
      <c r="V3119" t="str">
        <f t="shared" si="3517"/>
        <v>441</v>
      </c>
      <c r="W3119" s="188">
        <f t="shared" si="3483"/>
        <v>0</v>
      </c>
      <c r="X3119" s="188">
        <f t="shared" si="3484"/>
        <v>0</v>
      </c>
      <c r="Y3119" s="33">
        <f t="shared" si="3485"/>
        <v>44130</v>
      </c>
    </row>
    <row r="3120" spans="1:25" ht="15">
      <c r="A3120" s="39"/>
      <c r="B3120" s="240"/>
      <c r="C3120" s="14" t="str">
        <f>IF(B3113&lt;&gt;"",'Agents Postes'!E$10,"")</f>
        <v/>
      </c>
      <c r="D3120" s="15"/>
      <c r="E3120" s="16"/>
      <c r="F3120" s="16"/>
      <c r="G3120" s="17"/>
      <c r="H3120" s="17"/>
      <c r="I3120" s="18"/>
      <c r="J3120" s="18"/>
      <c r="K3120" s="19"/>
      <c r="L3120" s="1">
        <f t="shared" si="3514"/>
        <v>0</v>
      </c>
      <c r="M3120" s="4">
        <f t="shared" si="3515"/>
        <v>0</v>
      </c>
      <c r="R3120">
        <f t="shared" si="3479"/>
        <v>1</v>
      </c>
      <c r="S3120" s="33">
        <f t="shared" ref="S3120" si="3527">S3113</f>
        <v>44130</v>
      </c>
      <c r="T3120">
        <f t="shared" si="3481"/>
        <v>44</v>
      </c>
      <c r="U3120">
        <f t="shared" si="3482"/>
        <v>10</v>
      </c>
      <c r="V3120" t="str">
        <f t="shared" si="3517"/>
        <v>441</v>
      </c>
      <c r="W3120" s="188">
        <f t="shared" si="3483"/>
        <v>0</v>
      </c>
      <c r="X3120" s="188">
        <f t="shared" si="3484"/>
        <v>0</v>
      </c>
      <c r="Y3120" s="33">
        <f t="shared" si="3485"/>
        <v>44130</v>
      </c>
    </row>
    <row r="3121" spans="1:25" ht="15">
      <c r="A3121" s="39"/>
      <c r="B3121" s="240"/>
      <c r="C3121" s="14" t="str">
        <f>IF(B3113&lt;&gt;"",'Agents Postes'!E$11,"")</f>
        <v/>
      </c>
      <c r="D3121" s="15"/>
      <c r="E3121" s="16"/>
      <c r="F3121" s="16"/>
      <c r="G3121" s="17"/>
      <c r="H3121" s="17"/>
      <c r="I3121" s="18"/>
      <c r="J3121" s="18"/>
      <c r="K3121" s="19"/>
      <c r="L3121" s="1">
        <f t="shared" si="3514"/>
        <v>0</v>
      </c>
      <c r="M3121" s="4">
        <f t="shared" si="3515"/>
        <v>0</v>
      </c>
      <c r="R3121">
        <f t="shared" si="3479"/>
        <v>1</v>
      </c>
      <c r="S3121" s="33">
        <f t="shared" ref="S3121" si="3528">S3113</f>
        <v>44130</v>
      </c>
      <c r="T3121">
        <f t="shared" si="3481"/>
        <v>44</v>
      </c>
      <c r="U3121">
        <f t="shared" si="3482"/>
        <v>10</v>
      </c>
      <c r="V3121" t="str">
        <f t="shared" si="3517"/>
        <v>441</v>
      </c>
      <c r="W3121" s="188">
        <f t="shared" si="3483"/>
        <v>0</v>
      </c>
      <c r="X3121" s="188">
        <f t="shared" si="3484"/>
        <v>0</v>
      </c>
      <c r="Y3121" s="33">
        <f t="shared" si="3485"/>
        <v>44130</v>
      </c>
    </row>
    <row r="3122" spans="1:25" ht="15">
      <c r="A3122" s="39"/>
      <c r="B3122" s="240"/>
      <c r="C3122" s="14" t="str">
        <f>IF(B3113&lt;&gt;"",'Agents Postes'!E$12,"")</f>
        <v/>
      </c>
      <c r="D3122" s="15"/>
      <c r="E3122" s="16"/>
      <c r="F3122" s="16"/>
      <c r="G3122" s="17"/>
      <c r="H3122" s="17"/>
      <c r="I3122" s="18"/>
      <c r="J3122" s="18"/>
      <c r="K3122" s="19"/>
      <c r="L3122" s="1">
        <f t="shared" si="3514"/>
        <v>0</v>
      </c>
      <c r="M3122" s="4">
        <f t="shared" si="3515"/>
        <v>0</v>
      </c>
      <c r="R3122">
        <f t="shared" si="3479"/>
        <v>1</v>
      </c>
      <c r="S3122" s="33">
        <f t="shared" ref="S3122" si="3529">S3113</f>
        <v>44130</v>
      </c>
      <c r="T3122">
        <f t="shared" si="3481"/>
        <v>44</v>
      </c>
      <c r="U3122">
        <f t="shared" si="3482"/>
        <v>10</v>
      </c>
      <c r="V3122" t="str">
        <f t="shared" si="3517"/>
        <v>441</v>
      </c>
      <c r="W3122" s="188">
        <f t="shared" si="3483"/>
        <v>0</v>
      </c>
      <c r="X3122" s="188">
        <f t="shared" si="3484"/>
        <v>0</v>
      </c>
      <c r="Y3122" s="33">
        <f t="shared" si="3485"/>
        <v>44130</v>
      </c>
    </row>
    <row r="3123" spans="1:25" ht="15">
      <c r="A3123" s="39"/>
      <c r="B3123" s="240"/>
      <c r="C3123" s="14" t="str">
        <f>IF(B3113&lt;&gt;"",'Agents Postes'!E$13,"")</f>
        <v/>
      </c>
      <c r="D3123" s="15"/>
      <c r="E3123" s="16"/>
      <c r="F3123" s="16"/>
      <c r="G3123" s="17"/>
      <c r="H3123" s="17"/>
      <c r="I3123" s="18"/>
      <c r="J3123" s="18"/>
      <c r="K3123" s="19"/>
      <c r="L3123" s="1">
        <f t="shared" si="3514"/>
        <v>0</v>
      </c>
      <c r="M3123" s="4">
        <f t="shared" si="3515"/>
        <v>0</v>
      </c>
      <c r="R3123">
        <f t="shared" si="3479"/>
        <v>1</v>
      </c>
      <c r="S3123" s="33">
        <f t="shared" ref="S3123" si="3530">S3113</f>
        <v>44130</v>
      </c>
      <c r="T3123">
        <f t="shared" si="3481"/>
        <v>44</v>
      </c>
      <c r="U3123">
        <f t="shared" si="3482"/>
        <v>10</v>
      </c>
      <c r="V3123" t="str">
        <f t="shared" si="3517"/>
        <v>441</v>
      </c>
      <c r="W3123" s="188">
        <f t="shared" si="3483"/>
        <v>0</v>
      </c>
      <c r="X3123" s="188">
        <f t="shared" si="3484"/>
        <v>0</v>
      </c>
      <c r="Y3123" s="33">
        <f t="shared" si="3485"/>
        <v>44130</v>
      </c>
    </row>
    <row r="3124" spans="1:25" ht="15">
      <c r="A3124" s="39"/>
      <c r="B3124" s="240"/>
      <c r="C3124" s="14" t="str">
        <f>IF(B3113&lt;&gt;"",'Agents Postes'!E$14,"")</f>
        <v/>
      </c>
      <c r="D3124" s="15"/>
      <c r="E3124" s="16"/>
      <c r="F3124" s="16"/>
      <c r="G3124" s="17"/>
      <c r="H3124" s="17"/>
      <c r="I3124" s="18"/>
      <c r="J3124" s="18"/>
      <c r="K3124" s="19"/>
      <c r="L3124" s="1">
        <f t="shared" si="3514"/>
        <v>0</v>
      </c>
      <c r="M3124" s="4">
        <f t="shared" si="3515"/>
        <v>0</v>
      </c>
      <c r="R3124">
        <f t="shared" si="3479"/>
        <v>1</v>
      </c>
      <c r="S3124" s="33">
        <f t="shared" ref="S3124" si="3531">S3113</f>
        <v>44130</v>
      </c>
      <c r="T3124">
        <f t="shared" si="3481"/>
        <v>44</v>
      </c>
      <c r="U3124">
        <f t="shared" si="3482"/>
        <v>10</v>
      </c>
      <c r="V3124" t="str">
        <f t="shared" si="3517"/>
        <v>441</v>
      </c>
      <c r="W3124" s="188">
        <f t="shared" si="3483"/>
        <v>0</v>
      </c>
      <c r="X3124" s="188">
        <f t="shared" si="3484"/>
        <v>0</v>
      </c>
      <c r="Y3124" s="33">
        <f t="shared" si="3485"/>
        <v>44130</v>
      </c>
    </row>
    <row r="3125" spans="1:25" ht="15">
      <c r="A3125" s="39"/>
      <c r="B3125" s="240"/>
      <c r="C3125" s="14" t="str">
        <f>IF(B3114&lt;&gt;"",'Agents Postes'!E$14,"")</f>
        <v/>
      </c>
      <c r="D3125" s="15"/>
      <c r="E3125" s="16"/>
      <c r="F3125" s="16"/>
      <c r="G3125" s="17"/>
      <c r="H3125" s="17"/>
      <c r="I3125" s="18"/>
      <c r="J3125" s="18"/>
      <c r="K3125" s="19"/>
      <c r="L3125" s="1">
        <f t="shared" si="3514"/>
        <v>0</v>
      </c>
      <c r="M3125" s="4">
        <f t="shared" si="3515"/>
        <v>0</v>
      </c>
      <c r="R3125">
        <f t="shared" si="3479"/>
        <v>1</v>
      </c>
      <c r="S3125" s="33">
        <f t="shared" ref="S3125" si="3532">S3113</f>
        <v>44130</v>
      </c>
      <c r="T3125">
        <f t="shared" si="3481"/>
        <v>44</v>
      </c>
      <c r="U3125">
        <f t="shared" si="3482"/>
        <v>10</v>
      </c>
      <c r="V3125" t="str">
        <f t="shared" si="3517"/>
        <v>441</v>
      </c>
      <c r="W3125" s="188">
        <f t="shared" si="3483"/>
        <v>0</v>
      </c>
      <c r="X3125" s="188">
        <f t="shared" si="3484"/>
        <v>0</v>
      </c>
      <c r="Y3125" s="33">
        <f t="shared" si="3485"/>
        <v>44130</v>
      </c>
    </row>
    <row r="3126" spans="1:25" ht="15">
      <c r="A3126" s="39"/>
      <c r="B3126" s="240"/>
      <c r="C3126" s="14" t="str">
        <f>IF(B3115&lt;&gt;"",'Agents Postes'!E$14,"")</f>
        <v/>
      </c>
      <c r="D3126" s="15"/>
      <c r="E3126" s="16"/>
      <c r="F3126" s="16"/>
      <c r="G3126" s="17"/>
      <c r="H3126" s="17"/>
      <c r="I3126" s="18"/>
      <c r="J3126" s="18"/>
      <c r="K3126" s="19"/>
      <c r="L3126" s="1">
        <f t="shared" si="3514"/>
        <v>0</v>
      </c>
      <c r="M3126" s="4">
        <f t="shared" si="3515"/>
        <v>0</v>
      </c>
      <c r="R3126">
        <f t="shared" si="3479"/>
        <v>1</v>
      </c>
      <c r="S3126" s="33">
        <f t="shared" ref="S3126" si="3533">S3113</f>
        <v>44130</v>
      </c>
      <c r="T3126">
        <f t="shared" si="3481"/>
        <v>44</v>
      </c>
      <c r="U3126">
        <f t="shared" si="3482"/>
        <v>10</v>
      </c>
      <c r="V3126" t="str">
        <f t="shared" si="3517"/>
        <v>441</v>
      </c>
      <c r="W3126" s="188">
        <f t="shared" si="3483"/>
        <v>0</v>
      </c>
      <c r="X3126" s="188">
        <f t="shared" si="3484"/>
        <v>0</v>
      </c>
      <c r="Y3126" s="33">
        <f t="shared" si="3485"/>
        <v>44130</v>
      </c>
    </row>
    <row r="3127" spans="1:25" ht="15.75" thickBot="1">
      <c r="A3127" s="39"/>
      <c r="B3127" s="241"/>
      <c r="C3127" s="14" t="str">
        <f>IF(B3116&lt;&gt;"",'Agents Postes'!E$14,"")</f>
        <v/>
      </c>
      <c r="D3127" s="15"/>
      <c r="E3127" s="126"/>
      <c r="F3127" s="126"/>
      <c r="G3127" s="127"/>
      <c r="H3127" s="127"/>
      <c r="I3127" s="128"/>
      <c r="J3127" s="128"/>
      <c r="K3127" s="21"/>
      <c r="L3127" s="5">
        <f t="shared" si="3514"/>
        <v>0</v>
      </c>
      <c r="M3127" s="6">
        <f t="shared" si="3515"/>
        <v>0</v>
      </c>
      <c r="R3127">
        <f t="shared" si="3479"/>
        <v>1</v>
      </c>
      <c r="S3127" s="33">
        <f t="shared" ref="S3127" si="3534">S3113</f>
        <v>44130</v>
      </c>
      <c r="T3127">
        <f t="shared" si="3481"/>
        <v>44</v>
      </c>
      <c r="U3127">
        <f t="shared" si="3482"/>
        <v>10</v>
      </c>
      <c r="V3127" t="str">
        <f t="shared" si="3517"/>
        <v>441</v>
      </c>
      <c r="W3127" s="188">
        <f t="shared" si="3483"/>
        <v>0</v>
      </c>
      <c r="X3127" s="188">
        <f t="shared" si="3484"/>
        <v>0</v>
      </c>
      <c r="Y3127" s="33">
        <f t="shared" si="3485"/>
        <v>44130</v>
      </c>
    </row>
    <row r="3128" spans="1:25" ht="15">
      <c r="A3128" s="39">
        <v>208</v>
      </c>
      <c r="B3128" s="239">
        <f>IF(WORKDAY(D$4,A3128,Feries)&lt;=F$4,WORKDAY(D$4,A3128,Feries),"")</f>
        <v>44131</v>
      </c>
      <c r="C3128" s="11" t="str">
        <f>IF(B3128&lt;&gt;"",'Agents Postes'!E$3,"")</f>
        <v>Herbert Dupont</v>
      </c>
      <c r="D3128" s="12"/>
      <c r="E3128" s="123"/>
      <c r="F3128" s="123"/>
      <c r="G3128" s="124"/>
      <c r="H3128" s="124"/>
      <c r="I3128" s="125"/>
      <c r="J3128" s="125"/>
      <c r="K3128" s="13"/>
      <c r="L3128" s="2">
        <f t="shared" si="3514"/>
        <v>0</v>
      </c>
      <c r="M3128" s="3">
        <f t="shared" si="3515"/>
        <v>0</v>
      </c>
      <c r="R3128">
        <f t="shared" si="3479"/>
        <v>2</v>
      </c>
      <c r="S3128" s="33">
        <f t="shared" ref="S3128" si="3535">B3128</f>
        <v>44131</v>
      </c>
      <c r="T3128">
        <f t="shared" si="3481"/>
        <v>44</v>
      </c>
      <c r="U3128">
        <f t="shared" si="3482"/>
        <v>10</v>
      </c>
      <c r="V3128" t="str">
        <f t="shared" si="3517"/>
        <v>44Herbert Dupont2</v>
      </c>
      <c r="W3128" s="188">
        <f t="shared" si="3483"/>
        <v>0</v>
      </c>
      <c r="X3128" s="188">
        <f t="shared" si="3484"/>
        <v>0</v>
      </c>
      <c r="Y3128" s="33">
        <f t="shared" si="3485"/>
        <v>44131</v>
      </c>
    </row>
    <row r="3129" spans="1:25" ht="15">
      <c r="A3129" s="39"/>
      <c r="B3129" s="240"/>
      <c r="C3129" s="14" t="str">
        <f>IF(B3128&lt;&gt;"",'Agents Postes'!E$4,"")</f>
        <v>Lulu Durand</v>
      </c>
      <c r="D3129" s="15"/>
      <c r="E3129" s="16"/>
      <c r="F3129" s="16"/>
      <c r="G3129" s="17"/>
      <c r="H3129" s="17"/>
      <c r="I3129" s="18"/>
      <c r="J3129" s="18"/>
      <c r="K3129" s="19"/>
      <c r="L3129" s="1">
        <f t="shared" si="3514"/>
        <v>0</v>
      </c>
      <c r="M3129" s="4">
        <f t="shared" si="3515"/>
        <v>0</v>
      </c>
      <c r="R3129">
        <f t="shared" si="3479"/>
        <v>2</v>
      </c>
      <c r="S3129" s="33">
        <f t="shared" ref="S3129" si="3536">S3128</f>
        <v>44131</v>
      </c>
      <c r="T3129">
        <f t="shared" si="3481"/>
        <v>44</v>
      </c>
      <c r="U3129">
        <f t="shared" si="3482"/>
        <v>10</v>
      </c>
      <c r="V3129" t="str">
        <f t="shared" si="3517"/>
        <v>44Lulu Durand2</v>
      </c>
      <c r="W3129" s="188">
        <f t="shared" si="3483"/>
        <v>0</v>
      </c>
      <c r="X3129" s="188">
        <f t="shared" si="3484"/>
        <v>0</v>
      </c>
      <c r="Y3129" s="33">
        <f t="shared" si="3485"/>
        <v>44131</v>
      </c>
    </row>
    <row r="3130" spans="1:25" ht="15">
      <c r="A3130" s="39"/>
      <c r="B3130" s="240"/>
      <c r="C3130" s="14" t="str">
        <f>IF(B3128&lt;&gt;"",'Agents Postes'!E$5,"")</f>
        <v>Jules Wist</v>
      </c>
      <c r="D3130" s="15"/>
      <c r="E3130" s="16"/>
      <c r="F3130" s="16"/>
      <c r="G3130" s="17"/>
      <c r="H3130" s="17"/>
      <c r="I3130" s="18"/>
      <c r="J3130" s="18"/>
      <c r="K3130" s="19"/>
      <c r="L3130" s="1">
        <f t="shared" si="3514"/>
        <v>0</v>
      </c>
      <c r="M3130" s="4">
        <f t="shared" si="3515"/>
        <v>0</v>
      </c>
      <c r="R3130">
        <f t="shared" si="3479"/>
        <v>2</v>
      </c>
      <c r="S3130" s="33">
        <f t="shared" ref="S3130" si="3537">S3128</f>
        <v>44131</v>
      </c>
      <c r="T3130">
        <f t="shared" si="3481"/>
        <v>44</v>
      </c>
      <c r="U3130">
        <f t="shared" si="3482"/>
        <v>10</v>
      </c>
      <c r="V3130" t="str">
        <f t="shared" si="3517"/>
        <v>44Jules Wist2</v>
      </c>
      <c r="W3130" s="188">
        <f t="shared" si="3483"/>
        <v>0</v>
      </c>
      <c r="X3130" s="188">
        <f t="shared" si="3484"/>
        <v>0</v>
      </c>
      <c r="Y3130" s="33">
        <f t="shared" si="3485"/>
        <v>44131</v>
      </c>
    </row>
    <row r="3131" spans="1:25" ht="15">
      <c r="A3131" s="39"/>
      <c r="B3131" s="240"/>
      <c r="C3131" s="14" t="str">
        <f>IF(B3128&lt;&gt;"",'Agents Postes'!E$6,"")</f>
        <v>Honoré Tarot</v>
      </c>
      <c r="D3131" s="15"/>
      <c r="E3131" s="16"/>
      <c r="F3131" s="16"/>
      <c r="G3131" s="17"/>
      <c r="H3131" s="17"/>
      <c r="I3131" s="18"/>
      <c r="J3131" s="18"/>
      <c r="K3131" s="19"/>
      <c r="L3131" s="1">
        <f t="shared" si="3514"/>
        <v>0</v>
      </c>
      <c r="M3131" s="4">
        <f t="shared" si="3515"/>
        <v>0</v>
      </c>
      <c r="R3131">
        <f t="shared" si="3479"/>
        <v>2</v>
      </c>
      <c r="S3131" s="33">
        <f t="shared" ref="S3131" si="3538">S3128</f>
        <v>44131</v>
      </c>
      <c r="T3131">
        <f t="shared" si="3481"/>
        <v>44</v>
      </c>
      <c r="U3131">
        <f t="shared" si="3482"/>
        <v>10</v>
      </c>
      <c r="V3131" t="str">
        <f t="shared" si="3517"/>
        <v>44Honoré Tarot2</v>
      </c>
      <c r="W3131" s="188">
        <f t="shared" si="3483"/>
        <v>0</v>
      </c>
      <c r="X3131" s="188">
        <f t="shared" si="3484"/>
        <v>0</v>
      </c>
      <c r="Y3131" s="33">
        <f t="shared" si="3485"/>
        <v>44131</v>
      </c>
    </row>
    <row r="3132" spans="1:25" ht="15">
      <c r="A3132" s="39"/>
      <c r="B3132" s="240"/>
      <c r="C3132" s="14" t="str">
        <f>IF(B3128&lt;&gt;"",'Agents Postes'!E$7,"")</f>
        <v>Joseph Belote</v>
      </c>
      <c r="D3132" s="15"/>
      <c r="E3132" s="16"/>
      <c r="F3132" s="16"/>
      <c r="G3132" s="17"/>
      <c r="H3132" s="17"/>
      <c r="I3132" s="18"/>
      <c r="J3132" s="18"/>
      <c r="K3132" s="19"/>
      <c r="L3132" s="1">
        <f t="shared" si="3514"/>
        <v>0</v>
      </c>
      <c r="M3132" s="4">
        <f t="shared" si="3515"/>
        <v>0</v>
      </c>
      <c r="R3132">
        <f t="shared" si="3479"/>
        <v>2</v>
      </c>
      <c r="S3132" s="33">
        <f t="shared" ref="S3132" si="3539">S3128</f>
        <v>44131</v>
      </c>
      <c r="T3132">
        <f t="shared" si="3481"/>
        <v>44</v>
      </c>
      <c r="U3132">
        <f t="shared" si="3482"/>
        <v>10</v>
      </c>
      <c r="V3132" t="str">
        <f t="shared" si="3517"/>
        <v>44Joseph Belote2</v>
      </c>
      <c r="W3132" s="188">
        <f t="shared" si="3483"/>
        <v>0</v>
      </c>
      <c r="X3132" s="188">
        <f t="shared" si="3484"/>
        <v>0</v>
      </c>
      <c r="Y3132" s="33">
        <f t="shared" si="3485"/>
        <v>44131</v>
      </c>
    </row>
    <row r="3133" spans="1:25" ht="15">
      <c r="A3133" s="39"/>
      <c r="B3133" s="240"/>
      <c r="C3133" s="14" t="str">
        <f>IF(B3128&lt;&gt;"",'Agents Postes'!E$8,"")</f>
        <v/>
      </c>
      <c r="D3133" s="15"/>
      <c r="E3133" s="16"/>
      <c r="F3133" s="16"/>
      <c r="G3133" s="17"/>
      <c r="H3133" s="17"/>
      <c r="I3133" s="18"/>
      <c r="J3133" s="18"/>
      <c r="K3133" s="19"/>
      <c r="L3133" s="1">
        <f t="shared" si="3514"/>
        <v>0</v>
      </c>
      <c r="M3133" s="4">
        <f t="shared" si="3515"/>
        <v>0</v>
      </c>
      <c r="R3133">
        <f t="shared" si="3479"/>
        <v>2</v>
      </c>
      <c r="S3133" s="33">
        <f t="shared" ref="S3133" si="3540">S3128</f>
        <v>44131</v>
      </c>
      <c r="T3133">
        <f t="shared" si="3481"/>
        <v>44</v>
      </c>
      <c r="U3133">
        <f t="shared" si="3482"/>
        <v>10</v>
      </c>
      <c r="V3133" t="str">
        <f t="shared" si="3517"/>
        <v>442</v>
      </c>
      <c r="W3133" s="188">
        <f t="shared" si="3483"/>
        <v>0</v>
      </c>
      <c r="X3133" s="188">
        <f t="shared" si="3484"/>
        <v>0</v>
      </c>
      <c r="Y3133" s="33">
        <f t="shared" si="3485"/>
        <v>44131</v>
      </c>
    </row>
    <row r="3134" spans="1:25" ht="15">
      <c r="A3134" s="39"/>
      <c r="B3134" s="240"/>
      <c r="C3134" s="14" t="str">
        <f>IF(B3128&lt;&gt;"",'Agents Postes'!E$9,"")</f>
        <v/>
      </c>
      <c r="D3134" s="15"/>
      <c r="E3134" s="16"/>
      <c r="F3134" s="16"/>
      <c r="G3134" s="17"/>
      <c r="H3134" s="17"/>
      <c r="I3134" s="18"/>
      <c r="J3134" s="18"/>
      <c r="K3134" s="19"/>
      <c r="L3134" s="1">
        <f t="shared" si="3514"/>
        <v>0</v>
      </c>
      <c r="M3134" s="4">
        <f t="shared" si="3515"/>
        <v>0</v>
      </c>
      <c r="R3134">
        <f t="shared" si="3479"/>
        <v>2</v>
      </c>
      <c r="S3134" s="33">
        <f t="shared" ref="S3134" si="3541">S3128</f>
        <v>44131</v>
      </c>
      <c r="T3134">
        <f t="shared" si="3481"/>
        <v>44</v>
      </c>
      <c r="U3134">
        <f t="shared" si="3482"/>
        <v>10</v>
      </c>
      <c r="V3134" t="str">
        <f t="shared" si="3517"/>
        <v>442</v>
      </c>
      <c r="W3134" s="188">
        <f t="shared" si="3483"/>
        <v>0</v>
      </c>
      <c r="X3134" s="188">
        <f t="shared" si="3484"/>
        <v>0</v>
      </c>
      <c r="Y3134" s="33">
        <f t="shared" si="3485"/>
        <v>44131</v>
      </c>
    </row>
    <row r="3135" spans="1:25" ht="15">
      <c r="A3135" s="39"/>
      <c r="B3135" s="240"/>
      <c r="C3135" s="14" t="str">
        <f>IF(B3128&lt;&gt;"",'Agents Postes'!E$10,"")</f>
        <v/>
      </c>
      <c r="D3135" s="15"/>
      <c r="E3135" s="16"/>
      <c r="F3135" s="16"/>
      <c r="G3135" s="17"/>
      <c r="H3135" s="17"/>
      <c r="I3135" s="18"/>
      <c r="J3135" s="18"/>
      <c r="K3135" s="19"/>
      <c r="L3135" s="1">
        <f t="shared" si="3514"/>
        <v>0</v>
      </c>
      <c r="M3135" s="4">
        <f t="shared" si="3515"/>
        <v>0</v>
      </c>
      <c r="R3135">
        <f t="shared" si="3479"/>
        <v>2</v>
      </c>
      <c r="S3135" s="33">
        <f t="shared" ref="S3135" si="3542">S3128</f>
        <v>44131</v>
      </c>
      <c r="T3135">
        <f t="shared" si="3481"/>
        <v>44</v>
      </c>
      <c r="U3135">
        <f t="shared" si="3482"/>
        <v>10</v>
      </c>
      <c r="V3135" t="str">
        <f t="shared" si="3517"/>
        <v>442</v>
      </c>
      <c r="W3135" s="188">
        <f t="shared" si="3483"/>
        <v>0</v>
      </c>
      <c r="X3135" s="188">
        <f t="shared" si="3484"/>
        <v>0</v>
      </c>
      <c r="Y3135" s="33">
        <f t="shared" si="3485"/>
        <v>44131</v>
      </c>
    </row>
    <row r="3136" spans="1:25" ht="15">
      <c r="A3136" s="39"/>
      <c r="B3136" s="240"/>
      <c r="C3136" s="14" t="str">
        <f>IF(B3128&lt;&gt;"",'Agents Postes'!E$11,"")</f>
        <v/>
      </c>
      <c r="D3136" s="15"/>
      <c r="E3136" s="16"/>
      <c r="F3136" s="16"/>
      <c r="G3136" s="17"/>
      <c r="H3136" s="17"/>
      <c r="I3136" s="18"/>
      <c r="J3136" s="18"/>
      <c r="K3136" s="19"/>
      <c r="L3136" s="1">
        <f t="shared" si="3514"/>
        <v>0</v>
      </c>
      <c r="M3136" s="4">
        <f t="shared" si="3515"/>
        <v>0</v>
      </c>
      <c r="R3136">
        <f t="shared" si="3479"/>
        <v>2</v>
      </c>
      <c r="S3136" s="33">
        <f t="shared" ref="S3136" si="3543">S3128</f>
        <v>44131</v>
      </c>
      <c r="T3136">
        <f t="shared" si="3481"/>
        <v>44</v>
      </c>
      <c r="U3136">
        <f t="shared" si="3482"/>
        <v>10</v>
      </c>
      <c r="V3136" t="str">
        <f t="shared" si="3517"/>
        <v>442</v>
      </c>
      <c r="W3136" s="188">
        <f t="shared" si="3483"/>
        <v>0</v>
      </c>
      <c r="X3136" s="188">
        <f t="shared" si="3484"/>
        <v>0</v>
      </c>
      <c r="Y3136" s="33">
        <f t="shared" si="3485"/>
        <v>44131</v>
      </c>
    </row>
    <row r="3137" spans="1:25" ht="15">
      <c r="A3137" s="39"/>
      <c r="B3137" s="240"/>
      <c r="C3137" s="14" t="str">
        <f>IF(B3128&lt;&gt;"",'Agents Postes'!E$12,"")</f>
        <v/>
      </c>
      <c r="D3137" s="15"/>
      <c r="E3137" s="16"/>
      <c r="F3137" s="16"/>
      <c r="G3137" s="17"/>
      <c r="H3137" s="17"/>
      <c r="I3137" s="18"/>
      <c r="J3137" s="18"/>
      <c r="K3137" s="19"/>
      <c r="L3137" s="1">
        <f t="shared" si="3514"/>
        <v>0</v>
      </c>
      <c r="M3137" s="4">
        <f t="shared" si="3515"/>
        <v>0</v>
      </c>
      <c r="R3137">
        <f t="shared" si="3479"/>
        <v>2</v>
      </c>
      <c r="S3137" s="33">
        <f t="shared" ref="S3137" si="3544">S3128</f>
        <v>44131</v>
      </c>
      <c r="T3137">
        <f t="shared" si="3481"/>
        <v>44</v>
      </c>
      <c r="U3137">
        <f t="shared" si="3482"/>
        <v>10</v>
      </c>
      <c r="V3137" t="str">
        <f t="shared" si="3517"/>
        <v>442</v>
      </c>
      <c r="W3137" s="188">
        <f t="shared" si="3483"/>
        <v>0</v>
      </c>
      <c r="X3137" s="188">
        <f t="shared" si="3484"/>
        <v>0</v>
      </c>
      <c r="Y3137" s="33">
        <f t="shared" si="3485"/>
        <v>44131</v>
      </c>
    </row>
    <row r="3138" spans="1:25" ht="15">
      <c r="A3138" s="39"/>
      <c r="B3138" s="240"/>
      <c r="C3138" s="14" t="str">
        <f>IF(B3128&lt;&gt;"",'Agents Postes'!E$13,"")</f>
        <v/>
      </c>
      <c r="D3138" s="15"/>
      <c r="E3138" s="16"/>
      <c r="F3138" s="16"/>
      <c r="G3138" s="17"/>
      <c r="H3138" s="17"/>
      <c r="I3138" s="18"/>
      <c r="J3138" s="18"/>
      <c r="K3138" s="19"/>
      <c r="L3138" s="1">
        <f t="shared" si="3514"/>
        <v>0</v>
      </c>
      <c r="M3138" s="4">
        <f t="shared" si="3515"/>
        <v>0</v>
      </c>
      <c r="R3138">
        <f t="shared" si="3479"/>
        <v>2</v>
      </c>
      <c r="S3138" s="33">
        <f t="shared" ref="S3138" si="3545">S3128</f>
        <v>44131</v>
      </c>
      <c r="T3138">
        <f t="shared" si="3481"/>
        <v>44</v>
      </c>
      <c r="U3138">
        <f t="shared" si="3482"/>
        <v>10</v>
      </c>
      <c r="V3138" t="str">
        <f t="shared" si="3517"/>
        <v>442</v>
      </c>
      <c r="W3138" s="188">
        <f t="shared" si="3483"/>
        <v>0</v>
      </c>
      <c r="X3138" s="188">
        <f t="shared" si="3484"/>
        <v>0</v>
      </c>
      <c r="Y3138" s="33">
        <f t="shared" si="3485"/>
        <v>44131</v>
      </c>
    </row>
    <row r="3139" spans="1:25" ht="15">
      <c r="A3139" s="39"/>
      <c r="B3139" s="240"/>
      <c r="C3139" s="14" t="str">
        <f>IF(B3128&lt;&gt;"",'Agents Postes'!E$14,"")</f>
        <v/>
      </c>
      <c r="D3139" s="15"/>
      <c r="E3139" s="16"/>
      <c r="F3139" s="16"/>
      <c r="G3139" s="17"/>
      <c r="H3139" s="17"/>
      <c r="I3139" s="18"/>
      <c r="J3139" s="18"/>
      <c r="K3139" s="19"/>
      <c r="L3139" s="1">
        <f t="shared" si="3514"/>
        <v>0</v>
      </c>
      <c r="M3139" s="4">
        <f t="shared" si="3515"/>
        <v>0</v>
      </c>
      <c r="R3139">
        <f t="shared" si="3479"/>
        <v>2</v>
      </c>
      <c r="S3139" s="33">
        <f t="shared" ref="S3139" si="3546">S3128</f>
        <v>44131</v>
      </c>
      <c r="T3139">
        <f t="shared" si="3481"/>
        <v>44</v>
      </c>
      <c r="U3139">
        <f t="shared" si="3482"/>
        <v>10</v>
      </c>
      <c r="V3139" t="str">
        <f t="shared" si="3517"/>
        <v>442</v>
      </c>
      <c r="W3139" s="188">
        <f t="shared" si="3483"/>
        <v>0</v>
      </c>
      <c r="X3139" s="188">
        <f t="shared" si="3484"/>
        <v>0</v>
      </c>
      <c r="Y3139" s="33">
        <f t="shared" si="3485"/>
        <v>44131</v>
      </c>
    </row>
    <row r="3140" spans="1:25" ht="15">
      <c r="A3140" s="39"/>
      <c r="B3140" s="240"/>
      <c r="C3140" s="14" t="str">
        <f>IF(B3129&lt;&gt;"",'Agents Postes'!E$14,"")</f>
        <v/>
      </c>
      <c r="D3140" s="15"/>
      <c r="E3140" s="16"/>
      <c r="F3140" s="16"/>
      <c r="G3140" s="17"/>
      <c r="H3140" s="17"/>
      <c r="I3140" s="18"/>
      <c r="J3140" s="18"/>
      <c r="K3140" s="19"/>
      <c r="L3140" s="1">
        <f t="shared" si="3514"/>
        <v>0</v>
      </c>
      <c r="M3140" s="4">
        <f t="shared" si="3515"/>
        <v>0</v>
      </c>
      <c r="R3140">
        <f t="shared" si="3479"/>
        <v>2</v>
      </c>
      <c r="S3140" s="33">
        <f t="shared" ref="S3140" si="3547">S3128</f>
        <v>44131</v>
      </c>
      <c r="T3140">
        <f t="shared" si="3481"/>
        <v>44</v>
      </c>
      <c r="U3140">
        <f t="shared" si="3482"/>
        <v>10</v>
      </c>
      <c r="V3140" t="str">
        <f t="shared" si="3517"/>
        <v>442</v>
      </c>
      <c r="W3140" s="188">
        <f t="shared" si="3483"/>
        <v>0</v>
      </c>
      <c r="X3140" s="188">
        <f t="shared" si="3484"/>
        <v>0</v>
      </c>
      <c r="Y3140" s="33">
        <f t="shared" si="3485"/>
        <v>44131</v>
      </c>
    </row>
    <row r="3141" spans="1:25" ht="15">
      <c r="A3141" s="39"/>
      <c r="B3141" s="240"/>
      <c r="C3141" s="14" t="str">
        <f>IF(B3130&lt;&gt;"",'Agents Postes'!E$14,"")</f>
        <v/>
      </c>
      <c r="D3141" s="15"/>
      <c r="E3141" s="16"/>
      <c r="F3141" s="16"/>
      <c r="G3141" s="17"/>
      <c r="H3141" s="17"/>
      <c r="I3141" s="18"/>
      <c r="J3141" s="18"/>
      <c r="K3141" s="19"/>
      <c r="L3141" s="1">
        <f t="shared" si="3514"/>
        <v>0</v>
      </c>
      <c r="M3141" s="4">
        <f t="shared" si="3515"/>
        <v>0</v>
      </c>
      <c r="R3141">
        <f t="shared" si="3479"/>
        <v>2</v>
      </c>
      <c r="S3141" s="33">
        <f t="shared" ref="S3141" si="3548">S3128</f>
        <v>44131</v>
      </c>
      <c r="T3141">
        <f t="shared" si="3481"/>
        <v>44</v>
      </c>
      <c r="U3141">
        <f t="shared" si="3482"/>
        <v>10</v>
      </c>
      <c r="V3141" t="str">
        <f t="shared" si="3517"/>
        <v>442</v>
      </c>
      <c r="W3141" s="188">
        <f t="shared" si="3483"/>
        <v>0</v>
      </c>
      <c r="X3141" s="188">
        <f t="shared" si="3484"/>
        <v>0</v>
      </c>
      <c r="Y3141" s="33">
        <f t="shared" si="3485"/>
        <v>44131</v>
      </c>
    </row>
    <row r="3142" spans="1:25" ht="15.75" thickBot="1">
      <c r="A3142" s="39"/>
      <c r="B3142" s="241"/>
      <c r="C3142" s="14" t="str">
        <f>IF(B3131&lt;&gt;"",'Agents Postes'!E$14,"")</f>
        <v/>
      </c>
      <c r="D3142" s="15"/>
      <c r="E3142" s="126"/>
      <c r="F3142" s="126"/>
      <c r="G3142" s="127"/>
      <c r="H3142" s="127"/>
      <c r="I3142" s="128"/>
      <c r="J3142" s="128"/>
      <c r="K3142" s="21"/>
      <c r="L3142" s="5">
        <f t="shared" si="3514"/>
        <v>0</v>
      </c>
      <c r="M3142" s="6">
        <f t="shared" si="3515"/>
        <v>0</v>
      </c>
      <c r="R3142">
        <f t="shared" si="3479"/>
        <v>2</v>
      </c>
      <c r="S3142" s="33">
        <f t="shared" ref="S3142" si="3549">S3128</f>
        <v>44131</v>
      </c>
      <c r="T3142">
        <f t="shared" si="3481"/>
        <v>44</v>
      </c>
      <c r="U3142">
        <f t="shared" si="3482"/>
        <v>10</v>
      </c>
      <c r="V3142" t="str">
        <f t="shared" si="3517"/>
        <v>442</v>
      </c>
      <c r="W3142" s="188">
        <f t="shared" si="3483"/>
        <v>0</v>
      </c>
      <c r="X3142" s="188">
        <f t="shared" si="3484"/>
        <v>0</v>
      </c>
      <c r="Y3142" s="33">
        <f t="shared" si="3485"/>
        <v>44131</v>
      </c>
    </row>
    <row r="3143" spans="1:25" ht="15">
      <c r="A3143" s="39">
        <v>209</v>
      </c>
      <c r="B3143" s="239">
        <f>IF(WORKDAY(D$4,A3143,Feries)&lt;=F$4,WORKDAY(D$4,A3143,Feries),"")</f>
        <v>44132</v>
      </c>
      <c r="C3143" s="11" t="str">
        <f>IF(B3143&lt;&gt;"",'Agents Postes'!E$3,"")</f>
        <v>Herbert Dupont</v>
      </c>
      <c r="D3143" s="12"/>
      <c r="E3143" s="123"/>
      <c r="F3143" s="123"/>
      <c r="G3143" s="124"/>
      <c r="H3143" s="124"/>
      <c r="I3143" s="125"/>
      <c r="J3143" s="125"/>
      <c r="K3143" s="13"/>
      <c r="L3143" s="2">
        <f t="shared" si="3514"/>
        <v>0</v>
      </c>
      <c r="M3143" s="3">
        <f t="shared" si="3515"/>
        <v>0</v>
      </c>
      <c r="R3143">
        <f t="shared" si="3479"/>
        <v>3</v>
      </c>
      <c r="S3143" s="33">
        <f t="shared" ref="S3143" si="3550">B3143</f>
        <v>44132</v>
      </c>
      <c r="T3143">
        <f t="shared" si="3481"/>
        <v>44</v>
      </c>
      <c r="U3143">
        <f t="shared" si="3482"/>
        <v>10</v>
      </c>
      <c r="V3143" t="str">
        <f t="shared" si="3517"/>
        <v>44Herbert Dupont3</v>
      </c>
      <c r="W3143" s="188">
        <f t="shared" si="3483"/>
        <v>0</v>
      </c>
      <c r="X3143" s="188">
        <f t="shared" si="3484"/>
        <v>0</v>
      </c>
      <c r="Y3143" s="33">
        <f t="shared" si="3485"/>
        <v>44132</v>
      </c>
    </row>
    <row r="3144" spans="1:25" ht="15">
      <c r="A3144" s="39"/>
      <c r="B3144" s="240"/>
      <c r="C3144" s="14" t="str">
        <f>IF(B3143&lt;&gt;"",'Agents Postes'!E$4,"")</f>
        <v>Lulu Durand</v>
      </c>
      <c r="D3144" s="15"/>
      <c r="E3144" s="16"/>
      <c r="F3144" s="16"/>
      <c r="G3144" s="17"/>
      <c r="H3144" s="17"/>
      <c r="I3144" s="18"/>
      <c r="J3144" s="18"/>
      <c r="K3144" s="19"/>
      <c r="L3144" s="1">
        <f t="shared" si="3514"/>
        <v>0</v>
      </c>
      <c r="M3144" s="4">
        <f t="shared" si="3515"/>
        <v>0</v>
      </c>
      <c r="R3144">
        <f t="shared" si="3479"/>
        <v>3</v>
      </c>
      <c r="S3144" s="33">
        <f t="shared" ref="S3144" si="3551">S3143</f>
        <v>44132</v>
      </c>
      <c r="T3144">
        <f t="shared" si="3481"/>
        <v>44</v>
      </c>
      <c r="U3144">
        <f t="shared" si="3482"/>
        <v>10</v>
      </c>
      <c r="V3144" t="str">
        <f t="shared" si="3517"/>
        <v>44Lulu Durand3</v>
      </c>
      <c r="W3144" s="188">
        <f t="shared" si="3483"/>
        <v>0</v>
      </c>
      <c r="X3144" s="188">
        <f t="shared" si="3484"/>
        <v>0</v>
      </c>
      <c r="Y3144" s="33">
        <f t="shared" si="3485"/>
        <v>44132</v>
      </c>
    </row>
    <row r="3145" spans="1:25" ht="15">
      <c r="A3145" s="39"/>
      <c r="B3145" s="240"/>
      <c r="C3145" s="14" t="str">
        <f>IF(B3143&lt;&gt;"",'Agents Postes'!E$5,"")</f>
        <v>Jules Wist</v>
      </c>
      <c r="D3145" s="15"/>
      <c r="E3145" s="16"/>
      <c r="F3145" s="16"/>
      <c r="G3145" s="17"/>
      <c r="H3145" s="17"/>
      <c r="I3145" s="18"/>
      <c r="J3145" s="18"/>
      <c r="K3145" s="19"/>
      <c r="L3145" s="1">
        <f t="shared" si="3514"/>
        <v>0</v>
      </c>
      <c r="M3145" s="4">
        <f t="shared" si="3515"/>
        <v>0</v>
      </c>
      <c r="R3145">
        <f t="shared" ref="R3145:R3208" si="3552">IF(S3145&lt;&gt;"",WEEKDAY(S3145,2),"")</f>
        <v>3</v>
      </c>
      <c r="S3145" s="33">
        <f t="shared" ref="S3145" si="3553">S3143</f>
        <v>44132</v>
      </c>
      <c r="T3145">
        <f t="shared" ref="T3145:T3208" si="3554">IF(S3145&lt;&gt;"",WEEKNUM(S3145,2),"")</f>
        <v>44</v>
      </c>
      <c r="U3145">
        <f t="shared" ref="U3145:U3208" si="3555">IF(S3145&lt;&gt;"",MONTH(S3145),"")</f>
        <v>10</v>
      </c>
      <c r="V3145" t="str">
        <f t="shared" si="3517"/>
        <v>44Jules Wist3</v>
      </c>
      <c r="W3145" s="188">
        <f t="shared" ref="W3145:W3208" si="3556">D3145</f>
        <v>0</v>
      </c>
      <c r="X3145" s="188">
        <f t="shared" ref="X3145:X3208" si="3557">K3145</f>
        <v>0</v>
      </c>
      <c r="Y3145" s="33">
        <f t="shared" ref="Y3145:Y3208" si="3558">S3145</f>
        <v>44132</v>
      </c>
    </row>
    <row r="3146" spans="1:25" ht="15">
      <c r="A3146" s="39"/>
      <c r="B3146" s="240"/>
      <c r="C3146" s="14" t="str">
        <f>IF(B3143&lt;&gt;"",'Agents Postes'!E$6,"")</f>
        <v>Honoré Tarot</v>
      </c>
      <c r="D3146" s="15"/>
      <c r="E3146" s="16"/>
      <c r="F3146" s="16"/>
      <c r="G3146" s="17"/>
      <c r="H3146" s="17"/>
      <c r="I3146" s="18"/>
      <c r="J3146" s="18"/>
      <c r="K3146" s="19"/>
      <c r="L3146" s="1">
        <f t="shared" si="3514"/>
        <v>0</v>
      </c>
      <c r="M3146" s="4">
        <f t="shared" si="3515"/>
        <v>0</v>
      </c>
      <c r="R3146">
        <f t="shared" si="3552"/>
        <v>3</v>
      </c>
      <c r="S3146" s="33">
        <f t="shared" ref="S3146" si="3559">S3143</f>
        <v>44132</v>
      </c>
      <c r="T3146">
        <f t="shared" si="3554"/>
        <v>44</v>
      </c>
      <c r="U3146">
        <f t="shared" si="3555"/>
        <v>10</v>
      </c>
      <c r="V3146" t="str">
        <f t="shared" si="3517"/>
        <v>44Honoré Tarot3</v>
      </c>
      <c r="W3146" s="188">
        <f t="shared" si="3556"/>
        <v>0</v>
      </c>
      <c r="X3146" s="188">
        <f t="shared" si="3557"/>
        <v>0</v>
      </c>
      <c r="Y3146" s="33">
        <f t="shared" si="3558"/>
        <v>44132</v>
      </c>
    </row>
    <row r="3147" spans="1:25" ht="15">
      <c r="A3147" s="39"/>
      <c r="B3147" s="240"/>
      <c r="C3147" s="14" t="str">
        <f>IF(B3143&lt;&gt;"",'Agents Postes'!E$7,"")</f>
        <v>Joseph Belote</v>
      </c>
      <c r="D3147" s="15"/>
      <c r="E3147" s="16"/>
      <c r="F3147" s="16"/>
      <c r="G3147" s="17"/>
      <c r="H3147" s="17"/>
      <c r="I3147" s="18"/>
      <c r="J3147" s="18"/>
      <c r="K3147" s="19"/>
      <c r="L3147" s="1">
        <f t="shared" si="3514"/>
        <v>0</v>
      </c>
      <c r="M3147" s="4">
        <f t="shared" si="3515"/>
        <v>0</v>
      </c>
      <c r="R3147">
        <f t="shared" si="3552"/>
        <v>3</v>
      </c>
      <c r="S3147" s="33">
        <f t="shared" ref="S3147" si="3560">S3143</f>
        <v>44132</v>
      </c>
      <c r="T3147">
        <f t="shared" si="3554"/>
        <v>44</v>
      </c>
      <c r="U3147">
        <f t="shared" si="3555"/>
        <v>10</v>
      </c>
      <c r="V3147" t="str">
        <f t="shared" si="3517"/>
        <v>44Joseph Belote3</v>
      </c>
      <c r="W3147" s="188">
        <f t="shared" si="3556"/>
        <v>0</v>
      </c>
      <c r="X3147" s="188">
        <f t="shared" si="3557"/>
        <v>0</v>
      </c>
      <c r="Y3147" s="33">
        <f t="shared" si="3558"/>
        <v>44132</v>
      </c>
    </row>
    <row r="3148" spans="1:25" ht="15">
      <c r="A3148" s="39"/>
      <c r="B3148" s="240"/>
      <c r="C3148" s="14" t="str">
        <f>IF(B3143&lt;&gt;"",'Agents Postes'!E$8,"")</f>
        <v/>
      </c>
      <c r="D3148" s="15"/>
      <c r="E3148" s="16"/>
      <c r="F3148" s="16"/>
      <c r="G3148" s="17"/>
      <c r="H3148" s="17"/>
      <c r="I3148" s="18"/>
      <c r="J3148" s="18"/>
      <c r="K3148" s="19"/>
      <c r="L3148" s="1">
        <f t="shared" si="3514"/>
        <v>0</v>
      </c>
      <c r="M3148" s="4">
        <f t="shared" si="3515"/>
        <v>0</v>
      </c>
      <c r="R3148">
        <f t="shared" si="3552"/>
        <v>3</v>
      </c>
      <c r="S3148" s="33">
        <f t="shared" ref="S3148" si="3561">S3143</f>
        <v>44132</v>
      </c>
      <c r="T3148">
        <f t="shared" si="3554"/>
        <v>44</v>
      </c>
      <c r="U3148">
        <f t="shared" si="3555"/>
        <v>10</v>
      </c>
      <c r="V3148" t="str">
        <f t="shared" si="3517"/>
        <v>443</v>
      </c>
      <c r="W3148" s="188">
        <f t="shared" si="3556"/>
        <v>0</v>
      </c>
      <c r="X3148" s="188">
        <f t="shared" si="3557"/>
        <v>0</v>
      </c>
      <c r="Y3148" s="33">
        <f t="shared" si="3558"/>
        <v>44132</v>
      </c>
    </row>
    <row r="3149" spans="1:25" ht="15">
      <c r="A3149" s="39"/>
      <c r="B3149" s="240"/>
      <c r="C3149" s="14" t="str">
        <f>IF(B3143&lt;&gt;"",'Agents Postes'!E$9,"")</f>
        <v/>
      </c>
      <c r="D3149" s="15"/>
      <c r="E3149" s="16"/>
      <c r="F3149" s="16"/>
      <c r="G3149" s="17"/>
      <c r="H3149" s="17"/>
      <c r="I3149" s="18"/>
      <c r="J3149" s="18"/>
      <c r="K3149" s="19"/>
      <c r="L3149" s="1">
        <f t="shared" si="3514"/>
        <v>0</v>
      </c>
      <c r="M3149" s="4">
        <f t="shared" si="3515"/>
        <v>0</v>
      </c>
      <c r="R3149">
        <f t="shared" si="3552"/>
        <v>3</v>
      </c>
      <c r="S3149" s="33">
        <f t="shared" ref="S3149" si="3562">S3143</f>
        <v>44132</v>
      </c>
      <c r="T3149">
        <f t="shared" si="3554"/>
        <v>44</v>
      </c>
      <c r="U3149">
        <f t="shared" si="3555"/>
        <v>10</v>
      </c>
      <c r="V3149" t="str">
        <f t="shared" si="3517"/>
        <v>443</v>
      </c>
      <c r="W3149" s="188">
        <f t="shared" si="3556"/>
        <v>0</v>
      </c>
      <c r="X3149" s="188">
        <f t="shared" si="3557"/>
        <v>0</v>
      </c>
      <c r="Y3149" s="33">
        <f t="shared" si="3558"/>
        <v>44132</v>
      </c>
    </row>
    <row r="3150" spans="1:25" ht="15">
      <c r="A3150" s="39"/>
      <c r="B3150" s="240"/>
      <c r="C3150" s="14" t="str">
        <f>IF(B3143&lt;&gt;"",'Agents Postes'!E$10,"")</f>
        <v/>
      </c>
      <c r="D3150" s="15"/>
      <c r="E3150" s="16"/>
      <c r="F3150" s="16"/>
      <c r="G3150" s="17"/>
      <c r="H3150" s="17"/>
      <c r="I3150" s="18"/>
      <c r="J3150" s="18"/>
      <c r="K3150" s="19"/>
      <c r="L3150" s="1">
        <f t="shared" si="3514"/>
        <v>0</v>
      </c>
      <c r="M3150" s="4">
        <f t="shared" si="3515"/>
        <v>0</v>
      </c>
      <c r="R3150">
        <f t="shared" si="3552"/>
        <v>3</v>
      </c>
      <c r="S3150" s="33">
        <f t="shared" ref="S3150" si="3563">S3143</f>
        <v>44132</v>
      </c>
      <c r="T3150">
        <f t="shared" si="3554"/>
        <v>44</v>
      </c>
      <c r="U3150">
        <f t="shared" si="3555"/>
        <v>10</v>
      </c>
      <c r="V3150" t="str">
        <f t="shared" si="3517"/>
        <v>443</v>
      </c>
      <c r="W3150" s="188">
        <f t="shared" si="3556"/>
        <v>0</v>
      </c>
      <c r="X3150" s="188">
        <f t="shared" si="3557"/>
        <v>0</v>
      </c>
      <c r="Y3150" s="33">
        <f t="shared" si="3558"/>
        <v>44132</v>
      </c>
    </row>
    <row r="3151" spans="1:25" ht="15">
      <c r="A3151" s="39"/>
      <c r="B3151" s="240"/>
      <c r="C3151" s="14" t="str">
        <f>IF(B3143&lt;&gt;"",'Agents Postes'!E$11,"")</f>
        <v/>
      </c>
      <c r="D3151" s="15"/>
      <c r="E3151" s="16"/>
      <c r="F3151" s="16"/>
      <c r="G3151" s="17"/>
      <c r="H3151" s="17"/>
      <c r="I3151" s="18"/>
      <c r="J3151" s="18"/>
      <c r="K3151" s="19"/>
      <c r="L3151" s="1">
        <f t="shared" si="3514"/>
        <v>0</v>
      </c>
      <c r="M3151" s="4">
        <f t="shared" si="3515"/>
        <v>0</v>
      </c>
      <c r="R3151">
        <f t="shared" si="3552"/>
        <v>3</v>
      </c>
      <c r="S3151" s="33">
        <f t="shared" ref="S3151" si="3564">S3143</f>
        <v>44132</v>
      </c>
      <c r="T3151">
        <f t="shared" si="3554"/>
        <v>44</v>
      </c>
      <c r="U3151">
        <f t="shared" si="3555"/>
        <v>10</v>
      </c>
      <c r="V3151" t="str">
        <f t="shared" si="3517"/>
        <v>443</v>
      </c>
      <c r="W3151" s="188">
        <f t="shared" si="3556"/>
        <v>0</v>
      </c>
      <c r="X3151" s="188">
        <f t="shared" si="3557"/>
        <v>0</v>
      </c>
      <c r="Y3151" s="33">
        <f t="shared" si="3558"/>
        <v>44132</v>
      </c>
    </row>
    <row r="3152" spans="1:25" ht="15">
      <c r="A3152" s="39"/>
      <c r="B3152" s="240"/>
      <c r="C3152" s="14" t="str">
        <f>IF(B3143&lt;&gt;"",'Agents Postes'!E$12,"")</f>
        <v/>
      </c>
      <c r="D3152" s="15"/>
      <c r="E3152" s="16"/>
      <c r="F3152" s="16"/>
      <c r="G3152" s="17"/>
      <c r="H3152" s="17"/>
      <c r="I3152" s="18"/>
      <c r="J3152" s="18"/>
      <c r="K3152" s="19"/>
      <c r="L3152" s="1">
        <f t="shared" si="3514"/>
        <v>0</v>
      </c>
      <c r="M3152" s="4">
        <f t="shared" si="3515"/>
        <v>0</v>
      </c>
      <c r="R3152">
        <f t="shared" si="3552"/>
        <v>3</v>
      </c>
      <c r="S3152" s="33">
        <f t="shared" ref="S3152" si="3565">S3143</f>
        <v>44132</v>
      </c>
      <c r="T3152">
        <f t="shared" si="3554"/>
        <v>44</v>
      </c>
      <c r="U3152">
        <f t="shared" si="3555"/>
        <v>10</v>
      </c>
      <c r="V3152" t="str">
        <f t="shared" si="3517"/>
        <v>443</v>
      </c>
      <c r="W3152" s="188">
        <f t="shared" si="3556"/>
        <v>0</v>
      </c>
      <c r="X3152" s="188">
        <f t="shared" si="3557"/>
        <v>0</v>
      </c>
      <c r="Y3152" s="33">
        <f t="shared" si="3558"/>
        <v>44132</v>
      </c>
    </row>
    <row r="3153" spans="1:25" ht="15">
      <c r="A3153" s="39"/>
      <c r="B3153" s="240"/>
      <c r="C3153" s="14" t="str">
        <f>IF(B3143&lt;&gt;"",'Agents Postes'!E$13,"")</f>
        <v/>
      </c>
      <c r="D3153" s="15"/>
      <c r="E3153" s="16"/>
      <c r="F3153" s="16"/>
      <c r="G3153" s="17"/>
      <c r="H3153" s="17"/>
      <c r="I3153" s="18"/>
      <c r="J3153" s="18"/>
      <c r="K3153" s="19"/>
      <c r="L3153" s="1">
        <f t="shared" si="3514"/>
        <v>0</v>
      </c>
      <c r="M3153" s="4">
        <f t="shared" si="3515"/>
        <v>0</v>
      </c>
      <c r="R3153">
        <f t="shared" si="3552"/>
        <v>3</v>
      </c>
      <c r="S3153" s="33">
        <f t="shared" ref="S3153" si="3566">S3143</f>
        <v>44132</v>
      </c>
      <c r="T3153">
        <f t="shared" si="3554"/>
        <v>44</v>
      </c>
      <c r="U3153">
        <f t="shared" si="3555"/>
        <v>10</v>
      </c>
      <c r="V3153" t="str">
        <f t="shared" si="3517"/>
        <v>443</v>
      </c>
      <c r="W3153" s="188">
        <f t="shared" si="3556"/>
        <v>0</v>
      </c>
      <c r="X3153" s="188">
        <f t="shared" si="3557"/>
        <v>0</v>
      </c>
      <c r="Y3153" s="33">
        <f t="shared" si="3558"/>
        <v>44132</v>
      </c>
    </row>
    <row r="3154" spans="1:25" ht="15">
      <c r="A3154" s="39"/>
      <c r="B3154" s="240"/>
      <c r="C3154" s="14" t="str">
        <f>IF(B3143&lt;&gt;"",'Agents Postes'!E$14,"")</f>
        <v/>
      </c>
      <c r="D3154" s="15"/>
      <c r="E3154" s="16"/>
      <c r="F3154" s="16"/>
      <c r="G3154" s="17"/>
      <c r="H3154" s="17"/>
      <c r="I3154" s="18"/>
      <c r="J3154" s="18"/>
      <c r="K3154" s="19"/>
      <c r="L3154" s="1">
        <f t="shared" si="3514"/>
        <v>0</v>
      </c>
      <c r="M3154" s="4">
        <f t="shared" si="3515"/>
        <v>0</v>
      </c>
      <c r="R3154">
        <f t="shared" si="3552"/>
        <v>3</v>
      </c>
      <c r="S3154" s="33">
        <f t="shared" ref="S3154" si="3567">S3143</f>
        <v>44132</v>
      </c>
      <c r="T3154">
        <f t="shared" si="3554"/>
        <v>44</v>
      </c>
      <c r="U3154">
        <f t="shared" si="3555"/>
        <v>10</v>
      </c>
      <c r="V3154" t="str">
        <f t="shared" si="3517"/>
        <v>443</v>
      </c>
      <c r="W3154" s="188">
        <f t="shared" si="3556"/>
        <v>0</v>
      </c>
      <c r="X3154" s="188">
        <f t="shared" si="3557"/>
        <v>0</v>
      </c>
      <c r="Y3154" s="33">
        <f t="shared" si="3558"/>
        <v>44132</v>
      </c>
    </row>
    <row r="3155" spans="1:25" ht="15">
      <c r="A3155" s="39"/>
      <c r="B3155" s="240"/>
      <c r="C3155" s="14" t="str">
        <f>IF(B3144&lt;&gt;"",'Agents Postes'!E$14,"")</f>
        <v/>
      </c>
      <c r="D3155" s="15"/>
      <c r="E3155" s="16"/>
      <c r="F3155" s="16"/>
      <c r="G3155" s="17"/>
      <c r="H3155" s="17"/>
      <c r="I3155" s="18"/>
      <c r="J3155" s="18"/>
      <c r="K3155" s="19"/>
      <c r="L3155" s="1">
        <f t="shared" si="3514"/>
        <v>0</v>
      </c>
      <c r="M3155" s="4">
        <f t="shared" si="3515"/>
        <v>0</v>
      </c>
      <c r="R3155">
        <f t="shared" si="3552"/>
        <v>3</v>
      </c>
      <c r="S3155" s="33">
        <f t="shared" ref="S3155" si="3568">S3143</f>
        <v>44132</v>
      </c>
      <c r="T3155">
        <f t="shared" si="3554"/>
        <v>44</v>
      </c>
      <c r="U3155">
        <f t="shared" si="3555"/>
        <v>10</v>
      </c>
      <c r="V3155" t="str">
        <f t="shared" si="3517"/>
        <v>443</v>
      </c>
      <c r="W3155" s="188">
        <f t="shared" si="3556"/>
        <v>0</v>
      </c>
      <c r="X3155" s="188">
        <f t="shared" si="3557"/>
        <v>0</v>
      </c>
      <c r="Y3155" s="33">
        <f t="shared" si="3558"/>
        <v>44132</v>
      </c>
    </row>
    <row r="3156" spans="1:25" ht="15">
      <c r="A3156" s="39"/>
      <c r="B3156" s="240"/>
      <c r="C3156" s="14" t="str">
        <f>IF(B3145&lt;&gt;"",'Agents Postes'!E$14,"")</f>
        <v/>
      </c>
      <c r="D3156" s="15"/>
      <c r="E3156" s="16"/>
      <c r="F3156" s="16"/>
      <c r="G3156" s="17"/>
      <c r="H3156" s="17"/>
      <c r="I3156" s="18"/>
      <c r="J3156" s="18"/>
      <c r="K3156" s="19"/>
      <c r="L3156" s="1">
        <f t="shared" si="3514"/>
        <v>0</v>
      </c>
      <c r="M3156" s="4">
        <f t="shared" si="3515"/>
        <v>0</v>
      </c>
      <c r="R3156">
        <f t="shared" si="3552"/>
        <v>3</v>
      </c>
      <c r="S3156" s="33">
        <f t="shared" ref="S3156" si="3569">S3143</f>
        <v>44132</v>
      </c>
      <c r="T3156">
        <f t="shared" si="3554"/>
        <v>44</v>
      </c>
      <c r="U3156">
        <f t="shared" si="3555"/>
        <v>10</v>
      </c>
      <c r="V3156" t="str">
        <f t="shared" si="3517"/>
        <v>443</v>
      </c>
      <c r="W3156" s="188">
        <f t="shared" si="3556"/>
        <v>0</v>
      </c>
      <c r="X3156" s="188">
        <f t="shared" si="3557"/>
        <v>0</v>
      </c>
      <c r="Y3156" s="33">
        <f t="shared" si="3558"/>
        <v>44132</v>
      </c>
    </row>
    <row r="3157" spans="1:25" ht="15.75" thickBot="1">
      <c r="A3157" s="39"/>
      <c r="B3157" s="241"/>
      <c r="C3157" s="14" t="str">
        <f>IF(B3146&lt;&gt;"",'Agents Postes'!E$14,"")</f>
        <v/>
      </c>
      <c r="D3157" s="15"/>
      <c r="E3157" s="126"/>
      <c r="F3157" s="126"/>
      <c r="G3157" s="127"/>
      <c r="H3157" s="127"/>
      <c r="I3157" s="128"/>
      <c r="J3157" s="128"/>
      <c r="K3157" s="21"/>
      <c r="L3157" s="5">
        <f t="shared" si="3514"/>
        <v>0</v>
      </c>
      <c r="M3157" s="6">
        <f t="shared" si="3515"/>
        <v>0</v>
      </c>
      <c r="R3157">
        <f t="shared" si="3552"/>
        <v>3</v>
      </c>
      <c r="S3157" s="33">
        <f t="shared" ref="S3157" si="3570">S3143</f>
        <v>44132</v>
      </c>
      <c r="T3157">
        <f t="shared" si="3554"/>
        <v>44</v>
      </c>
      <c r="U3157">
        <f t="shared" si="3555"/>
        <v>10</v>
      </c>
      <c r="V3157" t="str">
        <f t="shared" si="3517"/>
        <v>443</v>
      </c>
      <c r="W3157" s="188">
        <f t="shared" si="3556"/>
        <v>0</v>
      </c>
      <c r="X3157" s="188">
        <f t="shared" si="3557"/>
        <v>0</v>
      </c>
      <c r="Y3157" s="33">
        <f t="shared" si="3558"/>
        <v>44132</v>
      </c>
    </row>
    <row r="3158" spans="1:25" ht="15">
      <c r="A3158" s="39">
        <v>210</v>
      </c>
      <c r="B3158" s="239">
        <f>IF(WORKDAY(D$4,A3158,Feries)&lt;=F$4,WORKDAY(D$4,A3158,Feries),"")</f>
        <v>44133</v>
      </c>
      <c r="C3158" s="11" t="str">
        <f>IF(B3158&lt;&gt;"",'Agents Postes'!E$3,"")</f>
        <v>Herbert Dupont</v>
      </c>
      <c r="D3158" s="12"/>
      <c r="E3158" s="123"/>
      <c r="F3158" s="123"/>
      <c r="G3158" s="124"/>
      <c r="H3158" s="124"/>
      <c r="I3158" s="125"/>
      <c r="J3158" s="125"/>
      <c r="K3158" s="13"/>
      <c r="L3158" s="2">
        <f t="shared" si="3514"/>
        <v>0</v>
      </c>
      <c r="M3158" s="3">
        <f t="shared" si="3515"/>
        <v>0</v>
      </c>
      <c r="R3158">
        <f t="shared" si="3552"/>
        <v>4</v>
      </c>
      <c r="S3158" s="33">
        <f t="shared" ref="S3158" si="3571">B3158</f>
        <v>44133</v>
      </c>
      <c r="T3158">
        <f t="shared" si="3554"/>
        <v>44</v>
      </c>
      <c r="U3158">
        <f t="shared" si="3555"/>
        <v>10</v>
      </c>
      <c r="V3158" t="str">
        <f t="shared" si="3517"/>
        <v>44Herbert Dupont4</v>
      </c>
      <c r="W3158" s="188">
        <f t="shared" si="3556"/>
        <v>0</v>
      </c>
      <c r="X3158" s="188">
        <f t="shared" si="3557"/>
        <v>0</v>
      </c>
      <c r="Y3158" s="33">
        <f t="shared" si="3558"/>
        <v>44133</v>
      </c>
    </row>
    <row r="3159" spans="1:25" ht="15">
      <c r="A3159" s="39"/>
      <c r="B3159" s="240"/>
      <c r="C3159" s="14" t="str">
        <f>IF(B3158&lt;&gt;"",'Agents Postes'!E$4,"")</f>
        <v>Lulu Durand</v>
      </c>
      <c r="D3159" s="15"/>
      <c r="E3159" s="16"/>
      <c r="F3159" s="16"/>
      <c r="G3159" s="17"/>
      <c r="H3159" s="17"/>
      <c r="I3159" s="18"/>
      <c r="J3159" s="18"/>
      <c r="K3159" s="19"/>
      <c r="L3159" s="1">
        <f t="shared" si="3514"/>
        <v>0</v>
      </c>
      <c r="M3159" s="4">
        <f t="shared" si="3515"/>
        <v>0</v>
      </c>
      <c r="R3159">
        <f t="shared" si="3552"/>
        <v>4</v>
      </c>
      <c r="S3159" s="33">
        <f t="shared" ref="S3159" si="3572">S3158</f>
        <v>44133</v>
      </c>
      <c r="T3159">
        <f t="shared" si="3554"/>
        <v>44</v>
      </c>
      <c r="U3159">
        <f t="shared" si="3555"/>
        <v>10</v>
      </c>
      <c r="V3159" t="str">
        <f t="shared" si="3517"/>
        <v>44Lulu Durand4</v>
      </c>
      <c r="W3159" s="188">
        <f t="shared" si="3556"/>
        <v>0</v>
      </c>
      <c r="X3159" s="188">
        <f t="shared" si="3557"/>
        <v>0</v>
      </c>
      <c r="Y3159" s="33">
        <f t="shared" si="3558"/>
        <v>44133</v>
      </c>
    </row>
    <row r="3160" spans="1:25" ht="15">
      <c r="A3160" s="39"/>
      <c r="B3160" s="240"/>
      <c r="C3160" s="14" t="str">
        <f>IF(B3158&lt;&gt;"",'Agents Postes'!E$5,"")</f>
        <v>Jules Wist</v>
      </c>
      <c r="D3160" s="15"/>
      <c r="E3160" s="16"/>
      <c r="F3160" s="16"/>
      <c r="G3160" s="17"/>
      <c r="H3160" s="17"/>
      <c r="I3160" s="18"/>
      <c r="J3160" s="18"/>
      <c r="K3160" s="19"/>
      <c r="L3160" s="1">
        <f t="shared" si="3514"/>
        <v>0</v>
      </c>
      <c r="M3160" s="4">
        <f t="shared" si="3515"/>
        <v>0</v>
      </c>
      <c r="R3160">
        <f t="shared" si="3552"/>
        <v>4</v>
      </c>
      <c r="S3160" s="33">
        <f t="shared" ref="S3160" si="3573">S3158</f>
        <v>44133</v>
      </c>
      <c r="T3160">
        <f t="shared" si="3554"/>
        <v>44</v>
      </c>
      <c r="U3160">
        <f t="shared" si="3555"/>
        <v>10</v>
      </c>
      <c r="V3160" t="str">
        <f t="shared" si="3517"/>
        <v>44Jules Wist4</v>
      </c>
      <c r="W3160" s="188">
        <f t="shared" si="3556"/>
        <v>0</v>
      </c>
      <c r="X3160" s="188">
        <f t="shared" si="3557"/>
        <v>0</v>
      </c>
      <c r="Y3160" s="33">
        <f t="shared" si="3558"/>
        <v>44133</v>
      </c>
    </row>
    <row r="3161" spans="1:25" ht="15">
      <c r="A3161" s="39"/>
      <c r="B3161" s="240"/>
      <c r="C3161" s="14" t="str">
        <f>IF(B3158&lt;&gt;"",'Agents Postes'!E$6,"")</f>
        <v>Honoré Tarot</v>
      </c>
      <c r="D3161" s="15"/>
      <c r="E3161" s="16"/>
      <c r="F3161" s="16"/>
      <c r="G3161" s="17"/>
      <c r="H3161" s="17"/>
      <c r="I3161" s="18"/>
      <c r="J3161" s="18"/>
      <c r="K3161" s="19"/>
      <c r="L3161" s="1">
        <f t="shared" si="3514"/>
        <v>0</v>
      </c>
      <c r="M3161" s="4">
        <f t="shared" si="3515"/>
        <v>0</v>
      </c>
      <c r="R3161">
        <f t="shared" si="3552"/>
        <v>4</v>
      </c>
      <c r="S3161" s="33">
        <f t="shared" ref="S3161" si="3574">S3158</f>
        <v>44133</v>
      </c>
      <c r="T3161">
        <f t="shared" si="3554"/>
        <v>44</v>
      </c>
      <c r="U3161">
        <f t="shared" si="3555"/>
        <v>10</v>
      </c>
      <c r="V3161" t="str">
        <f t="shared" si="3517"/>
        <v>44Honoré Tarot4</v>
      </c>
      <c r="W3161" s="188">
        <f t="shared" si="3556"/>
        <v>0</v>
      </c>
      <c r="X3161" s="188">
        <f t="shared" si="3557"/>
        <v>0</v>
      </c>
      <c r="Y3161" s="33">
        <f t="shared" si="3558"/>
        <v>44133</v>
      </c>
    </row>
    <row r="3162" spans="1:25" ht="15">
      <c r="A3162" s="39"/>
      <c r="B3162" s="240"/>
      <c r="C3162" s="14" t="str">
        <f>IF(B3158&lt;&gt;"",'Agents Postes'!E$7,"")</f>
        <v>Joseph Belote</v>
      </c>
      <c r="D3162" s="15"/>
      <c r="E3162" s="16"/>
      <c r="F3162" s="16"/>
      <c r="G3162" s="17"/>
      <c r="H3162" s="17"/>
      <c r="I3162" s="18"/>
      <c r="J3162" s="18"/>
      <c r="K3162" s="19"/>
      <c r="L3162" s="1">
        <f t="shared" si="3514"/>
        <v>0</v>
      </c>
      <c r="M3162" s="4">
        <f t="shared" si="3515"/>
        <v>0</v>
      </c>
      <c r="R3162">
        <f t="shared" si="3552"/>
        <v>4</v>
      </c>
      <c r="S3162" s="33">
        <f t="shared" ref="S3162" si="3575">S3158</f>
        <v>44133</v>
      </c>
      <c r="T3162">
        <f t="shared" si="3554"/>
        <v>44</v>
      </c>
      <c r="U3162">
        <f t="shared" si="3555"/>
        <v>10</v>
      </c>
      <c r="V3162" t="str">
        <f t="shared" si="3517"/>
        <v>44Joseph Belote4</v>
      </c>
      <c r="W3162" s="188">
        <f t="shared" si="3556"/>
        <v>0</v>
      </c>
      <c r="X3162" s="188">
        <f t="shared" si="3557"/>
        <v>0</v>
      </c>
      <c r="Y3162" s="33">
        <f t="shared" si="3558"/>
        <v>44133</v>
      </c>
    </row>
    <row r="3163" spans="1:25" ht="15">
      <c r="A3163" s="39"/>
      <c r="B3163" s="240"/>
      <c r="C3163" s="14" t="str">
        <f>IF(B3158&lt;&gt;"",'Agents Postes'!E$8,"")</f>
        <v/>
      </c>
      <c r="D3163" s="15"/>
      <c r="E3163" s="16"/>
      <c r="F3163" s="16"/>
      <c r="G3163" s="17"/>
      <c r="H3163" s="17"/>
      <c r="I3163" s="18"/>
      <c r="J3163" s="18"/>
      <c r="K3163" s="19"/>
      <c r="L3163" s="1">
        <f t="shared" si="3514"/>
        <v>0</v>
      </c>
      <c r="M3163" s="4">
        <f t="shared" si="3515"/>
        <v>0</v>
      </c>
      <c r="R3163">
        <f t="shared" si="3552"/>
        <v>4</v>
      </c>
      <c r="S3163" s="33">
        <f t="shared" ref="S3163" si="3576">S3158</f>
        <v>44133</v>
      </c>
      <c r="T3163">
        <f t="shared" si="3554"/>
        <v>44</v>
      </c>
      <c r="U3163">
        <f t="shared" si="3555"/>
        <v>10</v>
      </c>
      <c r="V3163" t="str">
        <f t="shared" si="3517"/>
        <v>444</v>
      </c>
      <c r="W3163" s="188">
        <f t="shared" si="3556"/>
        <v>0</v>
      </c>
      <c r="X3163" s="188">
        <f t="shared" si="3557"/>
        <v>0</v>
      </c>
      <c r="Y3163" s="33">
        <f t="shared" si="3558"/>
        <v>44133</v>
      </c>
    </row>
    <row r="3164" spans="1:25" ht="15">
      <c r="A3164" s="39"/>
      <c r="B3164" s="240"/>
      <c r="C3164" s="14" t="str">
        <f>IF(B3158&lt;&gt;"",'Agents Postes'!E$9,"")</f>
        <v/>
      </c>
      <c r="D3164" s="15"/>
      <c r="E3164" s="16"/>
      <c r="F3164" s="16"/>
      <c r="G3164" s="17"/>
      <c r="H3164" s="17"/>
      <c r="I3164" s="18"/>
      <c r="J3164" s="18"/>
      <c r="K3164" s="19"/>
      <c r="L3164" s="1">
        <f t="shared" si="3514"/>
        <v>0</v>
      </c>
      <c r="M3164" s="4">
        <f t="shared" si="3515"/>
        <v>0</v>
      </c>
      <c r="R3164">
        <f t="shared" si="3552"/>
        <v>4</v>
      </c>
      <c r="S3164" s="33">
        <f t="shared" ref="S3164" si="3577">S3158</f>
        <v>44133</v>
      </c>
      <c r="T3164">
        <f t="shared" si="3554"/>
        <v>44</v>
      </c>
      <c r="U3164">
        <f t="shared" si="3555"/>
        <v>10</v>
      </c>
      <c r="V3164" t="str">
        <f t="shared" si="3517"/>
        <v>444</v>
      </c>
      <c r="W3164" s="188">
        <f t="shared" si="3556"/>
        <v>0</v>
      </c>
      <c r="X3164" s="188">
        <f t="shared" si="3557"/>
        <v>0</v>
      </c>
      <c r="Y3164" s="33">
        <f t="shared" si="3558"/>
        <v>44133</v>
      </c>
    </row>
    <row r="3165" spans="1:25" ht="15">
      <c r="A3165" s="39"/>
      <c r="B3165" s="240"/>
      <c r="C3165" s="14" t="str">
        <f>IF(B3158&lt;&gt;"",'Agents Postes'!E$10,"")</f>
        <v/>
      </c>
      <c r="D3165" s="15"/>
      <c r="E3165" s="16"/>
      <c r="F3165" s="16"/>
      <c r="G3165" s="17"/>
      <c r="H3165" s="17"/>
      <c r="I3165" s="18"/>
      <c r="J3165" s="18"/>
      <c r="K3165" s="19"/>
      <c r="L3165" s="1">
        <f t="shared" si="3514"/>
        <v>0</v>
      </c>
      <c r="M3165" s="4">
        <f t="shared" si="3515"/>
        <v>0</v>
      </c>
      <c r="R3165">
        <f t="shared" si="3552"/>
        <v>4</v>
      </c>
      <c r="S3165" s="33">
        <f t="shared" ref="S3165" si="3578">S3158</f>
        <v>44133</v>
      </c>
      <c r="T3165">
        <f t="shared" si="3554"/>
        <v>44</v>
      </c>
      <c r="U3165">
        <f t="shared" si="3555"/>
        <v>10</v>
      </c>
      <c r="V3165" t="str">
        <f t="shared" si="3517"/>
        <v>444</v>
      </c>
      <c r="W3165" s="188">
        <f t="shared" si="3556"/>
        <v>0</v>
      </c>
      <c r="X3165" s="188">
        <f t="shared" si="3557"/>
        <v>0</v>
      </c>
      <c r="Y3165" s="33">
        <f t="shared" si="3558"/>
        <v>44133</v>
      </c>
    </row>
    <row r="3166" spans="1:25" ht="15">
      <c r="A3166" s="39"/>
      <c r="B3166" s="240"/>
      <c r="C3166" s="14" t="str">
        <f>IF(B3158&lt;&gt;"",'Agents Postes'!E$11,"")</f>
        <v/>
      </c>
      <c r="D3166" s="15"/>
      <c r="E3166" s="16"/>
      <c r="F3166" s="16"/>
      <c r="G3166" s="17"/>
      <c r="H3166" s="17"/>
      <c r="I3166" s="18"/>
      <c r="J3166" s="18"/>
      <c r="K3166" s="19"/>
      <c r="L3166" s="1">
        <f t="shared" si="3514"/>
        <v>0</v>
      </c>
      <c r="M3166" s="4">
        <f t="shared" si="3515"/>
        <v>0</v>
      </c>
      <c r="R3166">
        <f t="shared" si="3552"/>
        <v>4</v>
      </c>
      <c r="S3166" s="33">
        <f t="shared" ref="S3166" si="3579">S3158</f>
        <v>44133</v>
      </c>
      <c r="T3166">
        <f t="shared" si="3554"/>
        <v>44</v>
      </c>
      <c r="U3166">
        <f t="shared" si="3555"/>
        <v>10</v>
      </c>
      <c r="V3166" t="str">
        <f t="shared" si="3517"/>
        <v>444</v>
      </c>
      <c r="W3166" s="188">
        <f t="shared" si="3556"/>
        <v>0</v>
      </c>
      <c r="X3166" s="188">
        <f t="shared" si="3557"/>
        <v>0</v>
      </c>
      <c r="Y3166" s="33">
        <f t="shared" si="3558"/>
        <v>44133</v>
      </c>
    </row>
    <row r="3167" spans="1:25" ht="15">
      <c r="A3167" s="39"/>
      <c r="B3167" s="240"/>
      <c r="C3167" s="14" t="str">
        <f>IF(B3158&lt;&gt;"",'Agents Postes'!E$12,"")</f>
        <v/>
      </c>
      <c r="D3167" s="15"/>
      <c r="E3167" s="16"/>
      <c r="F3167" s="16"/>
      <c r="G3167" s="17"/>
      <c r="H3167" s="17"/>
      <c r="I3167" s="18"/>
      <c r="J3167" s="18"/>
      <c r="K3167" s="19"/>
      <c r="L3167" s="1">
        <f t="shared" si="3514"/>
        <v>0</v>
      </c>
      <c r="M3167" s="4">
        <f t="shared" si="3515"/>
        <v>0</v>
      </c>
      <c r="R3167">
        <f t="shared" si="3552"/>
        <v>4</v>
      </c>
      <c r="S3167" s="33">
        <f t="shared" ref="S3167" si="3580">S3158</f>
        <v>44133</v>
      </c>
      <c r="T3167">
        <f t="shared" si="3554"/>
        <v>44</v>
      </c>
      <c r="U3167">
        <f t="shared" si="3555"/>
        <v>10</v>
      </c>
      <c r="V3167" t="str">
        <f t="shared" si="3517"/>
        <v>444</v>
      </c>
      <c r="W3167" s="188">
        <f t="shared" si="3556"/>
        <v>0</v>
      </c>
      <c r="X3167" s="188">
        <f t="shared" si="3557"/>
        <v>0</v>
      </c>
      <c r="Y3167" s="33">
        <f t="shared" si="3558"/>
        <v>44133</v>
      </c>
    </row>
    <row r="3168" spans="1:25" ht="15">
      <c r="A3168" s="39"/>
      <c r="B3168" s="240"/>
      <c r="C3168" s="14" t="str">
        <f>IF(B3158&lt;&gt;"",'Agents Postes'!E$13,"")</f>
        <v/>
      </c>
      <c r="D3168" s="15"/>
      <c r="E3168" s="16"/>
      <c r="F3168" s="16"/>
      <c r="G3168" s="17"/>
      <c r="H3168" s="17"/>
      <c r="I3168" s="18"/>
      <c r="J3168" s="18"/>
      <c r="K3168" s="19"/>
      <c r="L3168" s="1">
        <f t="shared" si="3514"/>
        <v>0</v>
      </c>
      <c r="M3168" s="4">
        <f t="shared" si="3515"/>
        <v>0</v>
      </c>
      <c r="R3168">
        <f t="shared" si="3552"/>
        <v>4</v>
      </c>
      <c r="S3168" s="33">
        <f t="shared" ref="S3168" si="3581">S3158</f>
        <v>44133</v>
      </c>
      <c r="T3168">
        <f t="shared" si="3554"/>
        <v>44</v>
      </c>
      <c r="U3168">
        <f t="shared" si="3555"/>
        <v>10</v>
      </c>
      <c r="V3168" t="str">
        <f t="shared" si="3517"/>
        <v>444</v>
      </c>
      <c r="W3168" s="188">
        <f t="shared" si="3556"/>
        <v>0</v>
      </c>
      <c r="X3168" s="188">
        <f t="shared" si="3557"/>
        <v>0</v>
      </c>
      <c r="Y3168" s="33">
        <f t="shared" si="3558"/>
        <v>44133</v>
      </c>
    </row>
    <row r="3169" spans="1:25" ht="15">
      <c r="A3169" s="39"/>
      <c r="B3169" s="240"/>
      <c r="C3169" s="14" t="str">
        <f>IF(B3158&lt;&gt;"",'Agents Postes'!E$14,"")</f>
        <v/>
      </c>
      <c r="D3169" s="15"/>
      <c r="E3169" s="16"/>
      <c r="F3169" s="16"/>
      <c r="G3169" s="17"/>
      <c r="H3169" s="17"/>
      <c r="I3169" s="18"/>
      <c r="J3169" s="18"/>
      <c r="K3169" s="19"/>
      <c r="L3169" s="1">
        <f t="shared" si="3514"/>
        <v>0</v>
      </c>
      <c r="M3169" s="4">
        <f t="shared" si="3515"/>
        <v>0</v>
      </c>
      <c r="R3169">
        <f t="shared" si="3552"/>
        <v>4</v>
      </c>
      <c r="S3169" s="33">
        <f t="shared" ref="S3169" si="3582">S3158</f>
        <v>44133</v>
      </c>
      <c r="T3169">
        <f t="shared" si="3554"/>
        <v>44</v>
      </c>
      <c r="U3169">
        <f t="shared" si="3555"/>
        <v>10</v>
      </c>
      <c r="V3169" t="str">
        <f t="shared" si="3517"/>
        <v>444</v>
      </c>
      <c r="W3169" s="188">
        <f t="shared" si="3556"/>
        <v>0</v>
      </c>
      <c r="X3169" s="188">
        <f t="shared" si="3557"/>
        <v>0</v>
      </c>
      <c r="Y3169" s="33">
        <f t="shared" si="3558"/>
        <v>44133</v>
      </c>
    </row>
    <row r="3170" spans="1:25" ht="15">
      <c r="A3170" s="39"/>
      <c r="B3170" s="240"/>
      <c r="C3170" s="14" t="str">
        <f>IF(B3159&lt;&gt;"",'Agents Postes'!E$14,"")</f>
        <v/>
      </c>
      <c r="D3170" s="15"/>
      <c r="E3170" s="16"/>
      <c r="F3170" s="16"/>
      <c r="G3170" s="17"/>
      <c r="H3170" s="17"/>
      <c r="I3170" s="18"/>
      <c r="J3170" s="18"/>
      <c r="K3170" s="19"/>
      <c r="L3170" s="1">
        <f t="shared" si="3514"/>
        <v>0</v>
      </c>
      <c r="M3170" s="4">
        <f t="shared" si="3515"/>
        <v>0</v>
      </c>
      <c r="R3170">
        <f t="shared" si="3552"/>
        <v>4</v>
      </c>
      <c r="S3170" s="33">
        <f t="shared" ref="S3170" si="3583">S3158</f>
        <v>44133</v>
      </c>
      <c r="T3170">
        <f t="shared" si="3554"/>
        <v>44</v>
      </c>
      <c r="U3170">
        <f t="shared" si="3555"/>
        <v>10</v>
      </c>
      <c r="V3170" t="str">
        <f t="shared" si="3517"/>
        <v>444</v>
      </c>
      <c r="W3170" s="188">
        <f t="shared" si="3556"/>
        <v>0</v>
      </c>
      <c r="X3170" s="188">
        <f t="shared" si="3557"/>
        <v>0</v>
      </c>
      <c r="Y3170" s="33">
        <f t="shared" si="3558"/>
        <v>44133</v>
      </c>
    </row>
    <row r="3171" spans="1:25" ht="15">
      <c r="A3171" s="39"/>
      <c r="B3171" s="240"/>
      <c r="C3171" s="14" t="str">
        <f>IF(B3160&lt;&gt;"",'Agents Postes'!E$14,"")</f>
        <v/>
      </c>
      <c r="D3171" s="15"/>
      <c r="E3171" s="16"/>
      <c r="F3171" s="16"/>
      <c r="G3171" s="17"/>
      <c r="H3171" s="17"/>
      <c r="I3171" s="18"/>
      <c r="J3171" s="18"/>
      <c r="K3171" s="19"/>
      <c r="L3171" s="1">
        <f t="shared" si="3514"/>
        <v>0</v>
      </c>
      <c r="M3171" s="4">
        <f t="shared" si="3515"/>
        <v>0</v>
      </c>
      <c r="R3171">
        <f t="shared" si="3552"/>
        <v>4</v>
      </c>
      <c r="S3171" s="33">
        <f t="shared" ref="S3171" si="3584">S3158</f>
        <v>44133</v>
      </c>
      <c r="T3171">
        <f t="shared" si="3554"/>
        <v>44</v>
      </c>
      <c r="U3171">
        <f t="shared" si="3555"/>
        <v>10</v>
      </c>
      <c r="V3171" t="str">
        <f t="shared" si="3517"/>
        <v>444</v>
      </c>
      <c r="W3171" s="188">
        <f t="shared" si="3556"/>
        <v>0</v>
      </c>
      <c r="X3171" s="188">
        <f t="shared" si="3557"/>
        <v>0</v>
      </c>
      <c r="Y3171" s="33">
        <f t="shared" si="3558"/>
        <v>44133</v>
      </c>
    </row>
    <row r="3172" spans="1:25" ht="15.75" thickBot="1">
      <c r="A3172" s="39"/>
      <c r="B3172" s="241"/>
      <c r="C3172" s="14" t="str">
        <f>IF(B3161&lt;&gt;"",'Agents Postes'!E$14,"")</f>
        <v/>
      </c>
      <c r="D3172" s="15"/>
      <c r="E3172" s="126"/>
      <c r="F3172" s="126"/>
      <c r="G3172" s="127"/>
      <c r="H3172" s="127"/>
      <c r="I3172" s="128"/>
      <c r="J3172" s="128"/>
      <c r="K3172" s="21"/>
      <c r="L3172" s="5">
        <f t="shared" si="3514"/>
        <v>0</v>
      </c>
      <c r="M3172" s="6">
        <f t="shared" si="3515"/>
        <v>0</v>
      </c>
      <c r="R3172">
        <f t="shared" si="3552"/>
        <v>4</v>
      </c>
      <c r="S3172" s="33">
        <f t="shared" ref="S3172" si="3585">S3158</f>
        <v>44133</v>
      </c>
      <c r="T3172">
        <f t="shared" si="3554"/>
        <v>44</v>
      </c>
      <c r="U3172">
        <f t="shared" si="3555"/>
        <v>10</v>
      </c>
      <c r="V3172" t="str">
        <f t="shared" si="3517"/>
        <v>444</v>
      </c>
      <c r="W3172" s="188">
        <f t="shared" si="3556"/>
        <v>0</v>
      </c>
      <c r="X3172" s="188">
        <f t="shared" si="3557"/>
        <v>0</v>
      </c>
      <c r="Y3172" s="33">
        <f t="shared" si="3558"/>
        <v>44133</v>
      </c>
    </row>
    <row r="3173" spans="1:25" ht="15">
      <c r="A3173" s="39">
        <v>211</v>
      </c>
      <c r="B3173" s="239">
        <f>IF(WORKDAY(D$4,A3173,Feries)&lt;=F$4,WORKDAY(D$4,A3173,Feries),"")</f>
        <v>44134</v>
      </c>
      <c r="C3173" s="11" t="str">
        <f>IF(B3173&lt;&gt;"",'Agents Postes'!E$3,"")</f>
        <v>Herbert Dupont</v>
      </c>
      <c r="D3173" s="12"/>
      <c r="E3173" s="123"/>
      <c r="F3173" s="123"/>
      <c r="G3173" s="124"/>
      <c r="H3173" s="124"/>
      <c r="I3173" s="125"/>
      <c r="J3173" s="125"/>
      <c r="K3173" s="13"/>
      <c r="L3173" s="2">
        <f t="shared" si="3514"/>
        <v>0</v>
      </c>
      <c r="M3173" s="3">
        <f t="shared" si="3515"/>
        <v>0</v>
      </c>
      <c r="R3173">
        <f t="shared" si="3552"/>
        <v>5</v>
      </c>
      <c r="S3173" s="33">
        <f t="shared" ref="S3173" si="3586">B3173</f>
        <v>44134</v>
      </c>
      <c r="T3173">
        <f t="shared" si="3554"/>
        <v>44</v>
      </c>
      <c r="U3173">
        <f t="shared" si="3555"/>
        <v>10</v>
      </c>
      <c r="V3173" t="str">
        <f t="shared" si="3517"/>
        <v>44Herbert Dupont5</v>
      </c>
      <c r="W3173" s="188">
        <f t="shared" si="3556"/>
        <v>0</v>
      </c>
      <c r="X3173" s="188">
        <f t="shared" si="3557"/>
        <v>0</v>
      </c>
      <c r="Y3173" s="33">
        <f t="shared" si="3558"/>
        <v>44134</v>
      </c>
    </row>
    <row r="3174" spans="1:25" ht="15">
      <c r="A3174" s="39"/>
      <c r="B3174" s="240"/>
      <c r="C3174" s="14" t="str">
        <f>IF(B3173&lt;&gt;"",'Agents Postes'!E$4,"")</f>
        <v>Lulu Durand</v>
      </c>
      <c r="D3174" s="15"/>
      <c r="E3174" s="16"/>
      <c r="F3174" s="16"/>
      <c r="G3174" s="17"/>
      <c r="H3174" s="17"/>
      <c r="I3174" s="18"/>
      <c r="J3174" s="18"/>
      <c r="K3174" s="19"/>
      <c r="L3174" s="1">
        <f t="shared" ref="L3174:L3237" si="3587">(F3174-E3174)+(H3174-G3174)+(J3174-I3174)</f>
        <v>0</v>
      </c>
      <c r="M3174" s="4">
        <f t="shared" ref="M3174:M3237" si="3588">L3174*24</f>
        <v>0</v>
      </c>
      <c r="R3174">
        <f t="shared" si="3552"/>
        <v>5</v>
      </c>
      <c r="S3174" s="33">
        <f t="shared" ref="S3174" si="3589">S3173</f>
        <v>44134</v>
      </c>
      <c r="T3174">
        <f t="shared" si="3554"/>
        <v>44</v>
      </c>
      <c r="U3174">
        <f t="shared" si="3555"/>
        <v>10</v>
      </c>
      <c r="V3174" t="str">
        <f t="shared" ref="V3174:V3237" si="3590">T3174&amp;C3174&amp;R3174</f>
        <v>44Lulu Durand5</v>
      </c>
      <c r="W3174" s="188">
        <f t="shared" si="3556"/>
        <v>0</v>
      </c>
      <c r="X3174" s="188">
        <f t="shared" si="3557"/>
        <v>0</v>
      </c>
      <c r="Y3174" s="33">
        <f t="shared" si="3558"/>
        <v>44134</v>
      </c>
    </row>
    <row r="3175" spans="1:25" ht="15">
      <c r="A3175" s="39"/>
      <c r="B3175" s="240"/>
      <c r="C3175" s="14" t="str">
        <f>IF(B3173&lt;&gt;"",'Agents Postes'!E$5,"")</f>
        <v>Jules Wist</v>
      </c>
      <c r="D3175" s="15"/>
      <c r="E3175" s="16"/>
      <c r="F3175" s="16"/>
      <c r="G3175" s="17"/>
      <c r="H3175" s="17"/>
      <c r="I3175" s="18"/>
      <c r="J3175" s="18"/>
      <c r="K3175" s="19"/>
      <c r="L3175" s="1">
        <f t="shared" si="3587"/>
        <v>0</v>
      </c>
      <c r="M3175" s="4">
        <f t="shared" si="3588"/>
        <v>0</v>
      </c>
      <c r="R3175">
        <f t="shared" si="3552"/>
        <v>5</v>
      </c>
      <c r="S3175" s="33">
        <f t="shared" ref="S3175" si="3591">S3173</f>
        <v>44134</v>
      </c>
      <c r="T3175">
        <f t="shared" si="3554"/>
        <v>44</v>
      </c>
      <c r="U3175">
        <f t="shared" si="3555"/>
        <v>10</v>
      </c>
      <c r="V3175" t="str">
        <f t="shared" si="3590"/>
        <v>44Jules Wist5</v>
      </c>
      <c r="W3175" s="188">
        <f t="shared" si="3556"/>
        <v>0</v>
      </c>
      <c r="X3175" s="188">
        <f t="shared" si="3557"/>
        <v>0</v>
      </c>
      <c r="Y3175" s="33">
        <f t="shared" si="3558"/>
        <v>44134</v>
      </c>
    </row>
    <row r="3176" spans="1:25" ht="15">
      <c r="A3176" s="39"/>
      <c r="B3176" s="240"/>
      <c r="C3176" s="14" t="str">
        <f>IF(B3173&lt;&gt;"",'Agents Postes'!E$6,"")</f>
        <v>Honoré Tarot</v>
      </c>
      <c r="D3176" s="15"/>
      <c r="E3176" s="16"/>
      <c r="F3176" s="16"/>
      <c r="G3176" s="17"/>
      <c r="H3176" s="17"/>
      <c r="I3176" s="18"/>
      <c r="J3176" s="18"/>
      <c r="K3176" s="19"/>
      <c r="L3176" s="1">
        <f t="shared" si="3587"/>
        <v>0</v>
      </c>
      <c r="M3176" s="4">
        <f t="shared" si="3588"/>
        <v>0</v>
      </c>
      <c r="R3176">
        <f t="shared" si="3552"/>
        <v>5</v>
      </c>
      <c r="S3176" s="33">
        <f t="shared" ref="S3176" si="3592">S3173</f>
        <v>44134</v>
      </c>
      <c r="T3176">
        <f t="shared" si="3554"/>
        <v>44</v>
      </c>
      <c r="U3176">
        <f t="shared" si="3555"/>
        <v>10</v>
      </c>
      <c r="V3176" t="str">
        <f t="shared" si="3590"/>
        <v>44Honoré Tarot5</v>
      </c>
      <c r="W3176" s="188">
        <f t="shared" si="3556"/>
        <v>0</v>
      </c>
      <c r="X3176" s="188">
        <f t="shared" si="3557"/>
        <v>0</v>
      </c>
      <c r="Y3176" s="33">
        <f t="shared" si="3558"/>
        <v>44134</v>
      </c>
    </row>
    <row r="3177" spans="1:25" ht="15">
      <c r="A3177" s="39"/>
      <c r="B3177" s="240"/>
      <c r="C3177" s="14" t="str">
        <f>IF(B3173&lt;&gt;"",'Agents Postes'!E$7,"")</f>
        <v>Joseph Belote</v>
      </c>
      <c r="D3177" s="15"/>
      <c r="E3177" s="16"/>
      <c r="F3177" s="16"/>
      <c r="G3177" s="17"/>
      <c r="H3177" s="17"/>
      <c r="I3177" s="18"/>
      <c r="J3177" s="18"/>
      <c r="K3177" s="19"/>
      <c r="L3177" s="1">
        <f t="shared" si="3587"/>
        <v>0</v>
      </c>
      <c r="M3177" s="4">
        <f t="shared" si="3588"/>
        <v>0</v>
      </c>
      <c r="R3177">
        <f t="shared" si="3552"/>
        <v>5</v>
      </c>
      <c r="S3177" s="33">
        <f t="shared" ref="S3177" si="3593">S3173</f>
        <v>44134</v>
      </c>
      <c r="T3177">
        <f t="shared" si="3554"/>
        <v>44</v>
      </c>
      <c r="U3177">
        <f t="shared" si="3555"/>
        <v>10</v>
      </c>
      <c r="V3177" t="str">
        <f t="shared" si="3590"/>
        <v>44Joseph Belote5</v>
      </c>
      <c r="W3177" s="188">
        <f t="shared" si="3556"/>
        <v>0</v>
      </c>
      <c r="X3177" s="188">
        <f t="shared" si="3557"/>
        <v>0</v>
      </c>
      <c r="Y3177" s="33">
        <f t="shared" si="3558"/>
        <v>44134</v>
      </c>
    </row>
    <row r="3178" spans="1:25" ht="15">
      <c r="A3178" s="39"/>
      <c r="B3178" s="240"/>
      <c r="C3178" s="14" t="str">
        <f>IF(B3173&lt;&gt;"",'Agents Postes'!E$8,"")</f>
        <v/>
      </c>
      <c r="D3178" s="15"/>
      <c r="E3178" s="16"/>
      <c r="F3178" s="16"/>
      <c r="G3178" s="17"/>
      <c r="H3178" s="17"/>
      <c r="I3178" s="18"/>
      <c r="J3178" s="18"/>
      <c r="K3178" s="19"/>
      <c r="L3178" s="1">
        <f t="shared" si="3587"/>
        <v>0</v>
      </c>
      <c r="M3178" s="4">
        <f t="shared" si="3588"/>
        <v>0</v>
      </c>
      <c r="R3178">
        <f t="shared" si="3552"/>
        <v>5</v>
      </c>
      <c r="S3178" s="33">
        <f t="shared" ref="S3178" si="3594">S3173</f>
        <v>44134</v>
      </c>
      <c r="T3178">
        <f t="shared" si="3554"/>
        <v>44</v>
      </c>
      <c r="U3178">
        <f t="shared" si="3555"/>
        <v>10</v>
      </c>
      <c r="V3178" t="str">
        <f t="shared" si="3590"/>
        <v>445</v>
      </c>
      <c r="W3178" s="188">
        <f t="shared" si="3556"/>
        <v>0</v>
      </c>
      <c r="X3178" s="188">
        <f t="shared" si="3557"/>
        <v>0</v>
      </c>
      <c r="Y3178" s="33">
        <f t="shared" si="3558"/>
        <v>44134</v>
      </c>
    </row>
    <row r="3179" spans="1:25" ht="15">
      <c r="A3179" s="39"/>
      <c r="B3179" s="240"/>
      <c r="C3179" s="14" t="str">
        <f>IF(B3173&lt;&gt;"",'Agents Postes'!E$9,"")</f>
        <v/>
      </c>
      <c r="D3179" s="15"/>
      <c r="E3179" s="16"/>
      <c r="F3179" s="16"/>
      <c r="G3179" s="17"/>
      <c r="H3179" s="17"/>
      <c r="I3179" s="18"/>
      <c r="J3179" s="18"/>
      <c r="K3179" s="19"/>
      <c r="L3179" s="1">
        <f t="shared" si="3587"/>
        <v>0</v>
      </c>
      <c r="M3179" s="4">
        <f t="shared" si="3588"/>
        <v>0</v>
      </c>
      <c r="R3179">
        <f t="shared" si="3552"/>
        <v>5</v>
      </c>
      <c r="S3179" s="33">
        <f t="shared" ref="S3179" si="3595">S3173</f>
        <v>44134</v>
      </c>
      <c r="T3179">
        <f t="shared" si="3554"/>
        <v>44</v>
      </c>
      <c r="U3179">
        <f t="shared" si="3555"/>
        <v>10</v>
      </c>
      <c r="V3179" t="str">
        <f t="shared" si="3590"/>
        <v>445</v>
      </c>
      <c r="W3179" s="188">
        <f t="shared" si="3556"/>
        <v>0</v>
      </c>
      <c r="X3179" s="188">
        <f t="shared" si="3557"/>
        <v>0</v>
      </c>
      <c r="Y3179" s="33">
        <f t="shared" si="3558"/>
        <v>44134</v>
      </c>
    </row>
    <row r="3180" spans="1:25" ht="15">
      <c r="A3180" s="39"/>
      <c r="B3180" s="240"/>
      <c r="C3180" s="14" t="str">
        <f>IF(B3173&lt;&gt;"",'Agents Postes'!E$10,"")</f>
        <v/>
      </c>
      <c r="D3180" s="15"/>
      <c r="E3180" s="16"/>
      <c r="F3180" s="16"/>
      <c r="G3180" s="17"/>
      <c r="H3180" s="17"/>
      <c r="I3180" s="18"/>
      <c r="J3180" s="18"/>
      <c r="K3180" s="19"/>
      <c r="L3180" s="1">
        <f t="shared" si="3587"/>
        <v>0</v>
      </c>
      <c r="M3180" s="4">
        <f t="shared" si="3588"/>
        <v>0</v>
      </c>
      <c r="R3180">
        <f t="shared" si="3552"/>
        <v>5</v>
      </c>
      <c r="S3180" s="33">
        <f t="shared" ref="S3180" si="3596">S3173</f>
        <v>44134</v>
      </c>
      <c r="T3180">
        <f t="shared" si="3554"/>
        <v>44</v>
      </c>
      <c r="U3180">
        <f t="shared" si="3555"/>
        <v>10</v>
      </c>
      <c r="V3180" t="str">
        <f t="shared" si="3590"/>
        <v>445</v>
      </c>
      <c r="W3180" s="188">
        <f t="shared" si="3556"/>
        <v>0</v>
      </c>
      <c r="X3180" s="188">
        <f t="shared" si="3557"/>
        <v>0</v>
      </c>
      <c r="Y3180" s="33">
        <f t="shared" si="3558"/>
        <v>44134</v>
      </c>
    </row>
    <row r="3181" spans="1:25" ht="15">
      <c r="A3181" s="39"/>
      <c r="B3181" s="240"/>
      <c r="C3181" s="14" t="str">
        <f>IF(B3173&lt;&gt;"",'Agents Postes'!E$11,"")</f>
        <v/>
      </c>
      <c r="D3181" s="15"/>
      <c r="E3181" s="16"/>
      <c r="F3181" s="16"/>
      <c r="G3181" s="17"/>
      <c r="H3181" s="17"/>
      <c r="I3181" s="18"/>
      <c r="J3181" s="18"/>
      <c r="K3181" s="19"/>
      <c r="L3181" s="1">
        <f t="shared" si="3587"/>
        <v>0</v>
      </c>
      <c r="M3181" s="4">
        <f t="shared" si="3588"/>
        <v>0</v>
      </c>
      <c r="R3181">
        <f t="shared" si="3552"/>
        <v>5</v>
      </c>
      <c r="S3181" s="33">
        <f t="shared" ref="S3181" si="3597">S3173</f>
        <v>44134</v>
      </c>
      <c r="T3181">
        <f t="shared" si="3554"/>
        <v>44</v>
      </c>
      <c r="U3181">
        <f t="shared" si="3555"/>
        <v>10</v>
      </c>
      <c r="V3181" t="str">
        <f t="shared" si="3590"/>
        <v>445</v>
      </c>
      <c r="W3181" s="188">
        <f t="shared" si="3556"/>
        <v>0</v>
      </c>
      <c r="X3181" s="188">
        <f t="shared" si="3557"/>
        <v>0</v>
      </c>
      <c r="Y3181" s="33">
        <f t="shared" si="3558"/>
        <v>44134</v>
      </c>
    </row>
    <row r="3182" spans="1:25" ht="15">
      <c r="A3182" s="39"/>
      <c r="B3182" s="240"/>
      <c r="C3182" s="14" t="str">
        <f>IF(B3173&lt;&gt;"",'Agents Postes'!E$12,"")</f>
        <v/>
      </c>
      <c r="D3182" s="15"/>
      <c r="E3182" s="16"/>
      <c r="F3182" s="16"/>
      <c r="G3182" s="17"/>
      <c r="H3182" s="17"/>
      <c r="I3182" s="18"/>
      <c r="J3182" s="18"/>
      <c r="K3182" s="19"/>
      <c r="L3182" s="1">
        <f t="shared" si="3587"/>
        <v>0</v>
      </c>
      <c r="M3182" s="4">
        <f t="shared" si="3588"/>
        <v>0</v>
      </c>
      <c r="R3182">
        <f t="shared" si="3552"/>
        <v>5</v>
      </c>
      <c r="S3182" s="33">
        <f t="shared" ref="S3182" si="3598">S3173</f>
        <v>44134</v>
      </c>
      <c r="T3182">
        <f t="shared" si="3554"/>
        <v>44</v>
      </c>
      <c r="U3182">
        <f t="shared" si="3555"/>
        <v>10</v>
      </c>
      <c r="V3182" t="str">
        <f t="shared" si="3590"/>
        <v>445</v>
      </c>
      <c r="W3182" s="188">
        <f t="shared" si="3556"/>
        <v>0</v>
      </c>
      <c r="X3182" s="188">
        <f t="shared" si="3557"/>
        <v>0</v>
      </c>
      <c r="Y3182" s="33">
        <f t="shared" si="3558"/>
        <v>44134</v>
      </c>
    </row>
    <row r="3183" spans="1:25" ht="15">
      <c r="A3183" s="39"/>
      <c r="B3183" s="240"/>
      <c r="C3183" s="14" t="str">
        <f>IF(B3173&lt;&gt;"",'Agents Postes'!E$13,"")</f>
        <v/>
      </c>
      <c r="D3183" s="15"/>
      <c r="E3183" s="16"/>
      <c r="F3183" s="16"/>
      <c r="G3183" s="17"/>
      <c r="H3183" s="17"/>
      <c r="I3183" s="18"/>
      <c r="J3183" s="18"/>
      <c r="K3183" s="19"/>
      <c r="L3183" s="1">
        <f t="shared" si="3587"/>
        <v>0</v>
      </c>
      <c r="M3183" s="4">
        <f t="shared" si="3588"/>
        <v>0</v>
      </c>
      <c r="R3183">
        <f t="shared" si="3552"/>
        <v>5</v>
      </c>
      <c r="S3183" s="33">
        <f t="shared" ref="S3183" si="3599">S3173</f>
        <v>44134</v>
      </c>
      <c r="T3183">
        <f t="shared" si="3554"/>
        <v>44</v>
      </c>
      <c r="U3183">
        <f t="shared" si="3555"/>
        <v>10</v>
      </c>
      <c r="V3183" t="str">
        <f t="shared" si="3590"/>
        <v>445</v>
      </c>
      <c r="W3183" s="188">
        <f t="shared" si="3556"/>
        <v>0</v>
      </c>
      <c r="X3183" s="188">
        <f t="shared" si="3557"/>
        <v>0</v>
      </c>
      <c r="Y3183" s="33">
        <f t="shared" si="3558"/>
        <v>44134</v>
      </c>
    </row>
    <row r="3184" spans="1:25" ht="15">
      <c r="A3184" s="39"/>
      <c r="B3184" s="240"/>
      <c r="C3184" s="14" t="str">
        <f>IF(B3173&lt;&gt;"",'Agents Postes'!E$14,"")</f>
        <v/>
      </c>
      <c r="D3184" s="15"/>
      <c r="E3184" s="16"/>
      <c r="F3184" s="16"/>
      <c r="G3184" s="17"/>
      <c r="H3184" s="17"/>
      <c r="I3184" s="18"/>
      <c r="J3184" s="18"/>
      <c r="K3184" s="19"/>
      <c r="L3184" s="1">
        <f t="shared" si="3587"/>
        <v>0</v>
      </c>
      <c r="M3184" s="4">
        <f t="shared" si="3588"/>
        <v>0</v>
      </c>
      <c r="R3184">
        <f t="shared" si="3552"/>
        <v>5</v>
      </c>
      <c r="S3184" s="33">
        <f t="shared" ref="S3184" si="3600">S3173</f>
        <v>44134</v>
      </c>
      <c r="T3184">
        <f t="shared" si="3554"/>
        <v>44</v>
      </c>
      <c r="U3184">
        <f t="shared" si="3555"/>
        <v>10</v>
      </c>
      <c r="V3184" t="str">
        <f t="shared" si="3590"/>
        <v>445</v>
      </c>
      <c r="W3184" s="188">
        <f t="shared" si="3556"/>
        <v>0</v>
      </c>
      <c r="X3184" s="188">
        <f t="shared" si="3557"/>
        <v>0</v>
      </c>
      <c r="Y3184" s="33">
        <f t="shared" si="3558"/>
        <v>44134</v>
      </c>
    </row>
    <row r="3185" spans="1:25" ht="15">
      <c r="A3185" s="39"/>
      <c r="B3185" s="240"/>
      <c r="C3185" s="14" t="str">
        <f>IF(B3174&lt;&gt;"",'Agents Postes'!E$14,"")</f>
        <v/>
      </c>
      <c r="D3185" s="15"/>
      <c r="E3185" s="16"/>
      <c r="F3185" s="16"/>
      <c r="G3185" s="17"/>
      <c r="H3185" s="17"/>
      <c r="I3185" s="18"/>
      <c r="J3185" s="18"/>
      <c r="K3185" s="19"/>
      <c r="L3185" s="1">
        <f t="shared" si="3587"/>
        <v>0</v>
      </c>
      <c r="M3185" s="4">
        <f t="shared" si="3588"/>
        <v>0</v>
      </c>
      <c r="R3185">
        <f t="shared" si="3552"/>
        <v>5</v>
      </c>
      <c r="S3185" s="33">
        <f t="shared" ref="S3185" si="3601">S3173</f>
        <v>44134</v>
      </c>
      <c r="T3185">
        <f t="shared" si="3554"/>
        <v>44</v>
      </c>
      <c r="U3185">
        <f t="shared" si="3555"/>
        <v>10</v>
      </c>
      <c r="V3185" t="str">
        <f t="shared" si="3590"/>
        <v>445</v>
      </c>
      <c r="W3185" s="188">
        <f t="shared" si="3556"/>
        <v>0</v>
      </c>
      <c r="X3185" s="188">
        <f t="shared" si="3557"/>
        <v>0</v>
      </c>
      <c r="Y3185" s="33">
        <f t="shared" si="3558"/>
        <v>44134</v>
      </c>
    </row>
    <row r="3186" spans="1:25" ht="15">
      <c r="A3186" s="39"/>
      <c r="B3186" s="240"/>
      <c r="C3186" s="14" t="str">
        <f>IF(B3175&lt;&gt;"",'Agents Postes'!E$14,"")</f>
        <v/>
      </c>
      <c r="D3186" s="15"/>
      <c r="E3186" s="16"/>
      <c r="F3186" s="16"/>
      <c r="G3186" s="17"/>
      <c r="H3186" s="17"/>
      <c r="I3186" s="18"/>
      <c r="J3186" s="18"/>
      <c r="K3186" s="19"/>
      <c r="L3186" s="1">
        <f t="shared" si="3587"/>
        <v>0</v>
      </c>
      <c r="M3186" s="4">
        <f t="shared" si="3588"/>
        <v>0</v>
      </c>
      <c r="R3186">
        <f t="shared" si="3552"/>
        <v>5</v>
      </c>
      <c r="S3186" s="33">
        <f t="shared" ref="S3186" si="3602">S3173</f>
        <v>44134</v>
      </c>
      <c r="T3186">
        <f t="shared" si="3554"/>
        <v>44</v>
      </c>
      <c r="U3186">
        <f t="shared" si="3555"/>
        <v>10</v>
      </c>
      <c r="V3186" t="str">
        <f t="shared" si="3590"/>
        <v>445</v>
      </c>
      <c r="W3186" s="188">
        <f t="shared" si="3556"/>
        <v>0</v>
      </c>
      <c r="X3186" s="188">
        <f t="shared" si="3557"/>
        <v>0</v>
      </c>
      <c r="Y3186" s="33">
        <f t="shared" si="3558"/>
        <v>44134</v>
      </c>
    </row>
    <row r="3187" spans="1:25" ht="15.75" thickBot="1">
      <c r="A3187" s="39"/>
      <c r="B3187" s="241"/>
      <c r="C3187" s="14" t="str">
        <f>IF(B3176&lt;&gt;"",'Agents Postes'!E$14,"")</f>
        <v/>
      </c>
      <c r="D3187" s="15"/>
      <c r="E3187" s="126"/>
      <c r="F3187" s="126"/>
      <c r="G3187" s="127"/>
      <c r="H3187" s="127"/>
      <c r="I3187" s="128"/>
      <c r="J3187" s="128"/>
      <c r="K3187" s="21"/>
      <c r="L3187" s="5">
        <f t="shared" si="3587"/>
        <v>0</v>
      </c>
      <c r="M3187" s="6">
        <f t="shared" si="3588"/>
        <v>0</v>
      </c>
      <c r="R3187">
        <f t="shared" si="3552"/>
        <v>5</v>
      </c>
      <c r="S3187" s="33">
        <f t="shared" ref="S3187" si="3603">S3173</f>
        <v>44134</v>
      </c>
      <c r="T3187">
        <f t="shared" si="3554"/>
        <v>44</v>
      </c>
      <c r="U3187">
        <f t="shared" si="3555"/>
        <v>10</v>
      </c>
      <c r="V3187" t="str">
        <f t="shared" si="3590"/>
        <v>445</v>
      </c>
      <c r="W3187" s="188">
        <f t="shared" si="3556"/>
        <v>0</v>
      </c>
      <c r="X3187" s="188">
        <f t="shared" si="3557"/>
        <v>0</v>
      </c>
      <c r="Y3187" s="33">
        <f t="shared" si="3558"/>
        <v>44134</v>
      </c>
    </row>
    <row r="3188" spans="1:25" ht="15">
      <c r="A3188" s="39">
        <v>212</v>
      </c>
      <c r="B3188" s="239">
        <f>IF(WORKDAY(D$4,A3188,Feries)&lt;=F$4,WORKDAY(D$4,A3188,Feries),"")</f>
        <v>44137</v>
      </c>
      <c r="C3188" s="11" t="str">
        <f>IF(B3188&lt;&gt;"",'Agents Postes'!E$3,"")</f>
        <v>Herbert Dupont</v>
      </c>
      <c r="D3188" s="12"/>
      <c r="E3188" s="123"/>
      <c r="F3188" s="123"/>
      <c r="G3188" s="124"/>
      <c r="H3188" s="124"/>
      <c r="I3188" s="125"/>
      <c r="J3188" s="125"/>
      <c r="K3188" s="13"/>
      <c r="L3188" s="2">
        <f t="shared" si="3587"/>
        <v>0</v>
      </c>
      <c r="M3188" s="3">
        <f t="shared" si="3588"/>
        <v>0</v>
      </c>
      <c r="R3188">
        <f t="shared" si="3552"/>
        <v>1</v>
      </c>
      <c r="S3188" s="33">
        <f t="shared" ref="S3188" si="3604">B3188</f>
        <v>44137</v>
      </c>
      <c r="T3188">
        <f t="shared" si="3554"/>
        <v>45</v>
      </c>
      <c r="U3188">
        <f t="shared" si="3555"/>
        <v>11</v>
      </c>
      <c r="V3188" t="str">
        <f t="shared" si="3590"/>
        <v>45Herbert Dupont1</v>
      </c>
      <c r="W3188" s="188">
        <f t="shared" si="3556"/>
        <v>0</v>
      </c>
      <c r="X3188" s="188">
        <f t="shared" si="3557"/>
        <v>0</v>
      </c>
      <c r="Y3188" s="33">
        <f t="shared" si="3558"/>
        <v>44137</v>
      </c>
    </row>
    <row r="3189" spans="1:25" ht="15">
      <c r="A3189" s="39"/>
      <c r="B3189" s="240"/>
      <c r="C3189" s="14" t="str">
        <f>IF(B3188&lt;&gt;"",'Agents Postes'!E$4,"")</f>
        <v>Lulu Durand</v>
      </c>
      <c r="D3189" s="15"/>
      <c r="E3189" s="16"/>
      <c r="F3189" s="16"/>
      <c r="G3189" s="17"/>
      <c r="H3189" s="17"/>
      <c r="I3189" s="18"/>
      <c r="J3189" s="18"/>
      <c r="K3189" s="19"/>
      <c r="L3189" s="1">
        <f t="shared" si="3587"/>
        <v>0</v>
      </c>
      <c r="M3189" s="4">
        <f t="shared" si="3588"/>
        <v>0</v>
      </c>
      <c r="R3189">
        <f t="shared" si="3552"/>
        <v>1</v>
      </c>
      <c r="S3189" s="33">
        <f t="shared" ref="S3189" si="3605">S3188</f>
        <v>44137</v>
      </c>
      <c r="T3189">
        <f t="shared" si="3554"/>
        <v>45</v>
      </c>
      <c r="U3189">
        <f t="shared" si="3555"/>
        <v>11</v>
      </c>
      <c r="V3189" t="str">
        <f t="shared" si="3590"/>
        <v>45Lulu Durand1</v>
      </c>
      <c r="W3189" s="188">
        <f t="shared" si="3556"/>
        <v>0</v>
      </c>
      <c r="X3189" s="188">
        <f t="shared" si="3557"/>
        <v>0</v>
      </c>
      <c r="Y3189" s="33">
        <f t="shared" si="3558"/>
        <v>44137</v>
      </c>
    </row>
    <row r="3190" spans="1:25" ht="15">
      <c r="A3190" s="39"/>
      <c r="B3190" s="240"/>
      <c r="C3190" s="14" t="str">
        <f>IF(B3188&lt;&gt;"",'Agents Postes'!E$5,"")</f>
        <v>Jules Wist</v>
      </c>
      <c r="D3190" s="15"/>
      <c r="E3190" s="16"/>
      <c r="F3190" s="16"/>
      <c r="G3190" s="17"/>
      <c r="H3190" s="17"/>
      <c r="I3190" s="18"/>
      <c r="J3190" s="18"/>
      <c r="K3190" s="19"/>
      <c r="L3190" s="1">
        <f t="shared" si="3587"/>
        <v>0</v>
      </c>
      <c r="M3190" s="4">
        <f t="shared" si="3588"/>
        <v>0</v>
      </c>
      <c r="R3190">
        <f t="shared" si="3552"/>
        <v>1</v>
      </c>
      <c r="S3190" s="33">
        <f t="shared" ref="S3190" si="3606">S3188</f>
        <v>44137</v>
      </c>
      <c r="T3190">
        <f t="shared" si="3554"/>
        <v>45</v>
      </c>
      <c r="U3190">
        <f t="shared" si="3555"/>
        <v>11</v>
      </c>
      <c r="V3190" t="str">
        <f t="shared" si="3590"/>
        <v>45Jules Wist1</v>
      </c>
      <c r="W3190" s="188">
        <f t="shared" si="3556"/>
        <v>0</v>
      </c>
      <c r="X3190" s="188">
        <f t="shared" si="3557"/>
        <v>0</v>
      </c>
      <c r="Y3190" s="33">
        <f t="shared" si="3558"/>
        <v>44137</v>
      </c>
    </row>
    <row r="3191" spans="1:25" ht="15">
      <c r="A3191" s="39"/>
      <c r="B3191" s="240"/>
      <c r="C3191" s="14" t="str">
        <f>IF(B3188&lt;&gt;"",'Agents Postes'!E$6,"")</f>
        <v>Honoré Tarot</v>
      </c>
      <c r="D3191" s="15"/>
      <c r="E3191" s="16"/>
      <c r="F3191" s="16"/>
      <c r="G3191" s="17"/>
      <c r="H3191" s="17"/>
      <c r="I3191" s="18"/>
      <c r="J3191" s="18"/>
      <c r="K3191" s="19"/>
      <c r="L3191" s="1">
        <f t="shared" si="3587"/>
        <v>0</v>
      </c>
      <c r="M3191" s="4">
        <f t="shared" si="3588"/>
        <v>0</v>
      </c>
      <c r="R3191">
        <f t="shared" si="3552"/>
        <v>1</v>
      </c>
      <c r="S3191" s="33">
        <f t="shared" ref="S3191" si="3607">S3188</f>
        <v>44137</v>
      </c>
      <c r="T3191">
        <f t="shared" si="3554"/>
        <v>45</v>
      </c>
      <c r="U3191">
        <f t="shared" si="3555"/>
        <v>11</v>
      </c>
      <c r="V3191" t="str">
        <f t="shared" si="3590"/>
        <v>45Honoré Tarot1</v>
      </c>
      <c r="W3191" s="188">
        <f t="shared" si="3556"/>
        <v>0</v>
      </c>
      <c r="X3191" s="188">
        <f t="shared" si="3557"/>
        <v>0</v>
      </c>
      <c r="Y3191" s="33">
        <f t="shared" si="3558"/>
        <v>44137</v>
      </c>
    </row>
    <row r="3192" spans="1:25" ht="15">
      <c r="A3192" s="39"/>
      <c r="B3192" s="240"/>
      <c r="C3192" s="14" t="str">
        <f>IF(B3188&lt;&gt;"",'Agents Postes'!E$7,"")</f>
        <v>Joseph Belote</v>
      </c>
      <c r="D3192" s="15"/>
      <c r="E3192" s="16"/>
      <c r="F3192" s="16"/>
      <c r="G3192" s="17"/>
      <c r="H3192" s="17"/>
      <c r="I3192" s="18"/>
      <c r="J3192" s="18"/>
      <c r="K3192" s="19"/>
      <c r="L3192" s="1">
        <f t="shared" si="3587"/>
        <v>0</v>
      </c>
      <c r="M3192" s="4">
        <f t="shared" si="3588"/>
        <v>0</v>
      </c>
      <c r="R3192">
        <f t="shared" si="3552"/>
        <v>1</v>
      </c>
      <c r="S3192" s="33">
        <f t="shared" ref="S3192" si="3608">S3188</f>
        <v>44137</v>
      </c>
      <c r="T3192">
        <f t="shared" si="3554"/>
        <v>45</v>
      </c>
      <c r="U3192">
        <f t="shared" si="3555"/>
        <v>11</v>
      </c>
      <c r="V3192" t="str">
        <f t="shared" si="3590"/>
        <v>45Joseph Belote1</v>
      </c>
      <c r="W3192" s="188">
        <f t="shared" si="3556"/>
        <v>0</v>
      </c>
      <c r="X3192" s="188">
        <f t="shared" si="3557"/>
        <v>0</v>
      </c>
      <c r="Y3192" s="33">
        <f t="shared" si="3558"/>
        <v>44137</v>
      </c>
    </row>
    <row r="3193" spans="1:25" ht="15">
      <c r="A3193" s="39"/>
      <c r="B3193" s="240"/>
      <c r="C3193" s="14" t="str">
        <f>IF(B3188&lt;&gt;"",'Agents Postes'!E$8,"")</f>
        <v/>
      </c>
      <c r="D3193" s="15"/>
      <c r="E3193" s="16"/>
      <c r="F3193" s="16"/>
      <c r="G3193" s="17"/>
      <c r="H3193" s="17"/>
      <c r="I3193" s="18"/>
      <c r="J3193" s="18"/>
      <c r="K3193" s="19"/>
      <c r="L3193" s="1">
        <f t="shared" si="3587"/>
        <v>0</v>
      </c>
      <c r="M3193" s="4">
        <f t="shared" si="3588"/>
        <v>0</v>
      </c>
      <c r="R3193">
        <f t="shared" si="3552"/>
        <v>1</v>
      </c>
      <c r="S3193" s="33">
        <f t="shared" ref="S3193" si="3609">S3188</f>
        <v>44137</v>
      </c>
      <c r="T3193">
        <f t="shared" si="3554"/>
        <v>45</v>
      </c>
      <c r="U3193">
        <f t="shared" si="3555"/>
        <v>11</v>
      </c>
      <c r="V3193" t="str">
        <f t="shared" si="3590"/>
        <v>451</v>
      </c>
      <c r="W3193" s="188">
        <f t="shared" si="3556"/>
        <v>0</v>
      </c>
      <c r="X3193" s="188">
        <f t="shared" si="3557"/>
        <v>0</v>
      </c>
      <c r="Y3193" s="33">
        <f t="shared" si="3558"/>
        <v>44137</v>
      </c>
    </row>
    <row r="3194" spans="1:25" ht="15">
      <c r="A3194" s="39"/>
      <c r="B3194" s="240"/>
      <c r="C3194" s="14" t="str">
        <f>IF(B3188&lt;&gt;"",'Agents Postes'!E$9,"")</f>
        <v/>
      </c>
      <c r="D3194" s="15"/>
      <c r="E3194" s="16"/>
      <c r="F3194" s="16"/>
      <c r="G3194" s="17"/>
      <c r="H3194" s="17"/>
      <c r="I3194" s="18"/>
      <c r="J3194" s="18"/>
      <c r="K3194" s="19"/>
      <c r="L3194" s="1">
        <f t="shared" si="3587"/>
        <v>0</v>
      </c>
      <c r="M3194" s="4">
        <f t="shared" si="3588"/>
        <v>0</v>
      </c>
      <c r="R3194">
        <f t="shared" si="3552"/>
        <v>1</v>
      </c>
      <c r="S3194" s="33">
        <f t="shared" ref="S3194" si="3610">S3188</f>
        <v>44137</v>
      </c>
      <c r="T3194">
        <f t="shared" si="3554"/>
        <v>45</v>
      </c>
      <c r="U3194">
        <f t="shared" si="3555"/>
        <v>11</v>
      </c>
      <c r="V3194" t="str">
        <f t="shared" si="3590"/>
        <v>451</v>
      </c>
      <c r="W3194" s="188">
        <f t="shared" si="3556"/>
        <v>0</v>
      </c>
      <c r="X3194" s="188">
        <f t="shared" si="3557"/>
        <v>0</v>
      </c>
      <c r="Y3194" s="33">
        <f t="shared" si="3558"/>
        <v>44137</v>
      </c>
    </row>
    <row r="3195" spans="1:25" ht="15">
      <c r="A3195" s="39"/>
      <c r="B3195" s="240"/>
      <c r="C3195" s="14" t="str">
        <f>IF(B3188&lt;&gt;"",'Agents Postes'!E$10,"")</f>
        <v/>
      </c>
      <c r="D3195" s="15"/>
      <c r="E3195" s="16"/>
      <c r="F3195" s="16"/>
      <c r="G3195" s="17"/>
      <c r="H3195" s="17"/>
      <c r="I3195" s="18"/>
      <c r="J3195" s="18"/>
      <c r="K3195" s="19"/>
      <c r="L3195" s="1">
        <f t="shared" si="3587"/>
        <v>0</v>
      </c>
      <c r="M3195" s="4">
        <f t="shared" si="3588"/>
        <v>0</v>
      </c>
      <c r="R3195">
        <f t="shared" si="3552"/>
        <v>1</v>
      </c>
      <c r="S3195" s="33">
        <f t="shared" ref="S3195" si="3611">S3188</f>
        <v>44137</v>
      </c>
      <c r="T3195">
        <f t="shared" si="3554"/>
        <v>45</v>
      </c>
      <c r="U3195">
        <f t="shared" si="3555"/>
        <v>11</v>
      </c>
      <c r="V3195" t="str">
        <f t="shared" si="3590"/>
        <v>451</v>
      </c>
      <c r="W3195" s="188">
        <f t="shared" si="3556"/>
        <v>0</v>
      </c>
      <c r="X3195" s="188">
        <f t="shared" si="3557"/>
        <v>0</v>
      </c>
      <c r="Y3195" s="33">
        <f t="shared" si="3558"/>
        <v>44137</v>
      </c>
    </row>
    <row r="3196" spans="1:25" ht="15">
      <c r="A3196" s="39"/>
      <c r="B3196" s="240"/>
      <c r="C3196" s="14" t="str">
        <f>IF(B3188&lt;&gt;"",'Agents Postes'!E$11,"")</f>
        <v/>
      </c>
      <c r="D3196" s="15"/>
      <c r="E3196" s="16"/>
      <c r="F3196" s="16"/>
      <c r="G3196" s="17"/>
      <c r="H3196" s="17"/>
      <c r="I3196" s="18"/>
      <c r="J3196" s="18"/>
      <c r="K3196" s="19"/>
      <c r="L3196" s="1">
        <f t="shared" si="3587"/>
        <v>0</v>
      </c>
      <c r="M3196" s="4">
        <f t="shared" si="3588"/>
        <v>0</v>
      </c>
      <c r="R3196">
        <f t="shared" si="3552"/>
        <v>1</v>
      </c>
      <c r="S3196" s="33">
        <f t="shared" ref="S3196" si="3612">S3188</f>
        <v>44137</v>
      </c>
      <c r="T3196">
        <f t="shared" si="3554"/>
        <v>45</v>
      </c>
      <c r="U3196">
        <f t="shared" si="3555"/>
        <v>11</v>
      </c>
      <c r="V3196" t="str">
        <f t="shared" si="3590"/>
        <v>451</v>
      </c>
      <c r="W3196" s="188">
        <f t="shared" si="3556"/>
        <v>0</v>
      </c>
      <c r="X3196" s="188">
        <f t="shared" si="3557"/>
        <v>0</v>
      </c>
      <c r="Y3196" s="33">
        <f t="shared" si="3558"/>
        <v>44137</v>
      </c>
    </row>
    <row r="3197" spans="1:25" ht="15">
      <c r="A3197" s="39"/>
      <c r="B3197" s="240"/>
      <c r="C3197" s="14" t="str">
        <f>IF(B3188&lt;&gt;"",'Agents Postes'!E$12,"")</f>
        <v/>
      </c>
      <c r="D3197" s="15"/>
      <c r="E3197" s="16"/>
      <c r="F3197" s="16"/>
      <c r="G3197" s="17"/>
      <c r="H3197" s="17"/>
      <c r="I3197" s="18"/>
      <c r="J3197" s="18"/>
      <c r="K3197" s="19"/>
      <c r="L3197" s="1">
        <f t="shared" si="3587"/>
        <v>0</v>
      </c>
      <c r="M3197" s="4">
        <f t="shared" si="3588"/>
        <v>0</v>
      </c>
      <c r="R3197">
        <f t="shared" si="3552"/>
        <v>1</v>
      </c>
      <c r="S3197" s="33">
        <f t="shared" ref="S3197" si="3613">S3188</f>
        <v>44137</v>
      </c>
      <c r="T3197">
        <f t="shared" si="3554"/>
        <v>45</v>
      </c>
      <c r="U3197">
        <f t="shared" si="3555"/>
        <v>11</v>
      </c>
      <c r="V3197" t="str">
        <f t="shared" si="3590"/>
        <v>451</v>
      </c>
      <c r="W3197" s="188">
        <f t="shared" si="3556"/>
        <v>0</v>
      </c>
      <c r="X3197" s="188">
        <f t="shared" si="3557"/>
        <v>0</v>
      </c>
      <c r="Y3197" s="33">
        <f t="shared" si="3558"/>
        <v>44137</v>
      </c>
    </row>
    <row r="3198" spans="1:25" ht="15">
      <c r="A3198" s="39"/>
      <c r="B3198" s="240"/>
      <c r="C3198" s="14" t="str">
        <f>IF(B3188&lt;&gt;"",'Agents Postes'!E$13,"")</f>
        <v/>
      </c>
      <c r="D3198" s="15"/>
      <c r="E3198" s="16"/>
      <c r="F3198" s="16"/>
      <c r="G3198" s="17"/>
      <c r="H3198" s="17"/>
      <c r="I3198" s="18"/>
      <c r="J3198" s="18"/>
      <c r="K3198" s="19"/>
      <c r="L3198" s="1">
        <f t="shared" si="3587"/>
        <v>0</v>
      </c>
      <c r="M3198" s="4">
        <f t="shared" si="3588"/>
        <v>0</v>
      </c>
      <c r="R3198">
        <f t="shared" si="3552"/>
        <v>1</v>
      </c>
      <c r="S3198" s="33">
        <f t="shared" ref="S3198" si="3614">S3188</f>
        <v>44137</v>
      </c>
      <c r="T3198">
        <f t="shared" si="3554"/>
        <v>45</v>
      </c>
      <c r="U3198">
        <f t="shared" si="3555"/>
        <v>11</v>
      </c>
      <c r="V3198" t="str">
        <f t="shared" si="3590"/>
        <v>451</v>
      </c>
      <c r="W3198" s="188">
        <f t="shared" si="3556"/>
        <v>0</v>
      </c>
      <c r="X3198" s="188">
        <f t="shared" si="3557"/>
        <v>0</v>
      </c>
      <c r="Y3198" s="33">
        <f t="shared" si="3558"/>
        <v>44137</v>
      </c>
    </row>
    <row r="3199" spans="1:25" ht="15">
      <c r="A3199" s="39"/>
      <c r="B3199" s="240"/>
      <c r="C3199" s="14" t="str">
        <f>IF(B3188&lt;&gt;"",'Agents Postes'!E$14,"")</f>
        <v/>
      </c>
      <c r="D3199" s="15"/>
      <c r="E3199" s="16"/>
      <c r="F3199" s="16"/>
      <c r="G3199" s="17"/>
      <c r="H3199" s="17"/>
      <c r="I3199" s="18"/>
      <c r="J3199" s="18"/>
      <c r="K3199" s="19"/>
      <c r="L3199" s="1">
        <f t="shared" si="3587"/>
        <v>0</v>
      </c>
      <c r="M3199" s="4">
        <f t="shared" si="3588"/>
        <v>0</v>
      </c>
      <c r="R3199">
        <f t="shared" si="3552"/>
        <v>1</v>
      </c>
      <c r="S3199" s="33">
        <f t="shared" ref="S3199" si="3615">S3188</f>
        <v>44137</v>
      </c>
      <c r="T3199">
        <f t="shared" si="3554"/>
        <v>45</v>
      </c>
      <c r="U3199">
        <f t="shared" si="3555"/>
        <v>11</v>
      </c>
      <c r="V3199" t="str">
        <f t="shared" si="3590"/>
        <v>451</v>
      </c>
      <c r="W3199" s="188">
        <f t="shared" si="3556"/>
        <v>0</v>
      </c>
      <c r="X3199" s="188">
        <f t="shared" si="3557"/>
        <v>0</v>
      </c>
      <c r="Y3199" s="33">
        <f t="shared" si="3558"/>
        <v>44137</v>
      </c>
    </row>
    <row r="3200" spans="1:25" ht="15">
      <c r="A3200" s="39"/>
      <c r="B3200" s="240"/>
      <c r="C3200" s="14" t="str">
        <f>IF(B3189&lt;&gt;"",'Agents Postes'!E$14,"")</f>
        <v/>
      </c>
      <c r="D3200" s="15"/>
      <c r="E3200" s="16"/>
      <c r="F3200" s="16"/>
      <c r="G3200" s="17"/>
      <c r="H3200" s="17"/>
      <c r="I3200" s="18"/>
      <c r="J3200" s="18"/>
      <c r="K3200" s="19"/>
      <c r="L3200" s="1">
        <f t="shared" si="3587"/>
        <v>0</v>
      </c>
      <c r="M3200" s="4">
        <f t="shared" si="3588"/>
        <v>0</v>
      </c>
      <c r="R3200">
        <f t="shared" si="3552"/>
        <v>1</v>
      </c>
      <c r="S3200" s="33">
        <f t="shared" ref="S3200" si="3616">S3188</f>
        <v>44137</v>
      </c>
      <c r="T3200">
        <f t="shared" si="3554"/>
        <v>45</v>
      </c>
      <c r="U3200">
        <f t="shared" si="3555"/>
        <v>11</v>
      </c>
      <c r="V3200" t="str">
        <f t="shared" si="3590"/>
        <v>451</v>
      </c>
      <c r="W3200" s="188">
        <f t="shared" si="3556"/>
        <v>0</v>
      </c>
      <c r="X3200" s="188">
        <f t="shared" si="3557"/>
        <v>0</v>
      </c>
      <c r="Y3200" s="33">
        <f t="shared" si="3558"/>
        <v>44137</v>
      </c>
    </row>
    <row r="3201" spans="1:25" ht="15">
      <c r="A3201" s="39"/>
      <c r="B3201" s="240"/>
      <c r="C3201" s="14" t="str">
        <f>IF(B3190&lt;&gt;"",'Agents Postes'!E$14,"")</f>
        <v/>
      </c>
      <c r="D3201" s="15"/>
      <c r="E3201" s="16"/>
      <c r="F3201" s="16"/>
      <c r="G3201" s="17"/>
      <c r="H3201" s="17"/>
      <c r="I3201" s="18"/>
      <c r="J3201" s="18"/>
      <c r="K3201" s="19"/>
      <c r="L3201" s="1">
        <f t="shared" si="3587"/>
        <v>0</v>
      </c>
      <c r="M3201" s="4">
        <f t="shared" si="3588"/>
        <v>0</v>
      </c>
      <c r="R3201">
        <f t="shared" si="3552"/>
        <v>1</v>
      </c>
      <c r="S3201" s="33">
        <f t="shared" ref="S3201" si="3617">S3188</f>
        <v>44137</v>
      </c>
      <c r="T3201">
        <f t="shared" si="3554"/>
        <v>45</v>
      </c>
      <c r="U3201">
        <f t="shared" si="3555"/>
        <v>11</v>
      </c>
      <c r="V3201" t="str">
        <f t="shared" si="3590"/>
        <v>451</v>
      </c>
      <c r="W3201" s="188">
        <f t="shared" si="3556"/>
        <v>0</v>
      </c>
      <c r="X3201" s="188">
        <f t="shared" si="3557"/>
        <v>0</v>
      </c>
      <c r="Y3201" s="33">
        <f t="shared" si="3558"/>
        <v>44137</v>
      </c>
    </row>
    <row r="3202" spans="1:25" ht="15.75" thickBot="1">
      <c r="A3202" s="39"/>
      <c r="B3202" s="241"/>
      <c r="C3202" s="14" t="str">
        <f>IF(B3191&lt;&gt;"",'Agents Postes'!E$14,"")</f>
        <v/>
      </c>
      <c r="D3202" s="15"/>
      <c r="E3202" s="126"/>
      <c r="F3202" s="126"/>
      <c r="G3202" s="127"/>
      <c r="H3202" s="127"/>
      <c r="I3202" s="128"/>
      <c r="J3202" s="128"/>
      <c r="K3202" s="21"/>
      <c r="L3202" s="5">
        <f t="shared" si="3587"/>
        <v>0</v>
      </c>
      <c r="M3202" s="6">
        <f t="shared" si="3588"/>
        <v>0</v>
      </c>
      <c r="R3202">
        <f t="shared" si="3552"/>
        <v>1</v>
      </c>
      <c r="S3202" s="33">
        <f t="shared" ref="S3202" si="3618">S3188</f>
        <v>44137</v>
      </c>
      <c r="T3202">
        <f t="shared" si="3554"/>
        <v>45</v>
      </c>
      <c r="U3202">
        <f t="shared" si="3555"/>
        <v>11</v>
      </c>
      <c r="V3202" t="str">
        <f t="shared" si="3590"/>
        <v>451</v>
      </c>
      <c r="W3202" s="188">
        <f t="shared" si="3556"/>
        <v>0</v>
      </c>
      <c r="X3202" s="188">
        <f t="shared" si="3557"/>
        <v>0</v>
      </c>
      <c r="Y3202" s="33">
        <f t="shared" si="3558"/>
        <v>44137</v>
      </c>
    </row>
    <row r="3203" spans="1:25" ht="15">
      <c r="A3203" s="39">
        <v>213</v>
      </c>
      <c r="B3203" s="239">
        <f>IF(WORKDAY(D$4,A3203,Feries)&lt;=F$4,WORKDAY(D$4,A3203,Feries),"")</f>
        <v>44138</v>
      </c>
      <c r="C3203" s="11" t="str">
        <f>IF(B3203&lt;&gt;"",'Agents Postes'!E$3,"")</f>
        <v>Herbert Dupont</v>
      </c>
      <c r="D3203" s="12"/>
      <c r="E3203" s="123"/>
      <c r="F3203" s="123"/>
      <c r="G3203" s="124"/>
      <c r="H3203" s="124"/>
      <c r="I3203" s="125"/>
      <c r="J3203" s="125"/>
      <c r="K3203" s="13"/>
      <c r="L3203" s="2">
        <f t="shared" si="3587"/>
        <v>0</v>
      </c>
      <c r="M3203" s="3">
        <f t="shared" si="3588"/>
        <v>0</v>
      </c>
      <c r="R3203">
        <f t="shared" si="3552"/>
        <v>2</v>
      </c>
      <c r="S3203" s="33">
        <f t="shared" ref="S3203" si="3619">B3203</f>
        <v>44138</v>
      </c>
      <c r="T3203">
        <f t="shared" si="3554"/>
        <v>45</v>
      </c>
      <c r="U3203">
        <f t="shared" si="3555"/>
        <v>11</v>
      </c>
      <c r="V3203" t="str">
        <f t="shared" si="3590"/>
        <v>45Herbert Dupont2</v>
      </c>
      <c r="W3203" s="188">
        <f t="shared" si="3556"/>
        <v>0</v>
      </c>
      <c r="X3203" s="188">
        <f t="shared" si="3557"/>
        <v>0</v>
      </c>
      <c r="Y3203" s="33">
        <f t="shared" si="3558"/>
        <v>44138</v>
      </c>
    </row>
    <row r="3204" spans="1:25" ht="15">
      <c r="A3204" s="39"/>
      <c r="B3204" s="240"/>
      <c r="C3204" s="14" t="str">
        <f>IF(B3203&lt;&gt;"",'Agents Postes'!E$4,"")</f>
        <v>Lulu Durand</v>
      </c>
      <c r="D3204" s="15"/>
      <c r="E3204" s="16"/>
      <c r="F3204" s="16"/>
      <c r="G3204" s="17"/>
      <c r="H3204" s="17"/>
      <c r="I3204" s="18"/>
      <c r="J3204" s="18"/>
      <c r="K3204" s="19"/>
      <c r="L3204" s="1">
        <f t="shared" si="3587"/>
        <v>0</v>
      </c>
      <c r="M3204" s="4">
        <f t="shared" si="3588"/>
        <v>0</v>
      </c>
      <c r="R3204">
        <f t="shared" si="3552"/>
        <v>2</v>
      </c>
      <c r="S3204" s="33">
        <f t="shared" ref="S3204" si="3620">S3203</f>
        <v>44138</v>
      </c>
      <c r="T3204">
        <f t="shared" si="3554"/>
        <v>45</v>
      </c>
      <c r="U3204">
        <f t="shared" si="3555"/>
        <v>11</v>
      </c>
      <c r="V3204" t="str">
        <f t="shared" si="3590"/>
        <v>45Lulu Durand2</v>
      </c>
      <c r="W3204" s="188">
        <f t="shared" si="3556"/>
        <v>0</v>
      </c>
      <c r="X3204" s="188">
        <f t="shared" si="3557"/>
        <v>0</v>
      </c>
      <c r="Y3204" s="33">
        <f t="shared" si="3558"/>
        <v>44138</v>
      </c>
    </row>
    <row r="3205" spans="1:25" ht="15">
      <c r="A3205" s="39"/>
      <c r="B3205" s="240"/>
      <c r="C3205" s="14" t="str">
        <f>IF(B3203&lt;&gt;"",'Agents Postes'!E$5,"")</f>
        <v>Jules Wist</v>
      </c>
      <c r="D3205" s="15"/>
      <c r="E3205" s="16"/>
      <c r="F3205" s="16"/>
      <c r="G3205" s="17"/>
      <c r="H3205" s="17"/>
      <c r="I3205" s="18"/>
      <c r="J3205" s="18"/>
      <c r="K3205" s="19"/>
      <c r="L3205" s="1">
        <f t="shared" si="3587"/>
        <v>0</v>
      </c>
      <c r="M3205" s="4">
        <f t="shared" si="3588"/>
        <v>0</v>
      </c>
      <c r="R3205">
        <f t="shared" si="3552"/>
        <v>2</v>
      </c>
      <c r="S3205" s="33">
        <f t="shared" ref="S3205" si="3621">S3203</f>
        <v>44138</v>
      </c>
      <c r="T3205">
        <f t="shared" si="3554"/>
        <v>45</v>
      </c>
      <c r="U3205">
        <f t="shared" si="3555"/>
        <v>11</v>
      </c>
      <c r="V3205" t="str">
        <f t="shared" si="3590"/>
        <v>45Jules Wist2</v>
      </c>
      <c r="W3205" s="188">
        <f t="shared" si="3556"/>
        <v>0</v>
      </c>
      <c r="X3205" s="188">
        <f t="shared" si="3557"/>
        <v>0</v>
      </c>
      <c r="Y3205" s="33">
        <f t="shared" si="3558"/>
        <v>44138</v>
      </c>
    </row>
    <row r="3206" spans="1:25" ht="15">
      <c r="A3206" s="39"/>
      <c r="B3206" s="240"/>
      <c r="C3206" s="14" t="str">
        <f>IF(B3203&lt;&gt;"",'Agents Postes'!E$6,"")</f>
        <v>Honoré Tarot</v>
      </c>
      <c r="D3206" s="15"/>
      <c r="E3206" s="16"/>
      <c r="F3206" s="16"/>
      <c r="G3206" s="17"/>
      <c r="H3206" s="17"/>
      <c r="I3206" s="18"/>
      <c r="J3206" s="18"/>
      <c r="K3206" s="19"/>
      <c r="L3206" s="1">
        <f t="shared" si="3587"/>
        <v>0</v>
      </c>
      <c r="M3206" s="4">
        <f t="shared" si="3588"/>
        <v>0</v>
      </c>
      <c r="R3206">
        <f t="shared" si="3552"/>
        <v>2</v>
      </c>
      <c r="S3206" s="33">
        <f t="shared" ref="S3206" si="3622">S3203</f>
        <v>44138</v>
      </c>
      <c r="T3206">
        <f t="shared" si="3554"/>
        <v>45</v>
      </c>
      <c r="U3206">
        <f t="shared" si="3555"/>
        <v>11</v>
      </c>
      <c r="V3206" t="str">
        <f t="shared" si="3590"/>
        <v>45Honoré Tarot2</v>
      </c>
      <c r="W3206" s="188">
        <f t="shared" si="3556"/>
        <v>0</v>
      </c>
      <c r="X3206" s="188">
        <f t="shared" si="3557"/>
        <v>0</v>
      </c>
      <c r="Y3206" s="33">
        <f t="shared" si="3558"/>
        <v>44138</v>
      </c>
    </row>
    <row r="3207" spans="1:25" ht="15">
      <c r="A3207" s="39"/>
      <c r="B3207" s="240"/>
      <c r="C3207" s="14" t="str">
        <f>IF(B3203&lt;&gt;"",'Agents Postes'!E$7,"")</f>
        <v>Joseph Belote</v>
      </c>
      <c r="D3207" s="15"/>
      <c r="E3207" s="16"/>
      <c r="F3207" s="16"/>
      <c r="G3207" s="17"/>
      <c r="H3207" s="17"/>
      <c r="I3207" s="18"/>
      <c r="J3207" s="18"/>
      <c r="K3207" s="19"/>
      <c r="L3207" s="1">
        <f t="shared" si="3587"/>
        <v>0</v>
      </c>
      <c r="M3207" s="4">
        <f t="shared" si="3588"/>
        <v>0</v>
      </c>
      <c r="R3207">
        <f t="shared" si="3552"/>
        <v>2</v>
      </c>
      <c r="S3207" s="33">
        <f t="shared" ref="S3207" si="3623">S3203</f>
        <v>44138</v>
      </c>
      <c r="T3207">
        <f t="shared" si="3554"/>
        <v>45</v>
      </c>
      <c r="U3207">
        <f t="shared" si="3555"/>
        <v>11</v>
      </c>
      <c r="V3207" t="str">
        <f t="shared" si="3590"/>
        <v>45Joseph Belote2</v>
      </c>
      <c r="W3207" s="188">
        <f t="shared" si="3556"/>
        <v>0</v>
      </c>
      <c r="X3207" s="188">
        <f t="shared" si="3557"/>
        <v>0</v>
      </c>
      <c r="Y3207" s="33">
        <f t="shared" si="3558"/>
        <v>44138</v>
      </c>
    </row>
    <row r="3208" spans="1:25" ht="15">
      <c r="A3208" s="39"/>
      <c r="B3208" s="240"/>
      <c r="C3208" s="14" t="str">
        <f>IF(B3203&lt;&gt;"",'Agents Postes'!E$8,"")</f>
        <v/>
      </c>
      <c r="D3208" s="15"/>
      <c r="E3208" s="16"/>
      <c r="F3208" s="16"/>
      <c r="G3208" s="17"/>
      <c r="H3208" s="17"/>
      <c r="I3208" s="18"/>
      <c r="J3208" s="18"/>
      <c r="K3208" s="19"/>
      <c r="L3208" s="1">
        <f t="shared" si="3587"/>
        <v>0</v>
      </c>
      <c r="M3208" s="4">
        <f t="shared" si="3588"/>
        <v>0</v>
      </c>
      <c r="R3208">
        <f t="shared" si="3552"/>
        <v>2</v>
      </c>
      <c r="S3208" s="33">
        <f t="shared" ref="S3208" si="3624">S3203</f>
        <v>44138</v>
      </c>
      <c r="T3208">
        <f t="shared" si="3554"/>
        <v>45</v>
      </c>
      <c r="U3208">
        <f t="shared" si="3555"/>
        <v>11</v>
      </c>
      <c r="V3208" t="str">
        <f t="shared" si="3590"/>
        <v>452</v>
      </c>
      <c r="W3208" s="188">
        <f t="shared" si="3556"/>
        <v>0</v>
      </c>
      <c r="X3208" s="188">
        <f t="shared" si="3557"/>
        <v>0</v>
      </c>
      <c r="Y3208" s="33">
        <f t="shared" si="3558"/>
        <v>44138</v>
      </c>
    </row>
    <row r="3209" spans="1:25" ht="15">
      <c r="A3209" s="39"/>
      <c r="B3209" s="240"/>
      <c r="C3209" s="14" t="str">
        <f>IF(B3203&lt;&gt;"",'Agents Postes'!E$9,"")</f>
        <v/>
      </c>
      <c r="D3209" s="15"/>
      <c r="E3209" s="16"/>
      <c r="F3209" s="16"/>
      <c r="G3209" s="17"/>
      <c r="H3209" s="17"/>
      <c r="I3209" s="18"/>
      <c r="J3209" s="18"/>
      <c r="K3209" s="19"/>
      <c r="L3209" s="1">
        <f t="shared" si="3587"/>
        <v>0</v>
      </c>
      <c r="M3209" s="4">
        <f t="shared" si="3588"/>
        <v>0</v>
      </c>
      <c r="R3209">
        <f t="shared" ref="R3209:R3272" si="3625">IF(S3209&lt;&gt;"",WEEKDAY(S3209,2),"")</f>
        <v>2</v>
      </c>
      <c r="S3209" s="33">
        <f t="shared" ref="S3209" si="3626">S3203</f>
        <v>44138</v>
      </c>
      <c r="T3209">
        <f t="shared" ref="T3209:T3272" si="3627">IF(S3209&lt;&gt;"",WEEKNUM(S3209,2),"")</f>
        <v>45</v>
      </c>
      <c r="U3209">
        <f t="shared" ref="U3209:U3272" si="3628">IF(S3209&lt;&gt;"",MONTH(S3209),"")</f>
        <v>11</v>
      </c>
      <c r="V3209" t="str">
        <f t="shared" si="3590"/>
        <v>452</v>
      </c>
      <c r="W3209" s="188">
        <f t="shared" ref="W3209:W3272" si="3629">D3209</f>
        <v>0</v>
      </c>
      <c r="X3209" s="188">
        <f t="shared" ref="X3209:X3272" si="3630">K3209</f>
        <v>0</v>
      </c>
      <c r="Y3209" s="33">
        <f t="shared" ref="Y3209:Y3272" si="3631">S3209</f>
        <v>44138</v>
      </c>
    </row>
    <row r="3210" spans="1:25" ht="15">
      <c r="A3210" s="39"/>
      <c r="B3210" s="240"/>
      <c r="C3210" s="14" t="str">
        <f>IF(B3203&lt;&gt;"",'Agents Postes'!E$10,"")</f>
        <v/>
      </c>
      <c r="D3210" s="15"/>
      <c r="E3210" s="16"/>
      <c r="F3210" s="16"/>
      <c r="G3210" s="17"/>
      <c r="H3210" s="17"/>
      <c r="I3210" s="18"/>
      <c r="J3210" s="18"/>
      <c r="K3210" s="19"/>
      <c r="L3210" s="1">
        <f t="shared" si="3587"/>
        <v>0</v>
      </c>
      <c r="M3210" s="4">
        <f t="shared" si="3588"/>
        <v>0</v>
      </c>
      <c r="R3210">
        <f t="shared" si="3625"/>
        <v>2</v>
      </c>
      <c r="S3210" s="33">
        <f t="shared" ref="S3210" si="3632">S3203</f>
        <v>44138</v>
      </c>
      <c r="T3210">
        <f t="shared" si="3627"/>
        <v>45</v>
      </c>
      <c r="U3210">
        <f t="shared" si="3628"/>
        <v>11</v>
      </c>
      <c r="V3210" t="str">
        <f t="shared" si="3590"/>
        <v>452</v>
      </c>
      <c r="W3210" s="188">
        <f t="shared" si="3629"/>
        <v>0</v>
      </c>
      <c r="X3210" s="188">
        <f t="shared" si="3630"/>
        <v>0</v>
      </c>
      <c r="Y3210" s="33">
        <f t="shared" si="3631"/>
        <v>44138</v>
      </c>
    </row>
    <row r="3211" spans="1:25" ht="15">
      <c r="A3211" s="39"/>
      <c r="B3211" s="240"/>
      <c r="C3211" s="14" t="str">
        <f>IF(B3203&lt;&gt;"",'Agents Postes'!E$11,"")</f>
        <v/>
      </c>
      <c r="D3211" s="15"/>
      <c r="E3211" s="16"/>
      <c r="F3211" s="16"/>
      <c r="G3211" s="17"/>
      <c r="H3211" s="17"/>
      <c r="I3211" s="18"/>
      <c r="J3211" s="18"/>
      <c r="K3211" s="19"/>
      <c r="L3211" s="1">
        <f t="shared" si="3587"/>
        <v>0</v>
      </c>
      <c r="M3211" s="4">
        <f t="shared" si="3588"/>
        <v>0</v>
      </c>
      <c r="R3211">
        <f t="shared" si="3625"/>
        <v>2</v>
      </c>
      <c r="S3211" s="33">
        <f t="shared" ref="S3211" si="3633">S3203</f>
        <v>44138</v>
      </c>
      <c r="T3211">
        <f t="shared" si="3627"/>
        <v>45</v>
      </c>
      <c r="U3211">
        <f t="shared" si="3628"/>
        <v>11</v>
      </c>
      <c r="V3211" t="str">
        <f t="shared" si="3590"/>
        <v>452</v>
      </c>
      <c r="W3211" s="188">
        <f t="shared" si="3629"/>
        <v>0</v>
      </c>
      <c r="X3211" s="188">
        <f t="shared" si="3630"/>
        <v>0</v>
      </c>
      <c r="Y3211" s="33">
        <f t="shared" si="3631"/>
        <v>44138</v>
      </c>
    </row>
    <row r="3212" spans="1:25" ht="15">
      <c r="A3212" s="39"/>
      <c r="B3212" s="240"/>
      <c r="C3212" s="14" t="str">
        <f>IF(B3203&lt;&gt;"",'Agents Postes'!E$12,"")</f>
        <v/>
      </c>
      <c r="D3212" s="15"/>
      <c r="E3212" s="16"/>
      <c r="F3212" s="16"/>
      <c r="G3212" s="17"/>
      <c r="H3212" s="17"/>
      <c r="I3212" s="18"/>
      <c r="J3212" s="18"/>
      <c r="K3212" s="19"/>
      <c r="L3212" s="1">
        <f t="shared" si="3587"/>
        <v>0</v>
      </c>
      <c r="M3212" s="4">
        <f t="shared" si="3588"/>
        <v>0</v>
      </c>
      <c r="R3212">
        <f t="shared" si="3625"/>
        <v>2</v>
      </c>
      <c r="S3212" s="33">
        <f t="shared" ref="S3212" si="3634">S3203</f>
        <v>44138</v>
      </c>
      <c r="T3212">
        <f t="shared" si="3627"/>
        <v>45</v>
      </c>
      <c r="U3212">
        <f t="shared" si="3628"/>
        <v>11</v>
      </c>
      <c r="V3212" t="str">
        <f t="shared" si="3590"/>
        <v>452</v>
      </c>
      <c r="W3212" s="188">
        <f t="shared" si="3629"/>
        <v>0</v>
      </c>
      <c r="X3212" s="188">
        <f t="shared" si="3630"/>
        <v>0</v>
      </c>
      <c r="Y3212" s="33">
        <f t="shared" si="3631"/>
        <v>44138</v>
      </c>
    </row>
    <row r="3213" spans="1:25" ht="15">
      <c r="A3213" s="39"/>
      <c r="B3213" s="240"/>
      <c r="C3213" s="14" t="str">
        <f>IF(B3203&lt;&gt;"",'Agents Postes'!E$13,"")</f>
        <v/>
      </c>
      <c r="D3213" s="15"/>
      <c r="E3213" s="16"/>
      <c r="F3213" s="16"/>
      <c r="G3213" s="17"/>
      <c r="H3213" s="17"/>
      <c r="I3213" s="18"/>
      <c r="J3213" s="18"/>
      <c r="K3213" s="19"/>
      <c r="L3213" s="1">
        <f t="shared" si="3587"/>
        <v>0</v>
      </c>
      <c r="M3213" s="4">
        <f t="shared" si="3588"/>
        <v>0</v>
      </c>
      <c r="R3213">
        <f t="shared" si="3625"/>
        <v>2</v>
      </c>
      <c r="S3213" s="33">
        <f t="shared" ref="S3213" si="3635">S3203</f>
        <v>44138</v>
      </c>
      <c r="T3213">
        <f t="shared" si="3627"/>
        <v>45</v>
      </c>
      <c r="U3213">
        <f t="shared" si="3628"/>
        <v>11</v>
      </c>
      <c r="V3213" t="str">
        <f t="shared" si="3590"/>
        <v>452</v>
      </c>
      <c r="W3213" s="188">
        <f t="shared" si="3629"/>
        <v>0</v>
      </c>
      <c r="X3213" s="188">
        <f t="shared" si="3630"/>
        <v>0</v>
      </c>
      <c r="Y3213" s="33">
        <f t="shared" si="3631"/>
        <v>44138</v>
      </c>
    </row>
    <row r="3214" spans="1:25" ht="15">
      <c r="A3214" s="39"/>
      <c r="B3214" s="240"/>
      <c r="C3214" s="14" t="str">
        <f>IF(B3203&lt;&gt;"",'Agents Postes'!E$14,"")</f>
        <v/>
      </c>
      <c r="D3214" s="15"/>
      <c r="E3214" s="16"/>
      <c r="F3214" s="16"/>
      <c r="G3214" s="17"/>
      <c r="H3214" s="17"/>
      <c r="I3214" s="18"/>
      <c r="J3214" s="18"/>
      <c r="K3214" s="19"/>
      <c r="L3214" s="1">
        <f t="shared" si="3587"/>
        <v>0</v>
      </c>
      <c r="M3214" s="4">
        <f t="shared" si="3588"/>
        <v>0</v>
      </c>
      <c r="R3214">
        <f t="shared" si="3625"/>
        <v>2</v>
      </c>
      <c r="S3214" s="33">
        <f t="shared" ref="S3214" si="3636">S3203</f>
        <v>44138</v>
      </c>
      <c r="T3214">
        <f t="shared" si="3627"/>
        <v>45</v>
      </c>
      <c r="U3214">
        <f t="shared" si="3628"/>
        <v>11</v>
      </c>
      <c r="V3214" t="str">
        <f t="shared" si="3590"/>
        <v>452</v>
      </c>
      <c r="W3214" s="188">
        <f t="shared" si="3629"/>
        <v>0</v>
      </c>
      <c r="X3214" s="188">
        <f t="shared" si="3630"/>
        <v>0</v>
      </c>
      <c r="Y3214" s="33">
        <f t="shared" si="3631"/>
        <v>44138</v>
      </c>
    </row>
    <row r="3215" spans="1:25" ht="15">
      <c r="A3215" s="39"/>
      <c r="B3215" s="240"/>
      <c r="C3215" s="14" t="str">
        <f>IF(B3204&lt;&gt;"",'Agents Postes'!E$14,"")</f>
        <v/>
      </c>
      <c r="D3215" s="15"/>
      <c r="E3215" s="16"/>
      <c r="F3215" s="16"/>
      <c r="G3215" s="17"/>
      <c r="H3215" s="17"/>
      <c r="I3215" s="18"/>
      <c r="J3215" s="18"/>
      <c r="K3215" s="19"/>
      <c r="L3215" s="1">
        <f t="shared" si="3587"/>
        <v>0</v>
      </c>
      <c r="M3215" s="4">
        <f t="shared" si="3588"/>
        <v>0</v>
      </c>
      <c r="R3215">
        <f t="shared" si="3625"/>
        <v>2</v>
      </c>
      <c r="S3215" s="33">
        <f t="shared" ref="S3215" si="3637">S3203</f>
        <v>44138</v>
      </c>
      <c r="T3215">
        <f t="shared" si="3627"/>
        <v>45</v>
      </c>
      <c r="U3215">
        <f t="shared" si="3628"/>
        <v>11</v>
      </c>
      <c r="V3215" t="str">
        <f t="shared" si="3590"/>
        <v>452</v>
      </c>
      <c r="W3215" s="188">
        <f t="shared" si="3629"/>
        <v>0</v>
      </c>
      <c r="X3215" s="188">
        <f t="shared" si="3630"/>
        <v>0</v>
      </c>
      <c r="Y3215" s="33">
        <f t="shared" si="3631"/>
        <v>44138</v>
      </c>
    </row>
    <row r="3216" spans="1:25" ht="15">
      <c r="A3216" s="39"/>
      <c r="B3216" s="240"/>
      <c r="C3216" s="14" t="str">
        <f>IF(B3205&lt;&gt;"",'Agents Postes'!E$14,"")</f>
        <v/>
      </c>
      <c r="D3216" s="15"/>
      <c r="E3216" s="16"/>
      <c r="F3216" s="16"/>
      <c r="G3216" s="17"/>
      <c r="H3216" s="17"/>
      <c r="I3216" s="18"/>
      <c r="J3216" s="18"/>
      <c r="K3216" s="19"/>
      <c r="L3216" s="1">
        <f t="shared" si="3587"/>
        <v>0</v>
      </c>
      <c r="M3216" s="4">
        <f t="shared" si="3588"/>
        <v>0</v>
      </c>
      <c r="R3216">
        <f t="shared" si="3625"/>
        <v>2</v>
      </c>
      <c r="S3216" s="33">
        <f t="shared" ref="S3216" si="3638">S3203</f>
        <v>44138</v>
      </c>
      <c r="T3216">
        <f t="shared" si="3627"/>
        <v>45</v>
      </c>
      <c r="U3216">
        <f t="shared" si="3628"/>
        <v>11</v>
      </c>
      <c r="V3216" t="str">
        <f t="shared" si="3590"/>
        <v>452</v>
      </c>
      <c r="W3216" s="188">
        <f t="shared" si="3629"/>
        <v>0</v>
      </c>
      <c r="X3216" s="188">
        <f t="shared" si="3630"/>
        <v>0</v>
      </c>
      <c r="Y3216" s="33">
        <f t="shared" si="3631"/>
        <v>44138</v>
      </c>
    </row>
    <row r="3217" spans="1:25" ht="15.75" thickBot="1">
      <c r="A3217" s="39"/>
      <c r="B3217" s="241"/>
      <c r="C3217" s="14" t="str">
        <f>IF(B3206&lt;&gt;"",'Agents Postes'!E$14,"")</f>
        <v/>
      </c>
      <c r="D3217" s="15"/>
      <c r="E3217" s="126"/>
      <c r="F3217" s="126"/>
      <c r="G3217" s="127"/>
      <c r="H3217" s="127"/>
      <c r="I3217" s="128"/>
      <c r="J3217" s="128"/>
      <c r="K3217" s="21"/>
      <c r="L3217" s="5">
        <f t="shared" si="3587"/>
        <v>0</v>
      </c>
      <c r="M3217" s="6">
        <f t="shared" si="3588"/>
        <v>0</v>
      </c>
      <c r="R3217">
        <f t="shared" si="3625"/>
        <v>2</v>
      </c>
      <c r="S3217" s="33">
        <f t="shared" ref="S3217" si="3639">S3203</f>
        <v>44138</v>
      </c>
      <c r="T3217">
        <f t="shared" si="3627"/>
        <v>45</v>
      </c>
      <c r="U3217">
        <f t="shared" si="3628"/>
        <v>11</v>
      </c>
      <c r="V3217" t="str">
        <f t="shared" si="3590"/>
        <v>452</v>
      </c>
      <c r="W3217" s="188">
        <f t="shared" si="3629"/>
        <v>0</v>
      </c>
      <c r="X3217" s="188">
        <f t="shared" si="3630"/>
        <v>0</v>
      </c>
      <c r="Y3217" s="33">
        <f t="shared" si="3631"/>
        <v>44138</v>
      </c>
    </row>
    <row r="3218" spans="1:25" ht="15">
      <c r="A3218" s="39">
        <v>214</v>
      </c>
      <c r="B3218" s="239">
        <f>IF(WORKDAY(D$4,A3218,Feries)&lt;=F$4,WORKDAY(D$4,A3218,Feries),"")</f>
        <v>44139</v>
      </c>
      <c r="C3218" s="11" t="str">
        <f>IF(B3218&lt;&gt;"",'Agents Postes'!E$3,"")</f>
        <v>Herbert Dupont</v>
      </c>
      <c r="D3218" s="12"/>
      <c r="E3218" s="123"/>
      <c r="F3218" s="123"/>
      <c r="G3218" s="124"/>
      <c r="H3218" s="124"/>
      <c r="I3218" s="125"/>
      <c r="J3218" s="125"/>
      <c r="K3218" s="13"/>
      <c r="L3218" s="2">
        <f t="shared" si="3587"/>
        <v>0</v>
      </c>
      <c r="M3218" s="3">
        <f t="shared" si="3588"/>
        <v>0</v>
      </c>
      <c r="R3218">
        <f t="shared" si="3625"/>
        <v>3</v>
      </c>
      <c r="S3218" s="33">
        <f t="shared" ref="S3218" si="3640">B3218</f>
        <v>44139</v>
      </c>
      <c r="T3218">
        <f t="shared" si="3627"/>
        <v>45</v>
      </c>
      <c r="U3218">
        <f t="shared" si="3628"/>
        <v>11</v>
      </c>
      <c r="V3218" t="str">
        <f t="shared" si="3590"/>
        <v>45Herbert Dupont3</v>
      </c>
      <c r="W3218" s="188">
        <f t="shared" si="3629"/>
        <v>0</v>
      </c>
      <c r="X3218" s="188">
        <f t="shared" si="3630"/>
        <v>0</v>
      </c>
      <c r="Y3218" s="33">
        <f t="shared" si="3631"/>
        <v>44139</v>
      </c>
    </row>
    <row r="3219" spans="1:25" ht="15">
      <c r="A3219" s="39"/>
      <c r="B3219" s="240"/>
      <c r="C3219" s="14" t="str">
        <f>IF(B3218&lt;&gt;"",'Agents Postes'!E$4,"")</f>
        <v>Lulu Durand</v>
      </c>
      <c r="D3219" s="15"/>
      <c r="E3219" s="16"/>
      <c r="F3219" s="16"/>
      <c r="G3219" s="17"/>
      <c r="H3219" s="17"/>
      <c r="I3219" s="18"/>
      <c r="J3219" s="18"/>
      <c r="K3219" s="19"/>
      <c r="L3219" s="1">
        <f t="shared" si="3587"/>
        <v>0</v>
      </c>
      <c r="M3219" s="4">
        <f t="shared" si="3588"/>
        <v>0</v>
      </c>
      <c r="R3219">
        <f t="shared" si="3625"/>
        <v>3</v>
      </c>
      <c r="S3219" s="33">
        <f t="shared" ref="S3219" si="3641">S3218</f>
        <v>44139</v>
      </c>
      <c r="T3219">
        <f t="shared" si="3627"/>
        <v>45</v>
      </c>
      <c r="U3219">
        <f t="shared" si="3628"/>
        <v>11</v>
      </c>
      <c r="V3219" t="str">
        <f t="shared" si="3590"/>
        <v>45Lulu Durand3</v>
      </c>
      <c r="W3219" s="188">
        <f t="shared" si="3629"/>
        <v>0</v>
      </c>
      <c r="X3219" s="188">
        <f t="shared" si="3630"/>
        <v>0</v>
      </c>
      <c r="Y3219" s="33">
        <f t="shared" si="3631"/>
        <v>44139</v>
      </c>
    </row>
    <row r="3220" spans="1:25" ht="15">
      <c r="A3220" s="39"/>
      <c r="B3220" s="240"/>
      <c r="C3220" s="14" t="str">
        <f>IF(B3218&lt;&gt;"",'Agents Postes'!E$5,"")</f>
        <v>Jules Wist</v>
      </c>
      <c r="D3220" s="15"/>
      <c r="E3220" s="16"/>
      <c r="F3220" s="16"/>
      <c r="G3220" s="17"/>
      <c r="H3220" s="17"/>
      <c r="I3220" s="18"/>
      <c r="J3220" s="18"/>
      <c r="K3220" s="19"/>
      <c r="L3220" s="1">
        <f t="shared" si="3587"/>
        <v>0</v>
      </c>
      <c r="M3220" s="4">
        <f t="shared" si="3588"/>
        <v>0</v>
      </c>
      <c r="R3220">
        <f t="shared" si="3625"/>
        <v>3</v>
      </c>
      <c r="S3220" s="33">
        <f t="shared" ref="S3220" si="3642">S3218</f>
        <v>44139</v>
      </c>
      <c r="T3220">
        <f t="shared" si="3627"/>
        <v>45</v>
      </c>
      <c r="U3220">
        <f t="shared" si="3628"/>
        <v>11</v>
      </c>
      <c r="V3220" t="str">
        <f t="shared" si="3590"/>
        <v>45Jules Wist3</v>
      </c>
      <c r="W3220" s="188">
        <f t="shared" si="3629"/>
        <v>0</v>
      </c>
      <c r="X3220" s="188">
        <f t="shared" si="3630"/>
        <v>0</v>
      </c>
      <c r="Y3220" s="33">
        <f t="shared" si="3631"/>
        <v>44139</v>
      </c>
    </row>
    <row r="3221" spans="1:25" ht="15">
      <c r="A3221" s="39"/>
      <c r="B3221" s="240"/>
      <c r="C3221" s="14" t="str">
        <f>IF(B3218&lt;&gt;"",'Agents Postes'!E$6,"")</f>
        <v>Honoré Tarot</v>
      </c>
      <c r="D3221" s="15"/>
      <c r="E3221" s="16"/>
      <c r="F3221" s="16"/>
      <c r="G3221" s="17"/>
      <c r="H3221" s="17"/>
      <c r="I3221" s="18"/>
      <c r="J3221" s="18"/>
      <c r="K3221" s="19"/>
      <c r="L3221" s="1">
        <f t="shared" si="3587"/>
        <v>0</v>
      </c>
      <c r="M3221" s="4">
        <f t="shared" si="3588"/>
        <v>0</v>
      </c>
      <c r="R3221">
        <f t="shared" si="3625"/>
        <v>3</v>
      </c>
      <c r="S3221" s="33">
        <f t="shared" ref="S3221" si="3643">S3218</f>
        <v>44139</v>
      </c>
      <c r="T3221">
        <f t="shared" si="3627"/>
        <v>45</v>
      </c>
      <c r="U3221">
        <f t="shared" si="3628"/>
        <v>11</v>
      </c>
      <c r="V3221" t="str">
        <f t="shared" si="3590"/>
        <v>45Honoré Tarot3</v>
      </c>
      <c r="W3221" s="188">
        <f t="shared" si="3629"/>
        <v>0</v>
      </c>
      <c r="X3221" s="188">
        <f t="shared" si="3630"/>
        <v>0</v>
      </c>
      <c r="Y3221" s="33">
        <f t="shared" si="3631"/>
        <v>44139</v>
      </c>
    </row>
    <row r="3222" spans="1:25" ht="15">
      <c r="A3222" s="39"/>
      <c r="B3222" s="240"/>
      <c r="C3222" s="14" t="str">
        <f>IF(B3218&lt;&gt;"",'Agents Postes'!E$7,"")</f>
        <v>Joseph Belote</v>
      </c>
      <c r="D3222" s="15"/>
      <c r="E3222" s="16"/>
      <c r="F3222" s="16"/>
      <c r="G3222" s="17"/>
      <c r="H3222" s="17"/>
      <c r="I3222" s="18"/>
      <c r="J3222" s="18"/>
      <c r="K3222" s="19"/>
      <c r="L3222" s="1">
        <f t="shared" si="3587"/>
        <v>0</v>
      </c>
      <c r="M3222" s="4">
        <f t="shared" si="3588"/>
        <v>0</v>
      </c>
      <c r="R3222">
        <f t="shared" si="3625"/>
        <v>3</v>
      </c>
      <c r="S3222" s="33">
        <f t="shared" ref="S3222" si="3644">S3218</f>
        <v>44139</v>
      </c>
      <c r="T3222">
        <f t="shared" si="3627"/>
        <v>45</v>
      </c>
      <c r="U3222">
        <f t="shared" si="3628"/>
        <v>11</v>
      </c>
      <c r="V3222" t="str">
        <f t="shared" si="3590"/>
        <v>45Joseph Belote3</v>
      </c>
      <c r="W3222" s="188">
        <f t="shared" si="3629"/>
        <v>0</v>
      </c>
      <c r="X3222" s="188">
        <f t="shared" si="3630"/>
        <v>0</v>
      </c>
      <c r="Y3222" s="33">
        <f t="shared" si="3631"/>
        <v>44139</v>
      </c>
    </row>
    <row r="3223" spans="1:25" ht="15">
      <c r="A3223" s="39"/>
      <c r="B3223" s="240"/>
      <c r="C3223" s="14" t="str">
        <f>IF(B3218&lt;&gt;"",'Agents Postes'!E$8,"")</f>
        <v/>
      </c>
      <c r="D3223" s="15"/>
      <c r="E3223" s="16"/>
      <c r="F3223" s="16"/>
      <c r="G3223" s="17"/>
      <c r="H3223" s="17"/>
      <c r="I3223" s="18"/>
      <c r="J3223" s="18"/>
      <c r="K3223" s="19"/>
      <c r="L3223" s="1">
        <f t="shared" si="3587"/>
        <v>0</v>
      </c>
      <c r="M3223" s="4">
        <f t="shared" si="3588"/>
        <v>0</v>
      </c>
      <c r="R3223">
        <f t="shared" si="3625"/>
        <v>3</v>
      </c>
      <c r="S3223" s="33">
        <f t="shared" ref="S3223" si="3645">S3218</f>
        <v>44139</v>
      </c>
      <c r="T3223">
        <f t="shared" si="3627"/>
        <v>45</v>
      </c>
      <c r="U3223">
        <f t="shared" si="3628"/>
        <v>11</v>
      </c>
      <c r="V3223" t="str">
        <f t="shared" si="3590"/>
        <v>453</v>
      </c>
      <c r="W3223" s="188">
        <f t="shared" si="3629"/>
        <v>0</v>
      </c>
      <c r="X3223" s="188">
        <f t="shared" si="3630"/>
        <v>0</v>
      </c>
      <c r="Y3223" s="33">
        <f t="shared" si="3631"/>
        <v>44139</v>
      </c>
    </row>
    <row r="3224" spans="1:25" ht="15">
      <c r="A3224" s="39"/>
      <c r="B3224" s="240"/>
      <c r="C3224" s="14" t="str">
        <f>IF(B3218&lt;&gt;"",'Agents Postes'!E$9,"")</f>
        <v/>
      </c>
      <c r="D3224" s="15"/>
      <c r="E3224" s="16"/>
      <c r="F3224" s="16"/>
      <c r="G3224" s="17"/>
      <c r="H3224" s="17"/>
      <c r="I3224" s="18"/>
      <c r="J3224" s="18"/>
      <c r="K3224" s="19"/>
      <c r="L3224" s="1">
        <f t="shared" si="3587"/>
        <v>0</v>
      </c>
      <c r="M3224" s="4">
        <f t="shared" si="3588"/>
        <v>0</v>
      </c>
      <c r="R3224">
        <f t="shared" si="3625"/>
        <v>3</v>
      </c>
      <c r="S3224" s="33">
        <f t="shared" ref="S3224" si="3646">S3218</f>
        <v>44139</v>
      </c>
      <c r="T3224">
        <f t="shared" si="3627"/>
        <v>45</v>
      </c>
      <c r="U3224">
        <f t="shared" si="3628"/>
        <v>11</v>
      </c>
      <c r="V3224" t="str">
        <f t="shared" si="3590"/>
        <v>453</v>
      </c>
      <c r="W3224" s="188">
        <f t="shared" si="3629"/>
        <v>0</v>
      </c>
      <c r="X3224" s="188">
        <f t="shared" si="3630"/>
        <v>0</v>
      </c>
      <c r="Y3224" s="33">
        <f t="shared" si="3631"/>
        <v>44139</v>
      </c>
    </row>
    <row r="3225" spans="1:25" ht="15">
      <c r="A3225" s="39"/>
      <c r="B3225" s="240"/>
      <c r="C3225" s="14" t="str">
        <f>IF(B3218&lt;&gt;"",'Agents Postes'!E$10,"")</f>
        <v/>
      </c>
      <c r="D3225" s="15"/>
      <c r="E3225" s="16"/>
      <c r="F3225" s="16"/>
      <c r="G3225" s="17"/>
      <c r="H3225" s="17"/>
      <c r="I3225" s="18"/>
      <c r="J3225" s="18"/>
      <c r="K3225" s="19"/>
      <c r="L3225" s="1">
        <f t="shared" si="3587"/>
        <v>0</v>
      </c>
      <c r="M3225" s="4">
        <f t="shared" si="3588"/>
        <v>0</v>
      </c>
      <c r="R3225">
        <f t="shared" si="3625"/>
        <v>3</v>
      </c>
      <c r="S3225" s="33">
        <f t="shared" ref="S3225" si="3647">S3218</f>
        <v>44139</v>
      </c>
      <c r="T3225">
        <f t="shared" si="3627"/>
        <v>45</v>
      </c>
      <c r="U3225">
        <f t="shared" si="3628"/>
        <v>11</v>
      </c>
      <c r="V3225" t="str">
        <f t="shared" si="3590"/>
        <v>453</v>
      </c>
      <c r="W3225" s="188">
        <f t="shared" si="3629"/>
        <v>0</v>
      </c>
      <c r="X3225" s="188">
        <f t="shared" si="3630"/>
        <v>0</v>
      </c>
      <c r="Y3225" s="33">
        <f t="shared" si="3631"/>
        <v>44139</v>
      </c>
    </row>
    <row r="3226" spans="1:25" ht="15">
      <c r="A3226" s="39"/>
      <c r="B3226" s="240"/>
      <c r="C3226" s="14" t="str">
        <f>IF(B3218&lt;&gt;"",'Agents Postes'!E$11,"")</f>
        <v/>
      </c>
      <c r="D3226" s="15"/>
      <c r="E3226" s="16"/>
      <c r="F3226" s="16"/>
      <c r="G3226" s="17"/>
      <c r="H3226" s="17"/>
      <c r="I3226" s="18"/>
      <c r="J3226" s="18"/>
      <c r="K3226" s="19"/>
      <c r="L3226" s="1">
        <f t="shared" si="3587"/>
        <v>0</v>
      </c>
      <c r="M3226" s="4">
        <f t="shared" si="3588"/>
        <v>0</v>
      </c>
      <c r="R3226">
        <f t="shared" si="3625"/>
        <v>3</v>
      </c>
      <c r="S3226" s="33">
        <f t="shared" ref="S3226" si="3648">S3218</f>
        <v>44139</v>
      </c>
      <c r="T3226">
        <f t="shared" si="3627"/>
        <v>45</v>
      </c>
      <c r="U3226">
        <f t="shared" si="3628"/>
        <v>11</v>
      </c>
      <c r="V3226" t="str">
        <f t="shared" si="3590"/>
        <v>453</v>
      </c>
      <c r="W3226" s="188">
        <f t="shared" si="3629"/>
        <v>0</v>
      </c>
      <c r="X3226" s="188">
        <f t="shared" si="3630"/>
        <v>0</v>
      </c>
      <c r="Y3226" s="33">
        <f t="shared" si="3631"/>
        <v>44139</v>
      </c>
    </row>
    <row r="3227" spans="1:25" ht="15">
      <c r="A3227" s="39"/>
      <c r="B3227" s="240"/>
      <c r="C3227" s="14" t="str">
        <f>IF(B3218&lt;&gt;"",'Agents Postes'!E$12,"")</f>
        <v/>
      </c>
      <c r="D3227" s="15"/>
      <c r="E3227" s="16"/>
      <c r="F3227" s="16"/>
      <c r="G3227" s="17"/>
      <c r="H3227" s="17"/>
      <c r="I3227" s="18"/>
      <c r="J3227" s="18"/>
      <c r="K3227" s="19"/>
      <c r="L3227" s="1">
        <f t="shared" si="3587"/>
        <v>0</v>
      </c>
      <c r="M3227" s="4">
        <f t="shared" si="3588"/>
        <v>0</v>
      </c>
      <c r="R3227">
        <f t="shared" si="3625"/>
        <v>3</v>
      </c>
      <c r="S3227" s="33">
        <f t="shared" ref="S3227" si="3649">S3218</f>
        <v>44139</v>
      </c>
      <c r="T3227">
        <f t="shared" si="3627"/>
        <v>45</v>
      </c>
      <c r="U3227">
        <f t="shared" si="3628"/>
        <v>11</v>
      </c>
      <c r="V3227" t="str">
        <f t="shared" si="3590"/>
        <v>453</v>
      </c>
      <c r="W3227" s="188">
        <f t="shared" si="3629"/>
        <v>0</v>
      </c>
      <c r="X3227" s="188">
        <f t="shared" si="3630"/>
        <v>0</v>
      </c>
      <c r="Y3227" s="33">
        <f t="shared" si="3631"/>
        <v>44139</v>
      </c>
    </row>
    <row r="3228" spans="1:25" ht="15">
      <c r="A3228" s="39"/>
      <c r="B3228" s="240"/>
      <c r="C3228" s="14" t="str">
        <f>IF(B3218&lt;&gt;"",'Agents Postes'!E$13,"")</f>
        <v/>
      </c>
      <c r="D3228" s="15"/>
      <c r="E3228" s="16"/>
      <c r="F3228" s="16"/>
      <c r="G3228" s="17"/>
      <c r="H3228" s="17"/>
      <c r="I3228" s="18"/>
      <c r="J3228" s="18"/>
      <c r="K3228" s="19"/>
      <c r="L3228" s="1">
        <f t="shared" si="3587"/>
        <v>0</v>
      </c>
      <c r="M3228" s="4">
        <f t="shared" si="3588"/>
        <v>0</v>
      </c>
      <c r="R3228">
        <f t="shared" si="3625"/>
        <v>3</v>
      </c>
      <c r="S3228" s="33">
        <f t="shared" ref="S3228" si="3650">S3218</f>
        <v>44139</v>
      </c>
      <c r="T3228">
        <f t="shared" si="3627"/>
        <v>45</v>
      </c>
      <c r="U3228">
        <f t="shared" si="3628"/>
        <v>11</v>
      </c>
      <c r="V3228" t="str">
        <f t="shared" si="3590"/>
        <v>453</v>
      </c>
      <c r="W3228" s="188">
        <f t="shared" si="3629"/>
        <v>0</v>
      </c>
      <c r="X3228" s="188">
        <f t="shared" si="3630"/>
        <v>0</v>
      </c>
      <c r="Y3228" s="33">
        <f t="shared" si="3631"/>
        <v>44139</v>
      </c>
    </row>
    <row r="3229" spans="1:25" ht="15">
      <c r="A3229" s="39"/>
      <c r="B3229" s="240"/>
      <c r="C3229" s="14" t="str">
        <f>IF(B3218&lt;&gt;"",'Agents Postes'!E$14,"")</f>
        <v/>
      </c>
      <c r="D3229" s="15"/>
      <c r="E3229" s="16"/>
      <c r="F3229" s="16"/>
      <c r="G3229" s="17"/>
      <c r="H3229" s="17"/>
      <c r="I3229" s="18"/>
      <c r="J3229" s="18"/>
      <c r="K3229" s="19"/>
      <c r="L3229" s="1">
        <f t="shared" si="3587"/>
        <v>0</v>
      </c>
      <c r="M3229" s="4">
        <f t="shared" si="3588"/>
        <v>0</v>
      </c>
      <c r="R3229">
        <f t="shared" si="3625"/>
        <v>3</v>
      </c>
      <c r="S3229" s="33">
        <f t="shared" ref="S3229" si="3651">S3218</f>
        <v>44139</v>
      </c>
      <c r="T3229">
        <f t="shared" si="3627"/>
        <v>45</v>
      </c>
      <c r="U3229">
        <f t="shared" si="3628"/>
        <v>11</v>
      </c>
      <c r="V3229" t="str">
        <f t="shared" si="3590"/>
        <v>453</v>
      </c>
      <c r="W3229" s="188">
        <f t="shared" si="3629"/>
        <v>0</v>
      </c>
      <c r="X3229" s="188">
        <f t="shared" si="3630"/>
        <v>0</v>
      </c>
      <c r="Y3229" s="33">
        <f t="shared" si="3631"/>
        <v>44139</v>
      </c>
    </row>
    <row r="3230" spans="1:25" ht="15">
      <c r="A3230" s="39"/>
      <c r="B3230" s="240"/>
      <c r="C3230" s="14" t="str">
        <f>IF(B3219&lt;&gt;"",'Agents Postes'!E$14,"")</f>
        <v/>
      </c>
      <c r="D3230" s="15"/>
      <c r="E3230" s="16"/>
      <c r="F3230" s="16"/>
      <c r="G3230" s="17"/>
      <c r="H3230" s="17"/>
      <c r="I3230" s="18"/>
      <c r="J3230" s="18"/>
      <c r="K3230" s="19"/>
      <c r="L3230" s="1">
        <f t="shared" si="3587"/>
        <v>0</v>
      </c>
      <c r="M3230" s="4">
        <f t="shared" si="3588"/>
        <v>0</v>
      </c>
      <c r="R3230">
        <f t="shared" si="3625"/>
        <v>3</v>
      </c>
      <c r="S3230" s="33">
        <f t="shared" ref="S3230" si="3652">S3218</f>
        <v>44139</v>
      </c>
      <c r="T3230">
        <f t="shared" si="3627"/>
        <v>45</v>
      </c>
      <c r="U3230">
        <f t="shared" si="3628"/>
        <v>11</v>
      </c>
      <c r="V3230" t="str">
        <f t="shared" si="3590"/>
        <v>453</v>
      </c>
      <c r="W3230" s="188">
        <f t="shared" si="3629"/>
        <v>0</v>
      </c>
      <c r="X3230" s="188">
        <f t="shared" si="3630"/>
        <v>0</v>
      </c>
      <c r="Y3230" s="33">
        <f t="shared" si="3631"/>
        <v>44139</v>
      </c>
    </row>
    <row r="3231" spans="1:25" ht="15">
      <c r="A3231" s="39"/>
      <c r="B3231" s="240"/>
      <c r="C3231" s="14" t="str">
        <f>IF(B3220&lt;&gt;"",'Agents Postes'!E$14,"")</f>
        <v/>
      </c>
      <c r="D3231" s="15"/>
      <c r="E3231" s="16"/>
      <c r="F3231" s="16"/>
      <c r="G3231" s="17"/>
      <c r="H3231" s="17"/>
      <c r="I3231" s="18"/>
      <c r="J3231" s="18"/>
      <c r="K3231" s="19"/>
      <c r="L3231" s="1">
        <f t="shared" si="3587"/>
        <v>0</v>
      </c>
      <c r="M3231" s="4">
        <f t="shared" si="3588"/>
        <v>0</v>
      </c>
      <c r="R3231">
        <f t="shared" si="3625"/>
        <v>3</v>
      </c>
      <c r="S3231" s="33">
        <f t="shared" ref="S3231" si="3653">S3218</f>
        <v>44139</v>
      </c>
      <c r="T3231">
        <f t="shared" si="3627"/>
        <v>45</v>
      </c>
      <c r="U3231">
        <f t="shared" si="3628"/>
        <v>11</v>
      </c>
      <c r="V3231" t="str">
        <f t="shared" si="3590"/>
        <v>453</v>
      </c>
      <c r="W3231" s="188">
        <f t="shared" si="3629"/>
        <v>0</v>
      </c>
      <c r="X3231" s="188">
        <f t="shared" si="3630"/>
        <v>0</v>
      </c>
      <c r="Y3231" s="33">
        <f t="shared" si="3631"/>
        <v>44139</v>
      </c>
    </row>
    <row r="3232" spans="1:25" ht="15.75" thickBot="1">
      <c r="A3232" s="39"/>
      <c r="B3232" s="241"/>
      <c r="C3232" s="14" t="str">
        <f>IF(B3221&lt;&gt;"",'Agents Postes'!E$14,"")</f>
        <v/>
      </c>
      <c r="D3232" s="15"/>
      <c r="E3232" s="126"/>
      <c r="F3232" s="126"/>
      <c r="G3232" s="127"/>
      <c r="H3232" s="127"/>
      <c r="I3232" s="128"/>
      <c r="J3232" s="128"/>
      <c r="K3232" s="21"/>
      <c r="L3232" s="5">
        <f t="shared" si="3587"/>
        <v>0</v>
      </c>
      <c r="M3232" s="6">
        <f t="shared" si="3588"/>
        <v>0</v>
      </c>
      <c r="R3232">
        <f t="shared" si="3625"/>
        <v>3</v>
      </c>
      <c r="S3232" s="33">
        <f t="shared" ref="S3232" si="3654">S3218</f>
        <v>44139</v>
      </c>
      <c r="T3232">
        <f t="shared" si="3627"/>
        <v>45</v>
      </c>
      <c r="U3232">
        <f t="shared" si="3628"/>
        <v>11</v>
      </c>
      <c r="V3232" t="str">
        <f t="shared" si="3590"/>
        <v>453</v>
      </c>
      <c r="W3232" s="188">
        <f t="shared" si="3629"/>
        <v>0</v>
      </c>
      <c r="X3232" s="188">
        <f t="shared" si="3630"/>
        <v>0</v>
      </c>
      <c r="Y3232" s="33">
        <f t="shared" si="3631"/>
        <v>44139</v>
      </c>
    </row>
    <row r="3233" spans="1:25" ht="15">
      <c r="A3233" s="39">
        <v>215</v>
      </c>
      <c r="B3233" s="239">
        <f>IF(WORKDAY(D$4,A3233,Feries)&lt;=F$4,WORKDAY(D$4,A3233,Feries),"")</f>
        <v>44140</v>
      </c>
      <c r="C3233" s="11" t="str">
        <f>IF(B3233&lt;&gt;"",'Agents Postes'!E$3,"")</f>
        <v>Herbert Dupont</v>
      </c>
      <c r="D3233" s="12"/>
      <c r="E3233" s="123"/>
      <c r="F3233" s="123"/>
      <c r="G3233" s="124"/>
      <c r="H3233" s="124"/>
      <c r="I3233" s="125"/>
      <c r="J3233" s="125"/>
      <c r="K3233" s="13"/>
      <c r="L3233" s="2">
        <f t="shared" si="3587"/>
        <v>0</v>
      </c>
      <c r="M3233" s="3">
        <f t="shared" si="3588"/>
        <v>0</v>
      </c>
      <c r="R3233">
        <f t="shared" si="3625"/>
        <v>4</v>
      </c>
      <c r="S3233" s="33">
        <f t="shared" ref="S3233" si="3655">B3233</f>
        <v>44140</v>
      </c>
      <c r="T3233">
        <f t="shared" si="3627"/>
        <v>45</v>
      </c>
      <c r="U3233">
        <f t="shared" si="3628"/>
        <v>11</v>
      </c>
      <c r="V3233" t="str">
        <f t="shared" si="3590"/>
        <v>45Herbert Dupont4</v>
      </c>
      <c r="W3233" s="188">
        <f t="shared" si="3629"/>
        <v>0</v>
      </c>
      <c r="X3233" s="188">
        <f t="shared" si="3630"/>
        <v>0</v>
      </c>
      <c r="Y3233" s="33">
        <f t="shared" si="3631"/>
        <v>44140</v>
      </c>
    </row>
    <row r="3234" spans="1:25" ht="15">
      <c r="A3234" s="39"/>
      <c r="B3234" s="240"/>
      <c r="C3234" s="14" t="str">
        <f>IF(B3233&lt;&gt;"",'Agents Postes'!E$4,"")</f>
        <v>Lulu Durand</v>
      </c>
      <c r="D3234" s="15"/>
      <c r="E3234" s="16"/>
      <c r="F3234" s="16"/>
      <c r="G3234" s="17"/>
      <c r="H3234" s="17"/>
      <c r="I3234" s="18"/>
      <c r="J3234" s="18"/>
      <c r="K3234" s="19"/>
      <c r="L3234" s="1">
        <f t="shared" si="3587"/>
        <v>0</v>
      </c>
      <c r="M3234" s="4">
        <f t="shared" si="3588"/>
        <v>0</v>
      </c>
      <c r="R3234">
        <f t="shared" si="3625"/>
        <v>4</v>
      </c>
      <c r="S3234" s="33">
        <f t="shared" ref="S3234" si="3656">S3233</f>
        <v>44140</v>
      </c>
      <c r="T3234">
        <f t="shared" si="3627"/>
        <v>45</v>
      </c>
      <c r="U3234">
        <f t="shared" si="3628"/>
        <v>11</v>
      </c>
      <c r="V3234" t="str">
        <f t="shared" si="3590"/>
        <v>45Lulu Durand4</v>
      </c>
      <c r="W3234" s="188">
        <f t="shared" si="3629"/>
        <v>0</v>
      </c>
      <c r="X3234" s="188">
        <f t="shared" si="3630"/>
        <v>0</v>
      </c>
      <c r="Y3234" s="33">
        <f t="shared" si="3631"/>
        <v>44140</v>
      </c>
    </row>
    <row r="3235" spans="1:25" ht="15">
      <c r="A3235" s="39"/>
      <c r="B3235" s="240"/>
      <c r="C3235" s="14" t="str">
        <f>IF(B3233&lt;&gt;"",'Agents Postes'!E$5,"")</f>
        <v>Jules Wist</v>
      </c>
      <c r="D3235" s="15"/>
      <c r="E3235" s="16"/>
      <c r="F3235" s="16"/>
      <c r="G3235" s="17"/>
      <c r="H3235" s="17"/>
      <c r="I3235" s="18"/>
      <c r="J3235" s="18"/>
      <c r="K3235" s="19"/>
      <c r="L3235" s="1">
        <f t="shared" si="3587"/>
        <v>0</v>
      </c>
      <c r="M3235" s="4">
        <f t="shared" si="3588"/>
        <v>0</v>
      </c>
      <c r="R3235">
        <f t="shared" si="3625"/>
        <v>4</v>
      </c>
      <c r="S3235" s="33">
        <f t="shared" ref="S3235" si="3657">S3233</f>
        <v>44140</v>
      </c>
      <c r="T3235">
        <f t="shared" si="3627"/>
        <v>45</v>
      </c>
      <c r="U3235">
        <f t="shared" si="3628"/>
        <v>11</v>
      </c>
      <c r="V3235" t="str">
        <f t="shared" si="3590"/>
        <v>45Jules Wist4</v>
      </c>
      <c r="W3235" s="188">
        <f t="shared" si="3629"/>
        <v>0</v>
      </c>
      <c r="X3235" s="188">
        <f t="shared" si="3630"/>
        <v>0</v>
      </c>
      <c r="Y3235" s="33">
        <f t="shared" si="3631"/>
        <v>44140</v>
      </c>
    </row>
    <row r="3236" spans="1:25" ht="15">
      <c r="A3236" s="39"/>
      <c r="B3236" s="240"/>
      <c r="C3236" s="14" t="str">
        <f>IF(B3233&lt;&gt;"",'Agents Postes'!E$6,"")</f>
        <v>Honoré Tarot</v>
      </c>
      <c r="D3236" s="15"/>
      <c r="E3236" s="16"/>
      <c r="F3236" s="16"/>
      <c r="G3236" s="17"/>
      <c r="H3236" s="17"/>
      <c r="I3236" s="18"/>
      <c r="J3236" s="18"/>
      <c r="K3236" s="19"/>
      <c r="L3236" s="1">
        <f t="shared" si="3587"/>
        <v>0</v>
      </c>
      <c r="M3236" s="4">
        <f t="shared" si="3588"/>
        <v>0</v>
      </c>
      <c r="R3236">
        <f t="shared" si="3625"/>
        <v>4</v>
      </c>
      <c r="S3236" s="33">
        <f t="shared" ref="S3236" si="3658">S3233</f>
        <v>44140</v>
      </c>
      <c r="T3236">
        <f t="shared" si="3627"/>
        <v>45</v>
      </c>
      <c r="U3236">
        <f t="shared" si="3628"/>
        <v>11</v>
      </c>
      <c r="V3236" t="str">
        <f t="shared" si="3590"/>
        <v>45Honoré Tarot4</v>
      </c>
      <c r="W3236" s="188">
        <f t="shared" si="3629"/>
        <v>0</v>
      </c>
      <c r="X3236" s="188">
        <f t="shared" si="3630"/>
        <v>0</v>
      </c>
      <c r="Y3236" s="33">
        <f t="shared" si="3631"/>
        <v>44140</v>
      </c>
    </row>
    <row r="3237" spans="1:25" ht="15">
      <c r="A3237" s="39"/>
      <c r="B3237" s="240"/>
      <c r="C3237" s="14" t="str">
        <f>IF(B3233&lt;&gt;"",'Agents Postes'!E$7,"")</f>
        <v>Joseph Belote</v>
      </c>
      <c r="D3237" s="15"/>
      <c r="E3237" s="16"/>
      <c r="F3237" s="16"/>
      <c r="G3237" s="17"/>
      <c r="H3237" s="17"/>
      <c r="I3237" s="18"/>
      <c r="J3237" s="18"/>
      <c r="K3237" s="19"/>
      <c r="L3237" s="1">
        <f t="shared" si="3587"/>
        <v>0</v>
      </c>
      <c r="M3237" s="4">
        <f t="shared" si="3588"/>
        <v>0</v>
      </c>
      <c r="R3237">
        <f t="shared" si="3625"/>
        <v>4</v>
      </c>
      <c r="S3237" s="33">
        <f t="shared" ref="S3237" si="3659">S3233</f>
        <v>44140</v>
      </c>
      <c r="T3237">
        <f t="shared" si="3627"/>
        <v>45</v>
      </c>
      <c r="U3237">
        <f t="shared" si="3628"/>
        <v>11</v>
      </c>
      <c r="V3237" t="str">
        <f t="shared" si="3590"/>
        <v>45Joseph Belote4</v>
      </c>
      <c r="W3237" s="188">
        <f t="shared" si="3629"/>
        <v>0</v>
      </c>
      <c r="X3237" s="188">
        <f t="shared" si="3630"/>
        <v>0</v>
      </c>
      <c r="Y3237" s="33">
        <f t="shared" si="3631"/>
        <v>44140</v>
      </c>
    </row>
    <row r="3238" spans="1:25" ht="15">
      <c r="A3238" s="39"/>
      <c r="B3238" s="240"/>
      <c r="C3238" s="14" t="str">
        <f>IF(B3233&lt;&gt;"",'Agents Postes'!E$8,"")</f>
        <v/>
      </c>
      <c r="D3238" s="15"/>
      <c r="E3238" s="16"/>
      <c r="F3238" s="16"/>
      <c r="G3238" s="17"/>
      <c r="H3238" s="17"/>
      <c r="I3238" s="18"/>
      <c r="J3238" s="18"/>
      <c r="K3238" s="19"/>
      <c r="L3238" s="1">
        <f t="shared" ref="L3238:L3301" si="3660">(F3238-E3238)+(H3238-G3238)+(J3238-I3238)</f>
        <v>0</v>
      </c>
      <c r="M3238" s="4">
        <f t="shared" ref="M3238:M3301" si="3661">L3238*24</f>
        <v>0</v>
      </c>
      <c r="R3238">
        <f t="shared" si="3625"/>
        <v>4</v>
      </c>
      <c r="S3238" s="33">
        <f t="shared" ref="S3238" si="3662">S3233</f>
        <v>44140</v>
      </c>
      <c r="T3238">
        <f t="shared" si="3627"/>
        <v>45</v>
      </c>
      <c r="U3238">
        <f t="shared" si="3628"/>
        <v>11</v>
      </c>
      <c r="V3238" t="str">
        <f t="shared" ref="V3238:V3301" si="3663">T3238&amp;C3238&amp;R3238</f>
        <v>454</v>
      </c>
      <c r="W3238" s="188">
        <f t="shared" si="3629"/>
        <v>0</v>
      </c>
      <c r="X3238" s="188">
        <f t="shared" si="3630"/>
        <v>0</v>
      </c>
      <c r="Y3238" s="33">
        <f t="shared" si="3631"/>
        <v>44140</v>
      </c>
    </row>
    <row r="3239" spans="1:25" ht="15">
      <c r="A3239" s="39"/>
      <c r="B3239" s="240"/>
      <c r="C3239" s="14" t="str">
        <f>IF(B3233&lt;&gt;"",'Agents Postes'!E$9,"")</f>
        <v/>
      </c>
      <c r="D3239" s="15"/>
      <c r="E3239" s="16"/>
      <c r="F3239" s="16"/>
      <c r="G3239" s="17"/>
      <c r="H3239" s="17"/>
      <c r="I3239" s="18"/>
      <c r="J3239" s="18"/>
      <c r="K3239" s="19"/>
      <c r="L3239" s="1">
        <f t="shared" si="3660"/>
        <v>0</v>
      </c>
      <c r="M3239" s="4">
        <f t="shared" si="3661"/>
        <v>0</v>
      </c>
      <c r="R3239">
        <f t="shared" si="3625"/>
        <v>4</v>
      </c>
      <c r="S3239" s="33">
        <f t="shared" ref="S3239" si="3664">S3233</f>
        <v>44140</v>
      </c>
      <c r="T3239">
        <f t="shared" si="3627"/>
        <v>45</v>
      </c>
      <c r="U3239">
        <f t="shared" si="3628"/>
        <v>11</v>
      </c>
      <c r="V3239" t="str">
        <f t="shared" si="3663"/>
        <v>454</v>
      </c>
      <c r="W3239" s="188">
        <f t="shared" si="3629"/>
        <v>0</v>
      </c>
      <c r="X3239" s="188">
        <f t="shared" si="3630"/>
        <v>0</v>
      </c>
      <c r="Y3239" s="33">
        <f t="shared" si="3631"/>
        <v>44140</v>
      </c>
    </row>
    <row r="3240" spans="1:25" ht="15">
      <c r="A3240" s="39"/>
      <c r="B3240" s="240"/>
      <c r="C3240" s="14" t="str">
        <f>IF(B3233&lt;&gt;"",'Agents Postes'!E$10,"")</f>
        <v/>
      </c>
      <c r="D3240" s="15"/>
      <c r="E3240" s="16"/>
      <c r="F3240" s="16"/>
      <c r="G3240" s="17"/>
      <c r="H3240" s="17"/>
      <c r="I3240" s="18"/>
      <c r="J3240" s="18"/>
      <c r="K3240" s="19"/>
      <c r="L3240" s="1">
        <f t="shared" si="3660"/>
        <v>0</v>
      </c>
      <c r="M3240" s="4">
        <f t="shared" si="3661"/>
        <v>0</v>
      </c>
      <c r="R3240">
        <f t="shared" si="3625"/>
        <v>4</v>
      </c>
      <c r="S3240" s="33">
        <f t="shared" ref="S3240" si="3665">S3233</f>
        <v>44140</v>
      </c>
      <c r="T3240">
        <f t="shared" si="3627"/>
        <v>45</v>
      </c>
      <c r="U3240">
        <f t="shared" si="3628"/>
        <v>11</v>
      </c>
      <c r="V3240" t="str">
        <f t="shared" si="3663"/>
        <v>454</v>
      </c>
      <c r="W3240" s="188">
        <f t="shared" si="3629"/>
        <v>0</v>
      </c>
      <c r="X3240" s="188">
        <f t="shared" si="3630"/>
        <v>0</v>
      </c>
      <c r="Y3240" s="33">
        <f t="shared" si="3631"/>
        <v>44140</v>
      </c>
    </row>
    <row r="3241" spans="1:25" ht="15">
      <c r="A3241" s="39"/>
      <c r="B3241" s="240"/>
      <c r="C3241" s="14" t="str">
        <f>IF(B3233&lt;&gt;"",'Agents Postes'!E$11,"")</f>
        <v/>
      </c>
      <c r="D3241" s="15"/>
      <c r="E3241" s="16"/>
      <c r="F3241" s="16"/>
      <c r="G3241" s="17"/>
      <c r="H3241" s="17"/>
      <c r="I3241" s="18"/>
      <c r="J3241" s="18"/>
      <c r="K3241" s="19"/>
      <c r="L3241" s="1">
        <f t="shared" si="3660"/>
        <v>0</v>
      </c>
      <c r="M3241" s="4">
        <f t="shared" si="3661"/>
        <v>0</v>
      </c>
      <c r="R3241">
        <f t="shared" si="3625"/>
        <v>4</v>
      </c>
      <c r="S3241" s="33">
        <f t="shared" ref="S3241" si="3666">S3233</f>
        <v>44140</v>
      </c>
      <c r="T3241">
        <f t="shared" si="3627"/>
        <v>45</v>
      </c>
      <c r="U3241">
        <f t="shared" si="3628"/>
        <v>11</v>
      </c>
      <c r="V3241" t="str">
        <f t="shared" si="3663"/>
        <v>454</v>
      </c>
      <c r="W3241" s="188">
        <f t="shared" si="3629"/>
        <v>0</v>
      </c>
      <c r="X3241" s="188">
        <f t="shared" si="3630"/>
        <v>0</v>
      </c>
      <c r="Y3241" s="33">
        <f t="shared" si="3631"/>
        <v>44140</v>
      </c>
    </row>
    <row r="3242" spans="1:25" ht="15">
      <c r="A3242" s="39"/>
      <c r="B3242" s="240"/>
      <c r="C3242" s="14" t="str">
        <f>IF(B3233&lt;&gt;"",'Agents Postes'!E$12,"")</f>
        <v/>
      </c>
      <c r="D3242" s="15"/>
      <c r="E3242" s="16"/>
      <c r="F3242" s="16"/>
      <c r="G3242" s="17"/>
      <c r="H3242" s="17"/>
      <c r="I3242" s="18"/>
      <c r="J3242" s="18"/>
      <c r="K3242" s="19"/>
      <c r="L3242" s="1">
        <f t="shared" si="3660"/>
        <v>0</v>
      </c>
      <c r="M3242" s="4">
        <f t="shared" si="3661"/>
        <v>0</v>
      </c>
      <c r="R3242">
        <f t="shared" si="3625"/>
        <v>4</v>
      </c>
      <c r="S3242" s="33">
        <f t="shared" ref="S3242" si="3667">S3233</f>
        <v>44140</v>
      </c>
      <c r="T3242">
        <f t="shared" si="3627"/>
        <v>45</v>
      </c>
      <c r="U3242">
        <f t="shared" si="3628"/>
        <v>11</v>
      </c>
      <c r="V3242" t="str">
        <f t="shared" si="3663"/>
        <v>454</v>
      </c>
      <c r="W3242" s="188">
        <f t="shared" si="3629"/>
        <v>0</v>
      </c>
      <c r="X3242" s="188">
        <f t="shared" si="3630"/>
        <v>0</v>
      </c>
      <c r="Y3242" s="33">
        <f t="shared" si="3631"/>
        <v>44140</v>
      </c>
    </row>
    <row r="3243" spans="1:25" ht="15">
      <c r="A3243" s="39"/>
      <c r="B3243" s="240"/>
      <c r="C3243" s="14" t="str">
        <f>IF(B3233&lt;&gt;"",'Agents Postes'!E$13,"")</f>
        <v/>
      </c>
      <c r="D3243" s="15"/>
      <c r="E3243" s="16"/>
      <c r="F3243" s="16"/>
      <c r="G3243" s="17"/>
      <c r="H3243" s="17"/>
      <c r="I3243" s="18"/>
      <c r="J3243" s="18"/>
      <c r="K3243" s="19"/>
      <c r="L3243" s="1">
        <f t="shared" si="3660"/>
        <v>0</v>
      </c>
      <c r="M3243" s="4">
        <f t="shared" si="3661"/>
        <v>0</v>
      </c>
      <c r="R3243">
        <f t="shared" si="3625"/>
        <v>4</v>
      </c>
      <c r="S3243" s="33">
        <f t="shared" ref="S3243" si="3668">S3233</f>
        <v>44140</v>
      </c>
      <c r="T3243">
        <f t="shared" si="3627"/>
        <v>45</v>
      </c>
      <c r="U3243">
        <f t="shared" si="3628"/>
        <v>11</v>
      </c>
      <c r="V3243" t="str">
        <f t="shared" si="3663"/>
        <v>454</v>
      </c>
      <c r="W3243" s="188">
        <f t="shared" si="3629"/>
        <v>0</v>
      </c>
      <c r="X3243" s="188">
        <f t="shared" si="3630"/>
        <v>0</v>
      </c>
      <c r="Y3243" s="33">
        <f t="shared" si="3631"/>
        <v>44140</v>
      </c>
    </row>
    <row r="3244" spans="1:25" ht="15">
      <c r="A3244" s="39"/>
      <c r="B3244" s="240"/>
      <c r="C3244" s="14" t="str">
        <f>IF(B3233&lt;&gt;"",'Agents Postes'!E$14,"")</f>
        <v/>
      </c>
      <c r="D3244" s="15"/>
      <c r="E3244" s="16"/>
      <c r="F3244" s="16"/>
      <c r="G3244" s="17"/>
      <c r="H3244" s="17"/>
      <c r="I3244" s="18"/>
      <c r="J3244" s="18"/>
      <c r="K3244" s="19"/>
      <c r="L3244" s="1">
        <f t="shared" si="3660"/>
        <v>0</v>
      </c>
      <c r="M3244" s="4">
        <f t="shared" si="3661"/>
        <v>0</v>
      </c>
      <c r="R3244">
        <f t="shared" si="3625"/>
        <v>4</v>
      </c>
      <c r="S3244" s="33">
        <f t="shared" ref="S3244" si="3669">S3233</f>
        <v>44140</v>
      </c>
      <c r="T3244">
        <f t="shared" si="3627"/>
        <v>45</v>
      </c>
      <c r="U3244">
        <f t="shared" si="3628"/>
        <v>11</v>
      </c>
      <c r="V3244" t="str">
        <f t="shared" si="3663"/>
        <v>454</v>
      </c>
      <c r="W3244" s="188">
        <f t="shared" si="3629"/>
        <v>0</v>
      </c>
      <c r="X3244" s="188">
        <f t="shared" si="3630"/>
        <v>0</v>
      </c>
      <c r="Y3244" s="33">
        <f t="shared" si="3631"/>
        <v>44140</v>
      </c>
    </row>
    <row r="3245" spans="1:25" ht="15">
      <c r="A3245" s="39"/>
      <c r="B3245" s="240"/>
      <c r="C3245" s="14" t="str">
        <f>IF(B3234&lt;&gt;"",'Agents Postes'!E$14,"")</f>
        <v/>
      </c>
      <c r="D3245" s="15"/>
      <c r="E3245" s="16"/>
      <c r="F3245" s="16"/>
      <c r="G3245" s="17"/>
      <c r="H3245" s="17"/>
      <c r="I3245" s="18"/>
      <c r="J3245" s="18"/>
      <c r="K3245" s="19"/>
      <c r="L3245" s="1">
        <f t="shared" si="3660"/>
        <v>0</v>
      </c>
      <c r="M3245" s="4">
        <f t="shared" si="3661"/>
        <v>0</v>
      </c>
      <c r="R3245">
        <f t="shared" si="3625"/>
        <v>4</v>
      </c>
      <c r="S3245" s="33">
        <f t="shared" ref="S3245" si="3670">S3233</f>
        <v>44140</v>
      </c>
      <c r="T3245">
        <f t="shared" si="3627"/>
        <v>45</v>
      </c>
      <c r="U3245">
        <f t="shared" si="3628"/>
        <v>11</v>
      </c>
      <c r="V3245" t="str">
        <f t="shared" si="3663"/>
        <v>454</v>
      </c>
      <c r="W3245" s="188">
        <f t="shared" si="3629"/>
        <v>0</v>
      </c>
      <c r="X3245" s="188">
        <f t="shared" si="3630"/>
        <v>0</v>
      </c>
      <c r="Y3245" s="33">
        <f t="shared" si="3631"/>
        <v>44140</v>
      </c>
    </row>
    <row r="3246" spans="1:25" ht="15">
      <c r="A3246" s="39"/>
      <c r="B3246" s="240"/>
      <c r="C3246" s="14" t="str">
        <f>IF(B3235&lt;&gt;"",'Agents Postes'!E$14,"")</f>
        <v/>
      </c>
      <c r="D3246" s="15"/>
      <c r="E3246" s="16"/>
      <c r="F3246" s="16"/>
      <c r="G3246" s="17"/>
      <c r="H3246" s="17"/>
      <c r="I3246" s="18"/>
      <c r="J3246" s="18"/>
      <c r="K3246" s="19"/>
      <c r="L3246" s="1">
        <f t="shared" si="3660"/>
        <v>0</v>
      </c>
      <c r="M3246" s="4">
        <f t="shared" si="3661"/>
        <v>0</v>
      </c>
      <c r="R3246">
        <f t="shared" si="3625"/>
        <v>4</v>
      </c>
      <c r="S3246" s="33">
        <f t="shared" ref="S3246" si="3671">S3233</f>
        <v>44140</v>
      </c>
      <c r="T3246">
        <f t="shared" si="3627"/>
        <v>45</v>
      </c>
      <c r="U3246">
        <f t="shared" si="3628"/>
        <v>11</v>
      </c>
      <c r="V3246" t="str">
        <f t="shared" si="3663"/>
        <v>454</v>
      </c>
      <c r="W3246" s="188">
        <f t="shared" si="3629"/>
        <v>0</v>
      </c>
      <c r="X3246" s="188">
        <f t="shared" si="3630"/>
        <v>0</v>
      </c>
      <c r="Y3246" s="33">
        <f t="shared" si="3631"/>
        <v>44140</v>
      </c>
    </row>
    <row r="3247" spans="1:25" ht="15.75" thickBot="1">
      <c r="A3247" s="39"/>
      <c r="B3247" s="241"/>
      <c r="C3247" s="14" t="str">
        <f>IF(B3236&lt;&gt;"",'Agents Postes'!E$14,"")</f>
        <v/>
      </c>
      <c r="D3247" s="15"/>
      <c r="E3247" s="126"/>
      <c r="F3247" s="126"/>
      <c r="G3247" s="127"/>
      <c r="H3247" s="127"/>
      <c r="I3247" s="128"/>
      <c r="J3247" s="128"/>
      <c r="K3247" s="21"/>
      <c r="L3247" s="5">
        <f t="shared" si="3660"/>
        <v>0</v>
      </c>
      <c r="M3247" s="6">
        <f t="shared" si="3661"/>
        <v>0</v>
      </c>
      <c r="R3247">
        <f t="shared" si="3625"/>
        <v>4</v>
      </c>
      <c r="S3247" s="33">
        <f t="shared" ref="S3247" si="3672">S3233</f>
        <v>44140</v>
      </c>
      <c r="T3247">
        <f t="shared" si="3627"/>
        <v>45</v>
      </c>
      <c r="U3247">
        <f t="shared" si="3628"/>
        <v>11</v>
      </c>
      <c r="V3247" t="str">
        <f t="shared" si="3663"/>
        <v>454</v>
      </c>
      <c r="W3247" s="188">
        <f t="shared" si="3629"/>
        <v>0</v>
      </c>
      <c r="X3247" s="188">
        <f t="shared" si="3630"/>
        <v>0</v>
      </c>
      <c r="Y3247" s="33">
        <f t="shared" si="3631"/>
        <v>44140</v>
      </c>
    </row>
    <row r="3248" spans="1:25" ht="15">
      <c r="A3248" s="39">
        <v>216</v>
      </c>
      <c r="B3248" s="239">
        <f>IF(WORKDAY(D$4,A3248,Feries)&lt;=F$4,WORKDAY(D$4,A3248,Feries),"")</f>
        <v>44141</v>
      </c>
      <c r="C3248" s="11" t="str">
        <f>IF(B3248&lt;&gt;"",'Agents Postes'!E$3,"")</f>
        <v>Herbert Dupont</v>
      </c>
      <c r="D3248" s="12"/>
      <c r="E3248" s="123"/>
      <c r="F3248" s="123"/>
      <c r="G3248" s="124"/>
      <c r="H3248" s="124"/>
      <c r="I3248" s="125"/>
      <c r="J3248" s="125"/>
      <c r="K3248" s="13"/>
      <c r="L3248" s="2">
        <f t="shared" si="3660"/>
        <v>0</v>
      </c>
      <c r="M3248" s="3">
        <f t="shared" si="3661"/>
        <v>0</v>
      </c>
      <c r="R3248">
        <f t="shared" si="3625"/>
        <v>5</v>
      </c>
      <c r="S3248" s="33">
        <f t="shared" ref="S3248" si="3673">B3248</f>
        <v>44141</v>
      </c>
      <c r="T3248">
        <f t="shared" si="3627"/>
        <v>45</v>
      </c>
      <c r="U3248">
        <f t="shared" si="3628"/>
        <v>11</v>
      </c>
      <c r="V3248" t="str">
        <f t="shared" si="3663"/>
        <v>45Herbert Dupont5</v>
      </c>
      <c r="W3248" s="188">
        <f t="shared" si="3629"/>
        <v>0</v>
      </c>
      <c r="X3248" s="188">
        <f t="shared" si="3630"/>
        <v>0</v>
      </c>
      <c r="Y3248" s="33">
        <f t="shared" si="3631"/>
        <v>44141</v>
      </c>
    </row>
    <row r="3249" spans="1:25" ht="15">
      <c r="A3249" s="39"/>
      <c r="B3249" s="240"/>
      <c r="C3249" s="14" t="str">
        <f>IF(B3248&lt;&gt;"",'Agents Postes'!E$4,"")</f>
        <v>Lulu Durand</v>
      </c>
      <c r="D3249" s="15"/>
      <c r="E3249" s="16"/>
      <c r="F3249" s="16"/>
      <c r="G3249" s="17"/>
      <c r="H3249" s="17"/>
      <c r="I3249" s="18"/>
      <c r="J3249" s="18"/>
      <c r="K3249" s="19"/>
      <c r="L3249" s="1">
        <f t="shared" si="3660"/>
        <v>0</v>
      </c>
      <c r="M3249" s="4">
        <f t="shared" si="3661"/>
        <v>0</v>
      </c>
      <c r="R3249">
        <f t="shared" si="3625"/>
        <v>5</v>
      </c>
      <c r="S3249" s="33">
        <f t="shared" ref="S3249" si="3674">S3248</f>
        <v>44141</v>
      </c>
      <c r="T3249">
        <f t="shared" si="3627"/>
        <v>45</v>
      </c>
      <c r="U3249">
        <f t="shared" si="3628"/>
        <v>11</v>
      </c>
      <c r="V3249" t="str">
        <f t="shared" si="3663"/>
        <v>45Lulu Durand5</v>
      </c>
      <c r="W3249" s="188">
        <f t="shared" si="3629"/>
        <v>0</v>
      </c>
      <c r="X3249" s="188">
        <f t="shared" si="3630"/>
        <v>0</v>
      </c>
      <c r="Y3249" s="33">
        <f t="shared" si="3631"/>
        <v>44141</v>
      </c>
    </row>
    <row r="3250" spans="1:25" ht="15">
      <c r="A3250" s="39"/>
      <c r="B3250" s="240"/>
      <c r="C3250" s="14" t="str">
        <f>IF(B3248&lt;&gt;"",'Agents Postes'!E$5,"")</f>
        <v>Jules Wist</v>
      </c>
      <c r="D3250" s="15"/>
      <c r="E3250" s="16"/>
      <c r="F3250" s="16"/>
      <c r="G3250" s="17"/>
      <c r="H3250" s="17"/>
      <c r="I3250" s="18"/>
      <c r="J3250" s="18"/>
      <c r="K3250" s="19"/>
      <c r="L3250" s="1">
        <f t="shared" si="3660"/>
        <v>0</v>
      </c>
      <c r="M3250" s="4">
        <f t="shared" si="3661"/>
        <v>0</v>
      </c>
      <c r="R3250">
        <f t="shared" si="3625"/>
        <v>5</v>
      </c>
      <c r="S3250" s="33">
        <f t="shared" ref="S3250" si="3675">S3248</f>
        <v>44141</v>
      </c>
      <c r="T3250">
        <f t="shared" si="3627"/>
        <v>45</v>
      </c>
      <c r="U3250">
        <f t="shared" si="3628"/>
        <v>11</v>
      </c>
      <c r="V3250" t="str">
        <f t="shared" si="3663"/>
        <v>45Jules Wist5</v>
      </c>
      <c r="W3250" s="188">
        <f t="shared" si="3629"/>
        <v>0</v>
      </c>
      <c r="X3250" s="188">
        <f t="shared" si="3630"/>
        <v>0</v>
      </c>
      <c r="Y3250" s="33">
        <f t="shared" si="3631"/>
        <v>44141</v>
      </c>
    </row>
    <row r="3251" spans="1:25" ht="15">
      <c r="A3251" s="39"/>
      <c r="B3251" s="240"/>
      <c r="C3251" s="14" t="str">
        <f>IF(B3248&lt;&gt;"",'Agents Postes'!E$6,"")</f>
        <v>Honoré Tarot</v>
      </c>
      <c r="D3251" s="15"/>
      <c r="E3251" s="16"/>
      <c r="F3251" s="16"/>
      <c r="G3251" s="17"/>
      <c r="H3251" s="17"/>
      <c r="I3251" s="18"/>
      <c r="J3251" s="18"/>
      <c r="K3251" s="19"/>
      <c r="L3251" s="1">
        <f t="shared" si="3660"/>
        <v>0</v>
      </c>
      <c r="M3251" s="4">
        <f t="shared" si="3661"/>
        <v>0</v>
      </c>
      <c r="R3251">
        <f t="shared" si="3625"/>
        <v>5</v>
      </c>
      <c r="S3251" s="33">
        <f t="shared" ref="S3251" si="3676">S3248</f>
        <v>44141</v>
      </c>
      <c r="T3251">
        <f t="shared" si="3627"/>
        <v>45</v>
      </c>
      <c r="U3251">
        <f t="shared" si="3628"/>
        <v>11</v>
      </c>
      <c r="V3251" t="str">
        <f t="shared" si="3663"/>
        <v>45Honoré Tarot5</v>
      </c>
      <c r="W3251" s="188">
        <f t="shared" si="3629"/>
        <v>0</v>
      </c>
      <c r="X3251" s="188">
        <f t="shared" si="3630"/>
        <v>0</v>
      </c>
      <c r="Y3251" s="33">
        <f t="shared" si="3631"/>
        <v>44141</v>
      </c>
    </row>
    <row r="3252" spans="1:25" ht="15">
      <c r="A3252" s="39"/>
      <c r="B3252" s="240"/>
      <c r="C3252" s="14" t="str">
        <f>IF(B3248&lt;&gt;"",'Agents Postes'!E$7,"")</f>
        <v>Joseph Belote</v>
      </c>
      <c r="D3252" s="15"/>
      <c r="E3252" s="16"/>
      <c r="F3252" s="16"/>
      <c r="G3252" s="17"/>
      <c r="H3252" s="17"/>
      <c r="I3252" s="18"/>
      <c r="J3252" s="18"/>
      <c r="K3252" s="19"/>
      <c r="L3252" s="1">
        <f t="shared" si="3660"/>
        <v>0</v>
      </c>
      <c r="M3252" s="4">
        <f t="shared" si="3661"/>
        <v>0</v>
      </c>
      <c r="R3252">
        <f t="shared" si="3625"/>
        <v>5</v>
      </c>
      <c r="S3252" s="33">
        <f t="shared" ref="S3252" si="3677">S3248</f>
        <v>44141</v>
      </c>
      <c r="T3252">
        <f t="shared" si="3627"/>
        <v>45</v>
      </c>
      <c r="U3252">
        <f t="shared" si="3628"/>
        <v>11</v>
      </c>
      <c r="V3252" t="str">
        <f t="shared" si="3663"/>
        <v>45Joseph Belote5</v>
      </c>
      <c r="W3252" s="188">
        <f t="shared" si="3629"/>
        <v>0</v>
      </c>
      <c r="X3252" s="188">
        <f t="shared" si="3630"/>
        <v>0</v>
      </c>
      <c r="Y3252" s="33">
        <f t="shared" si="3631"/>
        <v>44141</v>
      </c>
    </row>
    <row r="3253" spans="1:25" ht="15">
      <c r="A3253" s="39"/>
      <c r="B3253" s="240"/>
      <c r="C3253" s="14" t="str">
        <f>IF(B3248&lt;&gt;"",'Agents Postes'!E$8,"")</f>
        <v/>
      </c>
      <c r="D3253" s="15"/>
      <c r="E3253" s="16"/>
      <c r="F3253" s="16"/>
      <c r="G3253" s="17"/>
      <c r="H3253" s="17"/>
      <c r="I3253" s="18"/>
      <c r="J3253" s="18"/>
      <c r="K3253" s="19"/>
      <c r="L3253" s="1">
        <f t="shared" si="3660"/>
        <v>0</v>
      </c>
      <c r="M3253" s="4">
        <f t="shared" si="3661"/>
        <v>0</v>
      </c>
      <c r="R3253">
        <f t="shared" si="3625"/>
        <v>5</v>
      </c>
      <c r="S3253" s="33">
        <f t="shared" ref="S3253" si="3678">S3248</f>
        <v>44141</v>
      </c>
      <c r="T3253">
        <f t="shared" si="3627"/>
        <v>45</v>
      </c>
      <c r="U3253">
        <f t="shared" si="3628"/>
        <v>11</v>
      </c>
      <c r="V3253" t="str">
        <f t="shared" si="3663"/>
        <v>455</v>
      </c>
      <c r="W3253" s="188">
        <f t="shared" si="3629"/>
        <v>0</v>
      </c>
      <c r="X3253" s="188">
        <f t="shared" si="3630"/>
        <v>0</v>
      </c>
      <c r="Y3253" s="33">
        <f t="shared" si="3631"/>
        <v>44141</v>
      </c>
    </row>
    <row r="3254" spans="1:25" ht="15">
      <c r="A3254" s="39"/>
      <c r="B3254" s="240"/>
      <c r="C3254" s="14" t="str">
        <f>IF(B3248&lt;&gt;"",'Agents Postes'!E$9,"")</f>
        <v/>
      </c>
      <c r="D3254" s="15"/>
      <c r="E3254" s="16"/>
      <c r="F3254" s="16"/>
      <c r="G3254" s="17"/>
      <c r="H3254" s="17"/>
      <c r="I3254" s="18"/>
      <c r="J3254" s="18"/>
      <c r="K3254" s="19"/>
      <c r="L3254" s="1">
        <f t="shared" si="3660"/>
        <v>0</v>
      </c>
      <c r="M3254" s="4">
        <f t="shared" si="3661"/>
        <v>0</v>
      </c>
      <c r="R3254">
        <f t="shared" si="3625"/>
        <v>5</v>
      </c>
      <c r="S3254" s="33">
        <f t="shared" ref="S3254" si="3679">S3248</f>
        <v>44141</v>
      </c>
      <c r="T3254">
        <f t="shared" si="3627"/>
        <v>45</v>
      </c>
      <c r="U3254">
        <f t="shared" si="3628"/>
        <v>11</v>
      </c>
      <c r="V3254" t="str">
        <f t="shared" si="3663"/>
        <v>455</v>
      </c>
      <c r="W3254" s="188">
        <f t="shared" si="3629"/>
        <v>0</v>
      </c>
      <c r="X3254" s="188">
        <f t="shared" si="3630"/>
        <v>0</v>
      </c>
      <c r="Y3254" s="33">
        <f t="shared" si="3631"/>
        <v>44141</v>
      </c>
    </row>
    <row r="3255" spans="1:25" ht="15">
      <c r="A3255" s="39"/>
      <c r="B3255" s="240"/>
      <c r="C3255" s="14" t="str">
        <f>IF(B3248&lt;&gt;"",'Agents Postes'!E$10,"")</f>
        <v/>
      </c>
      <c r="D3255" s="15"/>
      <c r="E3255" s="16"/>
      <c r="F3255" s="16"/>
      <c r="G3255" s="17"/>
      <c r="H3255" s="17"/>
      <c r="I3255" s="18"/>
      <c r="J3255" s="18"/>
      <c r="K3255" s="19"/>
      <c r="L3255" s="1">
        <f t="shared" si="3660"/>
        <v>0</v>
      </c>
      <c r="M3255" s="4">
        <f t="shared" si="3661"/>
        <v>0</v>
      </c>
      <c r="R3255">
        <f t="shared" si="3625"/>
        <v>5</v>
      </c>
      <c r="S3255" s="33">
        <f t="shared" ref="S3255" si="3680">S3248</f>
        <v>44141</v>
      </c>
      <c r="T3255">
        <f t="shared" si="3627"/>
        <v>45</v>
      </c>
      <c r="U3255">
        <f t="shared" si="3628"/>
        <v>11</v>
      </c>
      <c r="V3255" t="str">
        <f t="shared" si="3663"/>
        <v>455</v>
      </c>
      <c r="W3255" s="188">
        <f t="shared" si="3629"/>
        <v>0</v>
      </c>
      <c r="X3255" s="188">
        <f t="shared" si="3630"/>
        <v>0</v>
      </c>
      <c r="Y3255" s="33">
        <f t="shared" si="3631"/>
        <v>44141</v>
      </c>
    </row>
    <row r="3256" spans="1:25" ht="15">
      <c r="A3256" s="39"/>
      <c r="B3256" s="240"/>
      <c r="C3256" s="14" t="str">
        <f>IF(B3248&lt;&gt;"",'Agents Postes'!E$11,"")</f>
        <v/>
      </c>
      <c r="D3256" s="15"/>
      <c r="E3256" s="16"/>
      <c r="F3256" s="16"/>
      <c r="G3256" s="17"/>
      <c r="H3256" s="17"/>
      <c r="I3256" s="18"/>
      <c r="J3256" s="18"/>
      <c r="K3256" s="19"/>
      <c r="L3256" s="1">
        <f t="shared" si="3660"/>
        <v>0</v>
      </c>
      <c r="M3256" s="4">
        <f t="shared" si="3661"/>
        <v>0</v>
      </c>
      <c r="R3256">
        <f t="shared" si="3625"/>
        <v>5</v>
      </c>
      <c r="S3256" s="33">
        <f t="shared" ref="S3256" si="3681">S3248</f>
        <v>44141</v>
      </c>
      <c r="T3256">
        <f t="shared" si="3627"/>
        <v>45</v>
      </c>
      <c r="U3256">
        <f t="shared" si="3628"/>
        <v>11</v>
      </c>
      <c r="V3256" t="str">
        <f t="shared" si="3663"/>
        <v>455</v>
      </c>
      <c r="W3256" s="188">
        <f t="shared" si="3629"/>
        <v>0</v>
      </c>
      <c r="X3256" s="188">
        <f t="shared" si="3630"/>
        <v>0</v>
      </c>
      <c r="Y3256" s="33">
        <f t="shared" si="3631"/>
        <v>44141</v>
      </c>
    </row>
    <row r="3257" spans="1:25" ht="15">
      <c r="A3257" s="39"/>
      <c r="B3257" s="240"/>
      <c r="C3257" s="14" t="str">
        <f>IF(B3248&lt;&gt;"",'Agents Postes'!E$12,"")</f>
        <v/>
      </c>
      <c r="D3257" s="15"/>
      <c r="E3257" s="16"/>
      <c r="F3257" s="16"/>
      <c r="G3257" s="17"/>
      <c r="H3257" s="17"/>
      <c r="I3257" s="18"/>
      <c r="J3257" s="18"/>
      <c r="K3257" s="19"/>
      <c r="L3257" s="1">
        <f t="shared" si="3660"/>
        <v>0</v>
      </c>
      <c r="M3257" s="4">
        <f t="shared" si="3661"/>
        <v>0</v>
      </c>
      <c r="R3257">
        <f t="shared" si="3625"/>
        <v>5</v>
      </c>
      <c r="S3257" s="33">
        <f t="shared" ref="S3257" si="3682">S3248</f>
        <v>44141</v>
      </c>
      <c r="T3257">
        <f t="shared" si="3627"/>
        <v>45</v>
      </c>
      <c r="U3257">
        <f t="shared" si="3628"/>
        <v>11</v>
      </c>
      <c r="V3257" t="str">
        <f t="shared" si="3663"/>
        <v>455</v>
      </c>
      <c r="W3257" s="188">
        <f t="shared" si="3629"/>
        <v>0</v>
      </c>
      <c r="X3257" s="188">
        <f t="shared" si="3630"/>
        <v>0</v>
      </c>
      <c r="Y3257" s="33">
        <f t="shared" si="3631"/>
        <v>44141</v>
      </c>
    </row>
    <row r="3258" spans="1:25" ht="15">
      <c r="A3258" s="39"/>
      <c r="B3258" s="240"/>
      <c r="C3258" s="14" t="str">
        <f>IF(B3248&lt;&gt;"",'Agents Postes'!E$13,"")</f>
        <v/>
      </c>
      <c r="D3258" s="15"/>
      <c r="E3258" s="16"/>
      <c r="F3258" s="16"/>
      <c r="G3258" s="17"/>
      <c r="H3258" s="17"/>
      <c r="I3258" s="18"/>
      <c r="J3258" s="18"/>
      <c r="K3258" s="19"/>
      <c r="L3258" s="1">
        <f t="shared" si="3660"/>
        <v>0</v>
      </c>
      <c r="M3258" s="4">
        <f t="shared" si="3661"/>
        <v>0</v>
      </c>
      <c r="R3258">
        <f t="shared" si="3625"/>
        <v>5</v>
      </c>
      <c r="S3258" s="33">
        <f t="shared" ref="S3258" si="3683">S3248</f>
        <v>44141</v>
      </c>
      <c r="T3258">
        <f t="shared" si="3627"/>
        <v>45</v>
      </c>
      <c r="U3258">
        <f t="shared" si="3628"/>
        <v>11</v>
      </c>
      <c r="V3258" t="str">
        <f t="shared" si="3663"/>
        <v>455</v>
      </c>
      <c r="W3258" s="188">
        <f t="shared" si="3629"/>
        <v>0</v>
      </c>
      <c r="X3258" s="188">
        <f t="shared" si="3630"/>
        <v>0</v>
      </c>
      <c r="Y3258" s="33">
        <f t="shared" si="3631"/>
        <v>44141</v>
      </c>
    </row>
    <row r="3259" spans="1:25" ht="15">
      <c r="A3259" s="39"/>
      <c r="B3259" s="240"/>
      <c r="C3259" s="14" t="str">
        <f>IF(B3248&lt;&gt;"",'Agents Postes'!E$14,"")</f>
        <v/>
      </c>
      <c r="D3259" s="15"/>
      <c r="E3259" s="16"/>
      <c r="F3259" s="16"/>
      <c r="G3259" s="17"/>
      <c r="H3259" s="17"/>
      <c r="I3259" s="18"/>
      <c r="J3259" s="18"/>
      <c r="K3259" s="19"/>
      <c r="L3259" s="1">
        <f t="shared" si="3660"/>
        <v>0</v>
      </c>
      <c r="M3259" s="4">
        <f t="shared" si="3661"/>
        <v>0</v>
      </c>
      <c r="R3259">
        <f t="shared" si="3625"/>
        <v>5</v>
      </c>
      <c r="S3259" s="33">
        <f t="shared" ref="S3259" si="3684">S3248</f>
        <v>44141</v>
      </c>
      <c r="T3259">
        <f t="shared" si="3627"/>
        <v>45</v>
      </c>
      <c r="U3259">
        <f t="shared" si="3628"/>
        <v>11</v>
      </c>
      <c r="V3259" t="str">
        <f t="shared" si="3663"/>
        <v>455</v>
      </c>
      <c r="W3259" s="188">
        <f t="shared" si="3629"/>
        <v>0</v>
      </c>
      <c r="X3259" s="188">
        <f t="shared" si="3630"/>
        <v>0</v>
      </c>
      <c r="Y3259" s="33">
        <f t="shared" si="3631"/>
        <v>44141</v>
      </c>
    </row>
    <row r="3260" spans="1:25" ht="15">
      <c r="A3260" s="39"/>
      <c r="B3260" s="240"/>
      <c r="C3260" s="14" t="str">
        <f>IF(B3249&lt;&gt;"",'Agents Postes'!E$14,"")</f>
        <v/>
      </c>
      <c r="D3260" s="15"/>
      <c r="E3260" s="16"/>
      <c r="F3260" s="16"/>
      <c r="G3260" s="17"/>
      <c r="H3260" s="17"/>
      <c r="I3260" s="18"/>
      <c r="J3260" s="18"/>
      <c r="K3260" s="19"/>
      <c r="L3260" s="1">
        <f t="shared" si="3660"/>
        <v>0</v>
      </c>
      <c r="M3260" s="4">
        <f t="shared" si="3661"/>
        <v>0</v>
      </c>
      <c r="R3260">
        <f t="shared" si="3625"/>
        <v>5</v>
      </c>
      <c r="S3260" s="33">
        <f t="shared" ref="S3260" si="3685">S3248</f>
        <v>44141</v>
      </c>
      <c r="T3260">
        <f t="shared" si="3627"/>
        <v>45</v>
      </c>
      <c r="U3260">
        <f t="shared" si="3628"/>
        <v>11</v>
      </c>
      <c r="V3260" t="str">
        <f t="shared" si="3663"/>
        <v>455</v>
      </c>
      <c r="W3260" s="188">
        <f t="shared" si="3629"/>
        <v>0</v>
      </c>
      <c r="X3260" s="188">
        <f t="shared" si="3630"/>
        <v>0</v>
      </c>
      <c r="Y3260" s="33">
        <f t="shared" si="3631"/>
        <v>44141</v>
      </c>
    </row>
    <row r="3261" spans="1:25" ht="15">
      <c r="A3261" s="39"/>
      <c r="B3261" s="240"/>
      <c r="C3261" s="14" t="str">
        <f>IF(B3250&lt;&gt;"",'Agents Postes'!E$14,"")</f>
        <v/>
      </c>
      <c r="D3261" s="15"/>
      <c r="E3261" s="16"/>
      <c r="F3261" s="16"/>
      <c r="G3261" s="17"/>
      <c r="H3261" s="17"/>
      <c r="I3261" s="18"/>
      <c r="J3261" s="18"/>
      <c r="K3261" s="19"/>
      <c r="L3261" s="1">
        <f t="shared" si="3660"/>
        <v>0</v>
      </c>
      <c r="M3261" s="4">
        <f t="shared" si="3661"/>
        <v>0</v>
      </c>
      <c r="R3261">
        <f t="shared" si="3625"/>
        <v>5</v>
      </c>
      <c r="S3261" s="33">
        <f t="shared" ref="S3261" si="3686">S3248</f>
        <v>44141</v>
      </c>
      <c r="T3261">
        <f t="shared" si="3627"/>
        <v>45</v>
      </c>
      <c r="U3261">
        <f t="shared" si="3628"/>
        <v>11</v>
      </c>
      <c r="V3261" t="str">
        <f t="shared" si="3663"/>
        <v>455</v>
      </c>
      <c r="W3261" s="188">
        <f t="shared" si="3629"/>
        <v>0</v>
      </c>
      <c r="X3261" s="188">
        <f t="shared" si="3630"/>
        <v>0</v>
      </c>
      <c r="Y3261" s="33">
        <f t="shared" si="3631"/>
        <v>44141</v>
      </c>
    </row>
    <row r="3262" spans="1:25" ht="15.75" thickBot="1">
      <c r="A3262" s="39"/>
      <c r="B3262" s="241"/>
      <c r="C3262" s="14" t="str">
        <f>IF(B3251&lt;&gt;"",'Agents Postes'!E$14,"")</f>
        <v/>
      </c>
      <c r="D3262" s="15"/>
      <c r="E3262" s="126"/>
      <c r="F3262" s="126"/>
      <c r="G3262" s="127"/>
      <c r="H3262" s="127"/>
      <c r="I3262" s="128"/>
      <c r="J3262" s="128"/>
      <c r="K3262" s="21"/>
      <c r="L3262" s="5">
        <f t="shared" si="3660"/>
        <v>0</v>
      </c>
      <c r="M3262" s="6">
        <f t="shared" si="3661"/>
        <v>0</v>
      </c>
      <c r="R3262">
        <f t="shared" si="3625"/>
        <v>5</v>
      </c>
      <c r="S3262" s="33">
        <f t="shared" ref="S3262" si="3687">S3248</f>
        <v>44141</v>
      </c>
      <c r="T3262">
        <f t="shared" si="3627"/>
        <v>45</v>
      </c>
      <c r="U3262">
        <f t="shared" si="3628"/>
        <v>11</v>
      </c>
      <c r="V3262" t="str">
        <f t="shared" si="3663"/>
        <v>455</v>
      </c>
      <c r="W3262" s="188">
        <f t="shared" si="3629"/>
        <v>0</v>
      </c>
      <c r="X3262" s="188">
        <f t="shared" si="3630"/>
        <v>0</v>
      </c>
      <c r="Y3262" s="33">
        <f t="shared" si="3631"/>
        <v>44141</v>
      </c>
    </row>
    <row r="3263" spans="1:25" ht="15">
      <c r="A3263" s="39">
        <v>217</v>
      </c>
      <c r="B3263" s="239">
        <f>IF(WORKDAY(D$4,A3263,Feries)&lt;=F$4,WORKDAY(D$4,A3263,Feries),"")</f>
        <v>44144</v>
      </c>
      <c r="C3263" s="11" t="str">
        <f>IF(B3263&lt;&gt;"",'Agents Postes'!E$3,"")</f>
        <v>Herbert Dupont</v>
      </c>
      <c r="D3263" s="12"/>
      <c r="E3263" s="123"/>
      <c r="F3263" s="123"/>
      <c r="G3263" s="124"/>
      <c r="H3263" s="124"/>
      <c r="I3263" s="125"/>
      <c r="J3263" s="125"/>
      <c r="K3263" s="13"/>
      <c r="L3263" s="2">
        <f t="shared" si="3660"/>
        <v>0</v>
      </c>
      <c r="M3263" s="3">
        <f t="shared" si="3661"/>
        <v>0</v>
      </c>
      <c r="R3263">
        <f t="shared" si="3625"/>
        <v>1</v>
      </c>
      <c r="S3263" s="33">
        <f t="shared" ref="S3263" si="3688">B3263</f>
        <v>44144</v>
      </c>
      <c r="T3263">
        <f t="shared" si="3627"/>
        <v>46</v>
      </c>
      <c r="U3263">
        <f t="shared" si="3628"/>
        <v>11</v>
      </c>
      <c r="V3263" t="str">
        <f t="shared" si="3663"/>
        <v>46Herbert Dupont1</v>
      </c>
      <c r="W3263" s="188">
        <f t="shared" si="3629"/>
        <v>0</v>
      </c>
      <c r="X3263" s="188">
        <f t="shared" si="3630"/>
        <v>0</v>
      </c>
      <c r="Y3263" s="33">
        <f t="shared" si="3631"/>
        <v>44144</v>
      </c>
    </row>
    <row r="3264" spans="1:25" ht="15">
      <c r="A3264" s="39"/>
      <c r="B3264" s="240"/>
      <c r="C3264" s="14" t="str">
        <f>IF(B3263&lt;&gt;"",'Agents Postes'!E$4,"")</f>
        <v>Lulu Durand</v>
      </c>
      <c r="D3264" s="15"/>
      <c r="E3264" s="16"/>
      <c r="F3264" s="16"/>
      <c r="G3264" s="17"/>
      <c r="H3264" s="17"/>
      <c r="I3264" s="18"/>
      <c r="J3264" s="18"/>
      <c r="K3264" s="19"/>
      <c r="L3264" s="1">
        <f t="shared" si="3660"/>
        <v>0</v>
      </c>
      <c r="M3264" s="4">
        <f t="shared" si="3661"/>
        <v>0</v>
      </c>
      <c r="R3264">
        <f t="shared" si="3625"/>
        <v>1</v>
      </c>
      <c r="S3264" s="33">
        <f t="shared" ref="S3264" si="3689">S3263</f>
        <v>44144</v>
      </c>
      <c r="T3264">
        <f t="shared" si="3627"/>
        <v>46</v>
      </c>
      <c r="U3264">
        <f t="shared" si="3628"/>
        <v>11</v>
      </c>
      <c r="V3264" t="str">
        <f t="shared" si="3663"/>
        <v>46Lulu Durand1</v>
      </c>
      <c r="W3264" s="188">
        <f t="shared" si="3629"/>
        <v>0</v>
      </c>
      <c r="X3264" s="188">
        <f t="shared" si="3630"/>
        <v>0</v>
      </c>
      <c r="Y3264" s="33">
        <f t="shared" si="3631"/>
        <v>44144</v>
      </c>
    </row>
    <row r="3265" spans="1:25" ht="15">
      <c r="A3265" s="39"/>
      <c r="B3265" s="240"/>
      <c r="C3265" s="14" t="str">
        <f>IF(B3263&lt;&gt;"",'Agents Postes'!E$5,"")</f>
        <v>Jules Wist</v>
      </c>
      <c r="D3265" s="15"/>
      <c r="E3265" s="16"/>
      <c r="F3265" s="16"/>
      <c r="G3265" s="17"/>
      <c r="H3265" s="17"/>
      <c r="I3265" s="18"/>
      <c r="J3265" s="18"/>
      <c r="K3265" s="19"/>
      <c r="L3265" s="1">
        <f t="shared" si="3660"/>
        <v>0</v>
      </c>
      <c r="M3265" s="4">
        <f t="shared" si="3661"/>
        <v>0</v>
      </c>
      <c r="R3265">
        <f t="shared" si="3625"/>
        <v>1</v>
      </c>
      <c r="S3265" s="33">
        <f t="shared" ref="S3265" si="3690">S3263</f>
        <v>44144</v>
      </c>
      <c r="T3265">
        <f t="shared" si="3627"/>
        <v>46</v>
      </c>
      <c r="U3265">
        <f t="shared" si="3628"/>
        <v>11</v>
      </c>
      <c r="V3265" t="str">
        <f t="shared" si="3663"/>
        <v>46Jules Wist1</v>
      </c>
      <c r="W3265" s="188">
        <f t="shared" si="3629"/>
        <v>0</v>
      </c>
      <c r="X3265" s="188">
        <f t="shared" si="3630"/>
        <v>0</v>
      </c>
      <c r="Y3265" s="33">
        <f t="shared" si="3631"/>
        <v>44144</v>
      </c>
    </row>
    <row r="3266" spans="1:25" ht="15">
      <c r="A3266" s="39"/>
      <c r="B3266" s="240"/>
      <c r="C3266" s="14" t="str">
        <f>IF(B3263&lt;&gt;"",'Agents Postes'!E$6,"")</f>
        <v>Honoré Tarot</v>
      </c>
      <c r="D3266" s="15"/>
      <c r="E3266" s="16"/>
      <c r="F3266" s="16"/>
      <c r="G3266" s="17"/>
      <c r="H3266" s="17"/>
      <c r="I3266" s="18"/>
      <c r="J3266" s="18"/>
      <c r="K3266" s="19"/>
      <c r="L3266" s="1">
        <f t="shared" si="3660"/>
        <v>0</v>
      </c>
      <c r="M3266" s="4">
        <f t="shared" si="3661"/>
        <v>0</v>
      </c>
      <c r="R3266">
        <f t="shared" si="3625"/>
        <v>1</v>
      </c>
      <c r="S3266" s="33">
        <f t="shared" ref="S3266" si="3691">S3263</f>
        <v>44144</v>
      </c>
      <c r="T3266">
        <f t="shared" si="3627"/>
        <v>46</v>
      </c>
      <c r="U3266">
        <f t="shared" si="3628"/>
        <v>11</v>
      </c>
      <c r="V3266" t="str">
        <f t="shared" si="3663"/>
        <v>46Honoré Tarot1</v>
      </c>
      <c r="W3266" s="188">
        <f t="shared" si="3629"/>
        <v>0</v>
      </c>
      <c r="X3266" s="188">
        <f t="shared" si="3630"/>
        <v>0</v>
      </c>
      <c r="Y3266" s="33">
        <f t="shared" si="3631"/>
        <v>44144</v>
      </c>
    </row>
    <row r="3267" spans="1:25" ht="15">
      <c r="A3267" s="39"/>
      <c r="B3267" s="240"/>
      <c r="C3267" s="14" t="str">
        <f>IF(B3263&lt;&gt;"",'Agents Postes'!E$7,"")</f>
        <v>Joseph Belote</v>
      </c>
      <c r="D3267" s="15"/>
      <c r="E3267" s="16"/>
      <c r="F3267" s="16"/>
      <c r="G3267" s="17"/>
      <c r="H3267" s="17"/>
      <c r="I3267" s="18"/>
      <c r="J3267" s="18"/>
      <c r="K3267" s="19"/>
      <c r="L3267" s="1">
        <f t="shared" si="3660"/>
        <v>0</v>
      </c>
      <c r="M3267" s="4">
        <f t="shared" si="3661"/>
        <v>0</v>
      </c>
      <c r="R3267">
        <f t="shared" si="3625"/>
        <v>1</v>
      </c>
      <c r="S3267" s="33">
        <f t="shared" ref="S3267" si="3692">S3263</f>
        <v>44144</v>
      </c>
      <c r="T3267">
        <f t="shared" si="3627"/>
        <v>46</v>
      </c>
      <c r="U3267">
        <f t="shared" si="3628"/>
        <v>11</v>
      </c>
      <c r="V3267" t="str">
        <f t="shared" si="3663"/>
        <v>46Joseph Belote1</v>
      </c>
      <c r="W3267" s="188">
        <f t="shared" si="3629"/>
        <v>0</v>
      </c>
      <c r="X3267" s="188">
        <f t="shared" si="3630"/>
        <v>0</v>
      </c>
      <c r="Y3267" s="33">
        <f t="shared" si="3631"/>
        <v>44144</v>
      </c>
    </row>
    <row r="3268" spans="1:25" ht="15">
      <c r="A3268" s="39"/>
      <c r="B3268" s="240"/>
      <c r="C3268" s="14" t="str">
        <f>IF(B3263&lt;&gt;"",'Agents Postes'!E$8,"")</f>
        <v/>
      </c>
      <c r="D3268" s="15"/>
      <c r="E3268" s="16"/>
      <c r="F3268" s="16"/>
      <c r="G3268" s="17"/>
      <c r="H3268" s="17"/>
      <c r="I3268" s="18"/>
      <c r="J3268" s="18"/>
      <c r="K3268" s="19"/>
      <c r="L3268" s="1">
        <f t="shared" si="3660"/>
        <v>0</v>
      </c>
      <c r="M3268" s="4">
        <f t="shared" si="3661"/>
        <v>0</v>
      </c>
      <c r="R3268">
        <f t="shared" si="3625"/>
        <v>1</v>
      </c>
      <c r="S3268" s="33">
        <f t="shared" ref="S3268" si="3693">S3263</f>
        <v>44144</v>
      </c>
      <c r="T3268">
        <f t="shared" si="3627"/>
        <v>46</v>
      </c>
      <c r="U3268">
        <f t="shared" si="3628"/>
        <v>11</v>
      </c>
      <c r="V3268" t="str">
        <f t="shared" si="3663"/>
        <v>461</v>
      </c>
      <c r="W3268" s="188">
        <f t="shared" si="3629"/>
        <v>0</v>
      </c>
      <c r="X3268" s="188">
        <f t="shared" si="3630"/>
        <v>0</v>
      </c>
      <c r="Y3268" s="33">
        <f t="shared" si="3631"/>
        <v>44144</v>
      </c>
    </row>
    <row r="3269" spans="1:25" ht="15">
      <c r="A3269" s="39"/>
      <c r="B3269" s="240"/>
      <c r="C3269" s="14" t="str">
        <f>IF(B3263&lt;&gt;"",'Agents Postes'!E$9,"")</f>
        <v/>
      </c>
      <c r="D3269" s="15"/>
      <c r="E3269" s="16"/>
      <c r="F3269" s="16"/>
      <c r="G3269" s="17"/>
      <c r="H3269" s="17"/>
      <c r="I3269" s="18"/>
      <c r="J3269" s="18"/>
      <c r="K3269" s="19"/>
      <c r="L3269" s="1">
        <f t="shared" si="3660"/>
        <v>0</v>
      </c>
      <c r="M3269" s="4">
        <f t="shared" si="3661"/>
        <v>0</v>
      </c>
      <c r="R3269">
        <f t="shared" si="3625"/>
        <v>1</v>
      </c>
      <c r="S3269" s="33">
        <f t="shared" ref="S3269" si="3694">S3263</f>
        <v>44144</v>
      </c>
      <c r="T3269">
        <f t="shared" si="3627"/>
        <v>46</v>
      </c>
      <c r="U3269">
        <f t="shared" si="3628"/>
        <v>11</v>
      </c>
      <c r="V3269" t="str">
        <f t="shared" si="3663"/>
        <v>461</v>
      </c>
      <c r="W3269" s="188">
        <f t="shared" si="3629"/>
        <v>0</v>
      </c>
      <c r="X3269" s="188">
        <f t="shared" si="3630"/>
        <v>0</v>
      </c>
      <c r="Y3269" s="33">
        <f t="shared" si="3631"/>
        <v>44144</v>
      </c>
    </row>
    <row r="3270" spans="1:25" ht="15">
      <c r="A3270" s="39"/>
      <c r="B3270" s="240"/>
      <c r="C3270" s="14" t="str">
        <f>IF(B3263&lt;&gt;"",'Agents Postes'!E$10,"")</f>
        <v/>
      </c>
      <c r="D3270" s="15"/>
      <c r="E3270" s="16"/>
      <c r="F3270" s="16"/>
      <c r="G3270" s="17"/>
      <c r="H3270" s="17"/>
      <c r="I3270" s="18"/>
      <c r="J3270" s="18"/>
      <c r="K3270" s="19"/>
      <c r="L3270" s="1">
        <f t="shared" si="3660"/>
        <v>0</v>
      </c>
      <c r="M3270" s="4">
        <f t="shared" si="3661"/>
        <v>0</v>
      </c>
      <c r="R3270">
        <f t="shared" si="3625"/>
        <v>1</v>
      </c>
      <c r="S3270" s="33">
        <f t="shared" ref="S3270" si="3695">S3263</f>
        <v>44144</v>
      </c>
      <c r="T3270">
        <f t="shared" si="3627"/>
        <v>46</v>
      </c>
      <c r="U3270">
        <f t="shared" si="3628"/>
        <v>11</v>
      </c>
      <c r="V3270" t="str">
        <f t="shared" si="3663"/>
        <v>461</v>
      </c>
      <c r="W3270" s="188">
        <f t="shared" si="3629"/>
        <v>0</v>
      </c>
      <c r="X3270" s="188">
        <f t="shared" si="3630"/>
        <v>0</v>
      </c>
      <c r="Y3270" s="33">
        <f t="shared" si="3631"/>
        <v>44144</v>
      </c>
    </row>
    <row r="3271" spans="1:25" ht="15">
      <c r="A3271" s="39"/>
      <c r="B3271" s="240"/>
      <c r="C3271" s="14" t="str">
        <f>IF(B3263&lt;&gt;"",'Agents Postes'!E$11,"")</f>
        <v/>
      </c>
      <c r="D3271" s="15"/>
      <c r="E3271" s="16"/>
      <c r="F3271" s="16"/>
      <c r="G3271" s="17"/>
      <c r="H3271" s="17"/>
      <c r="I3271" s="18"/>
      <c r="J3271" s="18"/>
      <c r="K3271" s="19"/>
      <c r="L3271" s="1">
        <f t="shared" si="3660"/>
        <v>0</v>
      </c>
      <c r="M3271" s="4">
        <f t="shared" si="3661"/>
        <v>0</v>
      </c>
      <c r="R3271">
        <f t="shared" si="3625"/>
        <v>1</v>
      </c>
      <c r="S3271" s="33">
        <f t="shared" ref="S3271" si="3696">S3263</f>
        <v>44144</v>
      </c>
      <c r="T3271">
        <f t="shared" si="3627"/>
        <v>46</v>
      </c>
      <c r="U3271">
        <f t="shared" si="3628"/>
        <v>11</v>
      </c>
      <c r="V3271" t="str">
        <f t="shared" si="3663"/>
        <v>461</v>
      </c>
      <c r="W3271" s="188">
        <f t="shared" si="3629"/>
        <v>0</v>
      </c>
      <c r="X3271" s="188">
        <f t="shared" si="3630"/>
        <v>0</v>
      </c>
      <c r="Y3271" s="33">
        <f t="shared" si="3631"/>
        <v>44144</v>
      </c>
    </row>
    <row r="3272" spans="1:25" ht="15">
      <c r="A3272" s="39"/>
      <c r="B3272" s="240"/>
      <c r="C3272" s="14" t="str">
        <f>IF(B3263&lt;&gt;"",'Agents Postes'!E$12,"")</f>
        <v/>
      </c>
      <c r="D3272" s="15"/>
      <c r="E3272" s="16"/>
      <c r="F3272" s="16"/>
      <c r="G3272" s="17"/>
      <c r="H3272" s="17"/>
      <c r="I3272" s="18"/>
      <c r="J3272" s="18"/>
      <c r="K3272" s="19"/>
      <c r="L3272" s="1">
        <f t="shared" si="3660"/>
        <v>0</v>
      </c>
      <c r="M3272" s="4">
        <f t="shared" si="3661"/>
        <v>0</v>
      </c>
      <c r="R3272">
        <f t="shared" si="3625"/>
        <v>1</v>
      </c>
      <c r="S3272" s="33">
        <f t="shared" ref="S3272" si="3697">S3263</f>
        <v>44144</v>
      </c>
      <c r="T3272">
        <f t="shared" si="3627"/>
        <v>46</v>
      </c>
      <c r="U3272">
        <f t="shared" si="3628"/>
        <v>11</v>
      </c>
      <c r="V3272" t="str">
        <f t="shared" si="3663"/>
        <v>461</v>
      </c>
      <c r="W3272" s="188">
        <f t="shared" si="3629"/>
        <v>0</v>
      </c>
      <c r="X3272" s="188">
        <f t="shared" si="3630"/>
        <v>0</v>
      </c>
      <c r="Y3272" s="33">
        <f t="shared" si="3631"/>
        <v>44144</v>
      </c>
    </row>
    <row r="3273" spans="1:25" ht="15">
      <c r="A3273" s="39"/>
      <c r="B3273" s="240"/>
      <c r="C3273" s="14" t="str">
        <f>IF(B3263&lt;&gt;"",'Agents Postes'!E$13,"")</f>
        <v/>
      </c>
      <c r="D3273" s="15"/>
      <c r="E3273" s="16"/>
      <c r="F3273" s="16"/>
      <c r="G3273" s="17"/>
      <c r="H3273" s="17"/>
      <c r="I3273" s="18"/>
      <c r="J3273" s="18"/>
      <c r="K3273" s="19"/>
      <c r="L3273" s="1">
        <f t="shared" si="3660"/>
        <v>0</v>
      </c>
      <c r="M3273" s="4">
        <f t="shared" si="3661"/>
        <v>0</v>
      </c>
      <c r="R3273">
        <f t="shared" ref="R3273:R3336" si="3698">IF(S3273&lt;&gt;"",WEEKDAY(S3273,2),"")</f>
        <v>1</v>
      </c>
      <c r="S3273" s="33">
        <f t="shared" ref="S3273" si="3699">S3263</f>
        <v>44144</v>
      </c>
      <c r="T3273">
        <f t="shared" ref="T3273:T3336" si="3700">IF(S3273&lt;&gt;"",WEEKNUM(S3273,2),"")</f>
        <v>46</v>
      </c>
      <c r="U3273">
        <f t="shared" ref="U3273:U3336" si="3701">IF(S3273&lt;&gt;"",MONTH(S3273),"")</f>
        <v>11</v>
      </c>
      <c r="V3273" t="str">
        <f t="shared" si="3663"/>
        <v>461</v>
      </c>
      <c r="W3273" s="188">
        <f t="shared" ref="W3273:W3336" si="3702">D3273</f>
        <v>0</v>
      </c>
      <c r="X3273" s="188">
        <f t="shared" ref="X3273:X3336" si="3703">K3273</f>
        <v>0</v>
      </c>
      <c r="Y3273" s="33">
        <f t="shared" ref="Y3273:Y3336" si="3704">S3273</f>
        <v>44144</v>
      </c>
    </row>
    <row r="3274" spans="1:25" ht="15">
      <c r="A3274" s="39"/>
      <c r="B3274" s="240"/>
      <c r="C3274" s="14" t="str">
        <f>IF(B3263&lt;&gt;"",'Agents Postes'!E$14,"")</f>
        <v/>
      </c>
      <c r="D3274" s="15"/>
      <c r="E3274" s="16"/>
      <c r="F3274" s="16"/>
      <c r="G3274" s="17"/>
      <c r="H3274" s="17"/>
      <c r="I3274" s="18"/>
      <c r="J3274" s="18"/>
      <c r="K3274" s="19"/>
      <c r="L3274" s="1">
        <f t="shared" si="3660"/>
        <v>0</v>
      </c>
      <c r="M3274" s="4">
        <f t="shared" si="3661"/>
        <v>0</v>
      </c>
      <c r="R3274">
        <f t="shared" si="3698"/>
        <v>1</v>
      </c>
      <c r="S3274" s="33">
        <f t="shared" ref="S3274" si="3705">S3263</f>
        <v>44144</v>
      </c>
      <c r="T3274">
        <f t="shared" si="3700"/>
        <v>46</v>
      </c>
      <c r="U3274">
        <f t="shared" si="3701"/>
        <v>11</v>
      </c>
      <c r="V3274" t="str">
        <f t="shared" si="3663"/>
        <v>461</v>
      </c>
      <c r="W3274" s="188">
        <f t="shared" si="3702"/>
        <v>0</v>
      </c>
      <c r="X3274" s="188">
        <f t="shared" si="3703"/>
        <v>0</v>
      </c>
      <c r="Y3274" s="33">
        <f t="shared" si="3704"/>
        <v>44144</v>
      </c>
    </row>
    <row r="3275" spans="1:25" ht="15">
      <c r="A3275" s="39"/>
      <c r="B3275" s="240"/>
      <c r="C3275" s="14" t="str">
        <f>IF(B3264&lt;&gt;"",'Agents Postes'!E$14,"")</f>
        <v/>
      </c>
      <c r="D3275" s="15"/>
      <c r="E3275" s="16"/>
      <c r="F3275" s="16"/>
      <c r="G3275" s="17"/>
      <c r="H3275" s="17"/>
      <c r="I3275" s="18"/>
      <c r="J3275" s="18"/>
      <c r="K3275" s="19"/>
      <c r="L3275" s="1">
        <f t="shared" si="3660"/>
        <v>0</v>
      </c>
      <c r="M3275" s="4">
        <f t="shared" si="3661"/>
        <v>0</v>
      </c>
      <c r="R3275">
        <f t="shared" si="3698"/>
        <v>1</v>
      </c>
      <c r="S3275" s="33">
        <f t="shared" ref="S3275" si="3706">S3263</f>
        <v>44144</v>
      </c>
      <c r="T3275">
        <f t="shared" si="3700"/>
        <v>46</v>
      </c>
      <c r="U3275">
        <f t="shared" si="3701"/>
        <v>11</v>
      </c>
      <c r="V3275" t="str">
        <f t="shared" si="3663"/>
        <v>461</v>
      </c>
      <c r="W3275" s="188">
        <f t="shared" si="3702"/>
        <v>0</v>
      </c>
      <c r="X3275" s="188">
        <f t="shared" si="3703"/>
        <v>0</v>
      </c>
      <c r="Y3275" s="33">
        <f t="shared" si="3704"/>
        <v>44144</v>
      </c>
    </row>
    <row r="3276" spans="1:25" ht="15">
      <c r="A3276" s="39"/>
      <c r="B3276" s="240"/>
      <c r="C3276" s="14" t="str">
        <f>IF(B3265&lt;&gt;"",'Agents Postes'!E$14,"")</f>
        <v/>
      </c>
      <c r="D3276" s="15"/>
      <c r="E3276" s="16"/>
      <c r="F3276" s="16"/>
      <c r="G3276" s="17"/>
      <c r="H3276" s="17"/>
      <c r="I3276" s="18"/>
      <c r="J3276" s="18"/>
      <c r="K3276" s="19"/>
      <c r="L3276" s="1">
        <f t="shared" si="3660"/>
        <v>0</v>
      </c>
      <c r="M3276" s="4">
        <f t="shared" si="3661"/>
        <v>0</v>
      </c>
      <c r="R3276">
        <f t="shared" si="3698"/>
        <v>1</v>
      </c>
      <c r="S3276" s="33">
        <f t="shared" ref="S3276" si="3707">S3263</f>
        <v>44144</v>
      </c>
      <c r="T3276">
        <f t="shared" si="3700"/>
        <v>46</v>
      </c>
      <c r="U3276">
        <f t="shared" si="3701"/>
        <v>11</v>
      </c>
      <c r="V3276" t="str">
        <f t="shared" si="3663"/>
        <v>461</v>
      </c>
      <c r="W3276" s="188">
        <f t="shared" si="3702"/>
        <v>0</v>
      </c>
      <c r="X3276" s="188">
        <f t="shared" si="3703"/>
        <v>0</v>
      </c>
      <c r="Y3276" s="33">
        <f t="shared" si="3704"/>
        <v>44144</v>
      </c>
    </row>
    <row r="3277" spans="1:25" ht="15.75" thickBot="1">
      <c r="A3277" s="39"/>
      <c r="B3277" s="241"/>
      <c r="C3277" s="14" t="str">
        <f>IF(B3266&lt;&gt;"",'Agents Postes'!E$14,"")</f>
        <v/>
      </c>
      <c r="D3277" s="15"/>
      <c r="E3277" s="126"/>
      <c r="F3277" s="126"/>
      <c r="G3277" s="127"/>
      <c r="H3277" s="127"/>
      <c r="I3277" s="128"/>
      <c r="J3277" s="128"/>
      <c r="K3277" s="21"/>
      <c r="L3277" s="5">
        <f t="shared" si="3660"/>
        <v>0</v>
      </c>
      <c r="M3277" s="6">
        <f t="shared" si="3661"/>
        <v>0</v>
      </c>
      <c r="R3277">
        <f t="shared" si="3698"/>
        <v>1</v>
      </c>
      <c r="S3277" s="33">
        <f t="shared" ref="S3277" si="3708">S3263</f>
        <v>44144</v>
      </c>
      <c r="T3277">
        <f t="shared" si="3700"/>
        <v>46</v>
      </c>
      <c r="U3277">
        <f t="shared" si="3701"/>
        <v>11</v>
      </c>
      <c r="V3277" t="str">
        <f t="shared" si="3663"/>
        <v>461</v>
      </c>
      <c r="W3277" s="188">
        <f t="shared" si="3702"/>
        <v>0</v>
      </c>
      <c r="X3277" s="188">
        <f t="shared" si="3703"/>
        <v>0</v>
      </c>
      <c r="Y3277" s="33">
        <f t="shared" si="3704"/>
        <v>44144</v>
      </c>
    </row>
    <row r="3278" spans="1:25" ht="15">
      <c r="A3278" s="39">
        <v>218</v>
      </c>
      <c r="B3278" s="239">
        <f>IF(WORKDAY(D$4,A3278,Feries)&lt;=F$4,WORKDAY(D$4,A3278,Feries),"")</f>
        <v>44145</v>
      </c>
      <c r="C3278" s="11" t="str">
        <f>IF(B3278&lt;&gt;"",'Agents Postes'!E$3,"")</f>
        <v>Herbert Dupont</v>
      </c>
      <c r="D3278" s="12"/>
      <c r="E3278" s="123"/>
      <c r="F3278" s="123"/>
      <c r="G3278" s="124"/>
      <c r="H3278" s="124"/>
      <c r="I3278" s="125"/>
      <c r="J3278" s="125"/>
      <c r="K3278" s="13"/>
      <c r="L3278" s="2">
        <f t="shared" si="3660"/>
        <v>0</v>
      </c>
      <c r="M3278" s="3">
        <f t="shared" si="3661"/>
        <v>0</v>
      </c>
      <c r="R3278">
        <f t="shared" si="3698"/>
        <v>2</v>
      </c>
      <c r="S3278" s="33">
        <f t="shared" ref="S3278" si="3709">B3278</f>
        <v>44145</v>
      </c>
      <c r="T3278">
        <f t="shared" si="3700"/>
        <v>46</v>
      </c>
      <c r="U3278">
        <f t="shared" si="3701"/>
        <v>11</v>
      </c>
      <c r="V3278" t="str">
        <f t="shared" si="3663"/>
        <v>46Herbert Dupont2</v>
      </c>
      <c r="W3278" s="188">
        <f t="shared" si="3702"/>
        <v>0</v>
      </c>
      <c r="X3278" s="188">
        <f t="shared" si="3703"/>
        <v>0</v>
      </c>
      <c r="Y3278" s="33">
        <f t="shared" si="3704"/>
        <v>44145</v>
      </c>
    </row>
    <row r="3279" spans="1:25" ht="15">
      <c r="A3279" s="39"/>
      <c r="B3279" s="240"/>
      <c r="C3279" s="14" t="str">
        <f>IF(B3278&lt;&gt;"",'Agents Postes'!E$4,"")</f>
        <v>Lulu Durand</v>
      </c>
      <c r="D3279" s="15"/>
      <c r="E3279" s="16"/>
      <c r="F3279" s="16"/>
      <c r="G3279" s="17"/>
      <c r="H3279" s="17"/>
      <c r="I3279" s="18"/>
      <c r="J3279" s="18"/>
      <c r="K3279" s="19"/>
      <c r="L3279" s="1">
        <f t="shared" si="3660"/>
        <v>0</v>
      </c>
      <c r="M3279" s="4">
        <f t="shared" si="3661"/>
        <v>0</v>
      </c>
      <c r="R3279">
        <f t="shared" si="3698"/>
        <v>2</v>
      </c>
      <c r="S3279" s="33">
        <f t="shared" ref="S3279" si="3710">S3278</f>
        <v>44145</v>
      </c>
      <c r="T3279">
        <f t="shared" si="3700"/>
        <v>46</v>
      </c>
      <c r="U3279">
        <f t="shared" si="3701"/>
        <v>11</v>
      </c>
      <c r="V3279" t="str">
        <f t="shared" si="3663"/>
        <v>46Lulu Durand2</v>
      </c>
      <c r="W3279" s="188">
        <f t="shared" si="3702"/>
        <v>0</v>
      </c>
      <c r="X3279" s="188">
        <f t="shared" si="3703"/>
        <v>0</v>
      </c>
      <c r="Y3279" s="33">
        <f t="shared" si="3704"/>
        <v>44145</v>
      </c>
    </row>
    <row r="3280" spans="1:25" ht="15">
      <c r="A3280" s="39"/>
      <c r="B3280" s="240"/>
      <c r="C3280" s="14" t="str">
        <f>IF(B3278&lt;&gt;"",'Agents Postes'!E$5,"")</f>
        <v>Jules Wist</v>
      </c>
      <c r="D3280" s="15"/>
      <c r="E3280" s="16"/>
      <c r="F3280" s="16"/>
      <c r="G3280" s="17"/>
      <c r="H3280" s="17"/>
      <c r="I3280" s="18"/>
      <c r="J3280" s="18"/>
      <c r="K3280" s="19"/>
      <c r="L3280" s="1">
        <f t="shared" si="3660"/>
        <v>0</v>
      </c>
      <c r="M3280" s="4">
        <f t="shared" si="3661"/>
        <v>0</v>
      </c>
      <c r="R3280">
        <f t="shared" si="3698"/>
        <v>2</v>
      </c>
      <c r="S3280" s="33">
        <f t="shared" ref="S3280" si="3711">S3278</f>
        <v>44145</v>
      </c>
      <c r="T3280">
        <f t="shared" si="3700"/>
        <v>46</v>
      </c>
      <c r="U3280">
        <f t="shared" si="3701"/>
        <v>11</v>
      </c>
      <c r="V3280" t="str">
        <f t="shared" si="3663"/>
        <v>46Jules Wist2</v>
      </c>
      <c r="W3280" s="188">
        <f t="shared" si="3702"/>
        <v>0</v>
      </c>
      <c r="X3280" s="188">
        <f t="shared" si="3703"/>
        <v>0</v>
      </c>
      <c r="Y3280" s="33">
        <f t="shared" si="3704"/>
        <v>44145</v>
      </c>
    </row>
    <row r="3281" spans="1:25" ht="15">
      <c r="A3281" s="39"/>
      <c r="B3281" s="240"/>
      <c r="C3281" s="14" t="str">
        <f>IF(B3278&lt;&gt;"",'Agents Postes'!E$6,"")</f>
        <v>Honoré Tarot</v>
      </c>
      <c r="D3281" s="15"/>
      <c r="E3281" s="16"/>
      <c r="F3281" s="16"/>
      <c r="G3281" s="17"/>
      <c r="H3281" s="17"/>
      <c r="I3281" s="18"/>
      <c r="J3281" s="18"/>
      <c r="K3281" s="19"/>
      <c r="L3281" s="1">
        <f t="shared" si="3660"/>
        <v>0</v>
      </c>
      <c r="M3281" s="4">
        <f t="shared" si="3661"/>
        <v>0</v>
      </c>
      <c r="R3281">
        <f t="shared" si="3698"/>
        <v>2</v>
      </c>
      <c r="S3281" s="33">
        <f t="shared" ref="S3281" si="3712">S3278</f>
        <v>44145</v>
      </c>
      <c r="T3281">
        <f t="shared" si="3700"/>
        <v>46</v>
      </c>
      <c r="U3281">
        <f t="shared" si="3701"/>
        <v>11</v>
      </c>
      <c r="V3281" t="str">
        <f t="shared" si="3663"/>
        <v>46Honoré Tarot2</v>
      </c>
      <c r="W3281" s="188">
        <f t="shared" si="3702"/>
        <v>0</v>
      </c>
      <c r="X3281" s="188">
        <f t="shared" si="3703"/>
        <v>0</v>
      </c>
      <c r="Y3281" s="33">
        <f t="shared" si="3704"/>
        <v>44145</v>
      </c>
    </row>
    <row r="3282" spans="1:25" ht="15">
      <c r="A3282" s="39"/>
      <c r="B3282" s="240"/>
      <c r="C3282" s="14" t="str">
        <f>IF(B3278&lt;&gt;"",'Agents Postes'!E$7,"")</f>
        <v>Joseph Belote</v>
      </c>
      <c r="D3282" s="15"/>
      <c r="E3282" s="16"/>
      <c r="F3282" s="16"/>
      <c r="G3282" s="17"/>
      <c r="H3282" s="17"/>
      <c r="I3282" s="18"/>
      <c r="J3282" s="18"/>
      <c r="K3282" s="19"/>
      <c r="L3282" s="1">
        <f t="shared" si="3660"/>
        <v>0</v>
      </c>
      <c r="M3282" s="4">
        <f t="shared" si="3661"/>
        <v>0</v>
      </c>
      <c r="R3282">
        <f t="shared" si="3698"/>
        <v>2</v>
      </c>
      <c r="S3282" s="33">
        <f t="shared" ref="S3282" si="3713">S3278</f>
        <v>44145</v>
      </c>
      <c r="T3282">
        <f t="shared" si="3700"/>
        <v>46</v>
      </c>
      <c r="U3282">
        <f t="shared" si="3701"/>
        <v>11</v>
      </c>
      <c r="V3282" t="str">
        <f t="shared" si="3663"/>
        <v>46Joseph Belote2</v>
      </c>
      <c r="W3282" s="188">
        <f t="shared" si="3702"/>
        <v>0</v>
      </c>
      <c r="X3282" s="188">
        <f t="shared" si="3703"/>
        <v>0</v>
      </c>
      <c r="Y3282" s="33">
        <f t="shared" si="3704"/>
        <v>44145</v>
      </c>
    </row>
    <row r="3283" spans="1:25" ht="15">
      <c r="A3283" s="39"/>
      <c r="B3283" s="240"/>
      <c r="C3283" s="14" t="str">
        <f>IF(B3278&lt;&gt;"",'Agents Postes'!E$8,"")</f>
        <v/>
      </c>
      <c r="D3283" s="15"/>
      <c r="E3283" s="16"/>
      <c r="F3283" s="16"/>
      <c r="G3283" s="17"/>
      <c r="H3283" s="17"/>
      <c r="I3283" s="18"/>
      <c r="J3283" s="18"/>
      <c r="K3283" s="19"/>
      <c r="L3283" s="1">
        <f t="shared" si="3660"/>
        <v>0</v>
      </c>
      <c r="M3283" s="4">
        <f t="shared" si="3661"/>
        <v>0</v>
      </c>
      <c r="R3283">
        <f t="shared" si="3698"/>
        <v>2</v>
      </c>
      <c r="S3283" s="33">
        <f t="shared" ref="S3283" si="3714">S3278</f>
        <v>44145</v>
      </c>
      <c r="T3283">
        <f t="shared" si="3700"/>
        <v>46</v>
      </c>
      <c r="U3283">
        <f t="shared" si="3701"/>
        <v>11</v>
      </c>
      <c r="V3283" t="str">
        <f t="shared" si="3663"/>
        <v>462</v>
      </c>
      <c r="W3283" s="188">
        <f t="shared" si="3702"/>
        <v>0</v>
      </c>
      <c r="X3283" s="188">
        <f t="shared" si="3703"/>
        <v>0</v>
      </c>
      <c r="Y3283" s="33">
        <f t="shared" si="3704"/>
        <v>44145</v>
      </c>
    </row>
    <row r="3284" spans="1:25" ht="15">
      <c r="A3284" s="39"/>
      <c r="B3284" s="240"/>
      <c r="C3284" s="14" t="str">
        <f>IF(B3278&lt;&gt;"",'Agents Postes'!E$9,"")</f>
        <v/>
      </c>
      <c r="D3284" s="15"/>
      <c r="E3284" s="16"/>
      <c r="F3284" s="16"/>
      <c r="G3284" s="17"/>
      <c r="H3284" s="17"/>
      <c r="I3284" s="18"/>
      <c r="J3284" s="18"/>
      <c r="K3284" s="19"/>
      <c r="L3284" s="1">
        <f t="shared" si="3660"/>
        <v>0</v>
      </c>
      <c r="M3284" s="4">
        <f t="shared" si="3661"/>
        <v>0</v>
      </c>
      <c r="R3284">
        <f t="shared" si="3698"/>
        <v>2</v>
      </c>
      <c r="S3284" s="33">
        <f t="shared" ref="S3284" si="3715">S3278</f>
        <v>44145</v>
      </c>
      <c r="T3284">
        <f t="shared" si="3700"/>
        <v>46</v>
      </c>
      <c r="U3284">
        <f t="shared" si="3701"/>
        <v>11</v>
      </c>
      <c r="V3284" t="str">
        <f t="shared" si="3663"/>
        <v>462</v>
      </c>
      <c r="W3284" s="188">
        <f t="shared" si="3702"/>
        <v>0</v>
      </c>
      <c r="X3284" s="188">
        <f t="shared" si="3703"/>
        <v>0</v>
      </c>
      <c r="Y3284" s="33">
        <f t="shared" si="3704"/>
        <v>44145</v>
      </c>
    </row>
    <row r="3285" spans="1:25" ht="15">
      <c r="A3285" s="39"/>
      <c r="B3285" s="240"/>
      <c r="C3285" s="14" t="str">
        <f>IF(B3278&lt;&gt;"",'Agents Postes'!E$10,"")</f>
        <v/>
      </c>
      <c r="D3285" s="15"/>
      <c r="E3285" s="16"/>
      <c r="F3285" s="16"/>
      <c r="G3285" s="17"/>
      <c r="H3285" s="17"/>
      <c r="I3285" s="18"/>
      <c r="J3285" s="18"/>
      <c r="K3285" s="19"/>
      <c r="L3285" s="1">
        <f t="shared" si="3660"/>
        <v>0</v>
      </c>
      <c r="M3285" s="4">
        <f t="shared" si="3661"/>
        <v>0</v>
      </c>
      <c r="R3285">
        <f t="shared" si="3698"/>
        <v>2</v>
      </c>
      <c r="S3285" s="33">
        <f t="shared" ref="S3285" si="3716">S3278</f>
        <v>44145</v>
      </c>
      <c r="T3285">
        <f t="shared" si="3700"/>
        <v>46</v>
      </c>
      <c r="U3285">
        <f t="shared" si="3701"/>
        <v>11</v>
      </c>
      <c r="V3285" t="str">
        <f t="shared" si="3663"/>
        <v>462</v>
      </c>
      <c r="W3285" s="188">
        <f t="shared" si="3702"/>
        <v>0</v>
      </c>
      <c r="X3285" s="188">
        <f t="shared" si="3703"/>
        <v>0</v>
      </c>
      <c r="Y3285" s="33">
        <f t="shared" si="3704"/>
        <v>44145</v>
      </c>
    </row>
    <row r="3286" spans="1:25" ht="15">
      <c r="A3286" s="39"/>
      <c r="B3286" s="240"/>
      <c r="C3286" s="14" t="str">
        <f>IF(B3278&lt;&gt;"",'Agents Postes'!E$11,"")</f>
        <v/>
      </c>
      <c r="D3286" s="15"/>
      <c r="E3286" s="16"/>
      <c r="F3286" s="16"/>
      <c r="G3286" s="17"/>
      <c r="H3286" s="17"/>
      <c r="I3286" s="18"/>
      <c r="J3286" s="18"/>
      <c r="K3286" s="19"/>
      <c r="L3286" s="1">
        <f t="shared" si="3660"/>
        <v>0</v>
      </c>
      <c r="M3286" s="4">
        <f t="shared" si="3661"/>
        <v>0</v>
      </c>
      <c r="R3286">
        <f t="shared" si="3698"/>
        <v>2</v>
      </c>
      <c r="S3286" s="33">
        <f t="shared" ref="S3286" si="3717">S3278</f>
        <v>44145</v>
      </c>
      <c r="T3286">
        <f t="shared" si="3700"/>
        <v>46</v>
      </c>
      <c r="U3286">
        <f t="shared" si="3701"/>
        <v>11</v>
      </c>
      <c r="V3286" t="str">
        <f t="shared" si="3663"/>
        <v>462</v>
      </c>
      <c r="W3286" s="188">
        <f t="shared" si="3702"/>
        <v>0</v>
      </c>
      <c r="X3286" s="188">
        <f t="shared" si="3703"/>
        <v>0</v>
      </c>
      <c r="Y3286" s="33">
        <f t="shared" si="3704"/>
        <v>44145</v>
      </c>
    </row>
    <row r="3287" spans="1:25" ht="15">
      <c r="A3287" s="39"/>
      <c r="B3287" s="240"/>
      <c r="C3287" s="14" t="str">
        <f>IF(B3278&lt;&gt;"",'Agents Postes'!E$12,"")</f>
        <v/>
      </c>
      <c r="D3287" s="15"/>
      <c r="E3287" s="16"/>
      <c r="F3287" s="16"/>
      <c r="G3287" s="17"/>
      <c r="H3287" s="17"/>
      <c r="I3287" s="18"/>
      <c r="J3287" s="18"/>
      <c r="K3287" s="19"/>
      <c r="L3287" s="1">
        <f t="shared" si="3660"/>
        <v>0</v>
      </c>
      <c r="M3287" s="4">
        <f t="shared" si="3661"/>
        <v>0</v>
      </c>
      <c r="R3287">
        <f t="shared" si="3698"/>
        <v>2</v>
      </c>
      <c r="S3287" s="33">
        <f t="shared" ref="S3287" si="3718">S3278</f>
        <v>44145</v>
      </c>
      <c r="T3287">
        <f t="shared" si="3700"/>
        <v>46</v>
      </c>
      <c r="U3287">
        <f t="shared" si="3701"/>
        <v>11</v>
      </c>
      <c r="V3287" t="str">
        <f t="shared" si="3663"/>
        <v>462</v>
      </c>
      <c r="W3287" s="188">
        <f t="shared" si="3702"/>
        <v>0</v>
      </c>
      <c r="X3287" s="188">
        <f t="shared" si="3703"/>
        <v>0</v>
      </c>
      <c r="Y3287" s="33">
        <f t="shared" si="3704"/>
        <v>44145</v>
      </c>
    </row>
    <row r="3288" spans="1:25" ht="15">
      <c r="A3288" s="39"/>
      <c r="B3288" s="240"/>
      <c r="C3288" s="14" t="str">
        <f>IF(B3278&lt;&gt;"",'Agents Postes'!E$13,"")</f>
        <v/>
      </c>
      <c r="D3288" s="15"/>
      <c r="E3288" s="16"/>
      <c r="F3288" s="16"/>
      <c r="G3288" s="17"/>
      <c r="H3288" s="17"/>
      <c r="I3288" s="18"/>
      <c r="J3288" s="18"/>
      <c r="K3288" s="19"/>
      <c r="L3288" s="1">
        <f t="shared" si="3660"/>
        <v>0</v>
      </c>
      <c r="M3288" s="4">
        <f t="shared" si="3661"/>
        <v>0</v>
      </c>
      <c r="R3288">
        <f t="shared" si="3698"/>
        <v>2</v>
      </c>
      <c r="S3288" s="33">
        <f t="shared" ref="S3288" si="3719">S3278</f>
        <v>44145</v>
      </c>
      <c r="T3288">
        <f t="shared" si="3700"/>
        <v>46</v>
      </c>
      <c r="U3288">
        <f t="shared" si="3701"/>
        <v>11</v>
      </c>
      <c r="V3288" t="str">
        <f t="shared" si="3663"/>
        <v>462</v>
      </c>
      <c r="W3288" s="188">
        <f t="shared" si="3702"/>
        <v>0</v>
      </c>
      <c r="X3288" s="188">
        <f t="shared" si="3703"/>
        <v>0</v>
      </c>
      <c r="Y3288" s="33">
        <f t="shared" si="3704"/>
        <v>44145</v>
      </c>
    </row>
    <row r="3289" spans="1:25" ht="15">
      <c r="A3289" s="39"/>
      <c r="B3289" s="240"/>
      <c r="C3289" s="14" t="str">
        <f>IF(B3278&lt;&gt;"",'Agents Postes'!E$14,"")</f>
        <v/>
      </c>
      <c r="D3289" s="15"/>
      <c r="E3289" s="16"/>
      <c r="F3289" s="16"/>
      <c r="G3289" s="17"/>
      <c r="H3289" s="17"/>
      <c r="I3289" s="18"/>
      <c r="J3289" s="18"/>
      <c r="K3289" s="19"/>
      <c r="L3289" s="1">
        <f t="shared" si="3660"/>
        <v>0</v>
      </c>
      <c r="M3289" s="4">
        <f t="shared" si="3661"/>
        <v>0</v>
      </c>
      <c r="R3289">
        <f t="shared" si="3698"/>
        <v>2</v>
      </c>
      <c r="S3289" s="33">
        <f t="shared" ref="S3289" si="3720">S3278</f>
        <v>44145</v>
      </c>
      <c r="T3289">
        <f t="shared" si="3700"/>
        <v>46</v>
      </c>
      <c r="U3289">
        <f t="shared" si="3701"/>
        <v>11</v>
      </c>
      <c r="V3289" t="str">
        <f t="shared" si="3663"/>
        <v>462</v>
      </c>
      <c r="W3289" s="188">
        <f t="shared" si="3702"/>
        <v>0</v>
      </c>
      <c r="X3289" s="188">
        <f t="shared" si="3703"/>
        <v>0</v>
      </c>
      <c r="Y3289" s="33">
        <f t="shared" si="3704"/>
        <v>44145</v>
      </c>
    </row>
    <row r="3290" spans="1:25" ht="15">
      <c r="A3290" s="39"/>
      <c r="B3290" s="240"/>
      <c r="C3290" s="14" t="str">
        <f>IF(B3279&lt;&gt;"",'Agents Postes'!E$14,"")</f>
        <v/>
      </c>
      <c r="D3290" s="15"/>
      <c r="E3290" s="16"/>
      <c r="F3290" s="16"/>
      <c r="G3290" s="17"/>
      <c r="H3290" s="17"/>
      <c r="I3290" s="18"/>
      <c r="J3290" s="18"/>
      <c r="K3290" s="19"/>
      <c r="L3290" s="1">
        <f t="shared" si="3660"/>
        <v>0</v>
      </c>
      <c r="M3290" s="4">
        <f t="shared" si="3661"/>
        <v>0</v>
      </c>
      <c r="R3290">
        <f t="shared" si="3698"/>
        <v>2</v>
      </c>
      <c r="S3290" s="33">
        <f t="shared" ref="S3290" si="3721">S3278</f>
        <v>44145</v>
      </c>
      <c r="T3290">
        <f t="shared" si="3700"/>
        <v>46</v>
      </c>
      <c r="U3290">
        <f t="shared" si="3701"/>
        <v>11</v>
      </c>
      <c r="V3290" t="str">
        <f t="shared" si="3663"/>
        <v>462</v>
      </c>
      <c r="W3290" s="188">
        <f t="shared" si="3702"/>
        <v>0</v>
      </c>
      <c r="X3290" s="188">
        <f t="shared" si="3703"/>
        <v>0</v>
      </c>
      <c r="Y3290" s="33">
        <f t="shared" si="3704"/>
        <v>44145</v>
      </c>
    </row>
    <row r="3291" spans="1:25" ht="15">
      <c r="A3291" s="39"/>
      <c r="B3291" s="240"/>
      <c r="C3291" s="14" t="str">
        <f>IF(B3280&lt;&gt;"",'Agents Postes'!E$14,"")</f>
        <v/>
      </c>
      <c r="D3291" s="15"/>
      <c r="E3291" s="16"/>
      <c r="F3291" s="16"/>
      <c r="G3291" s="17"/>
      <c r="H3291" s="17"/>
      <c r="I3291" s="18"/>
      <c r="J3291" s="18"/>
      <c r="K3291" s="19"/>
      <c r="L3291" s="1">
        <f t="shared" si="3660"/>
        <v>0</v>
      </c>
      <c r="M3291" s="4">
        <f t="shared" si="3661"/>
        <v>0</v>
      </c>
      <c r="R3291">
        <f t="shared" si="3698"/>
        <v>2</v>
      </c>
      <c r="S3291" s="33">
        <f t="shared" ref="S3291" si="3722">S3278</f>
        <v>44145</v>
      </c>
      <c r="T3291">
        <f t="shared" si="3700"/>
        <v>46</v>
      </c>
      <c r="U3291">
        <f t="shared" si="3701"/>
        <v>11</v>
      </c>
      <c r="V3291" t="str">
        <f t="shared" si="3663"/>
        <v>462</v>
      </c>
      <c r="W3291" s="188">
        <f t="shared" si="3702"/>
        <v>0</v>
      </c>
      <c r="X3291" s="188">
        <f t="shared" si="3703"/>
        <v>0</v>
      </c>
      <c r="Y3291" s="33">
        <f t="shared" si="3704"/>
        <v>44145</v>
      </c>
    </row>
    <row r="3292" spans="1:25" ht="15.75" thickBot="1">
      <c r="A3292" s="39"/>
      <c r="B3292" s="241"/>
      <c r="C3292" s="14" t="str">
        <f>IF(B3281&lt;&gt;"",'Agents Postes'!E$14,"")</f>
        <v/>
      </c>
      <c r="D3292" s="15"/>
      <c r="E3292" s="126"/>
      <c r="F3292" s="126"/>
      <c r="G3292" s="127"/>
      <c r="H3292" s="127"/>
      <c r="I3292" s="128"/>
      <c r="J3292" s="128"/>
      <c r="K3292" s="21"/>
      <c r="L3292" s="5">
        <f t="shared" si="3660"/>
        <v>0</v>
      </c>
      <c r="M3292" s="6">
        <f t="shared" si="3661"/>
        <v>0</v>
      </c>
      <c r="R3292">
        <f t="shared" si="3698"/>
        <v>2</v>
      </c>
      <c r="S3292" s="33">
        <f t="shared" ref="S3292" si="3723">S3278</f>
        <v>44145</v>
      </c>
      <c r="T3292">
        <f t="shared" si="3700"/>
        <v>46</v>
      </c>
      <c r="U3292">
        <f t="shared" si="3701"/>
        <v>11</v>
      </c>
      <c r="V3292" t="str">
        <f t="shared" si="3663"/>
        <v>462</v>
      </c>
      <c r="W3292" s="188">
        <f t="shared" si="3702"/>
        <v>0</v>
      </c>
      <c r="X3292" s="188">
        <f t="shared" si="3703"/>
        <v>0</v>
      </c>
      <c r="Y3292" s="33">
        <f t="shared" si="3704"/>
        <v>44145</v>
      </c>
    </row>
    <row r="3293" spans="1:25" ht="15">
      <c r="A3293" s="39">
        <v>219</v>
      </c>
      <c r="B3293" s="239">
        <f>IF(WORKDAY(D$4,A3293,Feries)&lt;=F$4,WORKDAY(D$4,A3293,Feries),"")</f>
        <v>44147</v>
      </c>
      <c r="C3293" s="11" t="str">
        <f>IF(B3293&lt;&gt;"",'Agents Postes'!E$3,"")</f>
        <v>Herbert Dupont</v>
      </c>
      <c r="D3293" s="12"/>
      <c r="E3293" s="123"/>
      <c r="F3293" s="123"/>
      <c r="G3293" s="124"/>
      <c r="H3293" s="124"/>
      <c r="I3293" s="125"/>
      <c r="J3293" s="125"/>
      <c r="K3293" s="13"/>
      <c r="L3293" s="2">
        <f t="shared" si="3660"/>
        <v>0</v>
      </c>
      <c r="M3293" s="3">
        <f t="shared" si="3661"/>
        <v>0</v>
      </c>
      <c r="R3293">
        <f t="shared" si="3698"/>
        <v>4</v>
      </c>
      <c r="S3293" s="33">
        <f t="shared" ref="S3293" si="3724">B3293</f>
        <v>44147</v>
      </c>
      <c r="T3293">
        <f t="shared" si="3700"/>
        <v>46</v>
      </c>
      <c r="U3293">
        <f t="shared" si="3701"/>
        <v>11</v>
      </c>
      <c r="V3293" t="str">
        <f t="shared" si="3663"/>
        <v>46Herbert Dupont4</v>
      </c>
      <c r="W3293" s="188">
        <f t="shared" si="3702"/>
        <v>0</v>
      </c>
      <c r="X3293" s="188">
        <f t="shared" si="3703"/>
        <v>0</v>
      </c>
      <c r="Y3293" s="33">
        <f t="shared" si="3704"/>
        <v>44147</v>
      </c>
    </row>
    <row r="3294" spans="1:25" ht="15">
      <c r="A3294" s="39"/>
      <c r="B3294" s="240"/>
      <c r="C3294" s="14" t="str">
        <f>IF(B3293&lt;&gt;"",'Agents Postes'!E$4,"")</f>
        <v>Lulu Durand</v>
      </c>
      <c r="D3294" s="15"/>
      <c r="E3294" s="16"/>
      <c r="F3294" s="16"/>
      <c r="G3294" s="17"/>
      <c r="H3294" s="17"/>
      <c r="I3294" s="18"/>
      <c r="J3294" s="18"/>
      <c r="K3294" s="19"/>
      <c r="L3294" s="1">
        <f t="shared" si="3660"/>
        <v>0</v>
      </c>
      <c r="M3294" s="4">
        <f t="shared" si="3661"/>
        <v>0</v>
      </c>
      <c r="R3294">
        <f t="shared" si="3698"/>
        <v>4</v>
      </c>
      <c r="S3294" s="33">
        <f t="shared" ref="S3294" si="3725">S3293</f>
        <v>44147</v>
      </c>
      <c r="T3294">
        <f t="shared" si="3700"/>
        <v>46</v>
      </c>
      <c r="U3294">
        <f t="shared" si="3701"/>
        <v>11</v>
      </c>
      <c r="V3294" t="str">
        <f t="shared" si="3663"/>
        <v>46Lulu Durand4</v>
      </c>
      <c r="W3294" s="188">
        <f t="shared" si="3702"/>
        <v>0</v>
      </c>
      <c r="X3294" s="188">
        <f t="shared" si="3703"/>
        <v>0</v>
      </c>
      <c r="Y3294" s="33">
        <f t="shared" si="3704"/>
        <v>44147</v>
      </c>
    </row>
    <row r="3295" spans="1:25" ht="15">
      <c r="A3295" s="39"/>
      <c r="B3295" s="240"/>
      <c r="C3295" s="14" t="str">
        <f>IF(B3293&lt;&gt;"",'Agents Postes'!E$5,"")</f>
        <v>Jules Wist</v>
      </c>
      <c r="D3295" s="15"/>
      <c r="E3295" s="16"/>
      <c r="F3295" s="16"/>
      <c r="G3295" s="17"/>
      <c r="H3295" s="17"/>
      <c r="I3295" s="18"/>
      <c r="J3295" s="18"/>
      <c r="K3295" s="19"/>
      <c r="L3295" s="1">
        <f t="shared" si="3660"/>
        <v>0</v>
      </c>
      <c r="M3295" s="4">
        <f t="shared" si="3661"/>
        <v>0</v>
      </c>
      <c r="R3295">
        <f t="shared" si="3698"/>
        <v>4</v>
      </c>
      <c r="S3295" s="33">
        <f t="shared" ref="S3295" si="3726">S3293</f>
        <v>44147</v>
      </c>
      <c r="T3295">
        <f t="shared" si="3700"/>
        <v>46</v>
      </c>
      <c r="U3295">
        <f t="shared" si="3701"/>
        <v>11</v>
      </c>
      <c r="V3295" t="str">
        <f t="shared" si="3663"/>
        <v>46Jules Wist4</v>
      </c>
      <c r="W3295" s="188">
        <f t="shared" si="3702"/>
        <v>0</v>
      </c>
      <c r="X3295" s="188">
        <f t="shared" si="3703"/>
        <v>0</v>
      </c>
      <c r="Y3295" s="33">
        <f t="shared" si="3704"/>
        <v>44147</v>
      </c>
    </row>
    <row r="3296" spans="1:25" ht="15">
      <c r="A3296" s="39"/>
      <c r="B3296" s="240"/>
      <c r="C3296" s="14" t="str">
        <f>IF(B3293&lt;&gt;"",'Agents Postes'!E$6,"")</f>
        <v>Honoré Tarot</v>
      </c>
      <c r="D3296" s="15"/>
      <c r="E3296" s="16"/>
      <c r="F3296" s="16"/>
      <c r="G3296" s="17"/>
      <c r="H3296" s="17"/>
      <c r="I3296" s="18"/>
      <c r="J3296" s="18"/>
      <c r="K3296" s="19"/>
      <c r="L3296" s="1">
        <f t="shared" si="3660"/>
        <v>0</v>
      </c>
      <c r="M3296" s="4">
        <f t="shared" si="3661"/>
        <v>0</v>
      </c>
      <c r="R3296">
        <f t="shared" si="3698"/>
        <v>4</v>
      </c>
      <c r="S3296" s="33">
        <f t="shared" ref="S3296" si="3727">S3293</f>
        <v>44147</v>
      </c>
      <c r="T3296">
        <f t="shared" si="3700"/>
        <v>46</v>
      </c>
      <c r="U3296">
        <f t="shared" si="3701"/>
        <v>11</v>
      </c>
      <c r="V3296" t="str">
        <f t="shared" si="3663"/>
        <v>46Honoré Tarot4</v>
      </c>
      <c r="W3296" s="188">
        <f t="shared" si="3702"/>
        <v>0</v>
      </c>
      <c r="X3296" s="188">
        <f t="shared" si="3703"/>
        <v>0</v>
      </c>
      <c r="Y3296" s="33">
        <f t="shared" si="3704"/>
        <v>44147</v>
      </c>
    </row>
    <row r="3297" spans="1:25" ht="15">
      <c r="A3297" s="39"/>
      <c r="B3297" s="240"/>
      <c r="C3297" s="14" t="str">
        <f>IF(B3293&lt;&gt;"",'Agents Postes'!E$7,"")</f>
        <v>Joseph Belote</v>
      </c>
      <c r="D3297" s="15"/>
      <c r="E3297" s="16"/>
      <c r="F3297" s="16"/>
      <c r="G3297" s="17"/>
      <c r="H3297" s="17"/>
      <c r="I3297" s="18"/>
      <c r="J3297" s="18"/>
      <c r="K3297" s="19"/>
      <c r="L3297" s="1">
        <f t="shared" si="3660"/>
        <v>0</v>
      </c>
      <c r="M3297" s="4">
        <f t="shared" si="3661"/>
        <v>0</v>
      </c>
      <c r="R3297">
        <f t="shared" si="3698"/>
        <v>4</v>
      </c>
      <c r="S3297" s="33">
        <f t="shared" ref="S3297" si="3728">S3293</f>
        <v>44147</v>
      </c>
      <c r="T3297">
        <f t="shared" si="3700"/>
        <v>46</v>
      </c>
      <c r="U3297">
        <f t="shared" si="3701"/>
        <v>11</v>
      </c>
      <c r="V3297" t="str">
        <f t="shared" si="3663"/>
        <v>46Joseph Belote4</v>
      </c>
      <c r="W3297" s="188">
        <f t="shared" si="3702"/>
        <v>0</v>
      </c>
      <c r="X3297" s="188">
        <f t="shared" si="3703"/>
        <v>0</v>
      </c>
      <c r="Y3297" s="33">
        <f t="shared" si="3704"/>
        <v>44147</v>
      </c>
    </row>
    <row r="3298" spans="1:25" ht="15">
      <c r="A3298" s="39"/>
      <c r="B3298" s="240"/>
      <c r="C3298" s="14" t="str">
        <f>IF(B3293&lt;&gt;"",'Agents Postes'!E$8,"")</f>
        <v/>
      </c>
      <c r="D3298" s="15"/>
      <c r="E3298" s="16"/>
      <c r="F3298" s="16"/>
      <c r="G3298" s="17"/>
      <c r="H3298" s="17"/>
      <c r="I3298" s="18"/>
      <c r="J3298" s="18"/>
      <c r="K3298" s="19"/>
      <c r="L3298" s="1">
        <f t="shared" si="3660"/>
        <v>0</v>
      </c>
      <c r="M3298" s="4">
        <f t="shared" si="3661"/>
        <v>0</v>
      </c>
      <c r="R3298">
        <f t="shared" si="3698"/>
        <v>4</v>
      </c>
      <c r="S3298" s="33">
        <f t="shared" ref="S3298" si="3729">S3293</f>
        <v>44147</v>
      </c>
      <c r="T3298">
        <f t="shared" si="3700"/>
        <v>46</v>
      </c>
      <c r="U3298">
        <f t="shared" si="3701"/>
        <v>11</v>
      </c>
      <c r="V3298" t="str">
        <f t="shared" si="3663"/>
        <v>464</v>
      </c>
      <c r="W3298" s="188">
        <f t="shared" si="3702"/>
        <v>0</v>
      </c>
      <c r="X3298" s="188">
        <f t="shared" si="3703"/>
        <v>0</v>
      </c>
      <c r="Y3298" s="33">
        <f t="shared" si="3704"/>
        <v>44147</v>
      </c>
    </row>
    <row r="3299" spans="1:25" ht="15">
      <c r="A3299" s="39"/>
      <c r="B3299" s="240"/>
      <c r="C3299" s="14" t="str">
        <f>IF(B3293&lt;&gt;"",'Agents Postes'!E$9,"")</f>
        <v/>
      </c>
      <c r="D3299" s="15"/>
      <c r="E3299" s="16"/>
      <c r="F3299" s="16"/>
      <c r="G3299" s="17"/>
      <c r="H3299" s="17"/>
      <c r="I3299" s="18"/>
      <c r="J3299" s="18"/>
      <c r="K3299" s="19"/>
      <c r="L3299" s="1">
        <f t="shared" si="3660"/>
        <v>0</v>
      </c>
      <c r="M3299" s="4">
        <f t="shared" si="3661"/>
        <v>0</v>
      </c>
      <c r="R3299">
        <f t="shared" si="3698"/>
        <v>4</v>
      </c>
      <c r="S3299" s="33">
        <f t="shared" ref="S3299" si="3730">S3293</f>
        <v>44147</v>
      </c>
      <c r="T3299">
        <f t="shared" si="3700"/>
        <v>46</v>
      </c>
      <c r="U3299">
        <f t="shared" si="3701"/>
        <v>11</v>
      </c>
      <c r="V3299" t="str">
        <f t="shared" si="3663"/>
        <v>464</v>
      </c>
      <c r="W3299" s="188">
        <f t="shared" si="3702"/>
        <v>0</v>
      </c>
      <c r="X3299" s="188">
        <f t="shared" si="3703"/>
        <v>0</v>
      </c>
      <c r="Y3299" s="33">
        <f t="shared" si="3704"/>
        <v>44147</v>
      </c>
    </row>
    <row r="3300" spans="1:25" ht="15">
      <c r="A3300" s="39"/>
      <c r="B3300" s="240"/>
      <c r="C3300" s="14" t="str">
        <f>IF(B3293&lt;&gt;"",'Agents Postes'!E$10,"")</f>
        <v/>
      </c>
      <c r="D3300" s="15"/>
      <c r="E3300" s="16"/>
      <c r="F3300" s="16"/>
      <c r="G3300" s="17"/>
      <c r="H3300" s="17"/>
      <c r="I3300" s="18"/>
      <c r="J3300" s="18"/>
      <c r="K3300" s="19"/>
      <c r="L3300" s="1">
        <f t="shared" si="3660"/>
        <v>0</v>
      </c>
      <c r="M3300" s="4">
        <f t="shared" si="3661"/>
        <v>0</v>
      </c>
      <c r="R3300">
        <f t="shared" si="3698"/>
        <v>4</v>
      </c>
      <c r="S3300" s="33">
        <f t="shared" ref="S3300" si="3731">S3293</f>
        <v>44147</v>
      </c>
      <c r="T3300">
        <f t="shared" si="3700"/>
        <v>46</v>
      </c>
      <c r="U3300">
        <f t="shared" si="3701"/>
        <v>11</v>
      </c>
      <c r="V3300" t="str">
        <f t="shared" si="3663"/>
        <v>464</v>
      </c>
      <c r="W3300" s="188">
        <f t="shared" si="3702"/>
        <v>0</v>
      </c>
      <c r="X3300" s="188">
        <f t="shared" si="3703"/>
        <v>0</v>
      </c>
      <c r="Y3300" s="33">
        <f t="shared" si="3704"/>
        <v>44147</v>
      </c>
    </row>
    <row r="3301" spans="1:25" ht="15">
      <c r="A3301" s="39"/>
      <c r="B3301" s="240"/>
      <c r="C3301" s="14" t="str">
        <f>IF(B3293&lt;&gt;"",'Agents Postes'!E$11,"")</f>
        <v/>
      </c>
      <c r="D3301" s="15"/>
      <c r="E3301" s="16"/>
      <c r="F3301" s="16"/>
      <c r="G3301" s="17"/>
      <c r="H3301" s="17"/>
      <c r="I3301" s="18"/>
      <c r="J3301" s="18"/>
      <c r="K3301" s="19"/>
      <c r="L3301" s="1">
        <f t="shared" si="3660"/>
        <v>0</v>
      </c>
      <c r="M3301" s="4">
        <f t="shared" si="3661"/>
        <v>0</v>
      </c>
      <c r="R3301">
        <f t="shared" si="3698"/>
        <v>4</v>
      </c>
      <c r="S3301" s="33">
        <f t="shared" ref="S3301" si="3732">S3293</f>
        <v>44147</v>
      </c>
      <c r="T3301">
        <f t="shared" si="3700"/>
        <v>46</v>
      </c>
      <c r="U3301">
        <f t="shared" si="3701"/>
        <v>11</v>
      </c>
      <c r="V3301" t="str">
        <f t="shared" si="3663"/>
        <v>464</v>
      </c>
      <c r="W3301" s="188">
        <f t="shared" si="3702"/>
        <v>0</v>
      </c>
      <c r="X3301" s="188">
        <f t="shared" si="3703"/>
        <v>0</v>
      </c>
      <c r="Y3301" s="33">
        <f t="shared" si="3704"/>
        <v>44147</v>
      </c>
    </row>
    <row r="3302" spans="1:25" ht="15">
      <c r="A3302" s="39"/>
      <c r="B3302" s="240"/>
      <c r="C3302" s="14" t="str">
        <f>IF(B3293&lt;&gt;"",'Agents Postes'!E$12,"")</f>
        <v/>
      </c>
      <c r="D3302" s="15"/>
      <c r="E3302" s="16"/>
      <c r="F3302" s="16"/>
      <c r="G3302" s="17"/>
      <c r="H3302" s="17"/>
      <c r="I3302" s="18"/>
      <c r="J3302" s="18"/>
      <c r="K3302" s="19"/>
      <c r="L3302" s="1">
        <f t="shared" ref="L3302:L3365" si="3733">(F3302-E3302)+(H3302-G3302)+(J3302-I3302)</f>
        <v>0</v>
      </c>
      <c r="M3302" s="4">
        <f t="shared" ref="M3302:M3365" si="3734">L3302*24</f>
        <v>0</v>
      </c>
      <c r="R3302">
        <f t="shared" si="3698"/>
        <v>4</v>
      </c>
      <c r="S3302" s="33">
        <f t="shared" ref="S3302" si="3735">S3293</f>
        <v>44147</v>
      </c>
      <c r="T3302">
        <f t="shared" si="3700"/>
        <v>46</v>
      </c>
      <c r="U3302">
        <f t="shared" si="3701"/>
        <v>11</v>
      </c>
      <c r="V3302" t="str">
        <f t="shared" ref="V3302:V3365" si="3736">T3302&amp;C3302&amp;R3302</f>
        <v>464</v>
      </c>
      <c r="W3302" s="188">
        <f t="shared" si="3702"/>
        <v>0</v>
      </c>
      <c r="X3302" s="188">
        <f t="shared" si="3703"/>
        <v>0</v>
      </c>
      <c r="Y3302" s="33">
        <f t="shared" si="3704"/>
        <v>44147</v>
      </c>
    </row>
    <row r="3303" spans="1:25" ht="15">
      <c r="A3303" s="39"/>
      <c r="B3303" s="240"/>
      <c r="C3303" s="14" t="str">
        <f>IF(B3293&lt;&gt;"",'Agents Postes'!E$13,"")</f>
        <v/>
      </c>
      <c r="D3303" s="15"/>
      <c r="E3303" s="16"/>
      <c r="F3303" s="16"/>
      <c r="G3303" s="17"/>
      <c r="H3303" s="17"/>
      <c r="I3303" s="18"/>
      <c r="J3303" s="18"/>
      <c r="K3303" s="19"/>
      <c r="L3303" s="1">
        <f t="shared" si="3733"/>
        <v>0</v>
      </c>
      <c r="M3303" s="4">
        <f t="shared" si="3734"/>
        <v>0</v>
      </c>
      <c r="R3303">
        <f t="shared" si="3698"/>
        <v>4</v>
      </c>
      <c r="S3303" s="33">
        <f t="shared" ref="S3303" si="3737">S3293</f>
        <v>44147</v>
      </c>
      <c r="T3303">
        <f t="shared" si="3700"/>
        <v>46</v>
      </c>
      <c r="U3303">
        <f t="shared" si="3701"/>
        <v>11</v>
      </c>
      <c r="V3303" t="str">
        <f t="shared" si="3736"/>
        <v>464</v>
      </c>
      <c r="W3303" s="188">
        <f t="shared" si="3702"/>
        <v>0</v>
      </c>
      <c r="X3303" s="188">
        <f t="shared" si="3703"/>
        <v>0</v>
      </c>
      <c r="Y3303" s="33">
        <f t="shared" si="3704"/>
        <v>44147</v>
      </c>
    </row>
    <row r="3304" spans="1:25" ht="15">
      <c r="A3304" s="39"/>
      <c r="B3304" s="240"/>
      <c r="C3304" s="14" t="str">
        <f>IF(B3293&lt;&gt;"",'Agents Postes'!E$14,"")</f>
        <v/>
      </c>
      <c r="D3304" s="15"/>
      <c r="E3304" s="16"/>
      <c r="F3304" s="16"/>
      <c r="G3304" s="17"/>
      <c r="H3304" s="17"/>
      <c r="I3304" s="18"/>
      <c r="J3304" s="18"/>
      <c r="K3304" s="19"/>
      <c r="L3304" s="1">
        <f t="shared" si="3733"/>
        <v>0</v>
      </c>
      <c r="M3304" s="4">
        <f t="shared" si="3734"/>
        <v>0</v>
      </c>
      <c r="R3304">
        <f t="shared" si="3698"/>
        <v>4</v>
      </c>
      <c r="S3304" s="33">
        <f t="shared" ref="S3304" si="3738">S3293</f>
        <v>44147</v>
      </c>
      <c r="T3304">
        <f t="shared" si="3700"/>
        <v>46</v>
      </c>
      <c r="U3304">
        <f t="shared" si="3701"/>
        <v>11</v>
      </c>
      <c r="V3304" t="str">
        <f t="shared" si="3736"/>
        <v>464</v>
      </c>
      <c r="W3304" s="188">
        <f t="shared" si="3702"/>
        <v>0</v>
      </c>
      <c r="X3304" s="188">
        <f t="shared" si="3703"/>
        <v>0</v>
      </c>
      <c r="Y3304" s="33">
        <f t="shared" si="3704"/>
        <v>44147</v>
      </c>
    </row>
    <row r="3305" spans="1:25" ht="15">
      <c r="A3305" s="39"/>
      <c r="B3305" s="240"/>
      <c r="C3305" s="14" t="str">
        <f>IF(B3294&lt;&gt;"",'Agents Postes'!E$14,"")</f>
        <v/>
      </c>
      <c r="D3305" s="15"/>
      <c r="E3305" s="16"/>
      <c r="F3305" s="16"/>
      <c r="G3305" s="17"/>
      <c r="H3305" s="17"/>
      <c r="I3305" s="18"/>
      <c r="J3305" s="18"/>
      <c r="K3305" s="19"/>
      <c r="L3305" s="1">
        <f t="shared" si="3733"/>
        <v>0</v>
      </c>
      <c r="M3305" s="4">
        <f t="shared" si="3734"/>
        <v>0</v>
      </c>
      <c r="R3305">
        <f t="shared" si="3698"/>
        <v>4</v>
      </c>
      <c r="S3305" s="33">
        <f t="shared" ref="S3305" si="3739">S3293</f>
        <v>44147</v>
      </c>
      <c r="T3305">
        <f t="shared" si="3700"/>
        <v>46</v>
      </c>
      <c r="U3305">
        <f t="shared" si="3701"/>
        <v>11</v>
      </c>
      <c r="V3305" t="str">
        <f t="shared" si="3736"/>
        <v>464</v>
      </c>
      <c r="W3305" s="188">
        <f t="shared" si="3702"/>
        <v>0</v>
      </c>
      <c r="X3305" s="188">
        <f t="shared" si="3703"/>
        <v>0</v>
      </c>
      <c r="Y3305" s="33">
        <f t="shared" si="3704"/>
        <v>44147</v>
      </c>
    </row>
    <row r="3306" spans="1:25" ht="15">
      <c r="A3306" s="39"/>
      <c r="B3306" s="240"/>
      <c r="C3306" s="14" t="str">
        <f>IF(B3295&lt;&gt;"",'Agents Postes'!E$14,"")</f>
        <v/>
      </c>
      <c r="D3306" s="15"/>
      <c r="E3306" s="16"/>
      <c r="F3306" s="16"/>
      <c r="G3306" s="17"/>
      <c r="H3306" s="17"/>
      <c r="I3306" s="18"/>
      <c r="J3306" s="18"/>
      <c r="K3306" s="19"/>
      <c r="L3306" s="1">
        <f t="shared" si="3733"/>
        <v>0</v>
      </c>
      <c r="M3306" s="4">
        <f t="shared" si="3734"/>
        <v>0</v>
      </c>
      <c r="R3306">
        <f t="shared" si="3698"/>
        <v>4</v>
      </c>
      <c r="S3306" s="33">
        <f t="shared" ref="S3306" si="3740">S3293</f>
        <v>44147</v>
      </c>
      <c r="T3306">
        <f t="shared" si="3700"/>
        <v>46</v>
      </c>
      <c r="U3306">
        <f t="shared" si="3701"/>
        <v>11</v>
      </c>
      <c r="V3306" t="str">
        <f t="shared" si="3736"/>
        <v>464</v>
      </c>
      <c r="W3306" s="188">
        <f t="shared" si="3702"/>
        <v>0</v>
      </c>
      <c r="X3306" s="188">
        <f t="shared" si="3703"/>
        <v>0</v>
      </c>
      <c r="Y3306" s="33">
        <f t="shared" si="3704"/>
        <v>44147</v>
      </c>
    </row>
    <row r="3307" spans="1:25" ht="15.75" thickBot="1">
      <c r="A3307" s="39"/>
      <c r="B3307" s="241"/>
      <c r="C3307" s="14" t="str">
        <f>IF(B3296&lt;&gt;"",'Agents Postes'!E$14,"")</f>
        <v/>
      </c>
      <c r="D3307" s="15"/>
      <c r="E3307" s="126"/>
      <c r="F3307" s="126"/>
      <c r="G3307" s="127"/>
      <c r="H3307" s="127"/>
      <c r="I3307" s="128"/>
      <c r="J3307" s="128"/>
      <c r="K3307" s="21"/>
      <c r="L3307" s="5">
        <f t="shared" si="3733"/>
        <v>0</v>
      </c>
      <c r="M3307" s="6">
        <f t="shared" si="3734"/>
        <v>0</v>
      </c>
      <c r="R3307">
        <f t="shared" si="3698"/>
        <v>4</v>
      </c>
      <c r="S3307" s="33">
        <f t="shared" ref="S3307" si="3741">S3293</f>
        <v>44147</v>
      </c>
      <c r="T3307">
        <f t="shared" si="3700"/>
        <v>46</v>
      </c>
      <c r="U3307">
        <f t="shared" si="3701"/>
        <v>11</v>
      </c>
      <c r="V3307" t="str">
        <f t="shared" si="3736"/>
        <v>464</v>
      </c>
      <c r="W3307" s="188">
        <f t="shared" si="3702"/>
        <v>0</v>
      </c>
      <c r="X3307" s="188">
        <f t="shared" si="3703"/>
        <v>0</v>
      </c>
      <c r="Y3307" s="33">
        <f t="shared" si="3704"/>
        <v>44147</v>
      </c>
    </row>
    <row r="3308" spans="1:25" ht="15">
      <c r="A3308" s="39">
        <v>220</v>
      </c>
      <c r="B3308" s="239">
        <f>IF(WORKDAY(D$4,A3308,Feries)&lt;=F$4,WORKDAY(D$4,A3308,Feries),"")</f>
        <v>44148</v>
      </c>
      <c r="C3308" s="11" t="str">
        <f>IF(B3308&lt;&gt;"",'Agents Postes'!E$3,"")</f>
        <v>Herbert Dupont</v>
      </c>
      <c r="D3308" s="12"/>
      <c r="E3308" s="123"/>
      <c r="F3308" s="123"/>
      <c r="G3308" s="124"/>
      <c r="H3308" s="124"/>
      <c r="I3308" s="125"/>
      <c r="J3308" s="125"/>
      <c r="K3308" s="13"/>
      <c r="L3308" s="2">
        <f t="shared" si="3733"/>
        <v>0</v>
      </c>
      <c r="M3308" s="3">
        <f t="shared" si="3734"/>
        <v>0</v>
      </c>
      <c r="R3308">
        <f t="shared" si="3698"/>
        <v>5</v>
      </c>
      <c r="S3308" s="33">
        <f t="shared" ref="S3308" si="3742">B3308</f>
        <v>44148</v>
      </c>
      <c r="T3308">
        <f t="shared" si="3700"/>
        <v>46</v>
      </c>
      <c r="U3308">
        <f t="shared" si="3701"/>
        <v>11</v>
      </c>
      <c r="V3308" t="str">
        <f t="shared" si="3736"/>
        <v>46Herbert Dupont5</v>
      </c>
      <c r="W3308" s="188">
        <f t="shared" si="3702"/>
        <v>0</v>
      </c>
      <c r="X3308" s="188">
        <f t="shared" si="3703"/>
        <v>0</v>
      </c>
      <c r="Y3308" s="33">
        <f t="shared" si="3704"/>
        <v>44148</v>
      </c>
    </row>
    <row r="3309" spans="1:25" ht="15">
      <c r="A3309" s="39"/>
      <c r="B3309" s="240"/>
      <c r="C3309" s="14" t="str">
        <f>IF(B3308&lt;&gt;"",'Agents Postes'!E$4,"")</f>
        <v>Lulu Durand</v>
      </c>
      <c r="D3309" s="15"/>
      <c r="E3309" s="16"/>
      <c r="F3309" s="16"/>
      <c r="G3309" s="17"/>
      <c r="H3309" s="17"/>
      <c r="I3309" s="18"/>
      <c r="J3309" s="18"/>
      <c r="K3309" s="19"/>
      <c r="L3309" s="1">
        <f t="shared" si="3733"/>
        <v>0</v>
      </c>
      <c r="M3309" s="4">
        <f t="shared" si="3734"/>
        <v>0</v>
      </c>
      <c r="R3309">
        <f t="shared" si="3698"/>
        <v>5</v>
      </c>
      <c r="S3309" s="33">
        <f t="shared" ref="S3309" si="3743">S3308</f>
        <v>44148</v>
      </c>
      <c r="T3309">
        <f t="shared" si="3700"/>
        <v>46</v>
      </c>
      <c r="U3309">
        <f t="shared" si="3701"/>
        <v>11</v>
      </c>
      <c r="V3309" t="str">
        <f t="shared" si="3736"/>
        <v>46Lulu Durand5</v>
      </c>
      <c r="W3309" s="188">
        <f t="shared" si="3702"/>
        <v>0</v>
      </c>
      <c r="X3309" s="188">
        <f t="shared" si="3703"/>
        <v>0</v>
      </c>
      <c r="Y3309" s="33">
        <f t="shared" si="3704"/>
        <v>44148</v>
      </c>
    </row>
    <row r="3310" spans="1:25" ht="15">
      <c r="A3310" s="39"/>
      <c r="B3310" s="240"/>
      <c r="C3310" s="14" t="str">
        <f>IF(B3308&lt;&gt;"",'Agents Postes'!E$5,"")</f>
        <v>Jules Wist</v>
      </c>
      <c r="D3310" s="15"/>
      <c r="E3310" s="16"/>
      <c r="F3310" s="16"/>
      <c r="G3310" s="17"/>
      <c r="H3310" s="17"/>
      <c r="I3310" s="18"/>
      <c r="J3310" s="18"/>
      <c r="K3310" s="19"/>
      <c r="L3310" s="1">
        <f t="shared" si="3733"/>
        <v>0</v>
      </c>
      <c r="M3310" s="4">
        <f t="shared" si="3734"/>
        <v>0</v>
      </c>
      <c r="R3310">
        <f t="shared" si="3698"/>
        <v>5</v>
      </c>
      <c r="S3310" s="33">
        <f t="shared" ref="S3310" si="3744">S3308</f>
        <v>44148</v>
      </c>
      <c r="T3310">
        <f t="shared" si="3700"/>
        <v>46</v>
      </c>
      <c r="U3310">
        <f t="shared" si="3701"/>
        <v>11</v>
      </c>
      <c r="V3310" t="str">
        <f t="shared" si="3736"/>
        <v>46Jules Wist5</v>
      </c>
      <c r="W3310" s="188">
        <f t="shared" si="3702"/>
        <v>0</v>
      </c>
      <c r="X3310" s="188">
        <f t="shared" si="3703"/>
        <v>0</v>
      </c>
      <c r="Y3310" s="33">
        <f t="shared" si="3704"/>
        <v>44148</v>
      </c>
    </row>
    <row r="3311" spans="1:25" ht="15">
      <c r="A3311" s="39"/>
      <c r="B3311" s="240"/>
      <c r="C3311" s="14" t="str">
        <f>IF(B3308&lt;&gt;"",'Agents Postes'!E$6,"")</f>
        <v>Honoré Tarot</v>
      </c>
      <c r="D3311" s="15"/>
      <c r="E3311" s="16"/>
      <c r="F3311" s="16"/>
      <c r="G3311" s="17"/>
      <c r="H3311" s="17"/>
      <c r="I3311" s="18"/>
      <c r="J3311" s="18"/>
      <c r="K3311" s="19"/>
      <c r="L3311" s="1">
        <f t="shared" si="3733"/>
        <v>0</v>
      </c>
      <c r="M3311" s="4">
        <f t="shared" si="3734"/>
        <v>0</v>
      </c>
      <c r="R3311">
        <f t="shared" si="3698"/>
        <v>5</v>
      </c>
      <c r="S3311" s="33">
        <f t="shared" ref="S3311" si="3745">S3308</f>
        <v>44148</v>
      </c>
      <c r="T3311">
        <f t="shared" si="3700"/>
        <v>46</v>
      </c>
      <c r="U3311">
        <f t="shared" si="3701"/>
        <v>11</v>
      </c>
      <c r="V3311" t="str">
        <f t="shared" si="3736"/>
        <v>46Honoré Tarot5</v>
      </c>
      <c r="W3311" s="188">
        <f t="shared" si="3702"/>
        <v>0</v>
      </c>
      <c r="X3311" s="188">
        <f t="shared" si="3703"/>
        <v>0</v>
      </c>
      <c r="Y3311" s="33">
        <f t="shared" si="3704"/>
        <v>44148</v>
      </c>
    </row>
    <row r="3312" spans="1:25" ht="15">
      <c r="A3312" s="39"/>
      <c r="B3312" s="240"/>
      <c r="C3312" s="14" t="str">
        <f>IF(B3308&lt;&gt;"",'Agents Postes'!E$7,"")</f>
        <v>Joseph Belote</v>
      </c>
      <c r="D3312" s="15"/>
      <c r="E3312" s="16"/>
      <c r="F3312" s="16"/>
      <c r="G3312" s="17"/>
      <c r="H3312" s="17"/>
      <c r="I3312" s="18"/>
      <c r="J3312" s="18"/>
      <c r="K3312" s="19"/>
      <c r="L3312" s="1">
        <f t="shared" si="3733"/>
        <v>0</v>
      </c>
      <c r="M3312" s="4">
        <f t="shared" si="3734"/>
        <v>0</v>
      </c>
      <c r="R3312">
        <f t="shared" si="3698"/>
        <v>5</v>
      </c>
      <c r="S3312" s="33">
        <f t="shared" ref="S3312" si="3746">S3308</f>
        <v>44148</v>
      </c>
      <c r="T3312">
        <f t="shared" si="3700"/>
        <v>46</v>
      </c>
      <c r="U3312">
        <f t="shared" si="3701"/>
        <v>11</v>
      </c>
      <c r="V3312" t="str">
        <f t="shared" si="3736"/>
        <v>46Joseph Belote5</v>
      </c>
      <c r="W3312" s="188">
        <f t="shared" si="3702"/>
        <v>0</v>
      </c>
      <c r="X3312" s="188">
        <f t="shared" si="3703"/>
        <v>0</v>
      </c>
      <c r="Y3312" s="33">
        <f t="shared" si="3704"/>
        <v>44148</v>
      </c>
    </row>
    <row r="3313" spans="1:25" ht="15">
      <c r="A3313" s="39"/>
      <c r="B3313" s="240"/>
      <c r="C3313" s="14" t="str">
        <f>IF(B3308&lt;&gt;"",'Agents Postes'!E$8,"")</f>
        <v/>
      </c>
      <c r="D3313" s="15"/>
      <c r="E3313" s="16"/>
      <c r="F3313" s="16"/>
      <c r="G3313" s="17"/>
      <c r="H3313" s="17"/>
      <c r="I3313" s="18"/>
      <c r="J3313" s="18"/>
      <c r="K3313" s="19"/>
      <c r="L3313" s="1">
        <f t="shared" si="3733"/>
        <v>0</v>
      </c>
      <c r="M3313" s="4">
        <f t="shared" si="3734"/>
        <v>0</v>
      </c>
      <c r="R3313">
        <f t="shared" si="3698"/>
        <v>5</v>
      </c>
      <c r="S3313" s="33">
        <f t="shared" ref="S3313" si="3747">S3308</f>
        <v>44148</v>
      </c>
      <c r="T3313">
        <f t="shared" si="3700"/>
        <v>46</v>
      </c>
      <c r="U3313">
        <f t="shared" si="3701"/>
        <v>11</v>
      </c>
      <c r="V3313" t="str">
        <f t="shared" si="3736"/>
        <v>465</v>
      </c>
      <c r="W3313" s="188">
        <f t="shared" si="3702"/>
        <v>0</v>
      </c>
      <c r="X3313" s="188">
        <f t="shared" si="3703"/>
        <v>0</v>
      </c>
      <c r="Y3313" s="33">
        <f t="shared" si="3704"/>
        <v>44148</v>
      </c>
    </row>
    <row r="3314" spans="1:25" ht="15">
      <c r="A3314" s="39"/>
      <c r="B3314" s="240"/>
      <c r="C3314" s="14" t="str">
        <f>IF(B3308&lt;&gt;"",'Agents Postes'!E$9,"")</f>
        <v/>
      </c>
      <c r="D3314" s="15"/>
      <c r="E3314" s="16"/>
      <c r="F3314" s="16"/>
      <c r="G3314" s="17"/>
      <c r="H3314" s="17"/>
      <c r="I3314" s="18"/>
      <c r="J3314" s="18"/>
      <c r="K3314" s="19"/>
      <c r="L3314" s="1">
        <f t="shared" si="3733"/>
        <v>0</v>
      </c>
      <c r="M3314" s="4">
        <f t="shared" si="3734"/>
        <v>0</v>
      </c>
      <c r="R3314">
        <f t="shared" si="3698"/>
        <v>5</v>
      </c>
      <c r="S3314" s="33">
        <f t="shared" ref="S3314" si="3748">S3308</f>
        <v>44148</v>
      </c>
      <c r="T3314">
        <f t="shared" si="3700"/>
        <v>46</v>
      </c>
      <c r="U3314">
        <f t="shared" si="3701"/>
        <v>11</v>
      </c>
      <c r="V3314" t="str">
        <f t="shared" si="3736"/>
        <v>465</v>
      </c>
      <c r="W3314" s="188">
        <f t="shared" si="3702"/>
        <v>0</v>
      </c>
      <c r="X3314" s="188">
        <f t="shared" si="3703"/>
        <v>0</v>
      </c>
      <c r="Y3314" s="33">
        <f t="shared" si="3704"/>
        <v>44148</v>
      </c>
    </row>
    <row r="3315" spans="1:25" ht="15">
      <c r="A3315" s="39"/>
      <c r="B3315" s="240"/>
      <c r="C3315" s="14" t="str">
        <f>IF(B3308&lt;&gt;"",'Agents Postes'!E$10,"")</f>
        <v/>
      </c>
      <c r="D3315" s="15"/>
      <c r="E3315" s="16"/>
      <c r="F3315" s="16"/>
      <c r="G3315" s="17"/>
      <c r="H3315" s="17"/>
      <c r="I3315" s="18"/>
      <c r="J3315" s="18"/>
      <c r="K3315" s="19"/>
      <c r="L3315" s="1">
        <f t="shared" si="3733"/>
        <v>0</v>
      </c>
      <c r="M3315" s="4">
        <f t="shared" si="3734"/>
        <v>0</v>
      </c>
      <c r="R3315">
        <f t="shared" si="3698"/>
        <v>5</v>
      </c>
      <c r="S3315" s="33">
        <f t="shared" ref="S3315" si="3749">S3308</f>
        <v>44148</v>
      </c>
      <c r="T3315">
        <f t="shared" si="3700"/>
        <v>46</v>
      </c>
      <c r="U3315">
        <f t="shared" si="3701"/>
        <v>11</v>
      </c>
      <c r="V3315" t="str">
        <f t="shared" si="3736"/>
        <v>465</v>
      </c>
      <c r="W3315" s="188">
        <f t="shared" si="3702"/>
        <v>0</v>
      </c>
      <c r="X3315" s="188">
        <f t="shared" si="3703"/>
        <v>0</v>
      </c>
      <c r="Y3315" s="33">
        <f t="shared" si="3704"/>
        <v>44148</v>
      </c>
    </row>
    <row r="3316" spans="1:25" ht="15">
      <c r="A3316" s="39"/>
      <c r="B3316" s="240"/>
      <c r="C3316" s="14" t="str">
        <f>IF(B3308&lt;&gt;"",'Agents Postes'!E$11,"")</f>
        <v/>
      </c>
      <c r="D3316" s="15"/>
      <c r="E3316" s="16"/>
      <c r="F3316" s="16"/>
      <c r="G3316" s="17"/>
      <c r="H3316" s="17"/>
      <c r="I3316" s="18"/>
      <c r="J3316" s="18"/>
      <c r="K3316" s="19"/>
      <c r="L3316" s="1">
        <f t="shared" si="3733"/>
        <v>0</v>
      </c>
      <c r="M3316" s="4">
        <f t="shared" si="3734"/>
        <v>0</v>
      </c>
      <c r="R3316">
        <f t="shared" si="3698"/>
        <v>5</v>
      </c>
      <c r="S3316" s="33">
        <f t="shared" ref="S3316" si="3750">S3308</f>
        <v>44148</v>
      </c>
      <c r="T3316">
        <f t="shared" si="3700"/>
        <v>46</v>
      </c>
      <c r="U3316">
        <f t="shared" si="3701"/>
        <v>11</v>
      </c>
      <c r="V3316" t="str">
        <f t="shared" si="3736"/>
        <v>465</v>
      </c>
      <c r="W3316" s="188">
        <f t="shared" si="3702"/>
        <v>0</v>
      </c>
      <c r="X3316" s="188">
        <f t="shared" si="3703"/>
        <v>0</v>
      </c>
      <c r="Y3316" s="33">
        <f t="shared" si="3704"/>
        <v>44148</v>
      </c>
    </row>
    <row r="3317" spans="1:25" ht="15">
      <c r="A3317" s="39"/>
      <c r="B3317" s="240"/>
      <c r="C3317" s="14" t="str">
        <f>IF(B3308&lt;&gt;"",'Agents Postes'!E$12,"")</f>
        <v/>
      </c>
      <c r="D3317" s="15"/>
      <c r="E3317" s="16"/>
      <c r="F3317" s="16"/>
      <c r="G3317" s="17"/>
      <c r="H3317" s="17"/>
      <c r="I3317" s="18"/>
      <c r="J3317" s="18"/>
      <c r="K3317" s="19"/>
      <c r="L3317" s="1">
        <f t="shared" si="3733"/>
        <v>0</v>
      </c>
      <c r="M3317" s="4">
        <f t="shared" si="3734"/>
        <v>0</v>
      </c>
      <c r="R3317">
        <f t="shared" si="3698"/>
        <v>5</v>
      </c>
      <c r="S3317" s="33">
        <f t="shared" ref="S3317" si="3751">S3308</f>
        <v>44148</v>
      </c>
      <c r="T3317">
        <f t="shared" si="3700"/>
        <v>46</v>
      </c>
      <c r="U3317">
        <f t="shared" si="3701"/>
        <v>11</v>
      </c>
      <c r="V3317" t="str">
        <f t="shared" si="3736"/>
        <v>465</v>
      </c>
      <c r="W3317" s="188">
        <f t="shared" si="3702"/>
        <v>0</v>
      </c>
      <c r="X3317" s="188">
        <f t="shared" si="3703"/>
        <v>0</v>
      </c>
      <c r="Y3317" s="33">
        <f t="shared" si="3704"/>
        <v>44148</v>
      </c>
    </row>
    <row r="3318" spans="1:25" ht="15">
      <c r="A3318" s="39"/>
      <c r="B3318" s="240"/>
      <c r="C3318" s="14" t="str">
        <f>IF(B3308&lt;&gt;"",'Agents Postes'!E$13,"")</f>
        <v/>
      </c>
      <c r="D3318" s="15"/>
      <c r="E3318" s="16"/>
      <c r="F3318" s="16"/>
      <c r="G3318" s="17"/>
      <c r="H3318" s="17"/>
      <c r="I3318" s="18"/>
      <c r="J3318" s="18"/>
      <c r="K3318" s="19"/>
      <c r="L3318" s="1">
        <f t="shared" si="3733"/>
        <v>0</v>
      </c>
      <c r="M3318" s="4">
        <f t="shared" si="3734"/>
        <v>0</v>
      </c>
      <c r="R3318">
        <f t="shared" si="3698"/>
        <v>5</v>
      </c>
      <c r="S3318" s="33">
        <f t="shared" ref="S3318" si="3752">S3308</f>
        <v>44148</v>
      </c>
      <c r="T3318">
        <f t="shared" si="3700"/>
        <v>46</v>
      </c>
      <c r="U3318">
        <f t="shared" si="3701"/>
        <v>11</v>
      </c>
      <c r="V3318" t="str">
        <f t="shared" si="3736"/>
        <v>465</v>
      </c>
      <c r="W3318" s="188">
        <f t="shared" si="3702"/>
        <v>0</v>
      </c>
      <c r="X3318" s="188">
        <f t="shared" si="3703"/>
        <v>0</v>
      </c>
      <c r="Y3318" s="33">
        <f t="shared" si="3704"/>
        <v>44148</v>
      </c>
    </row>
    <row r="3319" spans="1:25" ht="15">
      <c r="A3319" s="39"/>
      <c r="B3319" s="240"/>
      <c r="C3319" s="14" t="str">
        <f>IF(B3308&lt;&gt;"",'Agents Postes'!E$14,"")</f>
        <v/>
      </c>
      <c r="D3319" s="15"/>
      <c r="E3319" s="16"/>
      <c r="F3319" s="16"/>
      <c r="G3319" s="17"/>
      <c r="H3319" s="17"/>
      <c r="I3319" s="18"/>
      <c r="J3319" s="18"/>
      <c r="K3319" s="19"/>
      <c r="L3319" s="1">
        <f t="shared" si="3733"/>
        <v>0</v>
      </c>
      <c r="M3319" s="4">
        <f t="shared" si="3734"/>
        <v>0</v>
      </c>
      <c r="R3319">
        <f t="shared" si="3698"/>
        <v>5</v>
      </c>
      <c r="S3319" s="33">
        <f t="shared" ref="S3319" si="3753">S3308</f>
        <v>44148</v>
      </c>
      <c r="T3319">
        <f t="shared" si="3700"/>
        <v>46</v>
      </c>
      <c r="U3319">
        <f t="shared" si="3701"/>
        <v>11</v>
      </c>
      <c r="V3319" t="str">
        <f t="shared" si="3736"/>
        <v>465</v>
      </c>
      <c r="W3319" s="188">
        <f t="shared" si="3702"/>
        <v>0</v>
      </c>
      <c r="X3319" s="188">
        <f t="shared" si="3703"/>
        <v>0</v>
      </c>
      <c r="Y3319" s="33">
        <f t="shared" si="3704"/>
        <v>44148</v>
      </c>
    </row>
    <row r="3320" spans="1:25" ht="15">
      <c r="A3320" s="39"/>
      <c r="B3320" s="240"/>
      <c r="C3320" s="14" t="str">
        <f>IF(B3309&lt;&gt;"",'Agents Postes'!E$14,"")</f>
        <v/>
      </c>
      <c r="D3320" s="15"/>
      <c r="E3320" s="16"/>
      <c r="F3320" s="16"/>
      <c r="G3320" s="17"/>
      <c r="H3320" s="17"/>
      <c r="I3320" s="18"/>
      <c r="J3320" s="18"/>
      <c r="K3320" s="19"/>
      <c r="L3320" s="1">
        <f t="shared" si="3733"/>
        <v>0</v>
      </c>
      <c r="M3320" s="4">
        <f t="shared" si="3734"/>
        <v>0</v>
      </c>
      <c r="R3320">
        <f t="shared" si="3698"/>
        <v>5</v>
      </c>
      <c r="S3320" s="33">
        <f t="shared" ref="S3320" si="3754">S3308</f>
        <v>44148</v>
      </c>
      <c r="T3320">
        <f t="shared" si="3700"/>
        <v>46</v>
      </c>
      <c r="U3320">
        <f t="shared" si="3701"/>
        <v>11</v>
      </c>
      <c r="V3320" t="str">
        <f t="shared" si="3736"/>
        <v>465</v>
      </c>
      <c r="W3320" s="188">
        <f t="shared" si="3702"/>
        <v>0</v>
      </c>
      <c r="X3320" s="188">
        <f t="shared" si="3703"/>
        <v>0</v>
      </c>
      <c r="Y3320" s="33">
        <f t="shared" si="3704"/>
        <v>44148</v>
      </c>
    </row>
    <row r="3321" spans="1:25" ht="15">
      <c r="A3321" s="39"/>
      <c r="B3321" s="240"/>
      <c r="C3321" s="14" t="str">
        <f>IF(B3310&lt;&gt;"",'Agents Postes'!E$14,"")</f>
        <v/>
      </c>
      <c r="D3321" s="15"/>
      <c r="E3321" s="16"/>
      <c r="F3321" s="16"/>
      <c r="G3321" s="17"/>
      <c r="H3321" s="17"/>
      <c r="I3321" s="18"/>
      <c r="J3321" s="18"/>
      <c r="K3321" s="19"/>
      <c r="L3321" s="1">
        <f t="shared" si="3733"/>
        <v>0</v>
      </c>
      <c r="M3321" s="4">
        <f t="shared" si="3734"/>
        <v>0</v>
      </c>
      <c r="R3321">
        <f t="shared" si="3698"/>
        <v>5</v>
      </c>
      <c r="S3321" s="33">
        <f t="shared" ref="S3321" si="3755">S3308</f>
        <v>44148</v>
      </c>
      <c r="T3321">
        <f t="shared" si="3700"/>
        <v>46</v>
      </c>
      <c r="U3321">
        <f t="shared" si="3701"/>
        <v>11</v>
      </c>
      <c r="V3321" t="str">
        <f t="shared" si="3736"/>
        <v>465</v>
      </c>
      <c r="W3321" s="188">
        <f t="shared" si="3702"/>
        <v>0</v>
      </c>
      <c r="X3321" s="188">
        <f t="shared" si="3703"/>
        <v>0</v>
      </c>
      <c r="Y3321" s="33">
        <f t="shared" si="3704"/>
        <v>44148</v>
      </c>
    </row>
    <row r="3322" spans="1:25" ht="15.75" thickBot="1">
      <c r="A3322" s="39"/>
      <c r="B3322" s="241"/>
      <c r="C3322" s="14" t="str">
        <f>IF(B3311&lt;&gt;"",'Agents Postes'!E$14,"")</f>
        <v/>
      </c>
      <c r="D3322" s="15"/>
      <c r="E3322" s="126"/>
      <c r="F3322" s="126"/>
      <c r="G3322" s="127"/>
      <c r="H3322" s="127"/>
      <c r="I3322" s="128"/>
      <c r="J3322" s="128"/>
      <c r="K3322" s="21"/>
      <c r="L3322" s="5">
        <f t="shared" si="3733"/>
        <v>0</v>
      </c>
      <c r="M3322" s="6">
        <f t="shared" si="3734"/>
        <v>0</v>
      </c>
      <c r="R3322">
        <f t="shared" si="3698"/>
        <v>5</v>
      </c>
      <c r="S3322" s="33">
        <f t="shared" ref="S3322" si="3756">S3308</f>
        <v>44148</v>
      </c>
      <c r="T3322">
        <f t="shared" si="3700"/>
        <v>46</v>
      </c>
      <c r="U3322">
        <f t="shared" si="3701"/>
        <v>11</v>
      </c>
      <c r="V3322" t="str">
        <f t="shared" si="3736"/>
        <v>465</v>
      </c>
      <c r="W3322" s="188">
        <f t="shared" si="3702"/>
        <v>0</v>
      </c>
      <c r="X3322" s="188">
        <f t="shared" si="3703"/>
        <v>0</v>
      </c>
      <c r="Y3322" s="33">
        <f t="shared" si="3704"/>
        <v>44148</v>
      </c>
    </row>
    <row r="3323" spans="1:25" ht="15">
      <c r="A3323" s="39">
        <v>221</v>
      </c>
      <c r="B3323" s="239">
        <f>IF(WORKDAY(D$4,A3323,Feries)&lt;=F$4,WORKDAY(D$4,A3323,Feries),"")</f>
        <v>44151</v>
      </c>
      <c r="C3323" s="11" t="str">
        <f>IF(B3323&lt;&gt;"",'Agents Postes'!E$3,"")</f>
        <v>Herbert Dupont</v>
      </c>
      <c r="D3323" s="12"/>
      <c r="E3323" s="123"/>
      <c r="F3323" s="123"/>
      <c r="G3323" s="124"/>
      <c r="H3323" s="124"/>
      <c r="I3323" s="125"/>
      <c r="J3323" s="125"/>
      <c r="K3323" s="13"/>
      <c r="L3323" s="2">
        <f t="shared" si="3733"/>
        <v>0</v>
      </c>
      <c r="M3323" s="3">
        <f t="shared" si="3734"/>
        <v>0</v>
      </c>
      <c r="R3323">
        <f t="shared" si="3698"/>
        <v>1</v>
      </c>
      <c r="S3323" s="33">
        <f t="shared" ref="S3323" si="3757">B3323</f>
        <v>44151</v>
      </c>
      <c r="T3323">
        <f t="shared" si="3700"/>
        <v>47</v>
      </c>
      <c r="U3323">
        <f t="shared" si="3701"/>
        <v>11</v>
      </c>
      <c r="V3323" t="str">
        <f t="shared" si="3736"/>
        <v>47Herbert Dupont1</v>
      </c>
      <c r="W3323" s="188">
        <f t="shared" si="3702"/>
        <v>0</v>
      </c>
      <c r="X3323" s="188">
        <f t="shared" si="3703"/>
        <v>0</v>
      </c>
      <c r="Y3323" s="33">
        <f t="shared" si="3704"/>
        <v>44151</v>
      </c>
    </row>
    <row r="3324" spans="1:25" ht="15">
      <c r="A3324" s="39"/>
      <c r="B3324" s="240"/>
      <c r="C3324" s="14" t="str">
        <f>IF(B3323&lt;&gt;"",'Agents Postes'!E$4,"")</f>
        <v>Lulu Durand</v>
      </c>
      <c r="D3324" s="15"/>
      <c r="E3324" s="16"/>
      <c r="F3324" s="16"/>
      <c r="G3324" s="17"/>
      <c r="H3324" s="17"/>
      <c r="I3324" s="18"/>
      <c r="J3324" s="18"/>
      <c r="K3324" s="19"/>
      <c r="L3324" s="1">
        <f t="shared" si="3733"/>
        <v>0</v>
      </c>
      <c r="M3324" s="4">
        <f t="shared" si="3734"/>
        <v>0</v>
      </c>
      <c r="R3324">
        <f t="shared" si="3698"/>
        <v>1</v>
      </c>
      <c r="S3324" s="33">
        <f t="shared" ref="S3324" si="3758">S3323</f>
        <v>44151</v>
      </c>
      <c r="T3324">
        <f t="shared" si="3700"/>
        <v>47</v>
      </c>
      <c r="U3324">
        <f t="shared" si="3701"/>
        <v>11</v>
      </c>
      <c r="V3324" t="str">
        <f t="shared" si="3736"/>
        <v>47Lulu Durand1</v>
      </c>
      <c r="W3324" s="188">
        <f t="shared" si="3702"/>
        <v>0</v>
      </c>
      <c r="X3324" s="188">
        <f t="shared" si="3703"/>
        <v>0</v>
      </c>
      <c r="Y3324" s="33">
        <f t="shared" si="3704"/>
        <v>44151</v>
      </c>
    </row>
    <row r="3325" spans="1:25" ht="15">
      <c r="A3325" s="39"/>
      <c r="B3325" s="240"/>
      <c r="C3325" s="14" t="str">
        <f>IF(B3323&lt;&gt;"",'Agents Postes'!E$5,"")</f>
        <v>Jules Wist</v>
      </c>
      <c r="D3325" s="15"/>
      <c r="E3325" s="16"/>
      <c r="F3325" s="16"/>
      <c r="G3325" s="17"/>
      <c r="H3325" s="17"/>
      <c r="I3325" s="18"/>
      <c r="J3325" s="18"/>
      <c r="K3325" s="19"/>
      <c r="L3325" s="1">
        <f t="shared" si="3733"/>
        <v>0</v>
      </c>
      <c r="M3325" s="4">
        <f t="shared" si="3734"/>
        <v>0</v>
      </c>
      <c r="R3325">
        <f t="shared" si="3698"/>
        <v>1</v>
      </c>
      <c r="S3325" s="33">
        <f t="shared" ref="S3325" si="3759">S3323</f>
        <v>44151</v>
      </c>
      <c r="T3325">
        <f t="shared" si="3700"/>
        <v>47</v>
      </c>
      <c r="U3325">
        <f t="shared" si="3701"/>
        <v>11</v>
      </c>
      <c r="V3325" t="str">
        <f t="shared" si="3736"/>
        <v>47Jules Wist1</v>
      </c>
      <c r="W3325" s="188">
        <f t="shared" si="3702"/>
        <v>0</v>
      </c>
      <c r="X3325" s="188">
        <f t="shared" si="3703"/>
        <v>0</v>
      </c>
      <c r="Y3325" s="33">
        <f t="shared" si="3704"/>
        <v>44151</v>
      </c>
    </row>
    <row r="3326" spans="1:25" ht="15">
      <c r="A3326" s="39"/>
      <c r="B3326" s="240"/>
      <c r="C3326" s="14" t="str">
        <f>IF(B3323&lt;&gt;"",'Agents Postes'!E$6,"")</f>
        <v>Honoré Tarot</v>
      </c>
      <c r="D3326" s="15"/>
      <c r="E3326" s="16"/>
      <c r="F3326" s="16"/>
      <c r="G3326" s="17"/>
      <c r="H3326" s="17"/>
      <c r="I3326" s="18"/>
      <c r="J3326" s="18"/>
      <c r="K3326" s="19"/>
      <c r="L3326" s="1">
        <f t="shared" si="3733"/>
        <v>0</v>
      </c>
      <c r="M3326" s="4">
        <f t="shared" si="3734"/>
        <v>0</v>
      </c>
      <c r="R3326">
        <f t="shared" si="3698"/>
        <v>1</v>
      </c>
      <c r="S3326" s="33">
        <f t="shared" ref="S3326" si="3760">S3323</f>
        <v>44151</v>
      </c>
      <c r="T3326">
        <f t="shared" si="3700"/>
        <v>47</v>
      </c>
      <c r="U3326">
        <f t="shared" si="3701"/>
        <v>11</v>
      </c>
      <c r="V3326" t="str">
        <f t="shared" si="3736"/>
        <v>47Honoré Tarot1</v>
      </c>
      <c r="W3326" s="188">
        <f t="shared" si="3702"/>
        <v>0</v>
      </c>
      <c r="X3326" s="188">
        <f t="shared" si="3703"/>
        <v>0</v>
      </c>
      <c r="Y3326" s="33">
        <f t="shared" si="3704"/>
        <v>44151</v>
      </c>
    </row>
    <row r="3327" spans="1:25" ht="15">
      <c r="A3327" s="39"/>
      <c r="B3327" s="240"/>
      <c r="C3327" s="14" t="str">
        <f>IF(B3323&lt;&gt;"",'Agents Postes'!E$7,"")</f>
        <v>Joseph Belote</v>
      </c>
      <c r="D3327" s="15"/>
      <c r="E3327" s="16"/>
      <c r="F3327" s="16"/>
      <c r="G3327" s="17"/>
      <c r="H3327" s="17"/>
      <c r="I3327" s="18"/>
      <c r="J3327" s="18"/>
      <c r="K3327" s="19"/>
      <c r="L3327" s="1">
        <f t="shared" si="3733"/>
        <v>0</v>
      </c>
      <c r="M3327" s="4">
        <f t="shared" si="3734"/>
        <v>0</v>
      </c>
      <c r="R3327">
        <f t="shared" si="3698"/>
        <v>1</v>
      </c>
      <c r="S3327" s="33">
        <f t="shared" ref="S3327" si="3761">S3323</f>
        <v>44151</v>
      </c>
      <c r="T3327">
        <f t="shared" si="3700"/>
        <v>47</v>
      </c>
      <c r="U3327">
        <f t="shared" si="3701"/>
        <v>11</v>
      </c>
      <c r="V3327" t="str">
        <f t="shared" si="3736"/>
        <v>47Joseph Belote1</v>
      </c>
      <c r="W3327" s="188">
        <f t="shared" si="3702"/>
        <v>0</v>
      </c>
      <c r="X3327" s="188">
        <f t="shared" si="3703"/>
        <v>0</v>
      </c>
      <c r="Y3327" s="33">
        <f t="shared" si="3704"/>
        <v>44151</v>
      </c>
    </row>
    <row r="3328" spans="1:25" ht="15">
      <c r="A3328" s="39"/>
      <c r="B3328" s="240"/>
      <c r="C3328" s="14" t="str">
        <f>IF(B3323&lt;&gt;"",'Agents Postes'!E$8,"")</f>
        <v/>
      </c>
      <c r="D3328" s="15"/>
      <c r="E3328" s="16"/>
      <c r="F3328" s="16"/>
      <c r="G3328" s="17"/>
      <c r="H3328" s="17"/>
      <c r="I3328" s="18"/>
      <c r="J3328" s="18"/>
      <c r="K3328" s="19"/>
      <c r="L3328" s="1">
        <f t="shared" si="3733"/>
        <v>0</v>
      </c>
      <c r="M3328" s="4">
        <f t="shared" si="3734"/>
        <v>0</v>
      </c>
      <c r="R3328">
        <f t="shared" si="3698"/>
        <v>1</v>
      </c>
      <c r="S3328" s="33">
        <f t="shared" ref="S3328" si="3762">S3323</f>
        <v>44151</v>
      </c>
      <c r="T3328">
        <f t="shared" si="3700"/>
        <v>47</v>
      </c>
      <c r="U3328">
        <f t="shared" si="3701"/>
        <v>11</v>
      </c>
      <c r="V3328" t="str">
        <f t="shared" si="3736"/>
        <v>471</v>
      </c>
      <c r="W3328" s="188">
        <f t="shared" si="3702"/>
        <v>0</v>
      </c>
      <c r="X3328" s="188">
        <f t="shared" si="3703"/>
        <v>0</v>
      </c>
      <c r="Y3328" s="33">
        <f t="shared" si="3704"/>
        <v>44151</v>
      </c>
    </row>
    <row r="3329" spans="1:25" ht="15">
      <c r="A3329" s="39"/>
      <c r="B3329" s="240"/>
      <c r="C3329" s="14" t="str">
        <f>IF(B3323&lt;&gt;"",'Agents Postes'!E$9,"")</f>
        <v/>
      </c>
      <c r="D3329" s="15"/>
      <c r="E3329" s="16"/>
      <c r="F3329" s="16"/>
      <c r="G3329" s="17"/>
      <c r="H3329" s="17"/>
      <c r="I3329" s="18"/>
      <c r="J3329" s="18"/>
      <c r="K3329" s="19"/>
      <c r="L3329" s="1">
        <f t="shared" si="3733"/>
        <v>0</v>
      </c>
      <c r="M3329" s="4">
        <f t="shared" si="3734"/>
        <v>0</v>
      </c>
      <c r="R3329">
        <f t="shared" si="3698"/>
        <v>1</v>
      </c>
      <c r="S3329" s="33">
        <f t="shared" ref="S3329" si="3763">S3323</f>
        <v>44151</v>
      </c>
      <c r="T3329">
        <f t="shared" si="3700"/>
        <v>47</v>
      </c>
      <c r="U3329">
        <f t="shared" si="3701"/>
        <v>11</v>
      </c>
      <c r="V3329" t="str">
        <f t="shared" si="3736"/>
        <v>471</v>
      </c>
      <c r="W3329" s="188">
        <f t="shared" si="3702"/>
        <v>0</v>
      </c>
      <c r="X3329" s="188">
        <f t="shared" si="3703"/>
        <v>0</v>
      </c>
      <c r="Y3329" s="33">
        <f t="shared" si="3704"/>
        <v>44151</v>
      </c>
    </row>
    <row r="3330" spans="1:25" ht="15">
      <c r="A3330" s="39"/>
      <c r="B3330" s="240"/>
      <c r="C3330" s="14" t="str">
        <f>IF(B3323&lt;&gt;"",'Agents Postes'!E$10,"")</f>
        <v/>
      </c>
      <c r="D3330" s="15"/>
      <c r="E3330" s="16"/>
      <c r="F3330" s="16"/>
      <c r="G3330" s="17"/>
      <c r="H3330" s="17"/>
      <c r="I3330" s="18"/>
      <c r="J3330" s="18"/>
      <c r="K3330" s="19"/>
      <c r="L3330" s="1">
        <f t="shared" si="3733"/>
        <v>0</v>
      </c>
      <c r="M3330" s="4">
        <f t="shared" si="3734"/>
        <v>0</v>
      </c>
      <c r="R3330">
        <f t="shared" si="3698"/>
        <v>1</v>
      </c>
      <c r="S3330" s="33">
        <f t="shared" ref="S3330" si="3764">S3323</f>
        <v>44151</v>
      </c>
      <c r="T3330">
        <f t="shared" si="3700"/>
        <v>47</v>
      </c>
      <c r="U3330">
        <f t="shared" si="3701"/>
        <v>11</v>
      </c>
      <c r="V3330" t="str">
        <f t="shared" si="3736"/>
        <v>471</v>
      </c>
      <c r="W3330" s="188">
        <f t="shared" si="3702"/>
        <v>0</v>
      </c>
      <c r="X3330" s="188">
        <f t="shared" si="3703"/>
        <v>0</v>
      </c>
      <c r="Y3330" s="33">
        <f t="shared" si="3704"/>
        <v>44151</v>
      </c>
    </row>
    <row r="3331" spans="1:25" ht="15">
      <c r="A3331" s="39"/>
      <c r="B3331" s="240"/>
      <c r="C3331" s="14" t="str">
        <f>IF(B3323&lt;&gt;"",'Agents Postes'!E$11,"")</f>
        <v/>
      </c>
      <c r="D3331" s="15"/>
      <c r="E3331" s="16"/>
      <c r="F3331" s="16"/>
      <c r="G3331" s="17"/>
      <c r="H3331" s="17"/>
      <c r="I3331" s="18"/>
      <c r="J3331" s="18"/>
      <c r="K3331" s="19"/>
      <c r="L3331" s="1">
        <f t="shared" si="3733"/>
        <v>0</v>
      </c>
      <c r="M3331" s="4">
        <f t="shared" si="3734"/>
        <v>0</v>
      </c>
      <c r="R3331">
        <f t="shared" si="3698"/>
        <v>1</v>
      </c>
      <c r="S3331" s="33">
        <f t="shared" ref="S3331" si="3765">S3323</f>
        <v>44151</v>
      </c>
      <c r="T3331">
        <f t="shared" si="3700"/>
        <v>47</v>
      </c>
      <c r="U3331">
        <f t="shared" si="3701"/>
        <v>11</v>
      </c>
      <c r="V3331" t="str">
        <f t="shared" si="3736"/>
        <v>471</v>
      </c>
      <c r="W3331" s="188">
        <f t="shared" si="3702"/>
        <v>0</v>
      </c>
      <c r="X3331" s="188">
        <f t="shared" si="3703"/>
        <v>0</v>
      </c>
      <c r="Y3331" s="33">
        <f t="shared" si="3704"/>
        <v>44151</v>
      </c>
    </row>
    <row r="3332" spans="1:25" ht="15">
      <c r="A3332" s="39"/>
      <c r="B3332" s="240"/>
      <c r="C3332" s="14" t="str">
        <f>IF(B3323&lt;&gt;"",'Agents Postes'!E$12,"")</f>
        <v/>
      </c>
      <c r="D3332" s="15"/>
      <c r="E3332" s="16"/>
      <c r="F3332" s="16"/>
      <c r="G3332" s="17"/>
      <c r="H3332" s="17"/>
      <c r="I3332" s="18"/>
      <c r="J3332" s="18"/>
      <c r="K3332" s="19"/>
      <c r="L3332" s="1">
        <f t="shared" si="3733"/>
        <v>0</v>
      </c>
      <c r="M3332" s="4">
        <f t="shared" si="3734"/>
        <v>0</v>
      </c>
      <c r="R3332">
        <f t="shared" si="3698"/>
        <v>1</v>
      </c>
      <c r="S3332" s="33">
        <f t="shared" ref="S3332" si="3766">S3323</f>
        <v>44151</v>
      </c>
      <c r="T3332">
        <f t="shared" si="3700"/>
        <v>47</v>
      </c>
      <c r="U3332">
        <f t="shared" si="3701"/>
        <v>11</v>
      </c>
      <c r="V3332" t="str">
        <f t="shared" si="3736"/>
        <v>471</v>
      </c>
      <c r="W3332" s="188">
        <f t="shared" si="3702"/>
        <v>0</v>
      </c>
      <c r="X3332" s="188">
        <f t="shared" si="3703"/>
        <v>0</v>
      </c>
      <c r="Y3332" s="33">
        <f t="shared" si="3704"/>
        <v>44151</v>
      </c>
    </row>
    <row r="3333" spans="1:25" ht="15">
      <c r="A3333" s="39"/>
      <c r="B3333" s="240"/>
      <c r="C3333" s="14" t="str">
        <f>IF(B3323&lt;&gt;"",'Agents Postes'!E$13,"")</f>
        <v/>
      </c>
      <c r="D3333" s="15"/>
      <c r="E3333" s="16"/>
      <c r="F3333" s="16"/>
      <c r="G3333" s="17"/>
      <c r="H3333" s="17"/>
      <c r="I3333" s="18"/>
      <c r="J3333" s="18"/>
      <c r="K3333" s="19"/>
      <c r="L3333" s="1">
        <f t="shared" si="3733"/>
        <v>0</v>
      </c>
      <c r="M3333" s="4">
        <f t="shared" si="3734"/>
        <v>0</v>
      </c>
      <c r="R3333">
        <f t="shared" si="3698"/>
        <v>1</v>
      </c>
      <c r="S3333" s="33">
        <f t="shared" ref="S3333" si="3767">S3323</f>
        <v>44151</v>
      </c>
      <c r="T3333">
        <f t="shared" si="3700"/>
        <v>47</v>
      </c>
      <c r="U3333">
        <f t="shared" si="3701"/>
        <v>11</v>
      </c>
      <c r="V3333" t="str">
        <f t="shared" si="3736"/>
        <v>471</v>
      </c>
      <c r="W3333" s="188">
        <f t="shared" si="3702"/>
        <v>0</v>
      </c>
      <c r="X3333" s="188">
        <f t="shared" si="3703"/>
        <v>0</v>
      </c>
      <c r="Y3333" s="33">
        <f t="shared" si="3704"/>
        <v>44151</v>
      </c>
    </row>
    <row r="3334" spans="1:25" ht="15">
      <c r="A3334" s="39"/>
      <c r="B3334" s="240"/>
      <c r="C3334" s="14" t="str">
        <f>IF(B3323&lt;&gt;"",'Agents Postes'!E$14,"")</f>
        <v/>
      </c>
      <c r="D3334" s="15"/>
      <c r="E3334" s="16"/>
      <c r="F3334" s="16"/>
      <c r="G3334" s="17"/>
      <c r="H3334" s="17"/>
      <c r="I3334" s="18"/>
      <c r="J3334" s="18"/>
      <c r="K3334" s="19"/>
      <c r="L3334" s="1">
        <f t="shared" si="3733"/>
        <v>0</v>
      </c>
      <c r="M3334" s="4">
        <f t="shared" si="3734"/>
        <v>0</v>
      </c>
      <c r="R3334">
        <f t="shared" si="3698"/>
        <v>1</v>
      </c>
      <c r="S3334" s="33">
        <f t="shared" ref="S3334" si="3768">S3323</f>
        <v>44151</v>
      </c>
      <c r="T3334">
        <f t="shared" si="3700"/>
        <v>47</v>
      </c>
      <c r="U3334">
        <f t="shared" si="3701"/>
        <v>11</v>
      </c>
      <c r="V3334" t="str">
        <f t="shared" si="3736"/>
        <v>471</v>
      </c>
      <c r="W3334" s="188">
        <f t="shared" si="3702"/>
        <v>0</v>
      </c>
      <c r="X3334" s="188">
        <f t="shared" si="3703"/>
        <v>0</v>
      </c>
      <c r="Y3334" s="33">
        <f t="shared" si="3704"/>
        <v>44151</v>
      </c>
    </row>
    <row r="3335" spans="1:25" ht="15">
      <c r="A3335" s="39"/>
      <c r="B3335" s="240"/>
      <c r="C3335" s="14" t="str">
        <f>IF(B3324&lt;&gt;"",'Agents Postes'!E$14,"")</f>
        <v/>
      </c>
      <c r="D3335" s="15"/>
      <c r="E3335" s="16"/>
      <c r="F3335" s="16"/>
      <c r="G3335" s="17"/>
      <c r="H3335" s="17"/>
      <c r="I3335" s="18"/>
      <c r="J3335" s="18"/>
      <c r="K3335" s="19"/>
      <c r="L3335" s="1">
        <f t="shared" si="3733"/>
        <v>0</v>
      </c>
      <c r="M3335" s="4">
        <f t="shared" si="3734"/>
        <v>0</v>
      </c>
      <c r="R3335">
        <f t="shared" si="3698"/>
        <v>1</v>
      </c>
      <c r="S3335" s="33">
        <f t="shared" ref="S3335" si="3769">S3323</f>
        <v>44151</v>
      </c>
      <c r="T3335">
        <f t="shared" si="3700"/>
        <v>47</v>
      </c>
      <c r="U3335">
        <f t="shared" si="3701"/>
        <v>11</v>
      </c>
      <c r="V3335" t="str">
        <f t="shared" si="3736"/>
        <v>471</v>
      </c>
      <c r="W3335" s="188">
        <f t="shared" si="3702"/>
        <v>0</v>
      </c>
      <c r="X3335" s="188">
        <f t="shared" si="3703"/>
        <v>0</v>
      </c>
      <c r="Y3335" s="33">
        <f t="shared" si="3704"/>
        <v>44151</v>
      </c>
    </row>
    <row r="3336" spans="1:25" ht="15">
      <c r="A3336" s="39"/>
      <c r="B3336" s="240"/>
      <c r="C3336" s="14" t="str">
        <f>IF(B3325&lt;&gt;"",'Agents Postes'!E$14,"")</f>
        <v/>
      </c>
      <c r="D3336" s="15"/>
      <c r="E3336" s="16"/>
      <c r="F3336" s="16"/>
      <c r="G3336" s="17"/>
      <c r="H3336" s="17"/>
      <c r="I3336" s="18"/>
      <c r="J3336" s="18"/>
      <c r="K3336" s="19"/>
      <c r="L3336" s="1">
        <f t="shared" si="3733"/>
        <v>0</v>
      </c>
      <c r="M3336" s="4">
        <f t="shared" si="3734"/>
        <v>0</v>
      </c>
      <c r="R3336">
        <f t="shared" si="3698"/>
        <v>1</v>
      </c>
      <c r="S3336" s="33">
        <f t="shared" ref="S3336" si="3770">S3323</f>
        <v>44151</v>
      </c>
      <c r="T3336">
        <f t="shared" si="3700"/>
        <v>47</v>
      </c>
      <c r="U3336">
        <f t="shared" si="3701"/>
        <v>11</v>
      </c>
      <c r="V3336" t="str">
        <f t="shared" si="3736"/>
        <v>471</v>
      </c>
      <c r="W3336" s="188">
        <f t="shared" si="3702"/>
        <v>0</v>
      </c>
      <c r="X3336" s="188">
        <f t="shared" si="3703"/>
        <v>0</v>
      </c>
      <c r="Y3336" s="33">
        <f t="shared" si="3704"/>
        <v>44151</v>
      </c>
    </row>
    <row r="3337" spans="1:25" ht="15.75" thickBot="1">
      <c r="A3337" s="39"/>
      <c r="B3337" s="241"/>
      <c r="C3337" s="14" t="str">
        <f>IF(B3326&lt;&gt;"",'Agents Postes'!E$14,"")</f>
        <v/>
      </c>
      <c r="D3337" s="15"/>
      <c r="E3337" s="126"/>
      <c r="F3337" s="126"/>
      <c r="G3337" s="127"/>
      <c r="H3337" s="127"/>
      <c r="I3337" s="128"/>
      <c r="J3337" s="128"/>
      <c r="K3337" s="21"/>
      <c r="L3337" s="5">
        <f t="shared" si="3733"/>
        <v>0</v>
      </c>
      <c r="M3337" s="6">
        <f t="shared" si="3734"/>
        <v>0</v>
      </c>
      <c r="R3337">
        <f t="shared" ref="R3337:R3400" si="3771">IF(S3337&lt;&gt;"",WEEKDAY(S3337,2),"")</f>
        <v>1</v>
      </c>
      <c r="S3337" s="33">
        <f t="shared" ref="S3337" si="3772">S3323</f>
        <v>44151</v>
      </c>
      <c r="T3337">
        <f t="shared" ref="T3337:T3400" si="3773">IF(S3337&lt;&gt;"",WEEKNUM(S3337,2),"")</f>
        <v>47</v>
      </c>
      <c r="U3337">
        <f t="shared" ref="U3337:U3400" si="3774">IF(S3337&lt;&gt;"",MONTH(S3337),"")</f>
        <v>11</v>
      </c>
      <c r="V3337" t="str">
        <f t="shared" si="3736"/>
        <v>471</v>
      </c>
      <c r="W3337" s="188">
        <f t="shared" ref="W3337:W3400" si="3775">D3337</f>
        <v>0</v>
      </c>
      <c r="X3337" s="188">
        <f t="shared" ref="X3337:X3400" si="3776">K3337</f>
        <v>0</v>
      </c>
      <c r="Y3337" s="33">
        <f t="shared" ref="Y3337:Y3400" si="3777">S3337</f>
        <v>44151</v>
      </c>
    </row>
    <row r="3338" spans="1:25" ht="15">
      <c r="A3338" s="39">
        <v>222</v>
      </c>
      <c r="B3338" s="239">
        <f>IF(WORKDAY(D$4,A3338,Feries)&lt;=F$4,WORKDAY(D$4,A3338,Feries),"")</f>
        <v>44152</v>
      </c>
      <c r="C3338" s="11" t="str">
        <f>IF(B3338&lt;&gt;"",'Agents Postes'!E$3,"")</f>
        <v>Herbert Dupont</v>
      </c>
      <c r="D3338" s="12"/>
      <c r="E3338" s="123"/>
      <c r="F3338" s="123"/>
      <c r="G3338" s="124"/>
      <c r="H3338" s="124"/>
      <c r="I3338" s="125"/>
      <c r="J3338" s="125"/>
      <c r="K3338" s="13"/>
      <c r="L3338" s="2">
        <f t="shared" si="3733"/>
        <v>0</v>
      </c>
      <c r="M3338" s="3">
        <f t="shared" si="3734"/>
        <v>0</v>
      </c>
      <c r="R3338">
        <f t="shared" si="3771"/>
        <v>2</v>
      </c>
      <c r="S3338" s="33">
        <f t="shared" ref="S3338" si="3778">B3338</f>
        <v>44152</v>
      </c>
      <c r="T3338">
        <f t="shared" si="3773"/>
        <v>47</v>
      </c>
      <c r="U3338">
        <f t="shared" si="3774"/>
        <v>11</v>
      </c>
      <c r="V3338" t="str">
        <f t="shared" si="3736"/>
        <v>47Herbert Dupont2</v>
      </c>
      <c r="W3338" s="188">
        <f t="shared" si="3775"/>
        <v>0</v>
      </c>
      <c r="X3338" s="188">
        <f t="shared" si="3776"/>
        <v>0</v>
      </c>
      <c r="Y3338" s="33">
        <f t="shared" si="3777"/>
        <v>44152</v>
      </c>
    </row>
    <row r="3339" spans="1:25" ht="15">
      <c r="A3339" s="39"/>
      <c r="B3339" s="240"/>
      <c r="C3339" s="14" t="str">
        <f>IF(B3338&lt;&gt;"",'Agents Postes'!E$4,"")</f>
        <v>Lulu Durand</v>
      </c>
      <c r="D3339" s="15"/>
      <c r="E3339" s="16"/>
      <c r="F3339" s="16"/>
      <c r="G3339" s="17"/>
      <c r="H3339" s="17"/>
      <c r="I3339" s="18"/>
      <c r="J3339" s="18"/>
      <c r="K3339" s="19"/>
      <c r="L3339" s="1">
        <f t="shared" si="3733"/>
        <v>0</v>
      </c>
      <c r="M3339" s="4">
        <f t="shared" si="3734"/>
        <v>0</v>
      </c>
      <c r="R3339">
        <f t="shared" si="3771"/>
        <v>2</v>
      </c>
      <c r="S3339" s="33">
        <f t="shared" ref="S3339" si="3779">S3338</f>
        <v>44152</v>
      </c>
      <c r="T3339">
        <f t="shared" si="3773"/>
        <v>47</v>
      </c>
      <c r="U3339">
        <f t="shared" si="3774"/>
        <v>11</v>
      </c>
      <c r="V3339" t="str">
        <f t="shared" si="3736"/>
        <v>47Lulu Durand2</v>
      </c>
      <c r="W3339" s="188">
        <f t="shared" si="3775"/>
        <v>0</v>
      </c>
      <c r="X3339" s="188">
        <f t="shared" si="3776"/>
        <v>0</v>
      </c>
      <c r="Y3339" s="33">
        <f t="shared" si="3777"/>
        <v>44152</v>
      </c>
    </row>
    <row r="3340" spans="1:25" ht="15">
      <c r="A3340" s="39"/>
      <c r="B3340" s="240"/>
      <c r="C3340" s="14" t="str">
        <f>IF(B3338&lt;&gt;"",'Agents Postes'!E$5,"")</f>
        <v>Jules Wist</v>
      </c>
      <c r="D3340" s="15"/>
      <c r="E3340" s="16"/>
      <c r="F3340" s="16"/>
      <c r="G3340" s="17"/>
      <c r="H3340" s="17"/>
      <c r="I3340" s="18"/>
      <c r="J3340" s="18"/>
      <c r="K3340" s="19"/>
      <c r="L3340" s="1">
        <f t="shared" si="3733"/>
        <v>0</v>
      </c>
      <c r="M3340" s="4">
        <f t="shared" si="3734"/>
        <v>0</v>
      </c>
      <c r="R3340">
        <f t="shared" si="3771"/>
        <v>2</v>
      </c>
      <c r="S3340" s="33">
        <f t="shared" ref="S3340" si="3780">S3338</f>
        <v>44152</v>
      </c>
      <c r="T3340">
        <f t="shared" si="3773"/>
        <v>47</v>
      </c>
      <c r="U3340">
        <f t="shared" si="3774"/>
        <v>11</v>
      </c>
      <c r="V3340" t="str">
        <f t="shared" si="3736"/>
        <v>47Jules Wist2</v>
      </c>
      <c r="W3340" s="188">
        <f t="shared" si="3775"/>
        <v>0</v>
      </c>
      <c r="X3340" s="188">
        <f t="shared" si="3776"/>
        <v>0</v>
      </c>
      <c r="Y3340" s="33">
        <f t="shared" si="3777"/>
        <v>44152</v>
      </c>
    </row>
    <row r="3341" spans="1:25" ht="15">
      <c r="A3341" s="39"/>
      <c r="B3341" s="240"/>
      <c r="C3341" s="14" t="str">
        <f>IF(B3338&lt;&gt;"",'Agents Postes'!E$6,"")</f>
        <v>Honoré Tarot</v>
      </c>
      <c r="D3341" s="15"/>
      <c r="E3341" s="16"/>
      <c r="F3341" s="16"/>
      <c r="G3341" s="17"/>
      <c r="H3341" s="17"/>
      <c r="I3341" s="18"/>
      <c r="J3341" s="18"/>
      <c r="K3341" s="19"/>
      <c r="L3341" s="1">
        <f t="shared" si="3733"/>
        <v>0</v>
      </c>
      <c r="M3341" s="4">
        <f t="shared" si="3734"/>
        <v>0</v>
      </c>
      <c r="R3341">
        <f t="shared" si="3771"/>
        <v>2</v>
      </c>
      <c r="S3341" s="33">
        <f t="shared" ref="S3341" si="3781">S3338</f>
        <v>44152</v>
      </c>
      <c r="T3341">
        <f t="shared" si="3773"/>
        <v>47</v>
      </c>
      <c r="U3341">
        <f t="shared" si="3774"/>
        <v>11</v>
      </c>
      <c r="V3341" t="str">
        <f t="shared" si="3736"/>
        <v>47Honoré Tarot2</v>
      </c>
      <c r="W3341" s="188">
        <f t="shared" si="3775"/>
        <v>0</v>
      </c>
      <c r="X3341" s="188">
        <f t="shared" si="3776"/>
        <v>0</v>
      </c>
      <c r="Y3341" s="33">
        <f t="shared" si="3777"/>
        <v>44152</v>
      </c>
    </row>
    <row r="3342" spans="1:25" ht="15">
      <c r="A3342" s="39"/>
      <c r="B3342" s="240"/>
      <c r="C3342" s="14" t="str">
        <f>IF(B3338&lt;&gt;"",'Agents Postes'!E$7,"")</f>
        <v>Joseph Belote</v>
      </c>
      <c r="D3342" s="15"/>
      <c r="E3342" s="16"/>
      <c r="F3342" s="16"/>
      <c r="G3342" s="17"/>
      <c r="H3342" s="17"/>
      <c r="I3342" s="18"/>
      <c r="J3342" s="18"/>
      <c r="K3342" s="19"/>
      <c r="L3342" s="1">
        <f t="shared" si="3733"/>
        <v>0</v>
      </c>
      <c r="M3342" s="4">
        <f t="shared" si="3734"/>
        <v>0</v>
      </c>
      <c r="R3342">
        <f t="shared" si="3771"/>
        <v>2</v>
      </c>
      <c r="S3342" s="33">
        <f t="shared" ref="S3342" si="3782">S3338</f>
        <v>44152</v>
      </c>
      <c r="T3342">
        <f t="shared" si="3773"/>
        <v>47</v>
      </c>
      <c r="U3342">
        <f t="shared" si="3774"/>
        <v>11</v>
      </c>
      <c r="V3342" t="str">
        <f t="shared" si="3736"/>
        <v>47Joseph Belote2</v>
      </c>
      <c r="W3342" s="188">
        <f t="shared" si="3775"/>
        <v>0</v>
      </c>
      <c r="X3342" s="188">
        <f t="shared" si="3776"/>
        <v>0</v>
      </c>
      <c r="Y3342" s="33">
        <f t="shared" si="3777"/>
        <v>44152</v>
      </c>
    </row>
    <row r="3343" spans="1:25" ht="15">
      <c r="A3343" s="39"/>
      <c r="B3343" s="240"/>
      <c r="C3343" s="14" t="str">
        <f>IF(B3338&lt;&gt;"",'Agents Postes'!E$8,"")</f>
        <v/>
      </c>
      <c r="D3343" s="15"/>
      <c r="E3343" s="16"/>
      <c r="F3343" s="16"/>
      <c r="G3343" s="17"/>
      <c r="H3343" s="17"/>
      <c r="I3343" s="18"/>
      <c r="J3343" s="18"/>
      <c r="K3343" s="19"/>
      <c r="L3343" s="1">
        <f t="shared" si="3733"/>
        <v>0</v>
      </c>
      <c r="M3343" s="4">
        <f t="shared" si="3734"/>
        <v>0</v>
      </c>
      <c r="R3343">
        <f t="shared" si="3771"/>
        <v>2</v>
      </c>
      <c r="S3343" s="33">
        <f t="shared" ref="S3343" si="3783">S3338</f>
        <v>44152</v>
      </c>
      <c r="T3343">
        <f t="shared" si="3773"/>
        <v>47</v>
      </c>
      <c r="U3343">
        <f t="shared" si="3774"/>
        <v>11</v>
      </c>
      <c r="V3343" t="str">
        <f t="shared" si="3736"/>
        <v>472</v>
      </c>
      <c r="W3343" s="188">
        <f t="shared" si="3775"/>
        <v>0</v>
      </c>
      <c r="X3343" s="188">
        <f t="shared" si="3776"/>
        <v>0</v>
      </c>
      <c r="Y3343" s="33">
        <f t="shared" si="3777"/>
        <v>44152</v>
      </c>
    </row>
    <row r="3344" spans="1:25" ht="15">
      <c r="A3344" s="39"/>
      <c r="B3344" s="240"/>
      <c r="C3344" s="14" t="str">
        <f>IF(B3338&lt;&gt;"",'Agents Postes'!E$9,"")</f>
        <v/>
      </c>
      <c r="D3344" s="15"/>
      <c r="E3344" s="16"/>
      <c r="F3344" s="16"/>
      <c r="G3344" s="17"/>
      <c r="H3344" s="17"/>
      <c r="I3344" s="18"/>
      <c r="J3344" s="18"/>
      <c r="K3344" s="19"/>
      <c r="L3344" s="1">
        <f t="shared" si="3733"/>
        <v>0</v>
      </c>
      <c r="M3344" s="4">
        <f t="shared" si="3734"/>
        <v>0</v>
      </c>
      <c r="R3344">
        <f t="shared" si="3771"/>
        <v>2</v>
      </c>
      <c r="S3344" s="33">
        <f t="shared" ref="S3344" si="3784">S3338</f>
        <v>44152</v>
      </c>
      <c r="T3344">
        <f t="shared" si="3773"/>
        <v>47</v>
      </c>
      <c r="U3344">
        <f t="shared" si="3774"/>
        <v>11</v>
      </c>
      <c r="V3344" t="str">
        <f t="shared" si="3736"/>
        <v>472</v>
      </c>
      <c r="W3344" s="188">
        <f t="shared" si="3775"/>
        <v>0</v>
      </c>
      <c r="X3344" s="188">
        <f t="shared" si="3776"/>
        <v>0</v>
      </c>
      <c r="Y3344" s="33">
        <f t="shared" si="3777"/>
        <v>44152</v>
      </c>
    </row>
    <row r="3345" spans="1:25" ht="15">
      <c r="A3345" s="39"/>
      <c r="B3345" s="240"/>
      <c r="C3345" s="14" t="str">
        <f>IF(B3338&lt;&gt;"",'Agents Postes'!E$10,"")</f>
        <v/>
      </c>
      <c r="D3345" s="15"/>
      <c r="E3345" s="16"/>
      <c r="F3345" s="16"/>
      <c r="G3345" s="17"/>
      <c r="H3345" s="17"/>
      <c r="I3345" s="18"/>
      <c r="J3345" s="18"/>
      <c r="K3345" s="19"/>
      <c r="L3345" s="1">
        <f t="shared" si="3733"/>
        <v>0</v>
      </c>
      <c r="M3345" s="4">
        <f t="shared" si="3734"/>
        <v>0</v>
      </c>
      <c r="R3345">
        <f t="shared" si="3771"/>
        <v>2</v>
      </c>
      <c r="S3345" s="33">
        <f t="shared" ref="S3345" si="3785">S3338</f>
        <v>44152</v>
      </c>
      <c r="T3345">
        <f t="shared" si="3773"/>
        <v>47</v>
      </c>
      <c r="U3345">
        <f t="shared" si="3774"/>
        <v>11</v>
      </c>
      <c r="V3345" t="str">
        <f t="shared" si="3736"/>
        <v>472</v>
      </c>
      <c r="W3345" s="188">
        <f t="shared" si="3775"/>
        <v>0</v>
      </c>
      <c r="X3345" s="188">
        <f t="shared" si="3776"/>
        <v>0</v>
      </c>
      <c r="Y3345" s="33">
        <f t="shared" si="3777"/>
        <v>44152</v>
      </c>
    </row>
    <row r="3346" spans="1:25" ht="15">
      <c r="A3346" s="39"/>
      <c r="B3346" s="240"/>
      <c r="C3346" s="14" t="str">
        <f>IF(B3338&lt;&gt;"",'Agents Postes'!E$11,"")</f>
        <v/>
      </c>
      <c r="D3346" s="15"/>
      <c r="E3346" s="16"/>
      <c r="F3346" s="16"/>
      <c r="G3346" s="17"/>
      <c r="H3346" s="17"/>
      <c r="I3346" s="18"/>
      <c r="J3346" s="18"/>
      <c r="K3346" s="19"/>
      <c r="L3346" s="1">
        <f t="shared" si="3733"/>
        <v>0</v>
      </c>
      <c r="M3346" s="4">
        <f t="shared" si="3734"/>
        <v>0</v>
      </c>
      <c r="R3346">
        <f t="shared" si="3771"/>
        <v>2</v>
      </c>
      <c r="S3346" s="33">
        <f t="shared" ref="S3346" si="3786">S3338</f>
        <v>44152</v>
      </c>
      <c r="T3346">
        <f t="shared" si="3773"/>
        <v>47</v>
      </c>
      <c r="U3346">
        <f t="shared" si="3774"/>
        <v>11</v>
      </c>
      <c r="V3346" t="str">
        <f t="shared" si="3736"/>
        <v>472</v>
      </c>
      <c r="W3346" s="188">
        <f t="shared" si="3775"/>
        <v>0</v>
      </c>
      <c r="X3346" s="188">
        <f t="shared" si="3776"/>
        <v>0</v>
      </c>
      <c r="Y3346" s="33">
        <f t="shared" si="3777"/>
        <v>44152</v>
      </c>
    </row>
    <row r="3347" spans="1:25" ht="15">
      <c r="A3347" s="39"/>
      <c r="B3347" s="240"/>
      <c r="C3347" s="14" t="str">
        <f>IF(B3338&lt;&gt;"",'Agents Postes'!E$12,"")</f>
        <v/>
      </c>
      <c r="D3347" s="15"/>
      <c r="E3347" s="16"/>
      <c r="F3347" s="16"/>
      <c r="G3347" s="17"/>
      <c r="H3347" s="17"/>
      <c r="I3347" s="18"/>
      <c r="J3347" s="18"/>
      <c r="K3347" s="19"/>
      <c r="L3347" s="1">
        <f t="shared" si="3733"/>
        <v>0</v>
      </c>
      <c r="M3347" s="4">
        <f t="shared" si="3734"/>
        <v>0</v>
      </c>
      <c r="R3347">
        <f t="shared" si="3771"/>
        <v>2</v>
      </c>
      <c r="S3347" s="33">
        <f t="shared" ref="S3347" si="3787">S3338</f>
        <v>44152</v>
      </c>
      <c r="T3347">
        <f t="shared" si="3773"/>
        <v>47</v>
      </c>
      <c r="U3347">
        <f t="shared" si="3774"/>
        <v>11</v>
      </c>
      <c r="V3347" t="str">
        <f t="shared" si="3736"/>
        <v>472</v>
      </c>
      <c r="W3347" s="188">
        <f t="shared" si="3775"/>
        <v>0</v>
      </c>
      <c r="X3347" s="188">
        <f t="shared" si="3776"/>
        <v>0</v>
      </c>
      <c r="Y3347" s="33">
        <f t="shared" si="3777"/>
        <v>44152</v>
      </c>
    </row>
    <row r="3348" spans="1:25" ht="15">
      <c r="A3348" s="39"/>
      <c r="B3348" s="240"/>
      <c r="C3348" s="14" t="str">
        <f>IF(B3338&lt;&gt;"",'Agents Postes'!E$13,"")</f>
        <v/>
      </c>
      <c r="D3348" s="15"/>
      <c r="E3348" s="16"/>
      <c r="F3348" s="16"/>
      <c r="G3348" s="17"/>
      <c r="H3348" s="17"/>
      <c r="I3348" s="18"/>
      <c r="J3348" s="18"/>
      <c r="K3348" s="19"/>
      <c r="L3348" s="1">
        <f t="shared" si="3733"/>
        <v>0</v>
      </c>
      <c r="M3348" s="4">
        <f t="shared" si="3734"/>
        <v>0</v>
      </c>
      <c r="R3348">
        <f t="shared" si="3771"/>
        <v>2</v>
      </c>
      <c r="S3348" s="33">
        <f t="shared" ref="S3348" si="3788">S3338</f>
        <v>44152</v>
      </c>
      <c r="T3348">
        <f t="shared" si="3773"/>
        <v>47</v>
      </c>
      <c r="U3348">
        <f t="shared" si="3774"/>
        <v>11</v>
      </c>
      <c r="V3348" t="str">
        <f t="shared" si="3736"/>
        <v>472</v>
      </c>
      <c r="W3348" s="188">
        <f t="shared" si="3775"/>
        <v>0</v>
      </c>
      <c r="X3348" s="188">
        <f t="shared" si="3776"/>
        <v>0</v>
      </c>
      <c r="Y3348" s="33">
        <f t="shared" si="3777"/>
        <v>44152</v>
      </c>
    </row>
    <row r="3349" spans="1:25" ht="15">
      <c r="A3349" s="39"/>
      <c r="B3349" s="240"/>
      <c r="C3349" s="14" t="str">
        <f>IF(B3338&lt;&gt;"",'Agents Postes'!E$14,"")</f>
        <v/>
      </c>
      <c r="D3349" s="15"/>
      <c r="E3349" s="16"/>
      <c r="F3349" s="16"/>
      <c r="G3349" s="17"/>
      <c r="H3349" s="17"/>
      <c r="I3349" s="18"/>
      <c r="J3349" s="18"/>
      <c r="K3349" s="19"/>
      <c r="L3349" s="1">
        <f t="shared" si="3733"/>
        <v>0</v>
      </c>
      <c r="M3349" s="4">
        <f t="shared" si="3734"/>
        <v>0</v>
      </c>
      <c r="R3349">
        <f t="shared" si="3771"/>
        <v>2</v>
      </c>
      <c r="S3349" s="33">
        <f t="shared" ref="S3349" si="3789">S3338</f>
        <v>44152</v>
      </c>
      <c r="T3349">
        <f t="shared" si="3773"/>
        <v>47</v>
      </c>
      <c r="U3349">
        <f t="shared" si="3774"/>
        <v>11</v>
      </c>
      <c r="V3349" t="str">
        <f t="shared" si="3736"/>
        <v>472</v>
      </c>
      <c r="W3349" s="188">
        <f t="shared" si="3775"/>
        <v>0</v>
      </c>
      <c r="X3349" s="188">
        <f t="shared" si="3776"/>
        <v>0</v>
      </c>
      <c r="Y3349" s="33">
        <f t="shared" si="3777"/>
        <v>44152</v>
      </c>
    </row>
    <row r="3350" spans="1:25" ht="15">
      <c r="A3350" s="39"/>
      <c r="B3350" s="240"/>
      <c r="C3350" s="14" t="str">
        <f>IF(B3339&lt;&gt;"",'Agents Postes'!E$14,"")</f>
        <v/>
      </c>
      <c r="D3350" s="15"/>
      <c r="E3350" s="16"/>
      <c r="F3350" s="16"/>
      <c r="G3350" s="17"/>
      <c r="H3350" s="17"/>
      <c r="I3350" s="18"/>
      <c r="J3350" s="18"/>
      <c r="K3350" s="19"/>
      <c r="L3350" s="1">
        <f t="shared" si="3733"/>
        <v>0</v>
      </c>
      <c r="M3350" s="4">
        <f t="shared" si="3734"/>
        <v>0</v>
      </c>
      <c r="R3350">
        <f t="shared" si="3771"/>
        <v>2</v>
      </c>
      <c r="S3350" s="33">
        <f t="shared" ref="S3350" si="3790">S3338</f>
        <v>44152</v>
      </c>
      <c r="T3350">
        <f t="shared" si="3773"/>
        <v>47</v>
      </c>
      <c r="U3350">
        <f t="shared" si="3774"/>
        <v>11</v>
      </c>
      <c r="V3350" t="str">
        <f t="shared" si="3736"/>
        <v>472</v>
      </c>
      <c r="W3350" s="188">
        <f t="shared" si="3775"/>
        <v>0</v>
      </c>
      <c r="X3350" s="188">
        <f t="shared" si="3776"/>
        <v>0</v>
      </c>
      <c r="Y3350" s="33">
        <f t="shared" si="3777"/>
        <v>44152</v>
      </c>
    </row>
    <row r="3351" spans="1:25" ht="15">
      <c r="A3351" s="39"/>
      <c r="B3351" s="240"/>
      <c r="C3351" s="14" t="str">
        <f>IF(B3340&lt;&gt;"",'Agents Postes'!E$14,"")</f>
        <v/>
      </c>
      <c r="D3351" s="15"/>
      <c r="E3351" s="16"/>
      <c r="F3351" s="16"/>
      <c r="G3351" s="17"/>
      <c r="H3351" s="17"/>
      <c r="I3351" s="18"/>
      <c r="J3351" s="18"/>
      <c r="K3351" s="19"/>
      <c r="L3351" s="1">
        <f t="shared" si="3733"/>
        <v>0</v>
      </c>
      <c r="M3351" s="4">
        <f t="shared" si="3734"/>
        <v>0</v>
      </c>
      <c r="R3351">
        <f t="shared" si="3771"/>
        <v>2</v>
      </c>
      <c r="S3351" s="33">
        <f t="shared" ref="S3351" si="3791">S3338</f>
        <v>44152</v>
      </c>
      <c r="T3351">
        <f t="shared" si="3773"/>
        <v>47</v>
      </c>
      <c r="U3351">
        <f t="shared" si="3774"/>
        <v>11</v>
      </c>
      <c r="V3351" t="str">
        <f t="shared" si="3736"/>
        <v>472</v>
      </c>
      <c r="W3351" s="188">
        <f t="shared" si="3775"/>
        <v>0</v>
      </c>
      <c r="X3351" s="188">
        <f t="shared" si="3776"/>
        <v>0</v>
      </c>
      <c r="Y3351" s="33">
        <f t="shared" si="3777"/>
        <v>44152</v>
      </c>
    </row>
    <row r="3352" spans="1:25" ht="15.75" thickBot="1">
      <c r="A3352" s="39"/>
      <c r="B3352" s="241"/>
      <c r="C3352" s="14" t="str">
        <f>IF(B3341&lt;&gt;"",'Agents Postes'!E$14,"")</f>
        <v/>
      </c>
      <c r="D3352" s="15"/>
      <c r="E3352" s="126"/>
      <c r="F3352" s="126"/>
      <c r="G3352" s="127"/>
      <c r="H3352" s="127"/>
      <c r="I3352" s="128"/>
      <c r="J3352" s="128"/>
      <c r="K3352" s="21"/>
      <c r="L3352" s="5">
        <f t="shared" si="3733"/>
        <v>0</v>
      </c>
      <c r="M3352" s="6">
        <f t="shared" si="3734"/>
        <v>0</v>
      </c>
      <c r="R3352">
        <f t="shared" si="3771"/>
        <v>2</v>
      </c>
      <c r="S3352" s="33">
        <f t="shared" ref="S3352" si="3792">S3338</f>
        <v>44152</v>
      </c>
      <c r="T3352">
        <f t="shared" si="3773"/>
        <v>47</v>
      </c>
      <c r="U3352">
        <f t="shared" si="3774"/>
        <v>11</v>
      </c>
      <c r="V3352" t="str">
        <f t="shared" si="3736"/>
        <v>472</v>
      </c>
      <c r="W3352" s="188">
        <f t="shared" si="3775"/>
        <v>0</v>
      </c>
      <c r="X3352" s="188">
        <f t="shared" si="3776"/>
        <v>0</v>
      </c>
      <c r="Y3352" s="33">
        <f t="shared" si="3777"/>
        <v>44152</v>
      </c>
    </row>
    <row r="3353" spans="1:25" ht="15">
      <c r="A3353" s="39">
        <v>223</v>
      </c>
      <c r="B3353" s="239">
        <f>IF(WORKDAY(D$4,A3353,Feries)&lt;=F$4,WORKDAY(D$4,A3353,Feries),"")</f>
        <v>44153</v>
      </c>
      <c r="C3353" s="11" t="str">
        <f>IF(B3353&lt;&gt;"",'Agents Postes'!E$3,"")</f>
        <v>Herbert Dupont</v>
      </c>
      <c r="D3353" s="12"/>
      <c r="E3353" s="123"/>
      <c r="F3353" s="123"/>
      <c r="G3353" s="124"/>
      <c r="H3353" s="124"/>
      <c r="I3353" s="125"/>
      <c r="J3353" s="125"/>
      <c r="K3353" s="13"/>
      <c r="L3353" s="2">
        <f t="shared" si="3733"/>
        <v>0</v>
      </c>
      <c r="M3353" s="3">
        <f t="shared" si="3734"/>
        <v>0</v>
      </c>
      <c r="R3353">
        <f t="shared" si="3771"/>
        <v>3</v>
      </c>
      <c r="S3353" s="33">
        <f t="shared" ref="S3353" si="3793">B3353</f>
        <v>44153</v>
      </c>
      <c r="T3353">
        <f t="shared" si="3773"/>
        <v>47</v>
      </c>
      <c r="U3353">
        <f t="shared" si="3774"/>
        <v>11</v>
      </c>
      <c r="V3353" t="str">
        <f t="shared" si="3736"/>
        <v>47Herbert Dupont3</v>
      </c>
      <c r="W3353" s="188">
        <f t="shared" si="3775"/>
        <v>0</v>
      </c>
      <c r="X3353" s="188">
        <f t="shared" si="3776"/>
        <v>0</v>
      </c>
      <c r="Y3353" s="33">
        <f t="shared" si="3777"/>
        <v>44153</v>
      </c>
    </row>
    <row r="3354" spans="1:25" ht="15">
      <c r="A3354" s="39"/>
      <c r="B3354" s="240"/>
      <c r="C3354" s="14" t="str">
        <f>IF(B3353&lt;&gt;"",'Agents Postes'!E$4,"")</f>
        <v>Lulu Durand</v>
      </c>
      <c r="D3354" s="15"/>
      <c r="E3354" s="16"/>
      <c r="F3354" s="16"/>
      <c r="G3354" s="17"/>
      <c r="H3354" s="17"/>
      <c r="I3354" s="18"/>
      <c r="J3354" s="18"/>
      <c r="K3354" s="19"/>
      <c r="L3354" s="1">
        <f t="shared" si="3733"/>
        <v>0</v>
      </c>
      <c r="M3354" s="4">
        <f t="shared" si="3734"/>
        <v>0</v>
      </c>
      <c r="R3354">
        <f t="shared" si="3771"/>
        <v>3</v>
      </c>
      <c r="S3354" s="33">
        <f t="shared" ref="S3354" si="3794">S3353</f>
        <v>44153</v>
      </c>
      <c r="T3354">
        <f t="shared" si="3773"/>
        <v>47</v>
      </c>
      <c r="U3354">
        <f t="shared" si="3774"/>
        <v>11</v>
      </c>
      <c r="V3354" t="str">
        <f t="shared" si="3736"/>
        <v>47Lulu Durand3</v>
      </c>
      <c r="W3354" s="188">
        <f t="shared" si="3775"/>
        <v>0</v>
      </c>
      <c r="X3354" s="188">
        <f t="shared" si="3776"/>
        <v>0</v>
      </c>
      <c r="Y3354" s="33">
        <f t="shared" si="3777"/>
        <v>44153</v>
      </c>
    </row>
    <row r="3355" spans="1:25" ht="15">
      <c r="A3355" s="39"/>
      <c r="B3355" s="240"/>
      <c r="C3355" s="14" t="str">
        <f>IF(B3353&lt;&gt;"",'Agents Postes'!E$5,"")</f>
        <v>Jules Wist</v>
      </c>
      <c r="D3355" s="15"/>
      <c r="E3355" s="16"/>
      <c r="F3355" s="16"/>
      <c r="G3355" s="17"/>
      <c r="H3355" s="17"/>
      <c r="I3355" s="18"/>
      <c r="J3355" s="18"/>
      <c r="K3355" s="19"/>
      <c r="L3355" s="1">
        <f t="shared" si="3733"/>
        <v>0</v>
      </c>
      <c r="M3355" s="4">
        <f t="shared" si="3734"/>
        <v>0</v>
      </c>
      <c r="R3355">
        <f t="shared" si="3771"/>
        <v>3</v>
      </c>
      <c r="S3355" s="33">
        <f t="shared" ref="S3355" si="3795">S3353</f>
        <v>44153</v>
      </c>
      <c r="T3355">
        <f t="shared" si="3773"/>
        <v>47</v>
      </c>
      <c r="U3355">
        <f t="shared" si="3774"/>
        <v>11</v>
      </c>
      <c r="V3355" t="str">
        <f t="shared" si="3736"/>
        <v>47Jules Wist3</v>
      </c>
      <c r="W3355" s="188">
        <f t="shared" si="3775"/>
        <v>0</v>
      </c>
      <c r="X3355" s="188">
        <f t="shared" si="3776"/>
        <v>0</v>
      </c>
      <c r="Y3355" s="33">
        <f t="shared" si="3777"/>
        <v>44153</v>
      </c>
    </row>
    <row r="3356" spans="1:25" ht="15">
      <c r="A3356" s="39"/>
      <c r="B3356" s="240"/>
      <c r="C3356" s="14" t="str">
        <f>IF(B3353&lt;&gt;"",'Agents Postes'!E$6,"")</f>
        <v>Honoré Tarot</v>
      </c>
      <c r="D3356" s="15"/>
      <c r="E3356" s="16"/>
      <c r="F3356" s="16"/>
      <c r="G3356" s="17"/>
      <c r="H3356" s="17"/>
      <c r="I3356" s="18"/>
      <c r="J3356" s="18"/>
      <c r="K3356" s="19"/>
      <c r="L3356" s="1">
        <f t="shared" si="3733"/>
        <v>0</v>
      </c>
      <c r="M3356" s="4">
        <f t="shared" si="3734"/>
        <v>0</v>
      </c>
      <c r="R3356">
        <f t="shared" si="3771"/>
        <v>3</v>
      </c>
      <c r="S3356" s="33">
        <f t="shared" ref="S3356" si="3796">S3353</f>
        <v>44153</v>
      </c>
      <c r="T3356">
        <f t="shared" si="3773"/>
        <v>47</v>
      </c>
      <c r="U3356">
        <f t="shared" si="3774"/>
        <v>11</v>
      </c>
      <c r="V3356" t="str">
        <f t="shared" si="3736"/>
        <v>47Honoré Tarot3</v>
      </c>
      <c r="W3356" s="188">
        <f t="shared" si="3775"/>
        <v>0</v>
      </c>
      <c r="X3356" s="188">
        <f t="shared" si="3776"/>
        <v>0</v>
      </c>
      <c r="Y3356" s="33">
        <f t="shared" si="3777"/>
        <v>44153</v>
      </c>
    </row>
    <row r="3357" spans="1:25" ht="15">
      <c r="A3357" s="39"/>
      <c r="B3357" s="240"/>
      <c r="C3357" s="14" t="str">
        <f>IF(B3353&lt;&gt;"",'Agents Postes'!E$7,"")</f>
        <v>Joseph Belote</v>
      </c>
      <c r="D3357" s="15"/>
      <c r="E3357" s="16"/>
      <c r="F3357" s="16"/>
      <c r="G3357" s="17"/>
      <c r="H3357" s="17"/>
      <c r="I3357" s="18"/>
      <c r="J3357" s="18"/>
      <c r="K3357" s="19"/>
      <c r="L3357" s="1">
        <f t="shared" si="3733"/>
        <v>0</v>
      </c>
      <c r="M3357" s="4">
        <f t="shared" si="3734"/>
        <v>0</v>
      </c>
      <c r="R3357">
        <f t="shared" si="3771"/>
        <v>3</v>
      </c>
      <c r="S3357" s="33">
        <f t="shared" ref="S3357" si="3797">S3353</f>
        <v>44153</v>
      </c>
      <c r="T3357">
        <f t="shared" si="3773"/>
        <v>47</v>
      </c>
      <c r="U3357">
        <f t="shared" si="3774"/>
        <v>11</v>
      </c>
      <c r="V3357" t="str">
        <f t="shared" si="3736"/>
        <v>47Joseph Belote3</v>
      </c>
      <c r="W3357" s="188">
        <f t="shared" si="3775"/>
        <v>0</v>
      </c>
      <c r="X3357" s="188">
        <f t="shared" si="3776"/>
        <v>0</v>
      </c>
      <c r="Y3357" s="33">
        <f t="shared" si="3777"/>
        <v>44153</v>
      </c>
    </row>
    <row r="3358" spans="1:25" ht="15">
      <c r="A3358" s="39"/>
      <c r="B3358" s="240"/>
      <c r="C3358" s="14" t="str">
        <f>IF(B3353&lt;&gt;"",'Agents Postes'!E$8,"")</f>
        <v/>
      </c>
      <c r="D3358" s="15"/>
      <c r="E3358" s="16"/>
      <c r="F3358" s="16"/>
      <c r="G3358" s="17"/>
      <c r="H3358" s="17"/>
      <c r="I3358" s="18"/>
      <c r="J3358" s="18"/>
      <c r="K3358" s="19"/>
      <c r="L3358" s="1">
        <f t="shared" si="3733"/>
        <v>0</v>
      </c>
      <c r="M3358" s="4">
        <f t="shared" si="3734"/>
        <v>0</v>
      </c>
      <c r="R3358">
        <f t="shared" si="3771"/>
        <v>3</v>
      </c>
      <c r="S3358" s="33">
        <f t="shared" ref="S3358" si="3798">S3353</f>
        <v>44153</v>
      </c>
      <c r="T3358">
        <f t="shared" si="3773"/>
        <v>47</v>
      </c>
      <c r="U3358">
        <f t="shared" si="3774"/>
        <v>11</v>
      </c>
      <c r="V3358" t="str">
        <f t="shared" si="3736"/>
        <v>473</v>
      </c>
      <c r="W3358" s="188">
        <f t="shared" si="3775"/>
        <v>0</v>
      </c>
      <c r="X3358" s="188">
        <f t="shared" si="3776"/>
        <v>0</v>
      </c>
      <c r="Y3358" s="33">
        <f t="shared" si="3777"/>
        <v>44153</v>
      </c>
    </row>
    <row r="3359" spans="1:25" ht="15">
      <c r="A3359" s="39"/>
      <c r="B3359" s="240"/>
      <c r="C3359" s="14" t="str">
        <f>IF(B3353&lt;&gt;"",'Agents Postes'!E$9,"")</f>
        <v/>
      </c>
      <c r="D3359" s="15"/>
      <c r="E3359" s="16"/>
      <c r="F3359" s="16"/>
      <c r="G3359" s="17"/>
      <c r="H3359" s="17"/>
      <c r="I3359" s="18"/>
      <c r="J3359" s="18"/>
      <c r="K3359" s="19"/>
      <c r="L3359" s="1">
        <f t="shared" si="3733"/>
        <v>0</v>
      </c>
      <c r="M3359" s="4">
        <f t="shared" si="3734"/>
        <v>0</v>
      </c>
      <c r="R3359">
        <f t="shared" si="3771"/>
        <v>3</v>
      </c>
      <c r="S3359" s="33">
        <f t="shared" ref="S3359" si="3799">S3353</f>
        <v>44153</v>
      </c>
      <c r="T3359">
        <f t="shared" si="3773"/>
        <v>47</v>
      </c>
      <c r="U3359">
        <f t="shared" si="3774"/>
        <v>11</v>
      </c>
      <c r="V3359" t="str">
        <f t="shared" si="3736"/>
        <v>473</v>
      </c>
      <c r="W3359" s="188">
        <f t="shared" si="3775"/>
        <v>0</v>
      </c>
      <c r="X3359" s="188">
        <f t="shared" si="3776"/>
        <v>0</v>
      </c>
      <c r="Y3359" s="33">
        <f t="shared" si="3777"/>
        <v>44153</v>
      </c>
    </row>
    <row r="3360" spans="1:25" ht="15">
      <c r="A3360" s="39"/>
      <c r="B3360" s="240"/>
      <c r="C3360" s="14" t="str">
        <f>IF(B3353&lt;&gt;"",'Agents Postes'!E$10,"")</f>
        <v/>
      </c>
      <c r="D3360" s="15"/>
      <c r="E3360" s="16"/>
      <c r="F3360" s="16"/>
      <c r="G3360" s="17"/>
      <c r="H3360" s="17"/>
      <c r="I3360" s="18"/>
      <c r="J3360" s="18"/>
      <c r="K3360" s="19"/>
      <c r="L3360" s="1">
        <f t="shared" si="3733"/>
        <v>0</v>
      </c>
      <c r="M3360" s="4">
        <f t="shared" si="3734"/>
        <v>0</v>
      </c>
      <c r="R3360">
        <f t="shared" si="3771"/>
        <v>3</v>
      </c>
      <c r="S3360" s="33">
        <f t="shared" ref="S3360" si="3800">S3353</f>
        <v>44153</v>
      </c>
      <c r="T3360">
        <f t="shared" si="3773"/>
        <v>47</v>
      </c>
      <c r="U3360">
        <f t="shared" si="3774"/>
        <v>11</v>
      </c>
      <c r="V3360" t="str">
        <f t="shared" si="3736"/>
        <v>473</v>
      </c>
      <c r="W3360" s="188">
        <f t="shared" si="3775"/>
        <v>0</v>
      </c>
      <c r="X3360" s="188">
        <f t="shared" si="3776"/>
        <v>0</v>
      </c>
      <c r="Y3360" s="33">
        <f t="shared" si="3777"/>
        <v>44153</v>
      </c>
    </row>
    <row r="3361" spans="1:25" ht="15">
      <c r="A3361" s="39"/>
      <c r="B3361" s="240"/>
      <c r="C3361" s="14" t="str">
        <f>IF(B3353&lt;&gt;"",'Agents Postes'!E$11,"")</f>
        <v/>
      </c>
      <c r="D3361" s="15"/>
      <c r="E3361" s="16"/>
      <c r="F3361" s="16"/>
      <c r="G3361" s="17"/>
      <c r="H3361" s="17"/>
      <c r="I3361" s="18"/>
      <c r="J3361" s="18"/>
      <c r="K3361" s="19"/>
      <c r="L3361" s="1">
        <f t="shared" si="3733"/>
        <v>0</v>
      </c>
      <c r="M3361" s="4">
        <f t="shared" si="3734"/>
        <v>0</v>
      </c>
      <c r="R3361">
        <f t="shared" si="3771"/>
        <v>3</v>
      </c>
      <c r="S3361" s="33">
        <f t="shared" ref="S3361" si="3801">S3353</f>
        <v>44153</v>
      </c>
      <c r="T3361">
        <f t="shared" si="3773"/>
        <v>47</v>
      </c>
      <c r="U3361">
        <f t="shared" si="3774"/>
        <v>11</v>
      </c>
      <c r="V3361" t="str">
        <f t="shared" si="3736"/>
        <v>473</v>
      </c>
      <c r="W3361" s="188">
        <f t="shared" si="3775"/>
        <v>0</v>
      </c>
      <c r="X3361" s="188">
        <f t="shared" si="3776"/>
        <v>0</v>
      </c>
      <c r="Y3361" s="33">
        <f t="shared" si="3777"/>
        <v>44153</v>
      </c>
    </row>
    <row r="3362" spans="1:25" ht="15">
      <c r="A3362" s="39"/>
      <c r="B3362" s="240"/>
      <c r="C3362" s="14" t="str">
        <f>IF(B3353&lt;&gt;"",'Agents Postes'!E$12,"")</f>
        <v/>
      </c>
      <c r="D3362" s="15"/>
      <c r="E3362" s="16"/>
      <c r="F3362" s="16"/>
      <c r="G3362" s="17"/>
      <c r="H3362" s="17"/>
      <c r="I3362" s="18"/>
      <c r="J3362" s="18"/>
      <c r="K3362" s="19"/>
      <c r="L3362" s="1">
        <f t="shared" si="3733"/>
        <v>0</v>
      </c>
      <c r="M3362" s="4">
        <f t="shared" si="3734"/>
        <v>0</v>
      </c>
      <c r="R3362">
        <f t="shared" si="3771"/>
        <v>3</v>
      </c>
      <c r="S3362" s="33">
        <f t="shared" ref="S3362" si="3802">S3353</f>
        <v>44153</v>
      </c>
      <c r="T3362">
        <f t="shared" si="3773"/>
        <v>47</v>
      </c>
      <c r="U3362">
        <f t="shared" si="3774"/>
        <v>11</v>
      </c>
      <c r="V3362" t="str">
        <f t="shared" si="3736"/>
        <v>473</v>
      </c>
      <c r="W3362" s="188">
        <f t="shared" si="3775"/>
        <v>0</v>
      </c>
      <c r="X3362" s="188">
        <f t="shared" si="3776"/>
        <v>0</v>
      </c>
      <c r="Y3362" s="33">
        <f t="shared" si="3777"/>
        <v>44153</v>
      </c>
    </row>
    <row r="3363" spans="1:25" ht="15">
      <c r="A3363" s="39"/>
      <c r="B3363" s="240"/>
      <c r="C3363" s="14" t="str">
        <f>IF(B3353&lt;&gt;"",'Agents Postes'!E$13,"")</f>
        <v/>
      </c>
      <c r="D3363" s="15"/>
      <c r="E3363" s="16"/>
      <c r="F3363" s="16"/>
      <c r="G3363" s="17"/>
      <c r="H3363" s="17"/>
      <c r="I3363" s="18"/>
      <c r="J3363" s="18"/>
      <c r="K3363" s="19"/>
      <c r="L3363" s="1">
        <f t="shared" si="3733"/>
        <v>0</v>
      </c>
      <c r="M3363" s="4">
        <f t="shared" si="3734"/>
        <v>0</v>
      </c>
      <c r="R3363">
        <f t="shared" si="3771"/>
        <v>3</v>
      </c>
      <c r="S3363" s="33">
        <f t="shared" ref="S3363" si="3803">S3353</f>
        <v>44153</v>
      </c>
      <c r="T3363">
        <f t="shared" si="3773"/>
        <v>47</v>
      </c>
      <c r="U3363">
        <f t="shared" si="3774"/>
        <v>11</v>
      </c>
      <c r="V3363" t="str">
        <f t="shared" si="3736"/>
        <v>473</v>
      </c>
      <c r="W3363" s="188">
        <f t="shared" si="3775"/>
        <v>0</v>
      </c>
      <c r="X3363" s="188">
        <f t="shared" si="3776"/>
        <v>0</v>
      </c>
      <c r="Y3363" s="33">
        <f t="shared" si="3777"/>
        <v>44153</v>
      </c>
    </row>
    <row r="3364" spans="1:25" ht="15">
      <c r="A3364" s="39"/>
      <c r="B3364" s="240"/>
      <c r="C3364" s="14" t="str">
        <f>IF(B3353&lt;&gt;"",'Agents Postes'!E$14,"")</f>
        <v/>
      </c>
      <c r="D3364" s="15"/>
      <c r="E3364" s="16"/>
      <c r="F3364" s="16"/>
      <c r="G3364" s="17"/>
      <c r="H3364" s="17"/>
      <c r="I3364" s="18"/>
      <c r="J3364" s="18"/>
      <c r="K3364" s="19"/>
      <c r="L3364" s="1">
        <f t="shared" si="3733"/>
        <v>0</v>
      </c>
      <c r="M3364" s="4">
        <f t="shared" si="3734"/>
        <v>0</v>
      </c>
      <c r="R3364">
        <f t="shared" si="3771"/>
        <v>3</v>
      </c>
      <c r="S3364" s="33">
        <f t="shared" ref="S3364" si="3804">S3353</f>
        <v>44153</v>
      </c>
      <c r="T3364">
        <f t="shared" si="3773"/>
        <v>47</v>
      </c>
      <c r="U3364">
        <f t="shared" si="3774"/>
        <v>11</v>
      </c>
      <c r="V3364" t="str">
        <f t="shared" si="3736"/>
        <v>473</v>
      </c>
      <c r="W3364" s="188">
        <f t="shared" si="3775"/>
        <v>0</v>
      </c>
      <c r="X3364" s="188">
        <f t="shared" si="3776"/>
        <v>0</v>
      </c>
      <c r="Y3364" s="33">
        <f t="shared" si="3777"/>
        <v>44153</v>
      </c>
    </row>
    <row r="3365" spans="1:25" ht="15">
      <c r="A3365" s="39"/>
      <c r="B3365" s="240"/>
      <c r="C3365" s="14" t="str">
        <f>IF(B3354&lt;&gt;"",'Agents Postes'!E$14,"")</f>
        <v/>
      </c>
      <c r="D3365" s="15"/>
      <c r="E3365" s="16"/>
      <c r="F3365" s="16"/>
      <c r="G3365" s="17"/>
      <c r="H3365" s="17"/>
      <c r="I3365" s="18"/>
      <c r="J3365" s="18"/>
      <c r="K3365" s="19"/>
      <c r="L3365" s="1">
        <f t="shared" si="3733"/>
        <v>0</v>
      </c>
      <c r="M3365" s="4">
        <f t="shared" si="3734"/>
        <v>0</v>
      </c>
      <c r="R3365">
        <f t="shared" si="3771"/>
        <v>3</v>
      </c>
      <c r="S3365" s="33">
        <f t="shared" ref="S3365" si="3805">S3353</f>
        <v>44153</v>
      </c>
      <c r="T3365">
        <f t="shared" si="3773"/>
        <v>47</v>
      </c>
      <c r="U3365">
        <f t="shared" si="3774"/>
        <v>11</v>
      </c>
      <c r="V3365" t="str">
        <f t="shared" si="3736"/>
        <v>473</v>
      </c>
      <c r="W3365" s="188">
        <f t="shared" si="3775"/>
        <v>0</v>
      </c>
      <c r="X3365" s="188">
        <f t="shared" si="3776"/>
        <v>0</v>
      </c>
      <c r="Y3365" s="33">
        <f t="shared" si="3777"/>
        <v>44153</v>
      </c>
    </row>
    <row r="3366" spans="1:25" ht="15">
      <c r="A3366" s="39"/>
      <c r="B3366" s="240"/>
      <c r="C3366" s="14" t="str">
        <f>IF(B3355&lt;&gt;"",'Agents Postes'!E$14,"")</f>
        <v/>
      </c>
      <c r="D3366" s="15"/>
      <c r="E3366" s="16"/>
      <c r="F3366" s="16"/>
      <c r="G3366" s="17"/>
      <c r="H3366" s="17"/>
      <c r="I3366" s="18"/>
      <c r="J3366" s="18"/>
      <c r="K3366" s="19"/>
      <c r="L3366" s="1">
        <f t="shared" ref="L3366:L3429" si="3806">(F3366-E3366)+(H3366-G3366)+(J3366-I3366)</f>
        <v>0</v>
      </c>
      <c r="M3366" s="4">
        <f t="shared" ref="M3366:M3429" si="3807">L3366*24</f>
        <v>0</v>
      </c>
      <c r="R3366">
        <f t="shared" si="3771"/>
        <v>3</v>
      </c>
      <c r="S3366" s="33">
        <f t="shared" ref="S3366" si="3808">S3353</f>
        <v>44153</v>
      </c>
      <c r="T3366">
        <f t="shared" si="3773"/>
        <v>47</v>
      </c>
      <c r="U3366">
        <f t="shared" si="3774"/>
        <v>11</v>
      </c>
      <c r="V3366" t="str">
        <f t="shared" ref="V3366:V3429" si="3809">T3366&amp;C3366&amp;R3366</f>
        <v>473</v>
      </c>
      <c r="W3366" s="188">
        <f t="shared" si="3775"/>
        <v>0</v>
      </c>
      <c r="X3366" s="188">
        <f t="shared" si="3776"/>
        <v>0</v>
      </c>
      <c r="Y3366" s="33">
        <f t="shared" si="3777"/>
        <v>44153</v>
      </c>
    </row>
    <row r="3367" spans="1:25" ht="15.75" thickBot="1">
      <c r="A3367" s="39"/>
      <c r="B3367" s="241"/>
      <c r="C3367" s="14" t="str">
        <f>IF(B3356&lt;&gt;"",'Agents Postes'!E$14,"")</f>
        <v/>
      </c>
      <c r="D3367" s="15"/>
      <c r="E3367" s="126"/>
      <c r="F3367" s="126"/>
      <c r="G3367" s="127"/>
      <c r="H3367" s="127"/>
      <c r="I3367" s="128"/>
      <c r="J3367" s="128"/>
      <c r="K3367" s="21"/>
      <c r="L3367" s="5">
        <f t="shared" si="3806"/>
        <v>0</v>
      </c>
      <c r="M3367" s="6">
        <f t="shared" si="3807"/>
        <v>0</v>
      </c>
      <c r="R3367">
        <f t="shared" si="3771"/>
        <v>3</v>
      </c>
      <c r="S3367" s="33">
        <f t="shared" ref="S3367" si="3810">S3353</f>
        <v>44153</v>
      </c>
      <c r="T3367">
        <f t="shared" si="3773"/>
        <v>47</v>
      </c>
      <c r="U3367">
        <f t="shared" si="3774"/>
        <v>11</v>
      </c>
      <c r="V3367" t="str">
        <f t="shared" si="3809"/>
        <v>473</v>
      </c>
      <c r="W3367" s="188">
        <f t="shared" si="3775"/>
        <v>0</v>
      </c>
      <c r="X3367" s="188">
        <f t="shared" si="3776"/>
        <v>0</v>
      </c>
      <c r="Y3367" s="33">
        <f t="shared" si="3777"/>
        <v>44153</v>
      </c>
    </row>
    <row r="3368" spans="1:25" ht="15">
      <c r="A3368" s="39">
        <v>224</v>
      </c>
      <c r="B3368" s="239">
        <f>IF(WORKDAY(D$4,A3368,Feries)&lt;=F$4,WORKDAY(D$4,A3368,Feries),"")</f>
        <v>44154</v>
      </c>
      <c r="C3368" s="11" t="str">
        <f>IF(B3368&lt;&gt;"",'Agents Postes'!E$3,"")</f>
        <v>Herbert Dupont</v>
      </c>
      <c r="D3368" s="12"/>
      <c r="E3368" s="123"/>
      <c r="F3368" s="123"/>
      <c r="G3368" s="124"/>
      <c r="H3368" s="124"/>
      <c r="I3368" s="125"/>
      <c r="J3368" s="125"/>
      <c r="K3368" s="13"/>
      <c r="L3368" s="2">
        <f t="shared" si="3806"/>
        <v>0</v>
      </c>
      <c r="M3368" s="3">
        <f t="shared" si="3807"/>
        <v>0</v>
      </c>
      <c r="R3368">
        <f t="shared" si="3771"/>
        <v>4</v>
      </c>
      <c r="S3368" s="33">
        <f t="shared" ref="S3368" si="3811">B3368</f>
        <v>44154</v>
      </c>
      <c r="T3368">
        <f t="shared" si="3773"/>
        <v>47</v>
      </c>
      <c r="U3368">
        <f t="shared" si="3774"/>
        <v>11</v>
      </c>
      <c r="V3368" t="str">
        <f t="shared" si="3809"/>
        <v>47Herbert Dupont4</v>
      </c>
      <c r="W3368" s="188">
        <f t="shared" si="3775"/>
        <v>0</v>
      </c>
      <c r="X3368" s="188">
        <f t="shared" si="3776"/>
        <v>0</v>
      </c>
      <c r="Y3368" s="33">
        <f t="shared" si="3777"/>
        <v>44154</v>
      </c>
    </row>
    <row r="3369" spans="1:25" ht="15">
      <c r="A3369" s="39"/>
      <c r="B3369" s="240"/>
      <c r="C3369" s="14" t="str">
        <f>IF(B3368&lt;&gt;"",'Agents Postes'!E$4,"")</f>
        <v>Lulu Durand</v>
      </c>
      <c r="D3369" s="15"/>
      <c r="E3369" s="16"/>
      <c r="F3369" s="16"/>
      <c r="G3369" s="17"/>
      <c r="H3369" s="17"/>
      <c r="I3369" s="18"/>
      <c r="J3369" s="18"/>
      <c r="K3369" s="19"/>
      <c r="L3369" s="1">
        <f t="shared" si="3806"/>
        <v>0</v>
      </c>
      <c r="M3369" s="4">
        <f t="shared" si="3807"/>
        <v>0</v>
      </c>
      <c r="R3369">
        <f t="shared" si="3771"/>
        <v>4</v>
      </c>
      <c r="S3369" s="33">
        <f t="shared" ref="S3369" si="3812">S3368</f>
        <v>44154</v>
      </c>
      <c r="T3369">
        <f t="shared" si="3773"/>
        <v>47</v>
      </c>
      <c r="U3369">
        <f t="shared" si="3774"/>
        <v>11</v>
      </c>
      <c r="V3369" t="str">
        <f t="shared" si="3809"/>
        <v>47Lulu Durand4</v>
      </c>
      <c r="W3369" s="188">
        <f t="shared" si="3775"/>
        <v>0</v>
      </c>
      <c r="X3369" s="188">
        <f t="shared" si="3776"/>
        <v>0</v>
      </c>
      <c r="Y3369" s="33">
        <f t="shared" si="3777"/>
        <v>44154</v>
      </c>
    </row>
    <row r="3370" spans="1:25" ht="15">
      <c r="A3370" s="39"/>
      <c r="B3370" s="240"/>
      <c r="C3370" s="14" t="str">
        <f>IF(B3368&lt;&gt;"",'Agents Postes'!E$5,"")</f>
        <v>Jules Wist</v>
      </c>
      <c r="D3370" s="15"/>
      <c r="E3370" s="16"/>
      <c r="F3370" s="16"/>
      <c r="G3370" s="17"/>
      <c r="H3370" s="17"/>
      <c r="I3370" s="18"/>
      <c r="J3370" s="18"/>
      <c r="K3370" s="19"/>
      <c r="L3370" s="1">
        <f t="shared" si="3806"/>
        <v>0</v>
      </c>
      <c r="M3370" s="4">
        <f t="shared" si="3807"/>
        <v>0</v>
      </c>
      <c r="R3370">
        <f t="shared" si="3771"/>
        <v>4</v>
      </c>
      <c r="S3370" s="33">
        <f t="shared" ref="S3370" si="3813">S3368</f>
        <v>44154</v>
      </c>
      <c r="T3370">
        <f t="shared" si="3773"/>
        <v>47</v>
      </c>
      <c r="U3370">
        <f t="shared" si="3774"/>
        <v>11</v>
      </c>
      <c r="V3370" t="str">
        <f t="shared" si="3809"/>
        <v>47Jules Wist4</v>
      </c>
      <c r="W3370" s="188">
        <f t="shared" si="3775"/>
        <v>0</v>
      </c>
      <c r="X3370" s="188">
        <f t="shared" si="3776"/>
        <v>0</v>
      </c>
      <c r="Y3370" s="33">
        <f t="shared" si="3777"/>
        <v>44154</v>
      </c>
    </row>
    <row r="3371" spans="1:25" ht="15">
      <c r="A3371" s="39"/>
      <c r="B3371" s="240"/>
      <c r="C3371" s="14" t="str">
        <f>IF(B3368&lt;&gt;"",'Agents Postes'!E$6,"")</f>
        <v>Honoré Tarot</v>
      </c>
      <c r="D3371" s="15"/>
      <c r="E3371" s="16"/>
      <c r="F3371" s="16"/>
      <c r="G3371" s="17"/>
      <c r="H3371" s="17"/>
      <c r="I3371" s="18"/>
      <c r="J3371" s="18"/>
      <c r="K3371" s="19"/>
      <c r="L3371" s="1">
        <f t="shared" si="3806"/>
        <v>0</v>
      </c>
      <c r="M3371" s="4">
        <f t="shared" si="3807"/>
        <v>0</v>
      </c>
      <c r="R3371">
        <f t="shared" si="3771"/>
        <v>4</v>
      </c>
      <c r="S3371" s="33">
        <f t="shared" ref="S3371" si="3814">S3368</f>
        <v>44154</v>
      </c>
      <c r="T3371">
        <f t="shared" si="3773"/>
        <v>47</v>
      </c>
      <c r="U3371">
        <f t="shared" si="3774"/>
        <v>11</v>
      </c>
      <c r="V3371" t="str">
        <f t="shared" si="3809"/>
        <v>47Honoré Tarot4</v>
      </c>
      <c r="W3371" s="188">
        <f t="shared" si="3775"/>
        <v>0</v>
      </c>
      <c r="X3371" s="188">
        <f t="shared" si="3776"/>
        <v>0</v>
      </c>
      <c r="Y3371" s="33">
        <f t="shared" si="3777"/>
        <v>44154</v>
      </c>
    </row>
    <row r="3372" spans="1:25" ht="15">
      <c r="A3372" s="39"/>
      <c r="B3372" s="240"/>
      <c r="C3372" s="14" t="str">
        <f>IF(B3368&lt;&gt;"",'Agents Postes'!E$7,"")</f>
        <v>Joseph Belote</v>
      </c>
      <c r="D3372" s="15"/>
      <c r="E3372" s="16"/>
      <c r="F3372" s="16"/>
      <c r="G3372" s="17"/>
      <c r="H3372" s="17"/>
      <c r="I3372" s="18"/>
      <c r="J3372" s="18"/>
      <c r="K3372" s="19"/>
      <c r="L3372" s="1">
        <f t="shared" si="3806"/>
        <v>0</v>
      </c>
      <c r="M3372" s="4">
        <f t="shared" si="3807"/>
        <v>0</v>
      </c>
      <c r="R3372">
        <f t="shared" si="3771"/>
        <v>4</v>
      </c>
      <c r="S3372" s="33">
        <f t="shared" ref="S3372" si="3815">S3368</f>
        <v>44154</v>
      </c>
      <c r="T3372">
        <f t="shared" si="3773"/>
        <v>47</v>
      </c>
      <c r="U3372">
        <f t="shared" si="3774"/>
        <v>11</v>
      </c>
      <c r="V3372" t="str">
        <f t="shared" si="3809"/>
        <v>47Joseph Belote4</v>
      </c>
      <c r="W3372" s="188">
        <f t="shared" si="3775"/>
        <v>0</v>
      </c>
      <c r="X3372" s="188">
        <f t="shared" si="3776"/>
        <v>0</v>
      </c>
      <c r="Y3372" s="33">
        <f t="shared" si="3777"/>
        <v>44154</v>
      </c>
    </row>
    <row r="3373" spans="1:25" ht="15">
      <c r="A3373" s="39"/>
      <c r="B3373" s="240"/>
      <c r="C3373" s="14" t="str">
        <f>IF(B3368&lt;&gt;"",'Agents Postes'!E$8,"")</f>
        <v/>
      </c>
      <c r="D3373" s="15"/>
      <c r="E3373" s="16"/>
      <c r="F3373" s="16"/>
      <c r="G3373" s="17"/>
      <c r="H3373" s="17"/>
      <c r="I3373" s="18"/>
      <c r="J3373" s="18"/>
      <c r="K3373" s="19"/>
      <c r="L3373" s="1">
        <f t="shared" si="3806"/>
        <v>0</v>
      </c>
      <c r="M3373" s="4">
        <f t="shared" si="3807"/>
        <v>0</v>
      </c>
      <c r="R3373">
        <f t="shared" si="3771"/>
        <v>4</v>
      </c>
      <c r="S3373" s="33">
        <f t="shared" ref="S3373" si="3816">S3368</f>
        <v>44154</v>
      </c>
      <c r="T3373">
        <f t="shared" si="3773"/>
        <v>47</v>
      </c>
      <c r="U3373">
        <f t="shared" si="3774"/>
        <v>11</v>
      </c>
      <c r="V3373" t="str">
        <f t="shared" si="3809"/>
        <v>474</v>
      </c>
      <c r="W3373" s="188">
        <f t="shared" si="3775"/>
        <v>0</v>
      </c>
      <c r="X3373" s="188">
        <f t="shared" si="3776"/>
        <v>0</v>
      </c>
      <c r="Y3373" s="33">
        <f t="shared" si="3777"/>
        <v>44154</v>
      </c>
    </row>
    <row r="3374" spans="1:25" ht="15">
      <c r="A3374" s="39"/>
      <c r="B3374" s="240"/>
      <c r="C3374" s="14" t="str">
        <f>IF(B3368&lt;&gt;"",'Agents Postes'!E$9,"")</f>
        <v/>
      </c>
      <c r="D3374" s="15"/>
      <c r="E3374" s="16"/>
      <c r="F3374" s="16"/>
      <c r="G3374" s="17"/>
      <c r="H3374" s="17"/>
      <c r="I3374" s="18"/>
      <c r="J3374" s="18"/>
      <c r="K3374" s="19"/>
      <c r="L3374" s="1">
        <f t="shared" si="3806"/>
        <v>0</v>
      </c>
      <c r="M3374" s="4">
        <f t="shared" si="3807"/>
        <v>0</v>
      </c>
      <c r="R3374">
        <f t="shared" si="3771"/>
        <v>4</v>
      </c>
      <c r="S3374" s="33">
        <f t="shared" ref="S3374" si="3817">S3368</f>
        <v>44154</v>
      </c>
      <c r="T3374">
        <f t="shared" si="3773"/>
        <v>47</v>
      </c>
      <c r="U3374">
        <f t="shared" si="3774"/>
        <v>11</v>
      </c>
      <c r="V3374" t="str">
        <f t="shared" si="3809"/>
        <v>474</v>
      </c>
      <c r="W3374" s="188">
        <f t="shared" si="3775"/>
        <v>0</v>
      </c>
      <c r="X3374" s="188">
        <f t="shared" si="3776"/>
        <v>0</v>
      </c>
      <c r="Y3374" s="33">
        <f t="shared" si="3777"/>
        <v>44154</v>
      </c>
    </row>
    <row r="3375" spans="1:25" ht="15">
      <c r="A3375" s="39"/>
      <c r="B3375" s="240"/>
      <c r="C3375" s="14" t="str">
        <f>IF(B3368&lt;&gt;"",'Agents Postes'!E$10,"")</f>
        <v/>
      </c>
      <c r="D3375" s="15"/>
      <c r="E3375" s="16"/>
      <c r="F3375" s="16"/>
      <c r="G3375" s="17"/>
      <c r="H3375" s="17"/>
      <c r="I3375" s="18"/>
      <c r="J3375" s="18"/>
      <c r="K3375" s="19"/>
      <c r="L3375" s="1">
        <f t="shared" si="3806"/>
        <v>0</v>
      </c>
      <c r="M3375" s="4">
        <f t="shared" si="3807"/>
        <v>0</v>
      </c>
      <c r="R3375">
        <f t="shared" si="3771"/>
        <v>4</v>
      </c>
      <c r="S3375" s="33">
        <f t="shared" ref="S3375" si="3818">S3368</f>
        <v>44154</v>
      </c>
      <c r="T3375">
        <f t="shared" si="3773"/>
        <v>47</v>
      </c>
      <c r="U3375">
        <f t="shared" si="3774"/>
        <v>11</v>
      </c>
      <c r="V3375" t="str">
        <f t="shared" si="3809"/>
        <v>474</v>
      </c>
      <c r="W3375" s="188">
        <f t="shared" si="3775"/>
        <v>0</v>
      </c>
      <c r="X3375" s="188">
        <f t="shared" si="3776"/>
        <v>0</v>
      </c>
      <c r="Y3375" s="33">
        <f t="shared" si="3777"/>
        <v>44154</v>
      </c>
    </row>
    <row r="3376" spans="1:25" ht="15">
      <c r="A3376" s="39"/>
      <c r="B3376" s="240"/>
      <c r="C3376" s="14" t="str">
        <f>IF(B3368&lt;&gt;"",'Agents Postes'!E$11,"")</f>
        <v/>
      </c>
      <c r="D3376" s="15"/>
      <c r="E3376" s="16"/>
      <c r="F3376" s="16"/>
      <c r="G3376" s="17"/>
      <c r="H3376" s="17"/>
      <c r="I3376" s="18"/>
      <c r="J3376" s="18"/>
      <c r="K3376" s="19"/>
      <c r="L3376" s="1">
        <f t="shared" si="3806"/>
        <v>0</v>
      </c>
      <c r="M3376" s="4">
        <f t="shared" si="3807"/>
        <v>0</v>
      </c>
      <c r="R3376">
        <f t="shared" si="3771"/>
        <v>4</v>
      </c>
      <c r="S3376" s="33">
        <f t="shared" ref="S3376" si="3819">S3368</f>
        <v>44154</v>
      </c>
      <c r="T3376">
        <f t="shared" si="3773"/>
        <v>47</v>
      </c>
      <c r="U3376">
        <f t="shared" si="3774"/>
        <v>11</v>
      </c>
      <c r="V3376" t="str">
        <f t="shared" si="3809"/>
        <v>474</v>
      </c>
      <c r="W3376" s="188">
        <f t="shared" si="3775"/>
        <v>0</v>
      </c>
      <c r="X3376" s="188">
        <f t="shared" si="3776"/>
        <v>0</v>
      </c>
      <c r="Y3376" s="33">
        <f t="shared" si="3777"/>
        <v>44154</v>
      </c>
    </row>
    <row r="3377" spans="1:25" ht="15">
      <c r="A3377" s="39"/>
      <c r="B3377" s="240"/>
      <c r="C3377" s="14" t="str">
        <f>IF(B3368&lt;&gt;"",'Agents Postes'!E$12,"")</f>
        <v/>
      </c>
      <c r="D3377" s="15"/>
      <c r="E3377" s="16"/>
      <c r="F3377" s="16"/>
      <c r="G3377" s="17"/>
      <c r="H3377" s="17"/>
      <c r="I3377" s="18"/>
      <c r="J3377" s="18"/>
      <c r="K3377" s="19"/>
      <c r="L3377" s="1">
        <f t="shared" si="3806"/>
        <v>0</v>
      </c>
      <c r="M3377" s="4">
        <f t="shared" si="3807"/>
        <v>0</v>
      </c>
      <c r="R3377">
        <f t="shared" si="3771"/>
        <v>4</v>
      </c>
      <c r="S3377" s="33">
        <f t="shared" ref="S3377" si="3820">S3368</f>
        <v>44154</v>
      </c>
      <c r="T3377">
        <f t="shared" si="3773"/>
        <v>47</v>
      </c>
      <c r="U3377">
        <f t="shared" si="3774"/>
        <v>11</v>
      </c>
      <c r="V3377" t="str">
        <f t="shared" si="3809"/>
        <v>474</v>
      </c>
      <c r="W3377" s="188">
        <f t="shared" si="3775"/>
        <v>0</v>
      </c>
      <c r="X3377" s="188">
        <f t="shared" si="3776"/>
        <v>0</v>
      </c>
      <c r="Y3377" s="33">
        <f t="shared" si="3777"/>
        <v>44154</v>
      </c>
    </row>
    <row r="3378" spans="1:25" ht="15">
      <c r="A3378" s="39"/>
      <c r="B3378" s="240"/>
      <c r="C3378" s="14" t="str">
        <f>IF(B3368&lt;&gt;"",'Agents Postes'!E$13,"")</f>
        <v/>
      </c>
      <c r="D3378" s="15"/>
      <c r="E3378" s="16"/>
      <c r="F3378" s="16"/>
      <c r="G3378" s="17"/>
      <c r="H3378" s="17"/>
      <c r="I3378" s="18"/>
      <c r="J3378" s="18"/>
      <c r="K3378" s="19"/>
      <c r="L3378" s="1">
        <f t="shared" si="3806"/>
        <v>0</v>
      </c>
      <c r="M3378" s="4">
        <f t="shared" si="3807"/>
        <v>0</v>
      </c>
      <c r="R3378">
        <f t="shared" si="3771"/>
        <v>4</v>
      </c>
      <c r="S3378" s="33">
        <f t="shared" ref="S3378" si="3821">S3368</f>
        <v>44154</v>
      </c>
      <c r="T3378">
        <f t="shared" si="3773"/>
        <v>47</v>
      </c>
      <c r="U3378">
        <f t="shared" si="3774"/>
        <v>11</v>
      </c>
      <c r="V3378" t="str">
        <f t="shared" si="3809"/>
        <v>474</v>
      </c>
      <c r="W3378" s="188">
        <f t="shared" si="3775"/>
        <v>0</v>
      </c>
      <c r="X3378" s="188">
        <f t="shared" si="3776"/>
        <v>0</v>
      </c>
      <c r="Y3378" s="33">
        <f t="shared" si="3777"/>
        <v>44154</v>
      </c>
    </row>
    <row r="3379" spans="1:25" ht="15">
      <c r="A3379" s="39"/>
      <c r="B3379" s="240"/>
      <c r="C3379" s="14" t="str">
        <f>IF(B3368&lt;&gt;"",'Agents Postes'!E$14,"")</f>
        <v/>
      </c>
      <c r="D3379" s="15"/>
      <c r="E3379" s="16"/>
      <c r="F3379" s="16"/>
      <c r="G3379" s="17"/>
      <c r="H3379" s="17"/>
      <c r="I3379" s="18"/>
      <c r="J3379" s="18"/>
      <c r="K3379" s="19"/>
      <c r="L3379" s="1">
        <f t="shared" si="3806"/>
        <v>0</v>
      </c>
      <c r="M3379" s="4">
        <f t="shared" si="3807"/>
        <v>0</v>
      </c>
      <c r="R3379">
        <f t="shared" si="3771"/>
        <v>4</v>
      </c>
      <c r="S3379" s="33">
        <f t="shared" ref="S3379" si="3822">S3368</f>
        <v>44154</v>
      </c>
      <c r="T3379">
        <f t="shared" si="3773"/>
        <v>47</v>
      </c>
      <c r="U3379">
        <f t="shared" si="3774"/>
        <v>11</v>
      </c>
      <c r="V3379" t="str">
        <f t="shared" si="3809"/>
        <v>474</v>
      </c>
      <c r="W3379" s="188">
        <f t="shared" si="3775"/>
        <v>0</v>
      </c>
      <c r="X3379" s="188">
        <f t="shared" si="3776"/>
        <v>0</v>
      </c>
      <c r="Y3379" s="33">
        <f t="shared" si="3777"/>
        <v>44154</v>
      </c>
    </row>
    <row r="3380" spans="1:25" ht="15">
      <c r="A3380" s="39"/>
      <c r="B3380" s="240"/>
      <c r="C3380" s="14" t="str">
        <f>IF(B3369&lt;&gt;"",'Agents Postes'!E$14,"")</f>
        <v/>
      </c>
      <c r="D3380" s="15"/>
      <c r="E3380" s="16"/>
      <c r="F3380" s="16"/>
      <c r="G3380" s="17"/>
      <c r="H3380" s="17"/>
      <c r="I3380" s="18"/>
      <c r="J3380" s="18"/>
      <c r="K3380" s="19"/>
      <c r="L3380" s="1">
        <f t="shared" si="3806"/>
        <v>0</v>
      </c>
      <c r="M3380" s="4">
        <f t="shared" si="3807"/>
        <v>0</v>
      </c>
      <c r="R3380">
        <f t="shared" si="3771"/>
        <v>4</v>
      </c>
      <c r="S3380" s="33">
        <f t="shared" ref="S3380" si="3823">S3368</f>
        <v>44154</v>
      </c>
      <c r="T3380">
        <f t="shared" si="3773"/>
        <v>47</v>
      </c>
      <c r="U3380">
        <f t="shared" si="3774"/>
        <v>11</v>
      </c>
      <c r="V3380" t="str">
        <f t="shared" si="3809"/>
        <v>474</v>
      </c>
      <c r="W3380" s="188">
        <f t="shared" si="3775"/>
        <v>0</v>
      </c>
      <c r="X3380" s="188">
        <f t="shared" si="3776"/>
        <v>0</v>
      </c>
      <c r="Y3380" s="33">
        <f t="shared" si="3777"/>
        <v>44154</v>
      </c>
    </row>
    <row r="3381" spans="1:25" ht="15">
      <c r="A3381" s="39"/>
      <c r="B3381" s="240"/>
      <c r="C3381" s="14" t="str">
        <f>IF(B3370&lt;&gt;"",'Agents Postes'!E$14,"")</f>
        <v/>
      </c>
      <c r="D3381" s="15"/>
      <c r="E3381" s="16"/>
      <c r="F3381" s="16"/>
      <c r="G3381" s="17"/>
      <c r="H3381" s="17"/>
      <c r="I3381" s="18"/>
      <c r="J3381" s="18"/>
      <c r="K3381" s="19"/>
      <c r="L3381" s="1">
        <f t="shared" si="3806"/>
        <v>0</v>
      </c>
      <c r="M3381" s="4">
        <f t="shared" si="3807"/>
        <v>0</v>
      </c>
      <c r="R3381">
        <f t="shared" si="3771"/>
        <v>4</v>
      </c>
      <c r="S3381" s="33">
        <f t="shared" ref="S3381" si="3824">S3368</f>
        <v>44154</v>
      </c>
      <c r="T3381">
        <f t="shared" si="3773"/>
        <v>47</v>
      </c>
      <c r="U3381">
        <f t="shared" si="3774"/>
        <v>11</v>
      </c>
      <c r="V3381" t="str">
        <f t="shared" si="3809"/>
        <v>474</v>
      </c>
      <c r="W3381" s="188">
        <f t="shared" si="3775"/>
        <v>0</v>
      </c>
      <c r="X3381" s="188">
        <f t="shared" si="3776"/>
        <v>0</v>
      </c>
      <c r="Y3381" s="33">
        <f t="shared" si="3777"/>
        <v>44154</v>
      </c>
    </row>
    <row r="3382" spans="1:25" ht="15.75" thickBot="1">
      <c r="A3382" s="39"/>
      <c r="B3382" s="241"/>
      <c r="C3382" s="14" t="str">
        <f>IF(B3371&lt;&gt;"",'Agents Postes'!E$14,"")</f>
        <v/>
      </c>
      <c r="D3382" s="15"/>
      <c r="E3382" s="126"/>
      <c r="F3382" s="126"/>
      <c r="G3382" s="127"/>
      <c r="H3382" s="127"/>
      <c r="I3382" s="128"/>
      <c r="J3382" s="128"/>
      <c r="K3382" s="21"/>
      <c r="L3382" s="5">
        <f t="shared" si="3806"/>
        <v>0</v>
      </c>
      <c r="M3382" s="6">
        <f t="shared" si="3807"/>
        <v>0</v>
      </c>
      <c r="R3382">
        <f t="shared" si="3771"/>
        <v>4</v>
      </c>
      <c r="S3382" s="33">
        <f t="shared" ref="S3382" si="3825">S3368</f>
        <v>44154</v>
      </c>
      <c r="T3382">
        <f t="shared" si="3773"/>
        <v>47</v>
      </c>
      <c r="U3382">
        <f t="shared" si="3774"/>
        <v>11</v>
      </c>
      <c r="V3382" t="str">
        <f t="shared" si="3809"/>
        <v>474</v>
      </c>
      <c r="W3382" s="188">
        <f t="shared" si="3775"/>
        <v>0</v>
      </c>
      <c r="X3382" s="188">
        <f t="shared" si="3776"/>
        <v>0</v>
      </c>
      <c r="Y3382" s="33">
        <f t="shared" si="3777"/>
        <v>44154</v>
      </c>
    </row>
    <row r="3383" spans="1:25" ht="15">
      <c r="A3383" s="39">
        <v>225</v>
      </c>
      <c r="B3383" s="239">
        <f>IF(WORKDAY(D$4,A3383,Feries)&lt;=F$4,WORKDAY(D$4,A3383,Feries),"")</f>
        <v>44155</v>
      </c>
      <c r="C3383" s="11" t="str">
        <f>IF(B3383&lt;&gt;"",'Agents Postes'!E$3,"")</f>
        <v>Herbert Dupont</v>
      </c>
      <c r="D3383" s="12"/>
      <c r="E3383" s="123"/>
      <c r="F3383" s="123"/>
      <c r="G3383" s="124"/>
      <c r="H3383" s="124"/>
      <c r="I3383" s="125"/>
      <c r="J3383" s="125"/>
      <c r="K3383" s="13"/>
      <c r="L3383" s="2">
        <f t="shared" si="3806"/>
        <v>0</v>
      </c>
      <c r="M3383" s="3">
        <f t="shared" si="3807"/>
        <v>0</v>
      </c>
      <c r="R3383">
        <f t="shared" si="3771"/>
        <v>5</v>
      </c>
      <c r="S3383" s="33">
        <f t="shared" ref="S3383" si="3826">B3383</f>
        <v>44155</v>
      </c>
      <c r="T3383">
        <f t="shared" si="3773"/>
        <v>47</v>
      </c>
      <c r="U3383">
        <f t="shared" si="3774"/>
        <v>11</v>
      </c>
      <c r="V3383" t="str">
        <f t="shared" si="3809"/>
        <v>47Herbert Dupont5</v>
      </c>
      <c r="W3383" s="188">
        <f t="shared" si="3775"/>
        <v>0</v>
      </c>
      <c r="X3383" s="188">
        <f t="shared" si="3776"/>
        <v>0</v>
      </c>
      <c r="Y3383" s="33">
        <f t="shared" si="3777"/>
        <v>44155</v>
      </c>
    </row>
    <row r="3384" spans="1:25" ht="15">
      <c r="A3384" s="39"/>
      <c r="B3384" s="240"/>
      <c r="C3384" s="14" t="str">
        <f>IF(B3383&lt;&gt;"",'Agents Postes'!E$4,"")</f>
        <v>Lulu Durand</v>
      </c>
      <c r="D3384" s="15"/>
      <c r="E3384" s="16"/>
      <c r="F3384" s="16"/>
      <c r="G3384" s="17"/>
      <c r="H3384" s="17"/>
      <c r="I3384" s="18"/>
      <c r="J3384" s="18"/>
      <c r="K3384" s="19"/>
      <c r="L3384" s="1">
        <f t="shared" si="3806"/>
        <v>0</v>
      </c>
      <c r="M3384" s="4">
        <f t="shared" si="3807"/>
        <v>0</v>
      </c>
      <c r="R3384">
        <f t="shared" si="3771"/>
        <v>5</v>
      </c>
      <c r="S3384" s="33">
        <f t="shared" ref="S3384" si="3827">S3383</f>
        <v>44155</v>
      </c>
      <c r="T3384">
        <f t="shared" si="3773"/>
        <v>47</v>
      </c>
      <c r="U3384">
        <f t="shared" si="3774"/>
        <v>11</v>
      </c>
      <c r="V3384" t="str">
        <f t="shared" si="3809"/>
        <v>47Lulu Durand5</v>
      </c>
      <c r="W3384" s="188">
        <f t="shared" si="3775"/>
        <v>0</v>
      </c>
      <c r="X3384" s="188">
        <f t="shared" si="3776"/>
        <v>0</v>
      </c>
      <c r="Y3384" s="33">
        <f t="shared" si="3777"/>
        <v>44155</v>
      </c>
    </row>
    <row r="3385" spans="1:25" ht="15">
      <c r="A3385" s="39"/>
      <c r="B3385" s="240"/>
      <c r="C3385" s="14" t="str">
        <f>IF(B3383&lt;&gt;"",'Agents Postes'!E$5,"")</f>
        <v>Jules Wist</v>
      </c>
      <c r="D3385" s="15"/>
      <c r="E3385" s="16"/>
      <c r="F3385" s="16"/>
      <c r="G3385" s="17"/>
      <c r="H3385" s="17"/>
      <c r="I3385" s="18"/>
      <c r="J3385" s="18"/>
      <c r="K3385" s="19"/>
      <c r="L3385" s="1">
        <f t="shared" si="3806"/>
        <v>0</v>
      </c>
      <c r="M3385" s="4">
        <f t="shared" si="3807"/>
        <v>0</v>
      </c>
      <c r="R3385">
        <f t="shared" si="3771"/>
        <v>5</v>
      </c>
      <c r="S3385" s="33">
        <f t="shared" ref="S3385" si="3828">S3383</f>
        <v>44155</v>
      </c>
      <c r="T3385">
        <f t="shared" si="3773"/>
        <v>47</v>
      </c>
      <c r="U3385">
        <f t="shared" si="3774"/>
        <v>11</v>
      </c>
      <c r="V3385" t="str">
        <f t="shared" si="3809"/>
        <v>47Jules Wist5</v>
      </c>
      <c r="W3385" s="188">
        <f t="shared" si="3775"/>
        <v>0</v>
      </c>
      <c r="X3385" s="188">
        <f t="shared" si="3776"/>
        <v>0</v>
      </c>
      <c r="Y3385" s="33">
        <f t="shared" si="3777"/>
        <v>44155</v>
      </c>
    </row>
    <row r="3386" spans="1:25" ht="15">
      <c r="A3386" s="39"/>
      <c r="B3386" s="240"/>
      <c r="C3386" s="14" t="str">
        <f>IF(B3383&lt;&gt;"",'Agents Postes'!E$6,"")</f>
        <v>Honoré Tarot</v>
      </c>
      <c r="D3386" s="15"/>
      <c r="E3386" s="16"/>
      <c r="F3386" s="16"/>
      <c r="G3386" s="17"/>
      <c r="H3386" s="17"/>
      <c r="I3386" s="18"/>
      <c r="J3386" s="18"/>
      <c r="K3386" s="19"/>
      <c r="L3386" s="1">
        <f t="shared" si="3806"/>
        <v>0</v>
      </c>
      <c r="M3386" s="4">
        <f t="shared" si="3807"/>
        <v>0</v>
      </c>
      <c r="R3386">
        <f t="shared" si="3771"/>
        <v>5</v>
      </c>
      <c r="S3386" s="33">
        <f t="shared" ref="S3386" si="3829">S3383</f>
        <v>44155</v>
      </c>
      <c r="T3386">
        <f t="shared" si="3773"/>
        <v>47</v>
      </c>
      <c r="U3386">
        <f t="shared" si="3774"/>
        <v>11</v>
      </c>
      <c r="V3386" t="str">
        <f t="shared" si="3809"/>
        <v>47Honoré Tarot5</v>
      </c>
      <c r="W3386" s="188">
        <f t="shared" si="3775"/>
        <v>0</v>
      </c>
      <c r="X3386" s="188">
        <f t="shared" si="3776"/>
        <v>0</v>
      </c>
      <c r="Y3386" s="33">
        <f t="shared" si="3777"/>
        <v>44155</v>
      </c>
    </row>
    <row r="3387" spans="1:25" ht="15">
      <c r="A3387" s="39"/>
      <c r="B3387" s="240"/>
      <c r="C3387" s="14" t="str">
        <f>IF(B3383&lt;&gt;"",'Agents Postes'!E$7,"")</f>
        <v>Joseph Belote</v>
      </c>
      <c r="D3387" s="15"/>
      <c r="E3387" s="16"/>
      <c r="F3387" s="16"/>
      <c r="G3387" s="17"/>
      <c r="H3387" s="17"/>
      <c r="I3387" s="18"/>
      <c r="J3387" s="18"/>
      <c r="K3387" s="19"/>
      <c r="L3387" s="1">
        <f t="shared" si="3806"/>
        <v>0</v>
      </c>
      <c r="M3387" s="4">
        <f t="shared" si="3807"/>
        <v>0</v>
      </c>
      <c r="R3387">
        <f t="shared" si="3771"/>
        <v>5</v>
      </c>
      <c r="S3387" s="33">
        <f t="shared" ref="S3387" si="3830">S3383</f>
        <v>44155</v>
      </c>
      <c r="T3387">
        <f t="shared" si="3773"/>
        <v>47</v>
      </c>
      <c r="U3387">
        <f t="shared" si="3774"/>
        <v>11</v>
      </c>
      <c r="V3387" t="str">
        <f t="shared" si="3809"/>
        <v>47Joseph Belote5</v>
      </c>
      <c r="W3387" s="188">
        <f t="shared" si="3775"/>
        <v>0</v>
      </c>
      <c r="X3387" s="188">
        <f t="shared" si="3776"/>
        <v>0</v>
      </c>
      <c r="Y3387" s="33">
        <f t="shared" si="3777"/>
        <v>44155</v>
      </c>
    </row>
    <row r="3388" spans="1:25" ht="15">
      <c r="A3388" s="39"/>
      <c r="B3388" s="240"/>
      <c r="C3388" s="14" t="str">
        <f>IF(B3383&lt;&gt;"",'Agents Postes'!E$8,"")</f>
        <v/>
      </c>
      <c r="D3388" s="15"/>
      <c r="E3388" s="16"/>
      <c r="F3388" s="16"/>
      <c r="G3388" s="17"/>
      <c r="H3388" s="17"/>
      <c r="I3388" s="18"/>
      <c r="J3388" s="18"/>
      <c r="K3388" s="19"/>
      <c r="L3388" s="1">
        <f t="shared" si="3806"/>
        <v>0</v>
      </c>
      <c r="M3388" s="4">
        <f t="shared" si="3807"/>
        <v>0</v>
      </c>
      <c r="R3388">
        <f t="shared" si="3771"/>
        <v>5</v>
      </c>
      <c r="S3388" s="33">
        <f t="shared" ref="S3388" si="3831">S3383</f>
        <v>44155</v>
      </c>
      <c r="T3388">
        <f t="shared" si="3773"/>
        <v>47</v>
      </c>
      <c r="U3388">
        <f t="shared" si="3774"/>
        <v>11</v>
      </c>
      <c r="V3388" t="str">
        <f t="shared" si="3809"/>
        <v>475</v>
      </c>
      <c r="W3388" s="188">
        <f t="shared" si="3775"/>
        <v>0</v>
      </c>
      <c r="X3388" s="188">
        <f t="shared" si="3776"/>
        <v>0</v>
      </c>
      <c r="Y3388" s="33">
        <f t="shared" si="3777"/>
        <v>44155</v>
      </c>
    </row>
    <row r="3389" spans="1:25" ht="15">
      <c r="A3389" s="39"/>
      <c r="B3389" s="240"/>
      <c r="C3389" s="14" t="str">
        <f>IF(B3383&lt;&gt;"",'Agents Postes'!E$9,"")</f>
        <v/>
      </c>
      <c r="D3389" s="15"/>
      <c r="E3389" s="16"/>
      <c r="F3389" s="16"/>
      <c r="G3389" s="17"/>
      <c r="H3389" s="17"/>
      <c r="I3389" s="18"/>
      <c r="J3389" s="18"/>
      <c r="K3389" s="19"/>
      <c r="L3389" s="1">
        <f t="shared" si="3806"/>
        <v>0</v>
      </c>
      <c r="M3389" s="4">
        <f t="shared" si="3807"/>
        <v>0</v>
      </c>
      <c r="R3389">
        <f t="shared" si="3771"/>
        <v>5</v>
      </c>
      <c r="S3389" s="33">
        <f t="shared" ref="S3389" si="3832">S3383</f>
        <v>44155</v>
      </c>
      <c r="T3389">
        <f t="shared" si="3773"/>
        <v>47</v>
      </c>
      <c r="U3389">
        <f t="shared" si="3774"/>
        <v>11</v>
      </c>
      <c r="V3389" t="str">
        <f t="shared" si="3809"/>
        <v>475</v>
      </c>
      <c r="W3389" s="188">
        <f t="shared" si="3775"/>
        <v>0</v>
      </c>
      <c r="X3389" s="188">
        <f t="shared" si="3776"/>
        <v>0</v>
      </c>
      <c r="Y3389" s="33">
        <f t="shared" si="3777"/>
        <v>44155</v>
      </c>
    </row>
    <row r="3390" spans="1:25" ht="15">
      <c r="A3390" s="39"/>
      <c r="B3390" s="240"/>
      <c r="C3390" s="14" t="str">
        <f>IF(B3383&lt;&gt;"",'Agents Postes'!E$10,"")</f>
        <v/>
      </c>
      <c r="D3390" s="15"/>
      <c r="E3390" s="16"/>
      <c r="F3390" s="16"/>
      <c r="G3390" s="17"/>
      <c r="H3390" s="17"/>
      <c r="I3390" s="18"/>
      <c r="J3390" s="18"/>
      <c r="K3390" s="19"/>
      <c r="L3390" s="1">
        <f t="shared" si="3806"/>
        <v>0</v>
      </c>
      <c r="M3390" s="4">
        <f t="shared" si="3807"/>
        <v>0</v>
      </c>
      <c r="R3390">
        <f t="shared" si="3771"/>
        <v>5</v>
      </c>
      <c r="S3390" s="33">
        <f t="shared" ref="S3390" si="3833">S3383</f>
        <v>44155</v>
      </c>
      <c r="T3390">
        <f t="shared" si="3773"/>
        <v>47</v>
      </c>
      <c r="U3390">
        <f t="shared" si="3774"/>
        <v>11</v>
      </c>
      <c r="V3390" t="str">
        <f t="shared" si="3809"/>
        <v>475</v>
      </c>
      <c r="W3390" s="188">
        <f t="shared" si="3775"/>
        <v>0</v>
      </c>
      <c r="X3390" s="188">
        <f t="shared" si="3776"/>
        <v>0</v>
      </c>
      <c r="Y3390" s="33">
        <f t="shared" si="3777"/>
        <v>44155</v>
      </c>
    </row>
    <row r="3391" spans="1:25" ht="15">
      <c r="A3391" s="39"/>
      <c r="B3391" s="240"/>
      <c r="C3391" s="14" t="str">
        <f>IF(B3383&lt;&gt;"",'Agents Postes'!E$11,"")</f>
        <v/>
      </c>
      <c r="D3391" s="15"/>
      <c r="E3391" s="16"/>
      <c r="F3391" s="16"/>
      <c r="G3391" s="17"/>
      <c r="H3391" s="17"/>
      <c r="I3391" s="18"/>
      <c r="J3391" s="18"/>
      <c r="K3391" s="19"/>
      <c r="L3391" s="1">
        <f t="shared" si="3806"/>
        <v>0</v>
      </c>
      <c r="M3391" s="4">
        <f t="shared" si="3807"/>
        <v>0</v>
      </c>
      <c r="R3391">
        <f t="shared" si="3771"/>
        <v>5</v>
      </c>
      <c r="S3391" s="33">
        <f t="shared" ref="S3391" si="3834">S3383</f>
        <v>44155</v>
      </c>
      <c r="T3391">
        <f t="shared" si="3773"/>
        <v>47</v>
      </c>
      <c r="U3391">
        <f t="shared" si="3774"/>
        <v>11</v>
      </c>
      <c r="V3391" t="str">
        <f t="shared" si="3809"/>
        <v>475</v>
      </c>
      <c r="W3391" s="188">
        <f t="shared" si="3775"/>
        <v>0</v>
      </c>
      <c r="X3391" s="188">
        <f t="shared" si="3776"/>
        <v>0</v>
      </c>
      <c r="Y3391" s="33">
        <f t="shared" si="3777"/>
        <v>44155</v>
      </c>
    </row>
    <row r="3392" spans="1:25" ht="15">
      <c r="A3392" s="39"/>
      <c r="B3392" s="240"/>
      <c r="C3392" s="14" t="str">
        <f>IF(B3383&lt;&gt;"",'Agents Postes'!E$12,"")</f>
        <v/>
      </c>
      <c r="D3392" s="15"/>
      <c r="E3392" s="16"/>
      <c r="F3392" s="16"/>
      <c r="G3392" s="17"/>
      <c r="H3392" s="17"/>
      <c r="I3392" s="18"/>
      <c r="J3392" s="18"/>
      <c r="K3392" s="19"/>
      <c r="L3392" s="1">
        <f t="shared" si="3806"/>
        <v>0</v>
      </c>
      <c r="M3392" s="4">
        <f t="shared" si="3807"/>
        <v>0</v>
      </c>
      <c r="R3392">
        <f t="shared" si="3771"/>
        <v>5</v>
      </c>
      <c r="S3392" s="33">
        <f t="shared" ref="S3392" si="3835">S3383</f>
        <v>44155</v>
      </c>
      <c r="T3392">
        <f t="shared" si="3773"/>
        <v>47</v>
      </c>
      <c r="U3392">
        <f t="shared" si="3774"/>
        <v>11</v>
      </c>
      <c r="V3392" t="str">
        <f t="shared" si="3809"/>
        <v>475</v>
      </c>
      <c r="W3392" s="188">
        <f t="shared" si="3775"/>
        <v>0</v>
      </c>
      <c r="X3392" s="188">
        <f t="shared" si="3776"/>
        <v>0</v>
      </c>
      <c r="Y3392" s="33">
        <f t="shared" si="3777"/>
        <v>44155</v>
      </c>
    </row>
    <row r="3393" spans="1:25" ht="15">
      <c r="A3393" s="39"/>
      <c r="B3393" s="240"/>
      <c r="C3393" s="14" t="str">
        <f>IF(B3383&lt;&gt;"",'Agents Postes'!E$13,"")</f>
        <v/>
      </c>
      <c r="D3393" s="15"/>
      <c r="E3393" s="16"/>
      <c r="F3393" s="16"/>
      <c r="G3393" s="17"/>
      <c r="H3393" s="17"/>
      <c r="I3393" s="18"/>
      <c r="J3393" s="18"/>
      <c r="K3393" s="19"/>
      <c r="L3393" s="1">
        <f t="shared" si="3806"/>
        <v>0</v>
      </c>
      <c r="M3393" s="4">
        <f t="shared" si="3807"/>
        <v>0</v>
      </c>
      <c r="R3393">
        <f t="shared" si="3771"/>
        <v>5</v>
      </c>
      <c r="S3393" s="33">
        <f t="shared" ref="S3393" si="3836">S3383</f>
        <v>44155</v>
      </c>
      <c r="T3393">
        <f t="shared" si="3773"/>
        <v>47</v>
      </c>
      <c r="U3393">
        <f t="shared" si="3774"/>
        <v>11</v>
      </c>
      <c r="V3393" t="str">
        <f t="shared" si="3809"/>
        <v>475</v>
      </c>
      <c r="W3393" s="188">
        <f t="shared" si="3775"/>
        <v>0</v>
      </c>
      <c r="X3393" s="188">
        <f t="shared" si="3776"/>
        <v>0</v>
      </c>
      <c r="Y3393" s="33">
        <f t="shared" si="3777"/>
        <v>44155</v>
      </c>
    </row>
    <row r="3394" spans="1:25" ht="15">
      <c r="A3394" s="39"/>
      <c r="B3394" s="240"/>
      <c r="C3394" s="14" t="str">
        <f>IF(B3383&lt;&gt;"",'Agents Postes'!E$14,"")</f>
        <v/>
      </c>
      <c r="D3394" s="15"/>
      <c r="E3394" s="16"/>
      <c r="F3394" s="16"/>
      <c r="G3394" s="17"/>
      <c r="H3394" s="17"/>
      <c r="I3394" s="18"/>
      <c r="J3394" s="18"/>
      <c r="K3394" s="19"/>
      <c r="L3394" s="1">
        <f t="shared" si="3806"/>
        <v>0</v>
      </c>
      <c r="M3394" s="4">
        <f t="shared" si="3807"/>
        <v>0</v>
      </c>
      <c r="R3394">
        <f t="shared" si="3771"/>
        <v>5</v>
      </c>
      <c r="S3394" s="33">
        <f t="shared" ref="S3394" si="3837">S3383</f>
        <v>44155</v>
      </c>
      <c r="T3394">
        <f t="shared" si="3773"/>
        <v>47</v>
      </c>
      <c r="U3394">
        <f t="shared" si="3774"/>
        <v>11</v>
      </c>
      <c r="V3394" t="str">
        <f t="shared" si="3809"/>
        <v>475</v>
      </c>
      <c r="W3394" s="188">
        <f t="shared" si="3775"/>
        <v>0</v>
      </c>
      <c r="X3394" s="188">
        <f t="shared" si="3776"/>
        <v>0</v>
      </c>
      <c r="Y3394" s="33">
        <f t="shared" si="3777"/>
        <v>44155</v>
      </c>
    </row>
    <row r="3395" spans="1:25" ht="15">
      <c r="A3395" s="39"/>
      <c r="B3395" s="240"/>
      <c r="C3395" s="14" t="str">
        <f>IF(B3384&lt;&gt;"",'Agents Postes'!E$14,"")</f>
        <v/>
      </c>
      <c r="D3395" s="15"/>
      <c r="E3395" s="16"/>
      <c r="F3395" s="16"/>
      <c r="G3395" s="17"/>
      <c r="H3395" s="17"/>
      <c r="I3395" s="18"/>
      <c r="J3395" s="18"/>
      <c r="K3395" s="19"/>
      <c r="L3395" s="1">
        <f t="shared" si="3806"/>
        <v>0</v>
      </c>
      <c r="M3395" s="4">
        <f t="shared" si="3807"/>
        <v>0</v>
      </c>
      <c r="R3395">
        <f t="shared" si="3771"/>
        <v>5</v>
      </c>
      <c r="S3395" s="33">
        <f t="shared" ref="S3395" si="3838">S3383</f>
        <v>44155</v>
      </c>
      <c r="T3395">
        <f t="shared" si="3773"/>
        <v>47</v>
      </c>
      <c r="U3395">
        <f t="shared" si="3774"/>
        <v>11</v>
      </c>
      <c r="V3395" t="str">
        <f t="shared" si="3809"/>
        <v>475</v>
      </c>
      <c r="W3395" s="188">
        <f t="shared" si="3775"/>
        <v>0</v>
      </c>
      <c r="X3395" s="188">
        <f t="shared" si="3776"/>
        <v>0</v>
      </c>
      <c r="Y3395" s="33">
        <f t="shared" si="3777"/>
        <v>44155</v>
      </c>
    </row>
    <row r="3396" spans="1:25" ht="15">
      <c r="A3396" s="39"/>
      <c r="B3396" s="240"/>
      <c r="C3396" s="14" t="str">
        <f>IF(B3385&lt;&gt;"",'Agents Postes'!E$14,"")</f>
        <v/>
      </c>
      <c r="D3396" s="15"/>
      <c r="E3396" s="16"/>
      <c r="F3396" s="16"/>
      <c r="G3396" s="17"/>
      <c r="H3396" s="17"/>
      <c r="I3396" s="18"/>
      <c r="J3396" s="18"/>
      <c r="K3396" s="19"/>
      <c r="L3396" s="1">
        <f t="shared" si="3806"/>
        <v>0</v>
      </c>
      <c r="M3396" s="4">
        <f t="shared" si="3807"/>
        <v>0</v>
      </c>
      <c r="R3396">
        <f t="shared" si="3771"/>
        <v>5</v>
      </c>
      <c r="S3396" s="33">
        <f t="shared" ref="S3396" si="3839">S3383</f>
        <v>44155</v>
      </c>
      <c r="T3396">
        <f t="shared" si="3773"/>
        <v>47</v>
      </c>
      <c r="U3396">
        <f t="shared" si="3774"/>
        <v>11</v>
      </c>
      <c r="V3396" t="str">
        <f t="shared" si="3809"/>
        <v>475</v>
      </c>
      <c r="W3396" s="188">
        <f t="shared" si="3775"/>
        <v>0</v>
      </c>
      <c r="X3396" s="188">
        <f t="shared" si="3776"/>
        <v>0</v>
      </c>
      <c r="Y3396" s="33">
        <f t="shared" si="3777"/>
        <v>44155</v>
      </c>
    </row>
    <row r="3397" spans="1:25" ht="15.75" thickBot="1">
      <c r="A3397" s="39"/>
      <c r="B3397" s="241"/>
      <c r="C3397" s="14" t="str">
        <f>IF(B3386&lt;&gt;"",'Agents Postes'!E$14,"")</f>
        <v/>
      </c>
      <c r="D3397" s="15"/>
      <c r="E3397" s="126"/>
      <c r="F3397" s="126"/>
      <c r="G3397" s="127"/>
      <c r="H3397" s="127"/>
      <c r="I3397" s="128"/>
      <c r="J3397" s="128"/>
      <c r="K3397" s="21"/>
      <c r="L3397" s="5">
        <f t="shared" si="3806"/>
        <v>0</v>
      </c>
      <c r="M3397" s="6">
        <f t="shared" si="3807"/>
        <v>0</v>
      </c>
      <c r="R3397">
        <f t="shared" si="3771"/>
        <v>5</v>
      </c>
      <c r="S3397" s="33">
        <f t="shared" ref="S3397" si="3840">S3383</f>
        <v>44155</v>
      </c>
      <c r="T3397">
        <f t="shared" si="3773"/>
        <v>47</v>
      </c>
      <c r="U3397">
        <f t="shared" si="3774"/>
        <v>11</v>
      </c>
      <c r="V3397" t="str">
        <f t="shared" si="3809"/>
        <v>475</v>
      </c>
      <c r="W3397" s="188">
        <f t="shared" si="3775"/>
        <v>0</v>
      </c>
      <c r="X3397" s="188">
        <f t="shared" si="3776"/>
        <v>0</v>
      </c>
      <c r="Y3397" s="33">
        <f t="shared" si="3777"/>
        <v>44155</v>
      </c>
    </row>
    <row r="3398" spans="1:25" ht="15">
      <c r="A3398" s="39">
        <v>226</v>
      </c>
      <c r="B3398" s="239">
        <f>IF(WORKDAY(D$4,A3398,Feries)&lt;=F$4,WORKDAY(D$4,A3398,Feries),"")</f>
        <v>44158</v>
      </c>
      <c r="C3398" s="11" t="str">
        <f>IF(B3398&lt;&gt;"",'Agents Postes'!E$3,"")</f>
        <v>Herbert Dupont</v>
      </c>
      <c r="D3398" s="12"/>
      <c r="E3398" s="123"/>
      <c r="F3398" s="123"/>
      <c r="G3398" s="124"/>
      <c r="H3398" s="124"/>
      <c r="I3398" s="125"/>
      <c r="J3398" s="125"/>
      <c r="K3398" s="13"/>
      <c r="L3398" s="2">
        <f t="shared" si="3806"/>
        <v>0</v>
      </c>
      <c r="M3398" s="3">
        <f t="shared" si="3807"/>
        <v>0</v>
      </c>
      <c r="R3398">
        <f t="shared" si="3771"/>
        <v>1</v>
      </c>
      <c r="S3398" s="33">
        <f t="shared" ref="S3398" si="3841">B3398</f>
        <v>44158</v>
      </c>
      <c r="T3398">
        <f t="shared" si="3773"/>
        <v>48</v>
      </c>
      <c r="U3398">
        <f t="shared" si="3774"/>
        <v>11</v>
      </c>
      <c r="V3398" t="str">
        <f t="shared" si="3809"/>
        <v>48Herbert Dupont1</v>
      </c>
      <c r="W3398" s="188">
        <f t="shared" si="3775"/>
        <v>0</v>
      </c>
      <c r="X3398" s="188">
        <f t="shared" si="3776"/>
        <v>0</v>
      </c>
      <c r="Y3398" s="33">
        <f t="shared" si="3777"/>
        <v>44158</v>
      </c>
    </row>
    <row r="3399" spans="1:25" ht="15">
      <c r="A3399" s="39"/>
      <c r="B3399" s="240"/>
      <c r="C3399" s="14" t="str">
        <f>IF(B3398&lt;&gt;"",'Agents Postes'!E$4,"")</f>
        <v>Lulu Durand</v>
      </c>
      <c r="D3399" s="15"/>
      <c r="E3399" s="16"/>
      <c r="F3399" s="16"/>
      <c r="G3399" s="17"/>
      <c r="H3399" s="17"/>
      <c r="I3399" s="18"/>
      <c r="J3399" s="18"/>
      <c r="K3399" s="19"/>
      <c r="L3399" s="1">
        <f t="shared" si="3806"/>
        <v>0</v>
      </c>
      <c r="M3399" s="4">
        <f t="shared" si="3807"/>
        <v>0</v>
      </c>
      <c r="R3399">
        <f t="shared" si="3771"/>
        <v>1</v>
      </c>
      <c r="S3399" s="33">
        <f t="shared" ref="S3399" si="3842">S3398</f>
        <v>44158</v>
      </c>
      <c r="T3399">
        <f t="shared" si="3773"/>
        <v>48</v>
      </c>
      <c r="U3399">
        <f t="shared" si="3774"/>
        <v>11</v>
      </c>
      <c r="V3399" t="str">
        <f t="shared" si="3809"/>
        <v>48Lulu Durand1</v>
      </c>
      <c r="W3399" s="188">
        <f t="shared" si="3775"/>
        <v>0</v>
      </c>
      <c r="X3399" s="188">
        <f t="shared" si="3776"/>
        <v>0</v>
      </c>
      <c r="Y3399" s="33">
        <f t="shared" si="3777"/>
        <v>44158</v>
      </c>
    </row>
    <row r="3400" spans="1:25" ht="15">
      <c r="A3400" s="39"/>
      <c r="B3400" s="240"/>
      <c r="C3400" s="14" t="str">
        <f>IF(B3398&lt;&gt;"",'Agents Postes'!E$5,"")</f>
        <v>Jules Wist</v>
      </c>
      <c r="D3400" s="15"/>
      <c r="E3400" s="16"/>
      <c r="F3400" s="16"/>
      <c r="G3400" s="17"/>
      <c r="H3400" s="17"/>
      <c r="I3400" s="18"/>
      <c r="J3400" s="18"/>
      <c r="K3400" s="19"/>
      <c r="L3400" s="1">
        <f t="shared" si="3806"/>
        <v>0</v>
      </c>
      <c r="M3400" s="4">
        <f t="shared" si="3807"/>
        <v>0</v>
      </c>
      <c r="R3400">
        <f t="shared" si="3771"/>
        <v>1</v>
      </c>
      <c r="S3400" s="33">
        <f t="shared" ref="S3400" si="3843">S3398</f>
        <v>44158</v>
      </c>
      <c r="T3400">
        <f t="shared" si="3773"/>
        <v>48</v>
      </c>
      <c r="U3400">
        <f t="shared" si="3774"/>
        <v>11</v>
      </c>
      <c r="V3400" t="str">
        <f t="shared" si="3809"/>
        <v>48Jules Wist1</v>
      </c>
      <c r="W3400" s="188">
        <f t="shared" si="3775"/>
        <v>0</v>
      </c>
      <c r="X3400" s="188">
        <f t="shared" si="3776"/>
        <v>0</v>
      </c>
      <c r="Y3400" s="33">
        <f t="shared" si="3777"/>
        <v>44158</v>
      </c>
    </row>
    <row r="3401" spans="1:25" ht="15">
      <c r="A3401" s="39"/>
      <c r="B3401" s="240"/>
      <c r="C3401" s="14" t="str">
        <f>IF(B3398&lt;&gt;"",'Agents Postes'!E$6,"")</f>
        <v>Honoré Tarot</v>
      </c>
      <c r="D3401" s="15"/>
      <c r="E3401" s="16"/>
      <c r="F3401" s="16"/>
      <c r="G3401" s="17"/>
      <c r="H3401" s="17"/>
      <c r="I3401" s="18"/>
      <c r="J3401" s="18"/>
      <c r="K3401" s="19"/>
      <c r="L3401" s="1">
        <f t="shared" si="3806"/>
        <v>0</v>
      </c>
      <c r="M3401" s="4">
        <f t="shared" si="3807"/>
        <v>0</v>
      </c>
      <c r="R3401">
        <f t="shared" ref="R3401:R3464" si="3844">IF(S3401&lt;&gt;"",WEEKDAY(S3401,2),"")</f>
        <v>1</v>
      </c>
      <c r="S3401" s="33">
        <f t="shared" ref="S3401" si="3845">S3398</f>
        <v>44158</v>
      </c>
      <c r="T3401">
        <f t="shared" ref="T3401:T3464" si="3846">IF(S3401&lt;&gt;"",WEEKNUM(S3401,2),"")</f>
        <v>48</v>
      </c>
      <c r="U3401">
        <f t="shared" ref="U3401:U3464" si="3847">IF(S3401&lt;&gt;"",MONTH(S3401),"")</f>
        <v>11</v>
      </c>
      <c r="V3401" t="str">
        <f t="shared" si="3809"/>
        <v>48Honoré Tarot1</v>
      </c>
      <c r="W3401" s="188">
        <f t="shared" ref="W3401:W3464" si="3848">D3401</f>
        <v>0</v>
      </c>
      <c r="X3401" s="188">
        <f t="shared" ref="X3401:X3464" si="3849">K3401</f>
        <v>0</v>
      </c>
      <c r="Y3401" s="33">
        <f t="shared" ref="Y3401:Y3464" si="3850">S3401</f>
        <v>44158</v>
      </c>
    </row>
    <row r="3402" spans="1:25" ht="15">
      <c r="A3402" s="39"/>
      <c r="B3402" s="240"/>
      <c r="C3402" s="14" t="str">
        <f>IF(B3398&lt;&gt;"",'Agents Postes'!E$7,"")</f>
        <v>Joseph Belote</v>
      </c>
      <c r="D3402" s="15"/>
      <c r="E3402" s="16"/>
      <c r="F3402" s="16"/>
      <c r="G3402" s="17"/>
      <c r="H3402" s="17"/>
      <c r="I3402" s="18"/>
      <c r="J3402" s="18"/>
      <c r="K3402" s="19"/>
      <c r="L3402" s="1">
        <f t="shared" si="3806"/>
        <v>0</v>
      </c>
      <c r="M3402" s="4">
        <f t="shared" si="3807"/>
        <v>0</v>
      </c>
      <c r="R3402">
        <f t="shared" si="3844"/>
        <v>1</v>
      </c>
      <c r="S3402" s="33">
        <f t="shared" ref="S3402" si="3851">S3398</f>
        <v>44158</v>
      </c>
      <c r="T3402">
        <f t="shared" si="3846"/>
        <v>48</v>
      </c>
      <c r="U3402">
        <f t="shared" si="3847"/>
        <v>11</v>
      </c>
      <c r="V3402" t="str">
        <f t="shared" si="3809"/>
        <v>48Joseph Belote1</v>
      </c>
      <c r="W3402" s="188">
        <f t="shared" si="3848"/>
        <v>0</v>
      </c>
      <c r="X3402" s="188">
        <f t="shared" si="3849"/>
        <v>0</v>
      </c>
      <c r="Y3402" s="33">
        <f t="shared" si="3850"/>
        <v>44158</v>
      </c>
    </row>
    <row r="3403" spans="1:25" ht="15">
      <c r="A3403" s="39"/>
      <c r="B3403" s="240"/>
      <c r="C3403" s="14" t="str">
        <f>IF(B3398&lt;&gt;"",'Agents Postes'!E$8,"")</f>
        <v/>
      </c>
      <c r="D3403" s="15"/>
      <c r="E3403" s="16"/>
      <c r="F3403" s="16"/>
      <c r="G3403" s="17"/>
      <c r="H3403" s="17"/>
      <c r="I3403" s="18"/>
      <c r="J3403" s="18"/>
      <c r="K3403" s="19"/>
      <c r="L3403" s="1">
        <f t="shared" si="3806"/>
        <v>0</v>
      </c>
      <c r="M3403" s="4">
        <f t="shared" si="3807"/>
        <v>0</v>
      </c>
      <c r="R3403">
        <f t="shared" si="3844"/>
        <v>1</v>
      </c>
      <c r="S3403" s="33">
        <f t="shared" ref="S3403" si="3852">S3398</f>
        <v>44158</v>
      </c>
      <c r="T3403">
        <f t="shared" si="3846"/>
        <v>48</v>
      </c>
      <c r="U3403">
        <f t="shared" si="3847"/>
        <v>11</v>
      </c>
      <c r="V3403" t="str">
        <f t="shared" si="3809"/>
        <v>481</v>
      </c>
      <c r="W3403" s="188">
        <f t="shared" si="3848"/>
        <v>0</v>
      </c>
      <c r="X3403" s="188">
        <f t="shared" si="3849"/>
        <v>0</v>
      </c>
      <c r="Y3403" s="33">
        <f t="shared" si="3850"/>
        <v>44158</v>
      </c>
    </row>
    <row r="3404" spans="1:25" ht="15">
      <c r="A3404" s="39"/>
      <c r="B3404" s="240"/>
      <c r="C3404" s="14" t="str">
        <f>IF(B3398&lt;&gt;"",'Agents Postes'!E$9,"")</f>
        <v/>
      </c>
      <c r="D3404" s="15"/>
      <c r="E3404" s="16"/>
      <c r="F3404" s="16"/>
      <c r="G3404" s="17"/>
      <c r="H3404" s="17"/>
      <c r="I3404" s="18"/>
      <c r="J3404" s="18"/>
      <c r="K3404" s="19"/>
      <c r="L3404" s="1">
        <f t="shared" si="3806"/>
        <v>0</v>
      </c>
      <c r="M3404" s="4">
        <f t="shared" si="3807"/>
        <v>0</v>
      </c>
      <c r="R3404">
        <f t="shared" si="3844"/>
        <v>1</v>
      </c>
      <c r="S3404" s="33">
        <f t="shared" ref="S3404" si="3853">S3398</f>
        <v>44158</v>
      </c>
      <c r="T3404">
        <f t="shared" si="3846"/>
        <v>48</v>
      </c>
      <c r="U3404">
        <f t="shared" si="3847"/>
        <v>11</v>
      </c>
      <c r="V3404" t="str">
        <f t="shared" si="3809"/>
        <v>481</v>
      </c>
      <c r="W3404" s="188">
        <f t="shared" si="3848"/>
        <v>0</v>
      </c>
      <c r="X3404" s="188">
        <f t="shared" si="3849"/>
        <v>0</v>
      </c>
      <c r="Y3404" s="33">
        <f t="shared" si="3850"/>
        <v>44158</v>
      </c>
    </row>
    <row r="3405" spans="1:25" ht="15">
      <c r="A3405" s="39"/>
      <c r="B3405" s="240"/>
      <c r="C3405" s="14" t="str">
        <f>IF(B3398&lt;&gt;"",'Agents Postes'!E$10,"")</f>
        <v/>
      </c>
      <c r="D3405" s="15"/>
      <c r="E3405" s="16"/>
      <c r="F3405" s="16"/>
      <c r="G3405" s="17"/>
      <c r="H3405" s="17"/>
      <c r="I3405" s="18"/>
      <c r="J3405" s="18"/>
      <c r="K3405" s="19"/>
      <c r="L3405" s="1">
        <f t="shared" si="3806"/>
        <v>0</v>
      </c>
      <c r="M3405" s="4">
        <f t="shared" si="3807"/>
        <v>0</v>
      </c>
      <c r="R3405">
        <f t="shared" si="3844"/>
        <v>1</v>
      </c>
      <c r="S3405" s="33">
        <f t="shared" ref="S3405" si="3854">S3398</f>
        <v>44158</v>
      </c>
      <c r="T3405">
        <f t="shared" si="3846"/>
        <v>48</v>
      </c>
      <c r="U3405">
        <f t="shared" si="3847"/>
        <v>11</v>
      </c>
      <c r="V3405" t="str">
        <f t="shared" si="3809"/>
        <v>481</v>
      </c>
      <c r="W3405" s="188">
        <f t="shared" si="3848"/>
        <v>0</v>
      </c>
      <c r="X3405" s="188">
        <f t="shared" si="3849"/>
        <v>0</v>
      </c>
      <c r="Y3405" s="33">
        <f t="shared" si="3850"/>
        <v>44158</v>
      </c>
    </row>
    <row r="3406" spans="1:25" ht="15">
      <c r="A3406" s="39"/>
      <c r="B3406" s="240"/>
      <c r="C3406" s="14" t="str">
        <f>IF(B3398&lt;&gt;"",'Agents Postes'!E$11,"")</f>
        <v/>
      </c>
      <c r="D3406" s="15"/>
      <c r="E3406" s="16"/>
      <c r="F3406" s="16"/>
      <c r="G3406" s="17"/>
      <c r="H3406" s="17"/>
      <c r="I3406" s="18"/>
      <c r="J3406" s="18"/>
      <c r="K3406" s="19"/>
      <c r="L3406" s="1">
        <f t="shared" si="3806"/>
        <v>0</v>
      </c>
      <c r="M3406" s="4">
        <f t="shared" si="3807"/>
        <v>0</v>
      </c>
      <c r="R3406">
        <f t="shared" si="3844"/>
        <v>1</v>
      </c>
      <c r="S3406" s="33">
        <f t="shared" ref="S3406" si="3855">S3398</f>
        <v>44158</v>
      </c>
      <c r="T3406">
        <f t="shared" si="3846"/>
        <v>48</v>
      </c>
      <c r="U3406">
        <f t="shared" si="3847"/>
        <v>11</v>
      </c>
      <c r="V3406" t="str">
        <f t="shared" si="3809"/>
        <v>481</v>
      </c>
      <c r="W3406" s="188">
        <f t="shared" si="3848"/>
        <v>0</v>
      </c>
      <c r="X3406" s="188">
        <f t="shared" si="3849"/>
        <v>0</v>
      </c>
      <c r="Y3406" s="33">
        <f t="shared" si="3850"/>
        <v>44158</v>
      </c>
    </row>
    <row r="3407" spans="1:25" ht="15">
      <c r="A3407" s="39"/>
      <c r="B3407" s="240"/>
      <c r="C3407" s="14" t="str">
        <f>IF(B3398&lt;&gt;"",'Agents Postes'!E$12,"")</f>
        <v/>
      </c>
      <c r="D3407" s="15"/>
      <c r="E3407" s="16"/>
      <c r="F3407" s="16"/>
      <c r="G3407" s="17"/>
      <c r="H3407" s="17"/>
      <c r="I3407" s="18"/>
      <c r="J3407" s="18"/>
      <c r="K3407" s="19"/>
      <c r="L3407" s="1">
        <f t="shared" si="3806"/>
        <v>0</v>
      </c>
      <c r="M3407" s="4">
        <f t="shared" si="3807"/>
        <v>0</v>
      </c>
      <c r="R3407">
        <f t="shared" si="3844"/>
        <v>1</v>
      </c>
      <c r="S3407" s="33">
        <f t="shared" ref="S3407" si="3856">S3398</f>
        <v>44158</v>
      </c>
      <c r="T3407">
        <f t="shared" si="3846"/>
        <v>48</v>
      </c>
      <c r="U3407">
        <f t="shared" si="3847"/>
        <v>11</v>
      </c>
      <c r="V3407" t="str">
        <f t="shared" si="3809"/>
        <v>481</v>
      </c>
      <c r="W3407" s="188">
        <f t="shared" si="3848"/>
        <v>0</v>
      </c>
      <c r="X3407" s="188">
        <f t="shared" si="3849"/>
        <v>0</v>
      </c>
      <c r="Y3407" s="33">
        <f t="shared" si="3850"/>
        <v>44158</v>
      </c>
    </row>
    <row r="3408" spans="1:25" ht="15">
      <c r="A3408" s="39"/>
      <c r="B3408" s="240"/>
      <c r="C3408" s="14" t="str">
        <f>IF(B3398&lt;&gt;"",'Agents Postes'!E$13,"")</f>
        <v/>
      </c>
      <c r="D3408" s="15"/>
      <c r="E3408" s="16"/>
      <c r="F3408" s="16"/>
      <c r="G3408" s="17"/>
      <c r="H3408" s="17"/>
      <c r="I3408" s="18"/>
      <c r="J3408" s="18"/>
      <c r="K3408" s="19"/>
      <c r="L3408" s="1">
        <f t="shared" si="3806"/>
        <v>0</v>
      </c>
      <c r="M3408" s="4">
        <f t="shared" si="3807"/>
        <v>0</v>
      </c>
      <c r="R3408">
        <f t="shared" si="3844"/>
        <v>1</v>
      </c>
      <c r="S3408" s="33">
        <f t="shared" ref="S3408" si="3857">S3398</f>
        <v>44158</v>
      </c>
      <c r="T3408">
        <f t="shared" si="3846"/>
        <v>48</v>
      </c>
      <c r="U3408">
        <f t="shared" si="3847"/>
        <v>11</v>
      </c>
      <c r="V3408" t="str">
        <f t="shared" si="3809"/>
        <v>481</v>
      </c>
      <c r="W3408" s="188">
        <f t="shared" si="3848"/>
        <v>0</v>
      </c>
      <c r="X3408" s="188">
        <f t="shared" si="3849"/>
        <v>0</v>
      </c>
      <c r="Y3408" s="33">
        <f t="shared" si="3850"/>
        <v>44158</v>
      </c>
    </row>
    <row r="3409" spans="1:25" ht="15">
      <c r="A3409" s="39"/>
      <c r="B3409" s="240"/>
      <c r="C3409" s="14" t="str">
        <f>IF(B3398&lt;&gt;"",'Agents Postes'!E$14,"")</f>
        <v/>
      </c>
      <c r="D3409" s="15"/>
      <c r="E3409" s="16"/>
      <c r="F3409" s="16"/>
      <c r="G3409" s="17"/>
      <c r="H3409" s="17"/>
      <c r="I3409" s="18"/>
      <c r="J3409" s="18"/>
      <c r="K3409" s="19"/>
      <c r="L3409" s="1">
        <f t="shared" si="3806"/>
        <v>0</v>
      </c>
      <c r="M3409" s="4">
        <f t="shared" si="3807"/>
        <v>0</v>
      </c>
      <c r="R3409">
        <f t="shared" si="3844"/>
        <v>1</v>
      </c>
      <c r="S3409" s="33">
        <f t="shared" ref="S3409" si="3858">S3398</f>
        <v>44158</v>
      </c>
      <c r="T3409">
        <f t="shared" si="3846"/>
        <v>48</v>
      </c>
      <c r="U3409">
        <f t="shared" si="3847"/>
        <v>11</v>
      </c>
      <c r="V3409" t="str">
        <f t="shared" si="3809"/>
        <v>481</v>
      </c>
      <c r="W3409" s="188">
        <f t="shared" si="3848"/>
        <v>0</v>
      </c>
      <c r="X3409" s="188">
        <f t="shared" si="3849"/>
        <v>0</v>
      </c>
      <c r="Y3409" s="33">
        <f t="shared" si="3850"/>
        <v>44158</v>
      </c>
    </row>
    <row r="3410" spans="1:25" ht="15">
      <c r="A3410" s="39"/>
      <c r="B3410" s="240"/>
      <c r="C3410" s="14" t="str">
        <f>IF(B3399&lt;&gt;"",'Agents Postes'!E$14,"")</f>
        <v/>
      </c>
      <c r="D3410" s="15"/>
      <c r="E3410" s="16"/>
      <c r="F3410" s="16"/>
      <c r="G3410" s="17"/>
      <c r="H3410" s="17"/>
      <c r="I3410" s="18"/>
      <c r="J3410" s="18"/>
      <c r="K3410" s="19"/>
      <c r="L3410" s="1">
        <f t="shared" si="3806"/>
        <v>0</v>
      </c>
      <c r="M3410" s="4">
        <f t="shared" si="3807"/>
        <v>0</v>
      </c>
      <c r="R3410">
        <f t="shared" si="3844"/>
        <v>1</v>
      </c>
      <c r="S3410" s="33">
        <f t="shared" ref="S3410" si="3859">S3398</f>
        <v>44158</v>
      </c>
      <c r="T3410">
        <f t="shared" si="3846"/>
        <v>48</v>
      </c>
      <c r="U3410">
        <f t="shared" si="3847"/>
        <v>11</v>
      </c>
      <c r="V3410" t="str">
        <f t="shared" si="3809"/>
        <v>481</v>
      </c>
      <c r="W3410" s="188">
        <f t="shared" si="3848"/>
        <v>0</v>
      </c>
      <c r="X3410" s="188">
        <f t="shared" si="3849"/>
        <v>0</v>
      </c>
      <c r="Y3410" s="33">
        <f t="shared" si="3850"/>
        <v>44158</v>
      </c>
    </row>
    <row r="3411" spans="1:25" ht="15">
      <c r="A3411" s="39"/>
      <c r="B3411" s="240"/>
      <c r="C3411" s="14" t="str">
        <f>IF(B3400&lt;&gt;"",'Agents Postes'!E$14,"")</f>
        <v/>
      </c>
      <c r="D3411" s="15"/>
      <c r="E3411" s="16"/>
      <c r="F3411" s="16"/>
      <c r="G3411" s="17"/>
      <c r="H3411" s="17"/>
      <c r="I3411" s="18"/>
      <c r="J3411" s="18"/>
      <c r="K3411" s="19"/>
      <c r="L3411" s="1">
        <f t="shared" si="3806"/>
        <v>0</v>
      </c>
      <c r="M3411" s="4">
        <f t="shared" si="3807"/>
        <v>0</v>
      </c>
      <c r="R3411">
        <f t="shared" si="3844"/>
        <v>1</v>
      </c>
      <c r="S3411" s="33">
        <f t="shared" ref="S3411" si="3860">S3398</f>
        <v>44158</v>
      </c>
      <c r="T3411">
        <f t="shared" si="3846"/>
        <v>48</v>
      </c>
      <c r="U3411">
        <f t="shared" si="3847"/>
        <v>11</v>
      </c>
      <c r="V3411" t="str">
        <f t="shared" si="3809"/>
        <v>481</v>
      </c>
      <c r="W3411" s="188">
        <f t="shared" si="3848"/>
        <v>0</v>
      </c>
      <c r="X3411" s="188">
        <f t="shared" si="3849"/>
        <v>0</v>
      </c>
      <c r="Y3411" s="33">
        <f t="shared" si="3850"/>
        <v>44158</v>
      </c>
    </row>
    <row r="3412" spans="1:25" ht="15.75" thickBot="1">
      <c r="A3412" s="39"/>
      <c r="B3412" s="241"/>
      <c r="C3412" s="14" t="str">
        <f>IF(B3401&lt;&gt;"",'Agents Postes'!E$14,"")</f>
        <v/>
      </c>
      <c r="D3412" s="15"/>
      <c r="E3412" s="126"/>
      <c r="F3412" s="126"/>
      <c r="G3412" s="127"/>
      <c r="H3412" s="127"/>
      <c r="I3412" s="128"/>
      <c r="J3412" s="128"/>
      <c r="K3412" s="21"/>
      <c r="L3412" s="5">
        <f t="shared" si="3806"/>
        <v>0</v>
      </c>
      <c r="M3412" s="6">
        <f t="shared" si="3807"/>
        <v>0</v>
      </c>
      <c r="R3412">
        <f t="shared" si="3844"/>
        <v>1</v>
      </c>
      <c r="S3412" s="33">
        <f t="shared" ref="S3412" si="3861">S3398</f>
        <v>44158</v>
      </c>
      <c r="T3412">
        <f t="shared" si="3846"/>
        <v>48</v>
      </c>
      <c r="U3412">
        <f t="shared" si="3847"/>
        <v>11</v>
      </c>
      <c r="V3412" t="str">
        <f t="shared" si="3809"/>
        <v>481</v>
      </c>
      <c r="W3412" s="188">
        <f t="shared" si="3848"/>
        <v>0</v>
      </c>
      <c r="X3412" s="188">
        <f t="shared" si="3849"/>
        <v>0</v>
      </c>
      <c r="Y3412" s="33">
        <f t="shared" si="3850"/>
        <v>44158</v>
      </c>
    </row>
    <row r="3413" spans="1:25" ht="15">
      <c r="A3413" s="39">
        <v>227</v>
      </c>
      <c r="B3413" s="239">
        <f>IF(WORKDAY(D$4,A3413,Feries)&lt;=F$4,WORKDAY(D$4,A3413,Feries),"")</f>
        <v>44159</v>
      </c>
      <c r="C3413" s="11" t="str">
        <f>IF(B3413&lt;&gt;"",'Agents Postes'!E$3,"")</f>
        <v>Herbert Dupont</v>
      </c>
      <c r="D3413" s="12"/>
      <c r="E3413" s="123"/>
      <c r="F3413" s="123"/>
      <c r="G3413" s="124"/>
      <c r="H3413" s="124"/>
      <c r="I3413" s="125"/>
      <c r="J3413" s="125"/>
      <c r="K3413" s="13"/>
      <c r="L3413" s="2">
        <f t="shared" si="3806"/>
        <v>0</v>
      </c>
      <c r="M3413" s="3">
        <f t="shared" si="3807"/>
        <v>0</v>
      </c>
      <c r="R3413">
        <f t="shared" si="3844"/>
        <v>2</v>
      </c>
      <c r="S3413" s="33">
        <f t="shared" ref="S3413" si="3862">B3413</f>
        <v>44159</v>
      </c>
      <c r="T3413">
        <f t="shared" si="3846"/>
        <v>48</v>
      </c>
      <c r="U3413">
        <f t="shared" si="3847"/>
        <v>11</v>
      </c>
      <c r="V3413" t="str">
        <f t="shared" si="3809"/>
        <v>48Herbert Dupont2</v>
      </c>
      <c r="W3413" s="188">
        <f t="shared" si="3848"/>
        <v>0</v>
      </c>
      <c r="X3413" s="188">
        <f t="shared" si="3849"/>
        <v>0</v>
      </c>
      <c r="Y3413" s="33">
        <f t="shared" si="3850"/>
        <v>44159</v>
      </c>
    </row>
    <row r="3414" spans="1:25" ht="15">
      <c r="A3414" s="39"/>
      <c r="B3414" s="240"/>
      <c r="C3414" s="14" t="str">
        <f>IF(B3413&lt;&gt;"",'Agents Postes'!E$4,"")</f>
        <v>Lulu Durand</v>
      </c>
      <c r="D3414" s="15"/>
      <c r="E3414" s="16"/>
      <c r="F3414" s="16"/>
      <c r="G3414" s="17"/>
      <c r="H3414" s="17"/>
      <c r="I3414" s="18"/>
      <c r="J3414" s="18"/>
      <c r="K3414" s="19"/>
      <c r="L3414" s="1">
        <f t="shared" si="3806"/>
        <v>0</v>
      </c>
      <c r="M3414" s="4">
        <f t="shared" si="3807"/>
        <v>0</v>
      </c>
      <c r="R3414">
        <f t="shared" si="3844"/>
        <v>2</v>
      </c>
      <c r="S3414" s="33">
        <f t="shared" ref="S3414" si="3863">S3413</f>
        <v>44159</v>
      </c>
      <c r="T3414">
        <f t="shared" si="3846"/>
        <v>48</v>
      </c>
      <c r="U3414">
        <f t="shared" si="3847"/>
        <v>11</v>
      </c>
      <c r="V3414" t="str">
        <f t="shared" si="3809"/>
        <v>48Lulu Durand2</v>
      </c>
      <c r="W3414" s="188">
        <f t="shared" si="3848"/>
        <v>0</v>
      </c>
      <c r="X3414" s="188">
        <f t="shared" si="3849"/>
        <v>0</v>
      </c>
      <c r="Y3414" s="33">
        <f t="shared" si="3850"/>
        <v>44159</v>
      </c>
    </row>
    <row r="3415" spans="1:25" ht="15">
      <c r="A3415" s="39"/>
      <c r="B3415" s="240"/>
      <c r="C3415" s="14" t="str">
        <f>IF(B3413&lt;&gt;"",'Agents Postes'!E$5,"")</f>
        <v>Jules Wist</v>
      </c>
      <c r="D3415" s="15"/>
      <c r="E3415" s="16"/>
      <c r="F3415" s="16"/>
      <c r="G3415" s="17"/>
      <c r="H3415" s="17"/>
      <c r="I3415" s="18"/>
      <c r="J3415" s="18"/>
      <c r="K3415" s="19"/>
      <c r="L3415" s="1">
        <f t="shared" si="3806"/>
        <v>0</v>
      </c>
      <c r="M3415" s="4">
        <f t="shared" si="3807"/>
        <v>0</v>
      </c>
      <c r="R3415">
        <f t="shared" si="3844"/>
        <v>2</v>
      </c>
      <c r="S3415" s="33">
        <f t="shared" ref="S3415" si="3864">S3413</f>
        <v>44159</v>
      </c>
      <c r="T3415">
        <f t="shared" si="3846"/>
        <v>48</v>
      </c>
      <c r="U3415">
        <f t="shared" si="3847"/>
        <v>11</v>
      </c>
      <c r="V3415" t="str">
        <f t="shared" si="3809"/>
        <v>48Jules Wist2</v>
      </c>
      <c r="W3415" s="188">
        <f t="shared" si="3848"/>
        <v>0</v>
      </c>
      <c r="X3415" s="188">
        <f t="shared" si="3849"/>
        <v>0</v>
      </c>
      <c r="Y3415" s="33">
        <f t="shared" si="3850"/>
        <v>44159</v>
      </c>
    </row>
    <row r="3416" spans="1:25" ht="15">
      <c r="A3416" s="39"/>
      <c r="B3416" s="240"/>
      <c r="C3416" s="14" t="str">
        <f>IF(B3413&lt;&gt;"",'Agents Postes'!E$6,"")</f>
        <v>Honoré Tarot</v>
      </c>
      <c r="D3416" s="15"/>
      <c r="E3416" s="16"/>
      <c r="F3416" s="16"/>
      <c r="G3416" s="17"/>
      <c r="H3416" s="17"/>
      <c r="I3416" s="18"/>
      <c r="J3416" s="18"/>
      <c r="K3416" s="19"/>
      <c r="L3416" s="1">
        <f t="shared" si="3806"/>
        <v>0</v>
      </c>
      <c r="M3416" s="4">
        <f t="shared" si="3807"/>
        <v>0</v>
      </c>
      <c r="R3416">
        <f t="shared" si="3844"/>
        <v>2</v>
      </c>
      <c r="S3416" s="33">
        <f t="shared" ref="S3416" si="3865">S3413</f>
        <v>44159</v>
      </c>
      <c r="T3416">
        <f t="shared" si="3846"/>
        <v>48</v>
      </c>
      <c r="U3416">
        <f t="shared" si="3847"/>
        <v>11</v>
      </c>
      <c r="V3416" t="str">
        <f t="shared" si="3809"/>
        <v>48Honoré Tarot2</v>
      </c>
      <c r="W3416" s="188">
        <f t="shared" si="3848"/>
        <v>0</v>
      </c>
      <c r="X3416" s="188">
        <f t="shared" si="3849"/>
        <v>0</v>
      </c>
      <c r="Y3416" s="33">
        <f t="shared" si="3850"/>
        <v>44159</v>
      </c>
    </row>
    <row r="3417" spans="1:25" ht="15">
      <c r="A3417" s="39"/>
      <c r="B3417" s="240"/>
      <c r="C3417" s="14" t="str">
        <f>IF(B3413&lt;&gt;"",'Agents Postes'!E$7,"")</f>
        <v>Joseph Belote</v>
      </c>
      <c r="D3417" s="15"/>
      <c r="E3417" s="16"/>
      <c r="F3417" s="16"/>
      <c r="G3417" s="17"/>
      <c r="H3417" s="17"/>
      <c r="I3417" s="18"/>
      <c r="J3417" s="18"/>
      <c r="K3417" s="19"/>
      <c r="L3417" s="1">
        <f t="shared" si="3806"/>
        <v>0</v>
      </c>
      <c r="M3417" s="4">
        <f t="shared" si="3807"/>
        <v>0</v>
      </c>
      <c r="R3417">
        <f t="shared" si="3844"/>
        <v>2</v>
      </c>
      <c r="S3417" s="33">
        <f t="shared" ref="S3417" si="3866">S3413</f>
        <v>44159</v>
      </c>
      <c r="T3417">
        <f t="shared" si="3846"/>
        <v>48</v>
      </c>
      <c r="U3417">
        <f t="shared" si="3847"/>
        <v>11</v>
      </c>
      <c r="V3417" t="str">
        <f t="shared" si="3809"/>
        <v>48Joseph Belote2</v>
      </c>
      <c r="W3417" s="188">
        <f t="shared" si="3848"/>
        <v>0</v>
      </c>
      <c r="X3417" s="188">
        <f t="shared" si="3849"/>
        <v>0</v>
      </c>
      <c r="Y3417" s="33">
        <f t="shared" si="3850"/>
        <v>44159</v>
      </c>
    </row>
    <row r="3418" spans="1:25" ht="15">
      <c r="A3418" s="39"/>
      <c r="B3418" s="240"/>
      <c r="C3418" s="14" t="str">
        <f>IF(B3413&lt;&gt;"",'Agents Postes'!E$8,"")</f>
        <v/>
      </c>
      <c r="D3418" s="15"/>
      <c r="E3418" s="16"/>
      <c r="F3418" s="16"/>
      <c r="G3418" s="17"/>
      <c r="H3418" s="17"/>
      <c r="I3418" s="18"/>
      <c r="J3418" s="18"/>
      <c r="K3418" s="19"/>
      <c r="L3418" s="1">
        <f t="shared" si="3806"/>
        <v>0</v>
      </c>
      <c r="M3418" s="4">
        <f t="shared" si="3807"/>
        <v>0</v>
      </c>
      <c r="R3418">
        <f t="shared" si="3844"/>
        <v>2</v>
      </c>
      <c r="S3418" s="33">
        <f t="shared" ref="S3418" si="3867">S3413</f>
        <v>44159</v>
      </c>
      <c r="T3418">
        <f t="shared" si="3846"/>
        <v>48</v>
      </c>
      <c r="U3418">
        <f t="shared" si="3847"/>
        <v>11</v>
      </c>
      <c r="V3418" t="str">
        <f t="shared" si="3809"/>
        <v>482</v>
      </c>
      <c r="W3418" s="188">
        <f t="shared" si="3848"/>
        <v>0</v>
      </c>
      <c r="X3418" s="188">
        <f t="shared" si="3849"/>
        <v>0</v>
      </c>
      <c r="Y3418" s="33">
        <f t="shared" si="3850"/>
        <v>44159</v>
      </c>
    </row>
    <row r="3419" spans="1:25" ht="15">
      <c r="A3419" s="39"/>
      <c r="B3419" s="240"/>
      <c r="C3419" s="14" t="str">
        <f>IF(B3413&lt;&gt;"",'Agents Postes'!E$9,"")</f>
        <v/>
      </c>
      <c r="D3419" s="15"/>
      <c r="E3419" s="16"/>
      <c r="F3419" s="16"/>
      <c r="G3419" s="17"/>
      <c r="H3419" s="17"/>
      <c r="I3419" s="18"/>
      <c r="J3419" s="18"/>
      <c r="K3419" s="19"/>
      <c r="L3419" s="1">
        <f t="shared" si="3806"/>
        <v>0</v>
      </c>
      <c r="M3419" s="4">
        <f t="shared" si="3807"/>
        <v>0</v>
      </c>
      <c r="R3419">
        <f t="shared" si="3844"/>
        <v>2</v>
      </c>
      <c r="S3419" s="33">
        <f t="shared" ref="S3419" si="3868">S3413</f>
        <v>44159</v>
      </c>
      <c r="T3419">
        <f t="shared" si="3846"/>
        <v>48</v>
      </c>
      <c r="U3419">
        <f t="shared" si="3847"/>
        <v>11</v>
      </c>
      <c r="V3419" t="str">
        <f t="shared" si="3809"/>
        <v>482</v>
      </c>
      <c r="W3419" s="188">
        <f t="shared" si="3848"/>
        <v>0</v>
      </c>
      <c r="X3419" s="188">
        <f t="shared" si="3849"/>
        <v>0</v>
      </c>
      <c r="Y3419" s="33">
        <f t="shared" si="3850"/>
        <v>44159</v>
      </c>
    </row>
    <row r="3420" spans="1:25" ht="15">
      <c r="A3420" s="39"/>
      <c r="B3420" s="240"/>
      <c r="C3420" s="14" t="str">
        <f>IF(B3413&lt;&gt;"",'Agents Postes'!E$10,"")</f>
        <v/>
      </c>
      <c r="D3420" s="15"/>
      <c r="E3420" s="16"/>
      <c r="F3420" s="16"/>
      <c r="G3420" s="17"/>
      <c r="H3420" s="17"/>
      <c r="I3420" s="18"/>
      <c r="J3420" s="18"/>
      <c r="K3420" s="19"/>
      <c r="L3420" s="1">
        <f t="shared" si="3806"/>
        <v>0</v>
      </c>
      <c r="M3420" s="4">
        <f t="shared" si="3807"/>
        <v>0</v>
      </c>
      <c r="R3420">
        <f t="shared" si="3844"/>
        <v>2</v>
      </c>
      <c r="S3420" s="33">
        <f t="shared" ref="S3420" si="3869">S3413</f>
        <v>44159</v>
      </c>
      <c r="T3420">
        <f t="shared" si="3846"/>
        <v>48</v>
      </c>
      <c r="U3420">
        <f t="shared" si="3847"/>
        <v>11</v>
      </c>
      <c r="V3420" t="str">
        <f t="shared" si="3809"/>
        <v>482</v>
      </c>
      <c r="W3420" s="188">
        <f t="shared" si="3848"/>
        <v>0</v>
      </c>
      <c r="X3420" s="188">
        <f t="shared" si="3849"/>
        <v>0</v>
      </c>
      <c r="Y3420" s="33">
        <f t="shared" si="3850"/>
        <v>44159</v>
      </c>
    </row>
    <row r="3421" spans="1:25" ht="15">
      <c r="A3421" s="39"/>
      <c r="B3421" s="240"/>
      <c r="C3421" s="14" t="str">
        <f>IF(B3413&lt;&gt;"",'Agents Postes'!E$11,"")</f>
        <v/>
      </c>
      <c r="D3421" s="15"/>
      <c r="E3421" s="16"/>
      <c r="F3421" s="16"/>
      <c r="G3421" s="17"/>
      <c r="H3421" s="17"/>
      <c r="I3421" s="18"/>
      <c r="J3421" s="18"/>
      <c r="K3421" s="19"/>
      <c r="L3421" s="1">
        <f t="shared" si="3806"/>
        <v>0</v>
      </c>
      <c r="M3421" s="4">
        <f t="shared" si="3807"/>
        <v>0</v>
      </c>
      <c r="R3421">
        <f t="shared" si="3844"/>
        <v>2</v>
      </c>
      <c r="S3421" s="33">
        <f t="shared" ref="S3421" si="3870">S3413</f>
        <v>44159</v>
      </c>
      <c r="T3421">
        <f t="shared" si="3846"/>
        <v>48</v>
      </c>
      <c r="U3421">
        <f t="shared" si="3847"/>
        <v>11</v>
      </c>
      <c r="V3421" t="str">
        <f t="shared" si="3809"/>
        <v>482</v>
      </c>
      <c r="W3421" s="188">
        <f t="shared" si="3848"/>
        <v>0</v>
      </c>
      <c r="X3421" s="188">
        <f t="shared" si="3849"/>
        <v>0</v>
      </c>
      <c r="Y3421" s="33">
        <f t="shared" si="3850"/>
        <v>44159</v>
      </c>
    </row>
    <row r="3422" spans="1:25" ht="15">
      <c r="A3422" s="39"/>
      <c r="B3422" s="240"/>
      <c r="C3422" s="14" t="str">
        <f>IF(B3413&lt;&gt;"",'Agents Postes'!E$12,"")</f>
        <v/>
      </c>
      <c r="D3422" s="15"/>
      <c r="E3422" s="16"/>
      <c r="F3422" s="16"/>
      <c r="G3422" s="17"/>
      <c r="H3422" s="17"/>
      <c r="I3422" s="18"/>
      <c r="J3422" s="18"/>
      <c r="K3422" s="19"/>
      <c r="L3422" s="1">
        <f t="shared" si="3806"/>
        <v>0</v>
      </c>
      <c r="M3422" s="4">
        <f t="shared" si="3807"/>
        <v>0</v>
      </c>
      <c r="R3422">
        <f t="shared" si="3844"/>
        <v>2</v>
      </c>
      <c r="S3422" s="33">
        <f t="shared" ref="S3422" si="3871">S3413</f>
        <v>44159</v>
      </c>
      <c r="T3422">
        <f t="shared" si="3846"/>
        <v>48</v>
      </c>
      <c r="U3422">
        <f t="shared" si="3847"/>
        <v>11</v>
      </c>
      <c r="V3422" t="str">
        <f t="shared" si="3809"/>
        <v>482</v>
      </c>
      <c r="W3422" s="188">
        <f t="shared" si="3848"/>
        <v>0</v>
      </c>
      <c r="X3422" s="188">
        <f t="shared" si="3849"/>
        <v>0</v>
      </c>
      <c r="Y3422" s="33">
        <f t="shared" si="3850"/>
        <v>44159</v>
      </c>
    </row>
    <row r="3423" spans="1:25" ht="15">
      <c r="A3423" s="39"/>
      <c r="B3423" s="240"/>
      <c r="C3423" s="14" t="str">
        <f>IF(B3413&lt;&gt;"",'Agents Postes'!E$13,"")</f>
        <v/>
      </c>
      <c r="D3423" s="15"/>
      <c r="E3423" s="16"/>
      <c r="F3423" s="16"/>
      <c r="G3423" s="17"/>
      <c r="H3423" s="17"/>
      <c r="I3423" s="18"/>
      <c r="J3423" s="18"/>
      <c r="K3423" s="19"/>
      <c r="L3423" s="1">
        <f t="shared" si="3806"/>
        <v>0</v>
      </c>
      <c r="M3423" s="4">
        <f t="shared" si="3807"/>
        <v>0</v>
      </c>
      <c r="R3423">
        <f t="shared" si="3844"/>
        <v>2</v>
      </c>
      <c r="S3423" s="33">
        <f t="shared" ref="S3423" si="3872">S3413</f>
        <v>44159</v>
      </c>
      <c r="T3423">
        <f t="shared" si="3846"/>
        <v>48</v>
      </c>
      <c r="U3423">
        <f t="shared" si="3847"/>
        <v>11</v>
      </c>
      <c r="V3423" t="str">
        <f t="shared" si="3809"/>
        <v>482</v>
      </c>
      <c r="W3423" s="188">
        <f t="shared" si="3848"/>
        <v>0</v>
      </c>
      <c r="X3423" s="188">
        <f t="shared" si="3849"/>
        <v>0</v>
      </c>
      <c r="Y3423" s="33">
        <f t="shared" si="3850"/>
        <v>44159</v>
      </c>
    </row>
    <row r="3424" spans="1:25" ht="15">
      <c r="A3424" s="39"/>
      <c r="B3424" s="240"/>
      <c r="C3424" s="14" t="str">
        <f>IF(B3413&lt;&gt;"",'Agents Postes'!E$14,"")</f>
        <v/>
      </c>
      <c r="D3424" s="15"/>
      <c r="E3424" s="16"/>
      <c r="F3424" s="16"/>
      <c r="G3424" s="17"/>
      <c r="H3424" s="17"/>
      <c r="I3424" s="18"/>
      <c r="J3424" s="18"/>
      <c r="K3424" s="19"/>
      <c r="L3424" s="1">
        <f t="shared" si="3806"/>
        <v>0</v>
      </c>
      <c r="M3424" s="4">
        <f t="shared" si="3807"/>
        <v>0</v>
      </c>
      <c r="R3424">
        <f t="shared" si="3844"/>
        <v>2</v>
      </c>
      <c r="S3424" s="33">
        <f t="shared" ref="S3424" si="3873">S3413</f>
        <v>44159</v>
      </c>
      <c r="T3424">
        <f t="shared" si="3846"/>
        <v>48</v>
      </c>
      <c r="U3424">
        <f t="shared" si="3847"/>
        <v>11</v>
      </c>
      <c r="V3424" t="str">
        <f t="shared" si="3809"/>
        <v>482</v>
      </c>
      <c r="W3424" s="188">
        <f t="shared" si="3848"/>
        <v>0</v>
      </c>
      <c r="X3424" s="188">
        <f t="shared" si="3849"/>
        <v>0</v>
      </c>
      <c r="Y3424" s="33">
        <f t="shared" si="3850"/>
        <v>44159</v>
      </c>
    </row>
    <row r="3425" spans="1:25" ht="15">
      <c r="A3425" s="39"/>
      <c r="B3425" s="240"/>
      <c r="C3425" s="14" t="str">
        <f>IF(B3414&lt;&gt;"",'Agents Postes'!E$14,"")</f>
        <v/>
      </c>
      <c r="D3425" s="15"/>
      <c r="E3425" s="16"/>
      <c r="F3425" s="16"/>
      <c r="G3425" s="17"/>
      <c r="H3425" s="17"/>
      <c r="I3425" s="18"/>
      <c r="J3425" s="18"/>
      <c r="K3425" s="19"/>
      <c r="L3425" s="1">
        <f t="shared" si="3806"/>
        <v>0</v>
      </c>
      <c r="M3425" s="4">
        <f t="shared" si="3807"/>
        <v>0</v>
      </c>
      <c r="R3425">
        <f t="shared" si="3844"/>
        <v>2</v>
      </c>
      <c r="S3425" s="33">
        <f t="shared" ref="S3425" si="3874">S3413</f>
        <v>44159</v>
      </c>
      <c r="T3425">
        <f t="shared" si="3846"/>
        <v>48</v>
      </c>
      <c r="U3425">
        <f t="shared" si="3847"/>
        <v>11</v>
      </c>
      <c r="V3425" t="str">
        <f t="shared" si="3809"/>
        <v>482</v>
      </c>
      <c r="W3425" s="188">
        <f t="shared" si="3848"/>
        <v>0</v>
      </c>
      <c r="X3425" s="188">
        <f t="shared" si="3849"/>
        <v>0</v>
      </c>
      <c r="Y3425" s="33">
        <f t="shared" si="3850"/>
        <v>44159</v>
      </c>
    </row>
    <row r="3426" spans="1:25" ht="15">
      <c r="A3426" s="39"/>
      <c r="B3426" s="240"/>
      <c r="C3426" s="14" t="str">
        <f>IF(B3415&lt;&gt;"",'Agents Postes'!E$14,"")</f>
        <v/>
      </c>
      <c r="D3426" s="15"/>
      <c r="E3426" s="16"/>
      <c r="F3426" s="16"/>
      <c r="G3426" s="17"/>
      <c r="H3426" s="17"/>
      <c r="I3426" s="18"/>
      <c r="J3426" s="18"/>
      <c r="K3426" s="19"/>
      <c r="L3426" s="1">
        <f t="shared" si="3806"/>
        <v>0</v>
      </c>
      <c r="M3426" s="4">
        <f t="shared" si="3807"/>
        <v>0</v>
      </c>
      <c r="R3426">
        <f t="shared" si="3844"/>
        <v>2</v>
      </c>
      <c r="S3426" s="33">
        <f t="shared" ref="S3426" si="3875">S3413</f>
        <v>44159</v>
      </c>
      <c r="T3426">
        <f t="shared" si="3846"/>
        <v>48</v>
      </c>
      <c r="U3426">
        <f t="shared" si="3847"/>
        <v>11</v>
      </c>
      <c r="V3426" t="str">
        <f t="shared" si="3809"/>
        <v>482</v>
      </c>
      <c r="W3426" s="188">
        <f t="shared" si="3848"/>
        <v>0</v>
      </c>
      <c r="X3426" s="188">
        <f t="shared" si="3849"/>
        <v>0</v>
      </c>
      <c r="Y3426" s="33">
        <f t="shared" si="3850"/>
        <v>44159</v>
      </c>
    </row>
    <row r="3427" spans="1:25" ht="15.75" thickBot="1">
      <c r="A3427" s="39"/>
      <c r="B3427" s="241"/>
      <c r="C3427" s="14" t="str">
        <f>IF(B3416&lt;&gt;"",'Agents Postes'!E$14,"")</f>
        <v/>
      </c>
      <c r="D3427" s="15"/>
      <c r="E3427" s="126"/>
      <c r="F3427" s="126"/>
      <c r="G3427" s="127"/>
      <c r="H3427" s="127"/>
      <c r="I3427" s="128"/>
      <c r="J3427" s="128"/>
      <c r="K3427" s="21"/>
      <c r="L3427" s="5">
        <f t="shared" si="3806"/>
        <v>0</v>
      </c>
      <c r="M3427" s="6">
        <f t="shared" si="3807"/>
        <v>0</v>
      </c>
      <c r="R3427">
        <f t="shared" si="3844"/>
        <v>2</v>
      </c>
      <c r="S3427" s="33">
        <f t="shared" ref="S3427" si="3876">S3413</f>
        <v>44159</v>
      </c>
      <c r="T3427">
        <f t="shared" si="3846"/>
        <v>48</v>
      </c>
      <c r="U3427">
        <f t="shared" si="3847"/>
        <v>11</v>
      </c>
      <c r="V3427" t="str">
        <f t="shared" si="3809"/>
        <v>482</v>
      </c>
      <c r="W3427" s="188">
        <f t="shared" si="3848"/>
        <v>0</v>
      </c>
      <c r="X3427" s="188">
        <f t="shared" si="3849"/>
        <v>0</v>
      </c>
      <c r="Y3427" s="33">
        <f t="shared" si="3850"/>
        <v>44159</v>
      </c>
    </row>
    <row r="3428" spans="1:25" ht="15">
      <c r="A3428" s="39">
        <v>228</v>
      </c>
      <c r="B3428" s="239">
        <f>IF(WORKDAY(D$4,A3428,Feries)&lt;=F$4,WORKDAY(D$4,A3428,Feries),"")</f>
        <v>44160</v>
      </c>
      <c r="C3428" s="11" t="str">
        <f>IF(B3428&lt;&gt;"",'Agents Postes'!E$3,"")</f>
        <v>Herbert Dupont</v>
      </c>
      <c r="D3428" s="12"/>
      <c r="E3428" s="123"/>
      <c r="F3428" s="123"/>
      <c r="G3428" s="124"/>
      <c r="H3428" s="124"/>
      <c r="I3428" s="125"/>
      <c r="J3428" s="125"/>
      <c r="K3428" s="13"/>
      <c r="L3428" s="2">
        <f t="shared" si="3806"/>
        <v>0</v>
      </c>
      <c r="M3428" s="3">
        <f t="shared" si="3807"/>
        <v>0</v>
      </c>
      <c r="R3428">
        <f t="shared" si="3844"/>
        <v>3</v>
      </c>
      <c r="S3428" s="33">
        <f t="shared" ref="S3428" si="3877">B3428</f>
        <v>44160</v>
      </c>
      <c r="T3428">
        <f t="shared" si="3846"/>
        <v>48</v>
      </c>
      <c r="U3428">
        <f t="shared" si="3847"/>
        <v>11</v>
      </c>
      <c r="V3428" t="str">
        <f t="shared" si="3809"/>
        <v>48Herbert Dupont3</v>
      </c>
      <c r="W3428" s="188">
        <f t="shared" si="3848"/>
        <v>0</v>
      </c>
      <c r="X3428" s="188">
        <f t="shared" si="3849"/>
        <v>0</v>
      </c>
      <c r="Y3428" s="33">
        <f t="shared" si="3850"/>
        <v>44160</v>
      </c>
    </row>
    <row r="3429" spans="1:25" ht="15">
      <c r="A3429" s="39"/>
      <c r="B3429" s="240"/>
      <c r="C3429" s="14" t="str">
        <f>IF(B3428&lt;&gt;"",'Agents Postes'!E$4,"")</f>
        <v>Lulu Durand</v>
      </c>
      <c r="D3429" s="15"/>
      <c r="E3429" s="16"/>
      <c r="F3429" s="16"/>
      <c r="G3429" s="17"/>
      <c r="H3429" s="17"/>
      <c r="I3429" s="18"/>
      <c r="J3429" s="18"/>
      <c r="K3429" s="19"/>
      <c r="L3429" s="1">
        <f t="shared" si="3806"/>
        <v>0</v>
      </c>
      <c r="M3429" s="4">
        <f t="shared" si="3807"/>
        <v>0</v>
      </c>
      <c r="R3429">
        <f t="shared" si="3844"/>
        <v>3</v>
      </c>
      <c r="S3429" s="33">
        <f t="shared" ref="S3429" si="3878">S3428</f>
        <v>44160</v>
      </c>
      <c r="T3429">
        <f t="shared" si="3846"/>
        <v>48</v>
      </c>
      <c r="U3429">
        <f t="shared" si="3847"/>
        <v>11</v>
      </c>
      <c r="V3429" t="str">
        <f t="shared" si="3809"/>
        <v>48Lulu Durand3</v>
      </c>
      <c r="W3429" s="188">
        <f t="shared" si="3848"/>
        <v>0</v>
      </c>
      <c r="X3429" s="188">
        <f t="shared" si="3849"/>
        <v>0</v>
      </c>
      <c r="Y3429" s="33">
        <f t="shared" si="3850"/>
        <v>44160</v>
      </c>
    </row>
    <row r="3430" spans="1:25" ht="15">
      <c r="A3430" s="39"/>
      <c r="B3430" s="240"/>
      <c r="C3430" s="14" t="str">
        <f>IF(B3428&lt;&gt;"",'Agents Postes'!E$5,"")</f>
        <v>Jules Wist</v>
      </c>
      <c r="D3430" s="15"/>
      <c r="E3430" s="16"/>
      <c r="F3430" s="16"/>
      <c r="G3430" s="17"/>
      <c r="H3430" s="17"/>
      <c r="I3430" s="18"/>
      <c r="J3430" s="18"/>
      <c r="K3430" s="19"/>
      <c r="L3430" s="1">
        <f t="shared" ref="L3430:L3493" si="3879">(F3430-E3430)+(H3430-G3430)+(J3430-I3430)</f>
        <v>0</v>
      </c>
      <c r="M3430" s="4">
        <f t="shared" ref="M3430:M3493" si="3880">L3430*24</f>
        <v>0</v>
      </c>
      <c r="R3430">
        <f t="shared" si="3844"/>
        <v>3</v>
      </c>
      <c r="S3430" s="33">
        <f t="shared" ref="S3430" si="3881">S3428</f>
        <v>44160</v>
      </c>
      <c r="T3430">
        <f t="shared" si="3846"/>
        <v>48</v>
      </c>
      <c r="U3430">
        <f t="shared" si="3847"/>
        <v>11</v>
      </c>
      <c r="V3430" t="str">
        <f t="shared" ref="V3430:V3493" si="3882">T3430&amp;C3430&amp;R3430</f>
        <v>48Jules Wist3</v>
      </c>
      <c r="W3430" s="188">
        <f t="shared" si="3848"/>
        <v>0</v>
      </c>
      <c r="X3430" s="188">
        <f t="shared" si="3849"/>
        <v>0</v>
      </c>
      <c r="Y3430" s="33">
        <f t="shared" si="3850"/>
        <v>44160</v>
      </c>
    </row>
    <row r="3431" spans="1:25" ht="15">
      <c r="A3431" s="39"/>
      <c r="B3431" s="240"/>
      <c r="C3431" s="14" t="str">
        <f>IF(B3428&lt;&gt;"",'Agents Postes'!E$6,"")</f>
        <v>Honoré Tarot</v>
      </c>
      <c r="D3431" s="15"/>
      <c r="E3431" s="16"/>
      <c r="F3431" s="16"/>
      <c r="G3431" s="17"/>
      <c r="H3431" s="17"/>
      <c r="I3431" s="18"/>
      <c r="J3431" s="18"/>
      <c r="K3431" s="19"/>
      <c r="L3431" s="1">
        <f t="shared" si="3879"/>
        <v>0</v>
      </c>
      <c r="M3431" s="4">
        <f t="shared" si="3880"/>
        <v>0</v>
      </c>
      <c r="R3431">
        <f t="shared" si="3844"/>
        <v>3</v>
      </c>
      <c r="S3431" s="33">
        <f t="shared" ref="S3431" si="3883">S3428</f>
        <v>44160</v>
      </c>
      <c r="T3431">
        <f t="shared" si="3846"/>
        <v>48</v>
      </c>
      <c r="U3431">
        <f t="shared" si="3847"/>
        <v>11</v>
      </c>
      <c r="V3431" t="str">
        <f t="shared" si="3882"/>
        <v>48Honoré Tarot3</v>
      </c>
      <c r="W3431" s="188">
        <f t="shared" si="3848"/>
        <v>0</v>
      </c>
      <c r="X3431" s="188">
        <f t="shared" si="3849"/>
        <v>0</v>
      </c>
      <c r="Y3431" s="33">
        <f t="shared" si="3850"/>
        <v>44160</v>
      </c>
    </row>
    <row r="3432" spans="1:25" ht="15">
      <c r="A3432" s="39"/>
      <c r="B3432" s="240"/>
      <c r="C3432" s="14" t="str">
        <f>IF(B3428&lt;&gt;"",'Agents Postes'!E$7,"")</f>
        <v>Joseph Belote</v>
      </c>
      <c r="D3432" s="15"/>
      <c r="E3432" s="16"/>
      <c r="F3432" s="16"/>
      <c r="G3432" s="17"/>
      <c r="H3432" s="17"/>
      <c r="I3432" s="18"/>
      <c r="J3432" s="18"/>
      <c r="K3432" s="19"/>
      <c r="L3432" s="1">
        <f t="shared" si="3879"/>
        <v>0</v>
      </c>
      <c r="M3432" s="4">
        <f t="shared" si="3880"/>
        <v>0</v>
      </c>
      <c r="R3432">
        <f t="shared" si="3844"/>
        <v>3</v>
      </c>
      <c r="S3432" s="33">
        <f t="shared" ref="S3432" si="3884">S3428</f>
        <v>44160</v>
      </c>
      <c r="T3432">
        <f t="shared" si="3846"/>
        <v>48</v>
      </c>
      <c r="U3432">
        <f t="shared" si="3847"/>
        <v>11</v>
      </c>
      <c r="V3432" t="str">
        <f t="shared" si="3882"/>
        <v>48Joseph Belote3</v>
      </c>
      <c r="W3432" s="188">
        <f t="shared" si="3848"/>
        <v>0</v>
      </c>
      <c r="X3432" s="188">
        <f t="shared" si="3849"/>
        <v>0</v>
      </c>
      <c r="Y3432" s="33">
        <f t="shared" si="3850"/>
        <v>44160</v>
      </c>
    </row>
    <row r="3433" spans="1:25" ht="15">
      <c r="A3433" s="39"/>
      <c r="B3433" s="240"/>
      <c r="C3433" s="14" t="str">
        <f>IF(B3428&lt;&gt;"",'Agents Postes'!E$8,"")</f>
        <v/>
      </c>
      <c r="D3433" s="15"/>
      <c r="E3433" s="16"/>
      <c r="F3433" s="16"/>
      <c r="G3433" s="17"/>
      <c r="H3433" s="17"/>
      <c r="I3433" s="18"/>
      <c r="J3433" s="18"/>
      <c r="K3433" s="19"/>
      <c r="L3433" s="1">
        <f t="shared" si="3879"/>
        <v>0</v>
      </c>
      <c r="M3433" s="4">
        <f t="shared" si="3880"/>
        <v>0</v>
      </c>
      <c r="R3433">
        <f t="shared" si="3844"/>
        <v>3</v>
      </c>
      <c r="S3433" s="33">
        <f t="shared" ref="S3433" si="3885">S3428</f>
        <v>44160</v>
      </c>
      <c r="T3433">
        <f t="shared" si="3846"/>
        <v>48</v>
      </c>
      <c r="U3433">
        <f t="shared" si="3847"/>
        <v>11</v>
      </c>
      <c r="V3433" t="str">
        <f t="shared" si="3882"/>
        <v>483</v>
      </c>
      <c r="W3433" s="188">
        <f t="shared" si="3848"/>
        <v>0</v>
      </c>
      <c r="X3433" s="188">
        <f t="shared" si="3849"/>
        <v>0</v>
      </c>
      <c r="Y3433" s="33">
        <f t="shared" si="3850"/>
        <v>44160</v>
      </c>
    </row>
    <row r="3434" spans="1:25" ht="15">
      <c r="A3434" s="39"/>
      <c r="B3434" s="240"/>
      <c r="C3434" s="14" t="str">
        <f>IF(B3428&lt;&gt;"",'Agents Postes'!E$9,"")</f>
        <v/>
      </c>
      <c r="D3434" s="15"/>
      <c r="E3434" s="16"/>
      <c r="F3434" s="16"/>
      <c r="G3434" s="17"/>
      <c r="H3434" s="17"/>
      <c r="I3434" s="18"/>
      <c r="J3434" s="18"/>
      <c r="K3434" s="19"/>
      <c r="L3434" s="1">
        <f t="shared" si="3879"/>
        <v>0</v>
      </c>
      <c r="M3434" s="4">
        <f t="shared" si="3880"/>
        <v>0</v>
      </c>
      <c r="R3434">
        <f t="shared" si="3844"/>
        <v>3</v>
      </c>
      <c r="S3434" s="33">
        <f t="shared" ref="S3434" si="3886">S3428</f>
        <v>44160</v>
      </c>
      <c r="T3434">
        <f t="shared" si="3846"/>
        <v>48</v>
      </c>
      <c r="U3434">
        <f t="shared" si="3847"/>
        <v>11</v>
      </c>
      <c r="V3434" t="str">
        <f t="shared" si="3882"/>
        <v>483</v>
      </c>
      <c r="W3434" s="188">
        <f t="shared" si="3848"/>
        <v>0</v>
      </c>
      <c r="X3434" s="188">
        <f t="shared" si="3849"/>
        <v>0</v>
      </c>
      <c r="Y3434" s="33">
        <f t="shared" si="3850"/>
        <v>44160</v>
      </c>
    </row>
    <row r="3435" spans="1:25" ht="15">
      <c r="A3435" s="39"/>
      <c r="B3435" s="240"/>
      <c r="C3435" s="14" t="str">
        <f>IF(B3428&lt;&gt;"",'Agents Postes'!E$10,"")</f>
        <v/>
      </c>
      <c r="D3435" s="15"/>
      <c r="E3435" s="16"/>
      <c r="F3435" s="16"/>
      <c r="G3435" s="17"/>
      <c r="H3435" s="17"/>
      <c r="I3435" s="18"/>
      <c r="J3435" s="18"/>
      <c r="K3435" s="19"/>
      <c r="L3435" s="1">
        <f t="shared" si="3879"/>
        <v>0</v>
      </c>
      <c r="M3435" s="4">
        <f t="shared" si="3880"/>
        <v>0</v>
      </c>
      <c r="R3435">
        <f t="shared" si="3844"/>
        <v>3</v>
      </c>
      <c r="S3435" s="33">
        <f t="shared" ref="S3435" si="3887">S3428</f>
        <v>44160</v>
      </c>
      <c r="T3435">
        <f t="shared" si="3846"/>
        <v>48</v>
      </c>
      <c r="U3435">
        <f t="shared" si="3847"/>
        <v>11</v>
      </c>
      <c r="V3435" t="str">
        <f t="shared" si="3882"/>
        <v>483</v>
      </c>
      <c r="W3435" s="188">
        <f t="shared" si="3848"/>
        <v>0</v>
      </c>
      <c r="X3435" s="188">
        <f t="shared" si="3849"/>
        <v>0</v>
      </c>
      <c r="Y3435" s="33">
        <f t="shared" si="3850"/>
        <v>44160</v>
      </c>
    </row>
    <row r="3436" spans="1:25" ht="15">
      <c r="A3436" s="39"/>
      <c r="B3436" s="240"/>
      <c r="C3436" s="14" t="str">
        <f>IF(B3428&lt;&gt;"",'Agents Postes'!E$11,"")</f>
        <v/>
      </c>
      <c r="D3436" s="15"/>
      <c r="E3436" s="16"/>
      <c r="F3436" s="16"/>
      <c r="G3436" s="17"/>
      <c r="H3436" s="17"/>
      <c r="I3436" s="18"/>
      <c r="J3436" s="18"/>
      <c r="K3436" s="19"/>
      <c r="L3436" s="1">
        <f t="shared" si="3879"/>
        <v>0</v>
      </c>
      <c r="M3436" s="4">
        <f t="shared" si="3880"/>
        <v>0</v>
      </c>
      <c r="R3436">
        <f t="shared" si="3844"/>
        <v>3</v>
      </c>
      <c r="S3436" s="33">
        <f t="shared" ref="S3436" si="3888">S3428</f>
        <v>44160</v>
      </c>
      <c r="T3436">
        <f t="shared" si="3846"/>
        <v>48</v>
      </c>
      <c r="U3436">
        <f t="shared" si="3847"/>
        <v>11</v>
      </c>
      <c r="V3436" t="str">
        <f t="shared" si="3882"/>
        <v>483</v>
      </c>
      <c r="W3436" s="188">
        <f t="shared" si="3848"/>
        <v>0</v>
      </c>
      <c r="X3436" s="188">
        <f t="shared" si="3849"/>
        <v>0</v>
      </c>
      <c r="Y3436" s="33">
        <f t="shared" si="3850"/>
        <v>44160</v>
      </c>
    </row>
    <row r="3437" spans="1:25" ht="15">
      <c r="A3437" s="39"/>
      <c r="B3437" s="240"/>
      <c r="C3437" s="14" t="str">
        <f>IF(B3428&lt;&gt;"",'Agents Postes'!E$12,"")</f>
        <v/>
      </c>
      <c r="D3437" s="15"/>
      <c r="E3437" s="16"/>
      <c r="F3437" s="16"/>
      <c r="G3437" s="17"/>
      <c r="H3437" s="17"/>
      <c r="I3437" s="18"/>
      <c r="J3437" s="18"/>
      <c r="K3437" s="19"/>
      <c r="L3437" s="1">
        <f t="shared" si="3879"/>
        <v>0</v>
      </c>
      <c r="M3437" s="4">
        <f t="shared" si="3880"/>
        <v>0</v>
      </c>
      <c r="R3437">
        <f t="shared" si="3844"/>
        <v>3</v>
      </c>
      <c r="S3437" s="33">
        <f t="shared" ref="S3437" si="3889">S3428</f>
        <v>44160</v>
      </c>
      <c r="T3437">
        <f t="shared" si="3846"/>
        <v>48</v>
      </c>
      <c r="U3437">
        <f t="shared" si="3847"/>
        <v>11</v>
      </c>
      <c r="V3437" t="str">
        <f t="shared" si="3882"/>
        <v>483</v>
      </c>
      <c r="W3437" s="188">
        <f t="shared" si="3848"/>
        <v>0</v>
      </c>
      <c r="X3437" s="188">
        <f t="shared" si="3849"/>
        <v>0</v>
      </c>
      <c r="Y3437" s="33">
        <f t="shared" si="3850"/>
        <v>44160</v>
      </c>
    </row>
    <row r="3438" spans="1:25" ht="15">
      <c r="A3438" s="39"/>
      <c r="B3438" s="240"/>
      <c r="C3438" s="14" t="str">
        <f>IF(B3428&lt;&gt;"",'Agents Postes'!E$13,"")</f>
        <v/>
      </c>
      <c r="D3438" s="15"/>
      <c r="E3438" s="16"/>
      <c r="F3438" s="16"/>
      <c r="G3438" s="17"/>
      <c r="H3438" s="17"/>
      <c r="I3438" s="18"/>
      <c r="J3438" s="18"/>
      <c r="K3438" s="19"/>
      <c r="L3438" s="1">
        <f t="shared" si="3879"/>
        <v>0</v>
      </c>
      <c r="M3438" s="4">
        <f t="shared" si="3880"/>
        <v>0</v>
      </c>
      <c r="R3438">
        <f t="shared" si="3844"/>
        <v>3</v>
      </c>
      <c r="S3438" s="33">
        <f t="shared" ref="S3438" si="3890">S3428</f>
        <v>44160</v>
      </c>
      <c r="T3438">
        <f t="shared" si="3846"/>
        <v>48</v>
      </c>
      <c r="U3438">
        <f t="shared" si="3847"/>
        <v>11</v>
      </c>
      <c r="V3438" t="str">
        <f t="shared" si="3882"/>
        <v>483</v>
      </c>
      <c r="W3438" s="188">
        <f t="shared" si="3848"/>
        <v>0</v>
      </c>
      <c r="X3438" s="188">
        <f t="shared" si="3849"/>
        <v>0</v>
      </c>
      <c r="Y3438" s="33">
        <f t="shared" si="3850"/>
        <v>44160</v>
      </c>
    </row>
    <row r="3439" spans="1:25" ht="15">
      <c r="A3439" s="39"/>
      <c r="B3439" s="240"/>
      <c r="C3439" s="14" t="str">
        <f>IF(B3428&lt;&gt;"",'Agents Postes'!E$14,"")</f>
        <v/>
      </c>
      <c r="D3439" s="15"/>
      <c r="E3439" s="16"/>
      <c r="F3439" s="16"/>
      <c r="G3439" s="17"/>
      <c r="H3439" s="17"/>
      <c r="I3439" s="18"/>
      <c r="J3439" s="18"/>
      <c r="K3439" s="19"/>
      <c r="L3439" s="1">
        <f t="shared" si="3879"/>
        <v>0</v>
      </c>
      <c r="M3439" s="4">
        <f t="shared" si="3880"/>
        <v>0</v>
      </c>
      <c r="R3439">
        <f t="shared" si="3844"/>
        <v>3</v>
      </c>
      <c r="S3439" s="33">
        <f t="shared" ref="S3439" si="3891">S3428</f>
        <v>44160</v>
      </c>
      <c r="T3439">
        <f t="shared" si="3846"/>
        <v>48</v>
      </c>
      <c r="U3439">
        <f t="shared" si="3847"/>
        <v>11</v>
      </c>
      <c r="V3439" t="str">
        <f t="shared" si="3882"/>
        <v>483</v>
      </c>
      <c r="W3439" s="188">
        <f t="shared" si="3848"/>
        <v>0</v>
      </c>
      <c r="X3439" s="188">
        <f t="shared" si="3849"/>
        <v>0</v>
      </c>
      <c r="Y3439" s="33">
        <f t="shared" si="3850"/>
        <v>44160</v>
      </c>
    </row>
    <row r="3440" spans="1:25" ht="15">
      <c r="A3440" s="39"/>
      <c r="B3440" s="240"/>
      <c r="C3440" s="14" t="str">
        <f>IF(B3429&lt;&gt;"",'Agents Postes'!E$14,"")</f>
        <v/>
      </c>
      <c r="D3440" s="15"/>
      <c r="E3440" s="16"/>
      <c r="F3440" s="16"/>
      <c r="G3440" s="17"/>
      <c r="H3440" s="17"/>
      <c r="I3440" s="18"/>
      <c r="J3440" s="18"/>
      <c r="K3440" s="19"/>
      <c r="L3440" s="1">
        <f t="shared" si="3879"/>
        <v>0</v>
      </c>
      <c r="M3440" s="4">
        <f t="shared" si="3880"/>
        <v>0</v>
      </c>
      <c r="R3440">
        <f t="shared" si="3844"/>
        <v>3</v>
      </c>
      <c r="S3440" s="33">
        <f t="shared" ref="S3440" si="3892">S3428</f>
        <v>44160</v>
      </c>
      <c r="T3440">
        <f t="shared" si="3846"/>
        <v>48</v>
      </c>
      <c r="U3440">
        <f t="shared" si="3847"/>
        <v>11</v>
      </c>
      <c r="V3440" t="str">
        <f t="shared" si="3882"/>
        <v>483</v>
      </c>
      <c r="W3440" s="188">
        <f t="shared" si="3848"/>
        <v>0</v>
      </c>
      <c r="X3440" s="188">
        <f t="shared" si="3849"/>
        <v>0</v>
      </c>
      <c r="Y3440" s="33">
        <f t="shared" si="3850"/>
        <v>44160</v>
      </c>
    </row>
    <row r="3441" spans="1:25" ht="15">
      <c r="A3441" s="39"/>
      <c r="B3441" s="240"/>
      <c r="C3441" s="14" t="str">
        <f>IF(B3430&lt;&gt;"",'Agents Postes'!E$14,"")</f>
        <v/>
      </c>
      <c r="D3441" s="15"/>
      <c r="E3441" s="16"/>
      <c r="F3441" s="16"/>
      <c r="G3441" s="17"/>
      <c r="H3441" s="17"/>
      <c r="I3441" s="18"/>
      <c r="J3441" s="18"/>
      <c r="K3441" s="19"/>
      <c r="L3441" s="1">
        <f t="shared" si="3879"/>
        <v>0</v>
      </c>
      <c r="M3441" s="4">
        <f t="shared" si="3880"/>
        <v>0</v>
      </c>
      <c r="R3441">
        <f t="shared" si="3844"/>
        <v>3</v>
      </c>
      <c r="S3441" s="33">
        <f t="shared" ref="S3441" si="3893">S3428</f>
        <v>44160</v>
      </c>
      <c r="T3441">
        <f t="shared" si="3846"/>
        <v>48</v>
      </c>
      <c r="U3441">
        <f t="shared" si="3847"/>
        <v>11</v>
      </c>
      <c r="V3441" t="str">
        <f t="shared" si="3882"/>
        <v>483</v>
      </c>
      <c r="W3441" s="188">
        <f t="shared" si="3848"/>
        <v>0</v>
      </c>
      <c r="X3441" s="188">
        <f t="shared" si="3849"/>
        <v>0</v>
      </c>
      <c r="Y3441" s="33">
        <f t="shared" si="3850"/>
        <v>44160</v>
      </c>
    </row>
    <row r="3442" spans="1:25" ht="15.75" thickBot="1">
      <c r="A3442" s="39"/>
      <c r="B3442" s="241"/>
      <c r="C3442" s="14" t="str">
        <f>IF(B3431&lt;&gt;"",'Agents Postes'!E$14,"")</f>
        <v/>
      </c>
      <c r="D3442" s="15"/>
      <c r="E3442" s="126"/>
      <c r="F3442" s="126"/>
      <c r="G3442" s="127"/>
      <c r="H3442" s="127"/>
      <c r="I3442" s="128"/>
      <c r="J3442" s="128"/>
      <c r="K3442" s="21"/>
      <c r="L3442" s="5">
        <f t="shared" si="3879"/>
        <v>0</v>
      </c>
      <c r="M3442" s="6">
        <f t="shared" si="3880"/>
        <v>0</v>
      </c>
      <c r="R3442">
        <f t="shared" si="3844"/>
        <v>3</v>
      </c>
      <c r="S3442" s="33">
        <f t="shared" ref="S3442" si="3894">S3428</f>
        <v>44160</v>
      </c>
      <c r="T3442">
        <f t="shared" si="3846"/>
        <v>48</v>
      </c>
      <c r="U3442">
        <f t="shared" si="3847"/>
        <v>11</v>
      </c>
      <c r="V3442" t="str">
        <f t="shared" si="3882"/>
        <v>483</v>
      </c>
      <c r="W3442" s="188">
        <f t="shared" si="3848"/>
        <v>0</v>
      </c>
      <c r="X3442" s="188">
        <f t="shared" si="3849"/>
        <v>0</v>
      </c>
      <c r="Y3442" s="33">
        <f t="shared" si="3850"/>
        <v>44160</v>
      </c>
    </row>
    <row r="3443" spans="1:25" ht="15">
      <c r="A3443" s="39">
        <v>229</v>
      </c>
      <c r="B3443" s="239">
        <f>IF(WORKDAY(D$4,A3443,Feries)&lt;=F$4,WORKDAY(D$4,A3443,Feries),"")</f>
        <v>44161</v>
      </c>
      <c r="C3443" s="11" t="str">
        <f>IF(B3443&lt;&gt;"",'Agents Postes'!E$3,"")</f>
        <v>Herbert Dupont</v>
      </c>
      <c r="D3443" s="12"/>
      <c r="E3443" s="123"/>
      <c r="F3443" s="123"/>
      <c r="G3443" s="124"/>
      <c r="H3443" s="124"/>
      <c r="I3443" s="125"/>
      <c r="J3443" s="125"/>
      <c r="K3443" s="13"/>
      <c r="L3443" s="2">
        <f t="shared" si="3879"/>
        <v>0</v>
      </c>
      <c r="M3443" s="3">
        <f t="shared" si="3880"/>
        <v>0</v>
      </c>
      <c r="R3443">
        <f t="shared" si="3844"/>
        <v>4</v>
      </c>
      <c r="S3443" s="33">
        <f t="shared" ref="S3443" si="3895">B3443</f>
        <v>44161</v>
      </c>
      <c r="T3443">
        <f t="shared" si="3846"/>
        <v>48</v>
      </c>
      <c r="U3443">
        <f t="shared" si="3847"/>
        <v>11</v>
      </c>
      <c r="V3443" t="str">
        <f t="shared" si="3882"/>
        <v>48Herbert Dupont4</v>
      </c>
      <c r="W3443" s="188">
        <f t="shared" si="3848"/>
        <v>0</v>
      </c>
      <c r="X3443" s="188">
        <f t="shared" si="3849"/>
        <v>0</v>
      </c>
      <c r="Y3443" s="33">
        <f t="shared" si="3850"/>
        <v>44161</v>
      </c>
    </row>
    <row r="3444" spans="1:25" ht="15">
      <c r="A3444" s="39"/>
      <c r="B3444" s="240"/>
      <c r="C3444" s="14" t="str">
        <f>IF(B3443&lt;&gt;"",'Agents Postes'!E$4,"")</f>
        <v>Lulu Durand</v>
      </c>
      <c r="D3444" s="15"/>
      <c r="E3444" s="16"/>
      <c r="F3444" s="16"/>
      <c r="G3444" s="17"/>
      <c r="H3444" s="17"/>
      <c r="I3444" s="18"/>
      <c r="J3444" s="18"/>
      <c r="K3444" s="19"/>
      <c r="L3444" s="1">
        <f t="shared" si="3879"/>
        <v>0</v>
      </c>
      <c r="M3444" s="4">
        <f t="shared" si="3880"/>
        <v>0</v>
      </c>
      <c r="R3444">
        <f t="shared" si="3844"/>
        <v>4</v>
      </c>
      <c r="S3444" s="33">
        <f t="shared" ref="S3444" si="3896">S3443</f>
        <v>44161</v>
      </c>
      <c r="T3444">
        <f t="shared" si="3846"/>
        <v>48</v>
      </c>
      <c r="U3444">
        <f t="shared" si="3847"/>
        <v>11</v>
      </c>
      <c r="V3444" t="str">
        <f t="shared" si="3882"/>
        <v>48Lulu Durand4</v>
      </c>
      <c r="W3444" s="188">
        <f t="shared" si="3848"/>
        <v>0</v>
      </c>
      <c r="X3444" s="188">
        <f t="shared" si="3849"/>
        <v>0</v>
      </c>
      <c r="Y3444" s="33">
        <f t="shared" si="3850"/>
        <v>44161</v>
      </c>
    </row>
    <row r="3445" spans="1:25" ht="15">
      <c r="A3445" s="39"/>
      <c r="B3445" s="240"/>
      <c r="C3445" s="14" t="str">
        <f>IF(B3443&lt;&gt;"",'Agents Postes'!E$5,"")</f>
        <v>Jules Wist</v>
      </c>
      <c r="D3445" s="15"/>
      <c r="E3445" s="16"/>
      <c r="F3445" s="16"/>
      <c r="G3445" s="17"/>
      <c r="H3445" s="17"/>
      <c r="I3445" s="18"/>
      <c r="J3445" s="18"/>
      <c r="K3445" s="19"/>
      <c r="L3445" s="1">
        <f t="shared" si="3879"/>
        <v>0</v>
      </c>
      <c r="M3445" s="4">
        <f t="shared" si="3880"/>
        <v>0</v>
      </c>
      <c r="R3445">
        <f t="shared" si="3844"/>
        <v>4</v>
      </c>
      <c r="S3445" s="33">
        <f t="shared" ref="S3445" si="3897">S3443</f>
        <v>44161</v>
      </c>
      <c r="T3445">
        <f t="shared" si="3846"/>
        <v>48</v>
      </c>
      <c r="U3445">
        <f t="shared" si="3847"/>
        <v>11</v>
      </c>
      <c r="V3445" t="str">
        <f t="shared" si="3882"/>
        <v>48Jules Wist4</v>
      </c>
      <c r="W3445" s="188">
        <f t="shared" si="3848"/>
        <v>0</v>
      </c>
      <c r="X3445" s="188">
        <f t="shared" si="3849"/>
        <v>0</v>
      </c>
      <c r="Y3445" s="33">
        <f t="shared" si="3850"/>
        <v>44161</v>
      </c>
    </row>
    <row r="3446" spans="1:25" ht="15">
      <c r="A3446" s="39"/>
      <c r="B3446" s="240"/>
      <c r="C3446" s="14" t="str">
        <f>IF(B3443&lt;&gt;"",'Agents Postes'!E$6,"")</f>
        <v>Honoré Tarot</v>
      </c>
      <c r="D3446" s="15"/>
      <c r="E3446" s="16"/>
      <c r="F3446" s="16"/>
      <c r="G3446" s="17"/>
      <c r="H3446" s="17"/>
      <c r="I3446" s="18"/>
      <c r="J3446" s="18"/>
      <c r="K3446" s="19"/>
      <c r="L3446" s="1">
        <f t="shared" si="3879"/>
        <v>0</v>
      </c>
      <c r="M3446" s="4">
        <f t="shared" si="3880"/>
        <v>0</v>
      </c>
      <c r="R3446">
        <f t="shared" si="3844"/>
        <v>4</v>
      </c>
      <c r="S3446" s="33">
        <f t="shared" ref="S3446" si="3898">S3443</f>
        <v>44161</v>
      </c>
      <c r="T3446">
        <f t="shared" si="3846"/>
        <v>48</v>
      </c>
      <c r="U3446">
        <f t="shared" si="3847"/>
        <v>11</v>
      </c>
      <c r="V3446" t="str">
        <f t="shared" si="3882"/>
        <v>48Honoré Tarot4</v>
      </c>
      <c r="W3446" s="188">
        <f t="shared" si="3848"/>
        <v>0</v>
      </c>
      <c r="X3446" s="188">
        <f t="shared" si="3849"/>
        <v>0</v>
      </c>
      <c r="Y3446" s="33">
        <f t="shared" si="3850"/>
        <v>44161</v>
      </c>
    </row>
    <row r="3447" spans="1:25" ht="15">
      <c r="A3447" s="39"/>
      <c r="B3447" s="240"/>
      <c r="C3447" s="14" t="str">
        <f>IF(B3443&lt;&gt;"",'Agents Postes'!E$7,"")</f>
        <v>Joseph Belote</v>
      </c>
      <c r="D3447" s="15"/>
      <c r="E3447" s="16"/>
      <c r="F3447" s="16"/>
      <c r="G3447" s="17"/>
      <c r="H3447" s="17"/>
      <c r="I3447" s="18"/>
      <c r="J3447" s="18"/>
      <c r="K3447" s="19"/>
      <c r="L3447" s="1">
        <f t="shared" si="3879"/>
        <v>0</v>
      </c>
      <c r="M3447" s="4">
        <f t="shared" si="3880"/>
        <v>0</v>
      </c>
      <c r="R3447">
        <f t="shared" si="3844"/>
        <v>4</v>
      </c>
      <c r="S3447" s="33">
        <f t="shared" ref="S3447" si="3899">S3443</f>
        <v>44161</v>
      </c>
      <c r="T3447">
        <f t="shared" si="3846"/>
        <v>48</v>
      </c>
      <c r="U3447">
        <f t="shared" si="3847"/>
        <v>11</v>
      </c>
      <c r="V3447" t="str">
        <f t="shared" si="3882"/>
        <v>48Joseph Belote4</v>
      </c>
      <c r="W3447" s="188">
        <f t="shared" si="3848"/>
        <v>0</v>
      </c>
      <c r="X3447" s="188">
        <f t="shared" si="3849"/>
        <v>0</v>
      </c>
      <c r="Y3447" s="33">
        <f t="shared" si="3850"/>
        <v>44161</v>
      </c>
    </row>
    <row r="3448" spans="1:25" ht="15">
      <c r="A3448" s="39"/>
      <c r="B3448" s="240"/>
      <c r="C3448" s="14" t="str">
        <f>IF(B3443&lt;&gt;"",'Agents Postes'!E$8,"")</f>
        <v/>
      </c>
      <c r="D3448" s="15"/>
      <c r="E3448" s="16"/>
      <c r="F3448" s="16"/>
      <c r="G3448" s="17"/>
      <c r="H3448" s="17"/>
      <c r="I3448" s="18"/>
      <c r="J3448" s="18"/>
      <c r="K3448" s="19"/>
      <c r="L3448" s="1">
        <f t="shared" si="3879"/>
        <v>0</v>
      </c>
      <c r="M3448" s="4">
        <f t="shared" si="3880"/>
        <v>0</v>
      </c>
      <c r="R3448">
        <f t="shared" si="3844"/>
        <v>4</v>
      </c>
      <c r="S3448" s="33">
        <f t="shared" ref="S3448" si="3900">S3443</f>
        <v>44161</v>
      </c>
      <c r="T3448">
        <f t="shared" si="3846"/>
        <v>48</v>
      </c>
      <c r="U3448">
        <f t="shared" si="3847"/>
        <v>11</v>
      </c>
      <c r="V3448" t="str">
        <f t="shared" si="3882"/>
        <v>484</v>
      </c>
      <c r="W3448" s="188">
        <f t="shared" si="3848"/>
        <v>0</v>
      </c>
      <c r="X3448" s="188">
        <f t="shared" si="3849"/>
        <v>0</v>
      </c>
      <c r="Y3448" s="33">
        <f t="shared" si="3850"/>
        <v>44161</v>
      </c>
    </row>
    <row r="3449" spans="1:25" ht="15">
      <c r="A3449" s="39"/>
      <c r="B3449" s="240"/>
      <c r="C3449" s="14" t="str">
        <f>IF(B3443&lt;&gt;"",'Agents Postes'!E$9,"")</f>
        <v/>
      </c>
      <c r="D3449" s="15"/>
      <c r="E3449" s="16"/>
      <c r="F3449" s="16"/>
      <c r="G3449" s="17"/>
      <c r="H3449" s="17"/>
      <c r="I3449" s="18"/>
      <c r="J3449" s="18"/>
      <c r="K3449" s="19"/>
      <c r="L3449" s="1">
        <f t="shared" si="3879"/>
        <v>0</v>
      </c>
      <c r="M3449" s="4">
        <f t="shared" si="3880"/>
        <v>0</v>
      </c>
      <c r="R3449">
        <f t="shared" si="3844"/>
        <v>4</v>
      </c>
      <c r="S3449" s="33">
        <f t="shared" ref="S3449" si="3901">S3443</f>
        <v>44161</v>
      </c>
      <c r="T3449">
        <f t="shared" si="3846"/>
        <v>48</v>
      </c>
      <c r="U3449">
        <f t="shared" si="3847"/>
        <v>11</v>
      </c>
      <c r="V3449" t="str">
        <f t="shared" si="3882"/>
        <v>484</v>
      </c>
      <c r="W3449" s="188">
        <f t="shared" si="3848"/>
        <v>0</v>
      </c>
      <c r="X3449" s="188">
        <f t="shared" si="3849"/>
        <v>0</v>
      </c>
      <c r="Y3449" s="33">
        <f t="shared" si="3850"/>
        <v>44161</v>
      </c>
    </row>
    <row r="3450" spans="1:25" ht="15">
      <c r="A3450" s="39"/>
      <c r="B3450" s="240"/>
      <c r="C3450" s="14" t="str">
        <f>IF(B3443&lt;&gt;"",'Agents Postes'!E$10,"")</f>
        <v/>
      </c>
      <c r="D3450" s="15"/>
      <c r="E3450" s="16"/>
      <c r="F3450" s="16"/>
      <c r="G3450" s="17"/>
      <c r="H3450" s="17"/>
      <c r="I3450" s="18"/>
      <c r="J3450" s="18"/>
      <c r="K3450" s="19"/>
      <c r="L3450" s="1">
        <f t="shared" si="3879"/>
        <v>0</v>
      </c>
      <c r="M3450" s="4">
        <f t="shared" si="3880"/>
        <v>0</v>
      </c>
      <c r="R3450">
        <f t="shared" si="3844"/>
        <v>4</v>
      </c>
      <c r="S3450" s="33">
        <f t="shared" ref="S3450" si="3902">S3443</f>
        <v>44161</v>
      </c>
      <c r="T3450">
        <f t="shared" si="3846"/>
        <v>48</v>
      </c>
      <c r="U3450">
        <f t="shared" si="3847"/>
        <v>11</v>
      </c>
      <c r="V3450" t="str">
        <f t="shared" si="3882"/>
        <v>484</v>
      </c>
      <c r="W3450" s="188">
        <f t="shared" si="3848"/>
        <v>0</v>
      </c>
      <c r="X3450" s="188">
        <f t="shared" si="3849"/>
        <v>0</v>
      </c>
      <c r="Y3450" s="33">
        <f t="shared" si="3850"/>
        <v>44161</v>
      </c>
    </row>
    <row r="3451" spans="1:25" ht="15">
      <c r="A3451" s="39"/>
      <c r="B3451" s="240"/>
      <c r="C3451" s="14" t="str">
        <f>IF(B3443&lt;&gt;"",'Agents Postes'!E$11,"")</f>
        <v/>
      </c>
      <c r="D3451" s="15"/>
      <c r="E3451" s="16"/>
      <c r="F3451" s="16"/>
      <c r="G3451" s="17"/>
      <c r="H3451" s="17"/>
      <c r="I3451" s="18"/>
      <c r="J3451" s="18"/>
      <c r="K3451" s="19"/>
      <c r="L3451" s="1">
        <f t="shared" si="3879"/>
        <v>0</v>
      </c>
      <c r="M3451" s="4">
        <f t="shared" si="3880"/>
        <v>0</v>
      </c>
      <c r="R3451">
        <f t="shared" si="3844"/>
        <v>4</v>
      </c>
      <c r="S3451" s="33">
        <f t="shared" ref="S3451" si="3903">S3443</f>
        <v>44161</v>
      </c>
      <c r="T3451">
        <f t="shared" si="3846"/>
        <v>48</v>
      </c>
      <c r="U3451">
        <f t="shared" si="3847"/>
        <v>11</v>
      </c>
      <c r="V3451" t="str">
        <f t="shared" si="3882"/>
        <v>484</v>
      </c>
      <c r="W3451" s="188">
        <f t="shared" si="3848"/>
        <v>0</v>
      </c>
      <c r="X3451" s="188">
        <f t="shared" si="3849"/>
        <v>0</v>
      </c>
      <c r="Y3451" s="33">
        <f t="shared" si="3850"/>
        <v>44161</v>
      </c>
    </row>
    <row r="3452" spans="1:25" ht="15">
      <c r="A3452" s="39"/>
      <c r="B3452" s="240"/>
      <c r="C3452" s="14" t="str">
        <f>IF(B3443&lt;&gt;"",'Agents Postes'!E$12,"")</f>
        <v/>
      </c>
      <c r="D3452" s="15"/>
      <c r="E3452" s="16"/>
      <c r="F3452" s="16"/>
      <c r="G3452" s="17"/>
      <c r="H3452" s="17"/>
      <c r="I3452" s="18"/>
      <c r="J3452" s="18"/>
      <c r="K3452" s="19"/>
      <c r="L3452" s="1">
        <f t="shared" si="3879"/>
        <v>0</v>
      </c>
      <c r="M3452" s="4">
        <f t="shared" si="3880"/>
        <v>0</v>
      </c>
      <c r="R3452">
        <f t="shared" si="3844"/>
        <v>4</v>
      </c>
      <c r="S3452" s="33">
        <f t="shared" ref="S3452" si="3904">S3443</f>
        <v>44161</v>
      </c>
      <c r="T3452">
        <f t="shared" si="3846"/>
        <v>48</v>
      </c>
      <c r="U3452">
        <f t="shared" si="3847"/>
        <v>11</v>
      </c>
      <c r="V3452" t="str">
        <f t="shared" si="3882"/>
        <v>484</v>
      </c>
      <c r="W3452" s="188">
        <f t="shared" si="3848"/>
        <v>0</v>
      </c>
      <c r="X3452" s="188">
        <f t="shared" si="3849"/>
        <v>0</v>
      </c>
      <c r="Y3452" s="33">
        <f t="shared" si="3850"/>
        <v>44161</v>
      </c>
    </row>
    <row r="3453" spans="1:25" ht="15">
      <c r="A3453" s="39"/>
      <c r="B3453" s="240"/>
      <c r="C3453" s="14" t="str">
        <f>IF(B3443&lt;&gt;"",'Agents Postes'!E$13,"")</f>
        <v/>
      </c>
      <c r="D3453" s="15"/>
      <c r="E3453" s="16"/>
      <c r="F3453" s="16"/>
      <c r="G3453" s="17"/>
      <c r="H3453" s="17"/>
      <c r="I3453" s="18"/>
      <c r="J3453" s="18"/>
      <c r="K3453" s="19"/>
      <c r="L3453" s="1">
        <f t="shared" si="3879"/>
        <v>0</v>
      </c>
      <c r="M3453" s="4">
        <f t="shared" si="3880"/>
        <v>0</v>
      </c>
      <c r="R3453">
        <f t="shared" si="3844"/>
        <v>4</v>
      </c>
      <c r="S3453" s="33">
        <f t="shared" ref="S3453" si="3905">S3443</f>
        <v>44161</v>
      </c>
      <c r="T3453">
        <f t="shared" si="3846"/>
        <v>48</v>
      </c>
      <c r="U3453">
        <f t="shared" si="3847"/>
        <v>11</v>
      </c>
      <c r="V3453" t="str">
        <f t="shared" si="3882"/>
        <v>484</v>
      </c>
      <c r="W3453" s="188">
        <f t="shared" si="3848"/>
        <v>0</v>
      </c>
      <c r="X3453" s="188">
        <f t="shared" si="3849"/>
        <v>0</v>
      </c>
      <c r="Y3453" s="33">
        <f t="shared" si="3850"/>
        <v>44161</v>
      </c>
    </row>
    <row r="3454" spans="1:25" ht="15">
      <c r="A3454" s="39"/>
      <c r="B3454" s="240"/>
      <c r="C3454" s="14" t="str">
        <f>IF(B3443&lt;&gt;"",'Agents Postes'!E$14,"")</f>
        <v/>
      </c>
      <c r="D3454" s="15"/>
      <c r="E3454" s="16"/>
      <c r="F3454" s="16"/>
      <c r="G3454" s="17"/>
      <c r="H3454" s="17"/>
      <c r="I3454" s="18"/>
      <c r="J3454" s="18"/>
      <c r="K3454" s="19"/>
      <c r="L3454" s="1">
        <f t="shared" si="3879"/>
        <v>0</v>
      </c>
      <c r="M3454" s="4">
        <f t="shared" si="3880"/>
        <v>0</v>
      </c>
      <c r="R3454">
        <f t="shared" si="3844"/>
        <v>4</v>
      </c>
      <c r="S3454" s="33">
        <f t="shared" ref="S3454" si="3906">S3443</f>
        <v>44161</v>
      </c>
      <c r="T3454">
        <f t="shared" si="3846"/>
        <v>48</v>
      </c>
      <c r="U3454">
        <f t="shared" si="3847"/>
        <v>11</v>
      </c>
      <c r="V3454" t="str">
        <f t="shared" si="3882"/>
        <v>484</v>
      </c>
      <c r="W3454" s="188">
        <f t="shared" si="3848"/>
        <v>0</v>
      </c>
      <c r="X3454" s="188">
        <f t="shared" si="3849"/>
        <v>0</v>
      </c>
      <c r="Y3454" s="33">
        <f t="shared" si="3850"/>
        <v>44161</v>
      </c>
    </row>
    <row r="3455" spans="1:25" ht="15">
      <c r="A3455" s="39"/>
      <c r="B3455" s="240"/>
      <c r="C3455" s="14" t="str">
        <f>IF(B3444&lt;&gt;"",'Agents Postes'!E$14,"")</f>
        <v/>
      </c>
      <c r="D3455" s="15"/>
      <c r="E3455" s="16"/>
      <c r="F3455" s="16"/>
      <c r="G3455" s="17"/>
      <c r="H3455" s="17"/>
      <c r="I3455" s="18"/>
      <c r="J3455" s="18"/>
      <c r="K3455" s="19"/>
      <c r="L3455" s="1">
        <f t="shared" si="3879"/>
        <v>0</v>
      </c>
      <c r="M3455" s="4">
        <f t="shared" si="3880"/>
        <v>0</v>
      </c>
      <c r="R3455">
        <f t="shared" si="3844"/>
        <v>4</v>
      </c>
      <c r="S3455" s="33">
        <f t="shared" ref="S3455" si="3907">S3443</f>
        <v>44161</v>
      </c>
      <c r="T3455">
        <f t="shared" si="3846"/>
        <v>48</v>
      </c>
      <c r="U3455">
        <f t="shared" si="3847"/>
        <v>11</v>
      </c>
      <c r="V3455" t="str">
        <f t="shared" si="3882"/>
        <v>484</v>
      </c>
      <c r="W3455" s="188">
        <f t="shared" si="3848"/>
        <v>0</v>
      </c>
      <c r="X3455" s="188">
        <f t="shared" si="3849"/>
        <v>0</v>
      </c>
      <c r="Y3455" s="33">
        <f t="shared" si="3850"/>
        <v>44161</v>
      </c>
    </row>
    <row r="3456" spans="1:25" ht="15">
      <c r="A3456" s="39"/>
      <c r="B3456" s="240"/>
      <c r="C3456" s="14" t="str">
        <f>IF(B3445&lt;&gt;"",'Agents Postes'!E$14,"")</f>
        <v/>
      </c>
      <c r="D3456" s="15"/>
      <c r="E3456" s="16"/>
      <c r="F3456" s="16"/>
      <c r="G3456" s="17"/>
      <c r="H3456" s="17"/>
      <c r="I3456" s="18"/>
      <c r="J3456" s="18"/>
      <c r="K3456" s="19"/>
      <c r="L3456" s="1">
        <f t="shared" si="3879"/>
        <v>0</v>
      </c>
      <c r="M3456" s="4">
        <f t="shared" si="3880"/>
        <v>0</v>
      </c>
      <c r="R3456">
        <f t="shared" si="3844"/>
        <v>4</v>
      </c>
      <c r="S3456" s="33">
        <f t="shared" ref="S3456" si="3908">S3443</f>
        <v>44161</v>
      </c>
      <c r="T3456">
        <f t="shared" si="3846"/>
        <v>48</v>
      </c>
      <c r="U3456">
        <f t="shared" si="3847"/>
        <v>11</v>
      </c>
      <c r="V3456" t="str">
        <f t="shared" si="3882"/>
        <v>484</v>
      </c>
      <c r="W3456" s="188">
        <f t="shared" si="3848"/>
        <v>0</v>
      </c>
      <c r="X3456" s="188">
        <f t="shared" si="3849"/>
        <v>0</v>
      </c>
      <c r="Y3456" s="33">
        <f t="shared" si="3850"/>
        <v>44161</v>
      </c>
    </row>
    <row r="3457" spans="1:25" ht="15.75" thickBot="1">
      <c r="A3457" s="39"/>
      <c r="B3457" s="241"/>
      <c r="C3457" s="14" t="str">
        <f>IF(B3446&lt;&gt;"",'Agents Postes'!E$14,"")</f>
        <v/>
      </c>
      <c r="D3457" s="15"/>
      <c r="E3457" s="126"/>
      <c r="F3457" s="126"/>
      <c r="G3457" s="127"/>
      <c r="H3457" s="127"/>
      <c r="I3457" s="128"/>
      <c r="J3457" s="128"/>
      <c r="K3457" s="21"/>
      <c r="L3457" s="5">
        <f t="shared" si="3879"/>
        <v>0</v>
      </c>
      <c r="M3457" s="6">
        <f t="shared" si="3880"/>
        <v>0</v>
      </c>
      <c r="R3457">
        <f t="shared" si="3844"/>
        <v>4</v>
      </c>
      <c r="S3457" s="33">
        <f t="shared" ref="S3457" si="3909">S3443</f>
        <v>44161</v>
      </c>
      <c r="T3457">
        <f t="shared" si="3846"/>
        <v>48</v>
      </c>
      <c r="U3457">
        <f t="shared" si="3847"/>
        <v>11</v>
      </c>
      <c r="V3457" t="str">
        <f t="shared" si="3882"/>
        <v>484</v>
      </c>
      <c r="W3457" s="188">
        <f t="shared" si="3848"/>
        <v>0</v>
      </c>
      <c r="X3457" s="188">
        <f t="shared" si="3849"/>
        <v>0</v>
      </c>
      <c r="Y3457" s="33">
        <f t="shared" si="3850"/>
        <v>44161</v>
      </c>
    </row>
    <row r="3458" spans="1:25" ht="15">
      <c r="A3458" s="39">
        <v>230</v>
      </c>
      <c r="B3458" s="239">
        <f>IF(WORKDAY(D$4,A3458,Feries)&lt;=F$4,WORKDAY(D$4,A3458,Feries),"")</f>
        <v>44162</v>
      </c>
      <c r="C3458" s="11" t="str">
        <f>IF(B3458&lt;&gt;"",'Agents Postes'!E$3,"")</f>
        <v>Herbert Dupont</v>
      </c>
      <c r="D3458" s="12"/>
      <c r="E3458" s="123"/>
      <c r="F3458" s="123"/>
      <c r="G3458" s="124"/>
      <c r="H3458" s="124"/>
      <c r="I3458" s="125"/>
      <c r="J3458" s="125"/>
      <c r="K3458" s="13"/>
      <c r="L3458" s="2">
        <f t="shared" si="3879"/>
        <v>0</v>
      </c>
      <c r="M3458" s="3">
        <f t="shared" si="3880"/>
        <v>0</v>
      </c>
      <c r="R3458">
        <f t="shared" si="3844"/>
        <v>5</v>
      </c>
      <c r="S3458" s="33">
        <f t="shared" ref="S3458" si="3910">B3458</f>
        <v>44162</v>
      </c>
      <c r="T3458">
        <f t="shared" si="3846"/>
        <v>48</v>
      </c>
      <c r="U3458">
        <f t="shared" si="3847"/>
        <v>11</v>
      </c>
      <c r="V3458" t="str">
        <f t="shared" si="3882"/>
        <v>48Herbert Dupont5</v>
      </c>
      <c r="W3458" s="188">
        <f t="shared" si="3848"/>
        <v>0</v>
      </c>
      <c r="X3458" s="188">
        <f t="shared" si="3849"/>
        <v>0</v>
      </c>
      <c r="Y3458" s="33">
        <f t="shared" si="3850"/>
        <v>44162</v>
      </c>
    </row>
    <row r="3459" spans="1:25" ht="15">
      <c r="A3459" s="39"/>
      <c r="B3459" s="240"/>
      <c r="C3459" s="14" t="str">
        <f>IF(B3458&lt;&gt;"",'Agents Postes'!E$4,"")</f>
        <v>Lulu Durand</v>
      </c>
      <c r="D3459" s="15"/>
      <c r="E3459" s="16"/>
      <c r="F3459" s="16"/>
      <c r="G3459" s="17"/>
      <c r="H3459" s="17"/>
      <c r="I3459" s="18"/>
      <c r="J3459" s="18"/>
      <c r="K3459" s="19"/>
      <c r="L3459" s="1">
        <f t="shared" si="3879"/>
        <v>0</v>
      </c>
      <c r="M3459" s="4">
        <f t="shared" si="3880"/>
        <v>0</v>
      </c>
      <c r="R3459">
        <f t="shared" si="3844"/>
        <v>5</v>
      </c>
      <c r="S3459" s="33">
        <f t="shared" ref="S3459" si="3911">S3458</f>
        <v>44162</v>
      </c>
      <c r="T3459">
        <f t="shared" si="3846"/>
        <v>48</v>
      </c>
      <c r="U3459">
        <f t="shared" si="3847"/>
        <v>11</v>
      </c>
      <c r="V3459" t="str">
        <f t="shared" si="3882"/>
        <v>48Lulu Durand5</v>
      </c>
      <c r="W3459" s="188">
        <f t="shared" si="3848"/>
        <v>0</v>
      </c>
      <c r="X3459" s="188">
        <f t="shared" si="3849"/>
        <v>0</v>
      </c>
      <c r="Y3459" s="33">
        <f t="shared" si="3850"/>
        <v>44162</v>
      </c>
    </row>
    <row r="3460" spans="1:25" ht="15">
      <c r="A3460" s="39"/>
      <c r="B3460" s="240"/>
      <c r="C3460" s="14" t="str">
        <f>IF(B3458&lt;&gt;"",'Agents Postes'!E$5,"")</f>
        <v>Jules Wist</v>
      </c>
      <c r="D3460" s="15"/>
      <c r="E3460" s="16"/>
      <c r="F3460" s="16"/>
      <c r="G3460" s="17"/>
      <c r="H3460" s="17"/>
      <c r="I3460" s="18"/>
      <c r="J3460" s="18"/>
      <c r="K3460" s="19"/>
      <c r="L3460" s="1">
        <f t="shared" si="3879"/>
        <v>0</v>
      </c>
      <c r="M3460" s="4">
        <f t="shared" si="3880"/>
        <v>0</v>
      </c>
      <c r="R3460">
        <f t="shared" si="3844"/>
        <v>5</v>
      </c>
      <c r="S3460" s="33">
        <f t="shared" ref="S3460" si="3912">S3458</f>
        <v>44162</v>
      </c>
      <c r="T3460">
        <f t="shared" si="3846"/>
        <v>48</v>
      </c>
      <c r="U3460">
        <f t="shared" si="3847"/>
        <v>11</v>
      </c>
      <c r="V3460" t="str">
        <f t="shared" si="3882"/>
        <v>48Jules Wist5</v>
      </c>
      <c r="W3460" s="188">
        <f t="shared" si="3848"/>
        <v>0</v>
      </c>
      <c r="X3460" s="188">
        <f t="shared" si="3849"/>
        <v>0</v>
      </c>
      <c r="Y3460" s="33">
        <f t="shared" si="3850"/>
        <v>44162</v>
      </c>
    </row>
    <row r="3461" spans="1:25" ht="15">
      <c r="A3461" s="39"/>
      <c r="B3461" s="240"/>
      <c r="C3461" s="14" t="str">
        <f>IF(B3458&lt;&gt;"",'Agents Postes'!E$6,"")</f>
        <v>Honoré Tarot</v>
      </c>
      <c r="D3461" s="15"/>
      <c r="E3461" s="16"/>
      <c r="F3461" s="16"/>
      <c r="G3461" s="17"/>
      <c r="H3461" s="17"/>
      <c r="I3461" s="18"/>
      <c r="J3461" s="18"/>
      <c r="K3461" s="19"/>
      <c r="L3461" s="1">
        <f t="shared" si="3879"/>
        <v>0</v>
      </c>
      <c r="M3461" s="4">
        <f t="shared" si="3880"/>
        <v>0</v>
      </c>
      <c r="R3461">
        <f t="shared" si="3844"/>
        <v>5</v>
      </c>
      <c r="S3461" s="33">
        <f t="shared" ref="S3461" si="3913">S3458</f>
        <v>44162</v>
      </c>
      <c r="T3461">
        <f t="shared" si="3846"/>
        <v>48</v>
      </c>
      <c r="U3461">
        <f t="shared" si="3847"/>
        <v>11</v>
      </c>
      <c r="V3461" t="str">
        <f t="shared" si="3882"/>
        <v>48Honoré Tarot5</v>
      </c>
      <c r="W3461" s="188">
        <f t="shared" si="3848"/>
        <v>0</v>
      </c>
      <c r="X3461" s="188">
        <f t="shared" si="3849"/>
        <v>0</v>
      </c>
      <c r="Y3461" s="33">
        <f t="shared" si="3850"/>
        <v>44162</v>
      </c>
    </row>
    <row r="3462" spans="1:25" ht="15">
      <c r="A3462" s="39"/>
      <c r="B3462" s="240"/>
      <c r="C3462" s="14" t="str">
        <f>IF(B3458&lt;&gt;"",'Agents Postes'!E$7,"")</f>
        <v>Joseph Belote</v>
      </c>
      <c r="D3462" s="15"/>
      <c r="E3462" s="16"/>
      <c r="F3462" s="16"/>
      <c r="G3462" s="17"/>
      <c r="H3462" s="17"/>
      <c r="I3462" s="18"/>
      <c r="J3462" s="18"/>
      <c r="K3462" s="19"/>
      <c r="L3462" s="1">
        <f t="shared" si="3879"/>
        <v>0</v>
      </c>
      <c r="M3462" s="4">
        <f t="shared" si="3880"/>
        <v>0</v>
      </c>
      <c r="R3462">
        <f t="shared" si="3844"/>
        <v>5</v>
      </c>
      <c r="S3462" s="33">
        <f t="shared" ref="S3462" si="3914">S3458</f>
        <v>44162</v>
      </c>
      <c r="T3462">
        <f t="shared" si="3846"/>
        <v>48</v>
      </c>
      <c r="U3462">
        <f t="shared" si="3847"/>
        <v>11</v>
      </c>
      <c r="V3462" t="str">
        <f t="shared" si="3882"/>
        <v>48Joseph Belote5</v>
      </c>
      <c r="W3462" s="188">
        <f t="shared" si="3848"/>
        <v>0</v>
      </c>
      <c r="X3462" s="188">
        <f t="shared" si="3849"/>
        <v>0</v>
      </c>
      <c r="Y3462" s="33">
        <f t="shared" si="3850"/>
        <v>44162</v>
      </c>
    </row>
    <row r="3463" spans="1:25" ht="15">
      <c r="A3463" s="39"/>
      <c r="B3463" s="240"/>
      <c r="C3463" s="14" t="str">
        <f>IF(B3458&lt;&gt;"",'Agents Postes'!E$8,"")</f>
        <v/>
      </c>
      <c r="D3463" s="15"/>
      <c r="E3463" s="16"/>
      <c r="F3463" s="16"/>
      <c r="G3463" s="17"/>
      <c r="H3463" s="17"/>
      <c r="I3463" s="18"/>
      <c r="J3463" s="18"/>
      <c r="K3463" s="19"/>
      <c r="L3463" s="1">
        <f t="shared" si="3879"/>
        <v>0</v>
      </c>
      <c r="M3463" s="4">
        <f t="shared" si="3880"/>
        <v>0</v>
      </c>
      <c r="R3463">
        <f t="shared" si="3844"/>
        <v>5</v>
      </c>
      <c r="S3463" s="33">
        <f t="shared" ref="S3463" si="3915">S3458</f>
        <v>44162</v>
      </c>
      <c r="T3463">
        <f t="shared" si="3846"/>
        <v>48</v>
      </c>
      <c r="U3463">
        <f t="shared" si="3847"/>
        <v>11</v>
      </c>
      <c r="V3463" t="str">
        <f t="shared" si="3882"/>
        <v>485</v>
      </c>
      <c r="W3463" s="188">
        <f t="shared" si="3848"/>
        <v>0</v>
      </c>
      <c r="X3463" s="188">
        <f t="shared" si="3849"/>
        <v>0</v>
      </c>
      <c r="Y3463" s="33">
        <f t="shared" si="3850"/>
        <v>44162</v>
      </c>
    </row>
    <row r="3464" spans="1:25" ht="15">
      <c r="A3464" s="39"/>
      <c r="B3464" s="240"/>
      <c r="C3464" s="14" t="str">
        <f>IF(B3458&lt;&gt;"",'Agents Postes'!E$9,"")</f>
        <v/>
      </c>
      <c r="D3464" s="15"/>
      <c r="E3464" s="16"/>
      <c r="F3464" s="16"/>
      <c r="G3464" s="17"/>
      <c r="H3464" s="17"/>
      <c r="I3464" s="18"/>
      <c r="J3464" s="18"/>
      <c r="K3464" s="19"/>
      <c r="L3464" s="1">
        <f t="shared" si="3879"/>
        <v>0</v>
      </c>
      <c r="M3464" s="4">
        <f t="shared" si="3880"/>
        <v>0</v>
      </c>
      <c r="R3464">
        <f t="shared" si="3844"/>
        <v>5</v>
      </c>
      <c r="S3464" s="33">
        <f t="shared" ref="S3464" si="3916">S3458</f>
        <v>44162</v>
      </c>
      <c r="T3464">
        <f t="shared" si="3846"/>
        <v>48</v>
      </c>
      <c r="U3464">
        <f t="shared" si="3847"/>
        <v>11</v>
      </c>
      <c r="V3464" t="str">
        <f t="shared" si="3882"/>
        <v>485</v>
      </c>
      <c r="W3464" s="188">
        <f t="shared" si="3848"/>
        <v>0</v>
      </c>
      <c r="X3464" s="188">
        <f t="shared" si="3849"/>
        <v>0</v>
      </c>
      <c r="Y3464" s="33">
        <f t="shared" si="3850"/>
        <v>44162</v>
      </c>
    </row>
    <row r="3465" spans="1:25" ht="15">
      <c r="A3465" s="39"/>
      <c r="B3465" s="240"/>
      <c r="C3465" s="14" t="str">
        <f>IF(B3458&lt;&gt;"",'Agents Postes'!E$10,"")</f>
        <v/>
      </c>
      <c r="D3465" s="15"/>
      <c r="E3465" s="16"/>
      <c r="F3465" s="16"/>
      <c r="G3465" s="17"/>
      <c r="H3465" s="17"/>
      <c r="I3465" s="18"/>
      <c r="J3465" s="18"/>
      <c r="K3465" s="19"/>
      <c r="L3465" s="1">
        <f t="shared" si="3879"/>
        <v>0</v>
      </c>
      <c r="M3465" s="4">
        <f t="shared" si="3880"/>
        <v>0</v>
      </c>
      <c r="R3465">
        <f t="shared" ref="R3465:R3528" si="3917">IF(S3465&lt;&gt;"",WEEKDAY(S3465,2),"")</f>
        <v>5</v>
      </c>
      <c r="S3465" s="33">
        <f t="shared" ref="S3465" si="3918">S3458</f>
        <v>44162</v>
      </c>
      <c r="T3465">
        <f t="shared" ref="T3465:T3528" si="3919">IF(S3465&lt;&gt;"",WEEKNUM(S3465,2),"")</f>
        <v>48</v>
      </c>
      <c r="U3465">
        <f t="shared" ref="U3465:U3528" si="3920">IF(S3465&lt;&gt;"",MONTH(S3465),"")</f>
        <v>11</v>
      </c>
      <c r="V3465" t="str">
        <f t="shared" si="3882"/>
        <v>485</v>
      </c>
      <c r="W3465" s="188">
        <f t="shared" ref="W3465:W3528" si="3921">D3465</f>
        <v>0</v>
      </c>
      <c r="X3465" s="188">
        <f t="shared" ref="X3465:X3528" si="3922">K3465</f>
        <v>0</v>
      </c>
      <c r="Y3465" s="33">
        <f t="shared" ref="Y3465:Y3528" si="3923">S3465</f>
        <v>44162</v>
      </c>
    </row>
    <row r="3466" spans="1:25" ht="15">
      <c r="A3466" s="39"/>
      <c r="B3466" s="240"/>
      <c r="C3466" s="14" t="str">
        <f>IF(B3458&lt;&gt;"",'Agents Postes'!E$11,"")</f>
        <v/>
      </c>
      <c r="D3466" s="15"/>
      <c r="E3466" s="16"/>
      <c r="F3466" s="16"/>
      <c r="G3466" s="17"/>
      <c r="H3466" s="17"/>
      <c r="I3466" s="18"/>
      <c r="J3466" s="18"/>
      <c r="K3466" s="19"/>
      <c r="L3466" s="1">
        <f t="shared" si="3879"/>
        <v>0</v>
      </c>
      <c r="M3466" s="4">
        <f t="shared" si="3880"/>
        <v>0</v>
      </c>
      <c r="R3466">
        <f t="shared" si="3917"/>
        <v>5</v>
      </c>
      <c r="S3466" s="33">
        <f t="shared" ref="S3466" si="3924">S3458</f>
        <v>44162</v>
      </c>
      <c r="T3466">
        <f t="shared" si="3919"/>
        <v>48</v>
      </c>
      <c r="U3466">
        <f t="shared" si="3920"/>
        <v>11</v>
      </c>
      <c r="V3466" t="str">
        <f t="shared" si="3882"/>
        <v>485</v>
      </c>
      <c r="W3466" s="188">
        <f t="shared" si="3921"/>
        <v>0</v>
      </c>
      <c r="X3466" s="188">
        <f t="shared" si="3922"/>
        <v>0</v>
      </c>
      <c r="Y3466" s="33">
        <f t="shared" si="3923"/>
        <v>44162</v>
      </c>
    </row>
    <row r="3467" spans="1:25" ht="15">
      <c r="A3467" s="39"/>
      <c r="B3467" s="240"/>
      <c r="C3467" s="14" t="str">
        <f>IF(B3458&lt;&gt;"",'Agents Postes'!E$12,"")</f>
        <v/>
      </c>
      <c r="D3467" s="15"/>
      <c r="E3467" s="16"/>
      <c r="F3467" s="16"/>
      <c r="G3467" s="17"/>
      <c r="H3467" s="17"/>
      <c r="I3467" s="18"/>
      <c r="J3467" s="18"/>
      <c r="K3467" s="19"/>
      <c r="L3467" s="1">
        <f t="shared" si="3879"/>
        <v>0</v>
      </c>
      <c r="M3467" s="4">
        <f t="shared" si="3880"/>
        <v>0</v>
      </c>
      <c r="R3467">
        <f t="shared" si="3917"/>
        <v>5</v>
      </c>
      <c r="S3467" s="33">
        <f t="shared" ref="S3467" si="3925">S3458</f>
        <v>44162</v>
      </c>
      <c r="T3467">
        <f t="shared" si="3919"/>
        <v>48</v>
      </c>
      <c r="U3467">
        <f t="shared" si="3920"/>
        <v>11</v>
      </c>
      <c r="V3467" t="str">
        <f t="shared" si="3882"/>
        <v>485</v>
      </c>
      <c r="W3467" s="188">
        <f t="shared" si="3921"/>
        <v>0</v>
      </c>
      <c r="X3467" s="188">
        <f t="shared" si="3922"/>
        <v>0</v>
      </c>
      <c r="Y3467" s="33">
        <f t="shared" si="3923"/>
        <v>44162</v>
      </c>
    </row>
    <row r="3468" spans="1:25" ht="15">
      <c r="A3468" s="39"/>
      <c r="B3468" s="240"/>
      <c r="C3468" s="14" t="str">
        <f>IF(B3458&lt;&gt;"",'Agents Postes'!E$13,"")</f>
        <v/>
      </c>
      <c r="D3468" s="15"/>
      <c r="E3468" s="16"/>
      <c r="F3468" s="16"/>
      <c r="G3468" s="17"/>
      <c r="H3468" s="17"/>
      <c r="I3468" s="18"/>
      <c r="J3468" s="18"/>
      <c r="K3468" s="19"/>
      <c r="L3468" s="1">
        <f t="shared" si="3879"/>
        <v>0</v>
      </c>
      <c r="M3468" s="4">
        <f t="shared" si="3880"/>
        <v>0</v>
      </c>
      <c r="R3468">
        <f t="shared" si="3917"/>
        <v>5</v>
      </c>
      <c r="S3468" s="33">
        <f t="shared" ref="S3468" si="3926">S3458</f>
        <v>44162</v>
      </c>
      <c r="T3468">
        <f t="shared" si="3919"/>
        <v>48</v>
      </c>
      <c r="U3468">
        <f t="shared" si="3920"/>
        <v>11</v>
      </c>
      <c r="V3468" t="str">
        <f t="shared" si="3882"/>
        <v>485</v>
      </c>
      <c r="W3468" s="188">
        <f t="shared" si="3921"/>
        <v>0</v>
      </c>
      <c r="X3468" s="188">
        <f t="shared" si="3922"/>
        <v>0</v>
      </c>
      <c r="Y3468" s="33">
        <f t="shared" si="3923"/>
        <v>44162</v>
      </c>
    </row>
    <row r="3469" spans="1:25" ht="15">
      <c r="A3469" s="39"/>
      <c r="B3469" s="240"/>
      <c r="C3469" s="14" t="str">
        <f>IF(B3458&lt;&gt;"",'Agents Postes'!E$14,"")</f>
        <v/>
      </c>
      <c r="D3469" s="15"/>
      <c r="E3469" s="16"/>
      <c r="F3469" s="16"/>
      <c r="G3469" s="17"/>
      <c r="H3469" s="17"/>
      <c r="I3469" s="18"/>
      <c r="J3469" s="18"/>
      <c r="K3469" s="19"/>
      <c r="L3469" s="1">
        <f t="shared" si="3879"/>
        <v>0</v>
      </c>
      <c r="M3469" s="4">
        <f t="shared" si="3880"/>
        <v>0</v>
      </c>
      <c r="R3469">
        <f t="shared" si="3917"/>
        <v>5</v>
      </c>
      <c r="S3469" s="33">
        <f t="shared" ref="S3469" si="3927">S3458</f>
        <v>44162</v>
      </c>
      <c r="T3469">
        <f t="shared" si="3919"/>
        <v>48</v>
      </c>
      <c r="U3469">
        <f t="shared" si="3920"/>
        <v>11</v>
      </c>
      <c r="V3469" t="str">
        <f t="shared" si="3882"/>
        <v>485</v>
      </c>
      <c r="W3469" s="188">
        <f t="shared" si="3921"/>
        <v>0</v>
      </c>
      <c r="X3469" s="188">
        <f t="shared" si="3922"/>
        <v>0</v>
      </c>
      <c r="Y3469" s="33">
        <f t="shared" si="3923"/>
        <v>44162</v>
      </c>
    </row>
    <row r="3470" spans="1:25" ht="15">
      <c r="A3470" s="39"/>
      <c r="B3470" s="240"/>
      <c r="C3470" s="14" t="str">
        <f>IF(B3459&lt;&gt;"",'Agents Postes'!E$14,"")</f>
        <v/>
      </c>
      <c r="D3470" s="15"/>
      <c r="E3470" s="16"/>
      <c r="F3470" s="16"/>
      <c r="G3470" s="17"/>
      <c r="H3470" s="17"/>
      <c r="I3470" s="18"/>
      <c r="J3470" s="18"/>
      <c r="K3470" s="19"/>
      <c r="L3470" s="1">
        <f t="shared" si="3879"/>
        <v>0</v>
      </c>
      <c r="M3470" s="4">
        <f t="shared" si="3880"/>
        <v>0</v>
      </c>
      <c r="R3470">
        <f t="shared" si="3917"/>
        <v>5</v>
      </c>
      <c r="S3470" s="33">
        <f t="shared" ref="S3470" si="3928">S3458</f>
        <v>44162</v>
      </c>
      <c r="T3470">
        <f t="shared" si="3919"/>
        <v>48</v>
      </c>
      <c r="U3470">
        <f t="shared" si="3920"/>
        <v>11</v>
      </c>
      <c r="V3470" t="str">
        <f t="shared" si="3882"/>
        <v>485</v>
      </c>
      <c r="W3470" s="188">
        <f t="shared" si="3921"/>
        <v>0</v>
      </c>
      <c r="X3470" s="188">
        <f t="shared" si="3922"/>
        <v>0</v>
      </c>
      <c r="Y3470" s="33">
        <f t="shared" si="3923"/>
        <v>44162</v>
      </c>
    </row>
    <row r="3471" spans="1:25" ht="15">
      <c r="A3471" s="39"/>
      <c r="B3471" s="240"/>
      <c r="C3471" s="14" t="str">
        <f>IF(B3460&lt;&gt;"",'Agents Postes'!E$14,"")</f>
        <v/>
      </c>
      <c r="D3471" s="15"/>
      <c r="E3471" s="16"/>
      <c r="F3471" s="16"/>
      <c r="G3471" s="17"/>
      <c r="H3471" s="17"/>
      <c r="I3471" s="18"/>
      <c r="J3471" s="18"/>
      <c r="K3471" s="19"/>
      <c r="L3471" s="1">
        <f t="shared" si="3879"/>
        <v>0</v>
      </c>
      <c r="M3471" s="4">
        <f t="shared" si="3880"/>
        <v>0</v>
      </c>
      <c r="R3471">
        <f t="shared" si="3917"/>
        <v>5</v>
      </c>
      <c r="S3471" s="33">
        <f t="shared" ref="S3471" si="3929">S3458</f>
        <v>44162</v>
      </c>
      <c r="T3471">
        <f t="shared" si="3919"/>
        <v>48</v>
      </c>
      <c r="U3471">
        <f t="shared" si="3920"/>
        <v>11</v>
      </c>
      <c r="V3471" t="str">
        <f t="shared" si="3882"/>
        <v>485</v>
      </c>
      <c r="W3471" s="188">
        <f t="shared" si="3921"/>
        <v>0</v>
      </c>
      <c r="X3471" s="188">
        <f t="shared" si="3922"/>
        <v>0</v>
      </c>
      <c r="Y3471" s="33">
        <f t="shared" si="3923"/>
        <v>44162</v>
      </c>
    </row>
    <row r="3472" spans="1:25" ht="15.75" thickBot="1">
      <c r="A3472" s="39"/>
      <c r="B3472" s="241"/>
      <c r="C3472" s="14" t="str">
        <f>IF(B3461&lt;&gt;"",'Agents Postes'!E$14,"")</f>
        <v/>
      </c>
      <c r="D3472" s="15"/>
      <c r="E3472" s="126"/>
      <c r="F3472" s="126"/>
      <c r="G3472" s="127"/>
      <c r="H3472" s="127"/>
      <c r="I3472" s="128"/>
      <c r="J3472" s="128"/>
      <c r="K3472" s="21"/>
      <c r="L3472" s="5">
        <f t="shared" si="3879"/>
        <v>0</v>
      </c>
      <c r="M3472" s="6">
        <f t="shared" si="3880"/>
        <v>0</v>
      </c>
      <c r="R3472">
        <f t="shared" si="3917"/>
        <v>5</v>
      </c>
      <c r="S3472" s="33">
        <f t="shared" ref="S3472" si="3930">S3458</f>
        <v>44162</v>
      </c>
      <c r="T3472">
        <f t="shared" si="3919"/>
        <v>48</v>
      </c>
      <c r="U3472">
        <f t="shared" si="3920"/>
        <v>11</v>
      </c>
      <c r="V3472" t="str">
        <f t="shared" si="3882"/>
        <v>485</v>
      </c>
      <c r="W3472" s="188">
        <f t="shared" si="3921"/>
        <v>0</v>
      </c>
      <c r="X3472" s="188">
        <f t="shared" si="3922"/>
        <v>0</v>
      </c>
      <c r="Y3472" s="33">
        <f t="shared" si="3923"/>
        <v>44162</v>
      </c>
    </row>
    <row r="3473" spans="1:25" ht="15">
      <c r="A3473" s="39">
        <v>231</v>
      </c>
      <c r="B3473" s="239">
        <f>IF(WORKDAY(D$4,A3473,Feries)&lt;=F$4,WORKDAY(D$4,A3473,Feries),"")</f>
        <v>44165</v>
      </c>
      <c r="C3473" s="11" t="str">
        <f>IF(B3473&lt;&gt;"",'Agents Postes'!E$3,"")</f>
        <v>Herbert Dupont</v>
      </c>
      <c r="D3473" s="12"/>
      <c r="E3473" s="123"/>
      <c r="F3473" s="123"/>
      <c r="G3473" s="124"/>
      <c r="H3473" s="124"/>
      <c r="I3473" s="125"/>
      <c r="J3473" s="125"/>
      <c r="K3473" s="13"/>
      <c r="L3473" s="2">
        <f t="shared" si="3879"/>
        <v>0</v>
      </c>
      <c r="M3473" s="3">
        <f t="shared" si="3880"/>
        <v>0</v>
      </c>
      <c r="R3473">
        <f t="shared" si="3917"/>
        <v>1</v>
      </c>
      <c r="S3473" s="33">
        <f t="shared" ref="S3473" si="3931">B3473</f>
        <v>44165</v>
      </c>
      <c r="T3473">
        <f t="shared" si="3919"/>
        <v>49</v>
      </c>
      <c r="U3473">
        <f t="shared" si="3920"/>
        <v>11</v>
      </c>
      <c r="V3473" t="str">
        <f t="shared" si="3882"/>
        <v>49Herbert Dupont1</v>
      </c>
      <c r="W3473" s="188">
        <f t="shared" si="3921"/>
        <v>0</v>
      </c>
      <c r="X3473" s="188">
        <f t="shared" si="3922"/>
        <v>0</v>
      </c>
      <c r="Y3473" s="33">
        <f t="shared" si="3923"/>
        <v>44165</v>
      </c>
    </row>
    <row r="3474" spans="1:25" ht="15">
      <c r="A3474" s="39"/>
      <c r="B3474" s="240"/>
      <c r="C3474" s="14" t="str">
        <f>IF(B3473&lt;&gt;"",'Agents Postes'!E$4,"")</f>
        <v>Lulu Durand</v>
      </c>
      <c r="D3474" s="15"/>
      <c r="E3474" s="16"/>
      <c r="F3474" s="16"/>
      <c r="G3474" s="17"/>
      <c r="H3474" s="17"/>
      <c r="I3474" s="18"/>
      <c r="J3474" s="18"/>
      <c r="K3474" s="19"/>
      <c r="L3474" s="1">
        <f t="shared" si="3879"/>
        <v>0</v>
      </c>
      <c r="M3474" s="4">
        <f t="shared" si="3880"/>
        <v>0</v>
      </c>
      <c r="R3474">
        <f t="shared" si="3917"/>
        <v>1</v>
      </c>
      <c r="S3474" s="33">
        <f t="shared" ref="S3474" si="3932">S3473</f>
        <v>44165</v>
      </c>
      <c r="T3474">
        <f t="shared" si="3919"/>
        <v>49</v>
      </c>
      <c r="U3474">
        <f t="shared" si="3920"/>
        <v>11</v>
      </c>
      <c r="V3474" t="str">
        <f t="shared" si="3882"/>
        <v>49Lulu Durand1</v>
      </c>
      <c r="W3474" s="188">
        <f t="shared" si="3921"/>
        <v>0</v>
      </c>
      <c r="X3474" s="188">
        <f t="shared" si="3922"/>
        <v>0</v>
      </c>
      <c r="Y3474" s="33">
        <f t="shared" si="3923"/>
        <v>44165</v>
      </c>
    </row>
    <row r="3475" spans="1:25" ht="15">
      <c r="A3475" s="39"/>
      <c r="B3475" s="240"/>
      <c r="C3475" s="14" t="str">
        <f>IF(B3473&lt;&gt;"",'Agents Postes'!E$5,"")</f>
        <v>Jules Wist</v>
      </c>
      <c r="D3475" s="15"/>
      <c r="E3475" s="16"/>
      <c r="F3475" s="16"/>
      <c r="G3475" s="17"/>
      <c r="H3475" s="17"/>
      <c r="I3475" s="18"/>
      <c r="J3475" s="18"/>
      <c r="K3475" s="19"/>
      <c r="L3475" s="1">
        <f t="shared" si="3879"/>
        <v>0</v>
      </c>
      <c r="M3475" s="4">
        <f t="shared" si="3880"/>
        <v>0</v>
      </c>
      <c r="R3475">
        <f t="shared" si="3917"/>
        <v>1</v>
      </c>
      <c r="S3475" s="33">
        <f t="shared" ref="S3475" si="3933">S3473</f>
        <v>44165</v>
      </c>
      <c r="T3475">
        <f t="shared" si="3919"/>
        <v>49</v>
      </c>
      <c r="U3475">
        <f t="shared" si="3920"/>
        <v>11</v>
      </c>
      <c r="V3475" t="str">
        <f t="shared" si="3882"/>
        <v>49Jules Wist1</v>
      </c>
      <c r="W3475" s="188">
        <f t="shared" si="3921"/>
        <v>0</v>
      </c>
      <c r="X3475" s="188">
        <f t="shared" si="3922"/>
        <v>0</v>
      </c>
      <c r="Y3475" s="33">
        <f t="shared" si="3923"/>
        <v>44165</v>
      </c>
    </row>
    <row r="3476" spans="1:25" ht="15">
      <c r="A3476" s="39"/>
      <c r="B3476" s="240"/>
      <c r="C3476" s="14" t="str">
        <f>IF(B3473&lt;&gt;"",'Agents Postes'!E$6,"")</f>
        <v>Honoré Tarot</v>
      </c>
      <c r="D3476" s="15"/>
      <c r="E3476" s="16"/>
      <c r="F3476" s="16"/>
      <c r="G3476" s="17"/>
      <c r="H3476" s="17"/>
      <c r="I3476" s="18"/>
      <c r="J3476" s="18"/>
      <c r="K3476" s="19"/>
      <c r="L3476" s="1">
        <f t="shared" si="3879"/>
        <v>0</v>
      </c>
      <c r="M3476" s="4">
        <f t="shared" si="3880"/>
        <v>0</v>
      </c>
      <c r="R3476">
        <f t="shared" si="3917"/>
        <v>1</v>
      </c>
      <c r="S3476" s="33">
        <f t="shared" ref="S3476" si="3934">S3473</f>
        <v>44165</v>
      </c>
      <c r="T3476">
        <f t="shared" si="3919"/>
        <v>49</v>
      </c>
      <c r="U3476">
        <f t="shared" si="3920"/>
        <v>11</v>
      </c>
      <c r="V3476" t="str">
        <f t="shared" si="3882"/>
        <v>49Honoré Tarot1</v>
      </c>
      <c r="W3476" s="188">
        <f t="shared" si="3921"/>
        <v>0</v>
      </c>
      <c r="X3476" s="188">
        <f t="shared" si="3922"/>
        <v>0</v>
      </c>
      <c r="Y3476" s="33">
        <f t="shared" si="3923"/>
        <v>44165</v>
      </c>
    </row>
    <row r="3477" spans="1:25" ht="15">
      <c r="A3477" s="39"/>
      <c r="B3477" s="240"/>
      <c r="C3477" s="14" t="str">
        <f>IF(B3473&lt;&gt;"",'Agents Postes'!E$7,"")</f>
        <v>Joseph Belote</v>
      </c>
      <c r="D3477" s="15"/>
      <c r="E3477" s="16"/>
      <c r="F3477" s="16"/>
      <c r="G3477" s="17"/>
      <c r="H3477" s="17"/>
      <c r="I3477" s="18"/>
      <c r="J3477" s="18"/>
      <c r="K3477" s="19"/>
      <c r="L3477" s="1">
        <f t="shared" si="3879"/>
        <v>0</v>
      </c>
      <c r="M3477" s="4">
        <f t="shared" si="3880"/>
        <v>0</v>
      </c>
      <c r="R3477">
        <f t="shared" si="3917"/>
        <v>1</v>
      </c>
      <c r="S3477" s="33">
        <f t="shared" ref="S3477" si="3935">S3473</f>
        <v>44165</v>
      </c>
      <c r="T3477">
        <f t="shared" si="3919"/>
        <v>49</v>
      </c>
      <c r="U3477">
        <f t="shared" si="3920"/>
        <v>11</v>
      </c>
      <c r="V3477" t="str">
        <f t="shared" si="3882"/>
        <v>49Joseph Belote1</v>
      </c>
      <c r="W3477" s="188">
        <f t="shared" si="3921"/>
        <v>0</v>
      </c>
      <c r="X3477" s="188">
        <f t="shared" si="3922"/>
        <v>0</v>
      </c>
      <c r="Y3477" s="33">
        <f t="shared" si="3923"/>
        <v>44165</v>
      </c>
    </row>
    <row r="3478" spans="1:25" ht="15">
      <c r="A3478" s="39"/>
      <c r="B3478" s="240"/>
      <c r="C3478" s="14" t="str">
        <f>IF(B3473&lt;&gt;"",'Agents Postes'!E$8,"")</f>
        <v/>
      </c>
      <c r="D3478" s="15"/>
      <c r="E3478" s="16"/>
      <c r="F3478" s="16"/>
      <c r="G3478" s="17"/>
      <c r="H3478" s="17"/>
      <c r="I3478" s="18"/>
      <c r="J3478" s="18"/>
      <c r="K3478" s="19"/>
      <c r="L3478" s="1">
        <f t="shared" si="3879"/>
        <v>0</v>
      </c>
      <c r="M3478" s="4">
        <f t="shared" si="3880"/>
        <v>0</v>
      </c>
      <c r="R3478">
        <f t="shared" si="3917"/>
        <v>1</v>
      </c>
      <c r="S3478" s="33">
        <f t="shared" ref="S3478" si="3936">S3473</f>
        <v>44165</v>
      </c>
      <c r="T3478">
        <f t="shared" si="3919"/>
        <v>49</v>
      </c>
      <c r="U3478">
        <f t="shared" si="3920"/>
        <v>11</v>
      </c>
      <c r="V3478" t="str">
        <f t="shared" si="3882"/>
        <v>491</v>
      </c>
      <c r="W3478" s="188">
        <f t="shared" si="3921"/>
        <v>0</v>
      </c>
      <c r="X3478" s="188">
        <f t="shared" si="3922"/>
        <v>0</v>
      </c>
      <c r="Y3478" s="33">
        <f t="shared" si="3923"/>
        <v>44165</v>
      </c>
    </row>
    <row r="3479" spans="1:25" ht="15">
      <c r="A3479" s="39"/>
      <c r="B3479" s="240"/>
      <c r="C3479" s="14" t="str">
        <f>IF(B3473&lt;&gt;"",'Agents Postes'!E$9,"")</f>
        <v/>
      </c>
      <c r="D3479" s="15"/>
      <c r="E3479" s="16"/>
      <c r="F3479" s="16"/>
      <c r="G3479" s="17"/>
      <c r="H3479" s="17"/>
      <c r="I3479" s="18"/>
      <c r="J3479" s="18"/>
      <c r="K3479" s="19"/>
      <c r="L3479" s="1">
        <f t="shared" si="3879"/>
        <v>0</v>
      </c>
      <c r="M3479" s="4">
        <f t="shared" si="3880"/>
        <v>0</v>
      </c>
      <c r="R3479">
        <f t="shared" si="3917"/>
        <v>1</v>
      </c>
      <c r="S3479" s="33">
        <f t="shared" ref="S3479" si="3937">S3473</f>
        <v>44165</v>
      </c>
      <c r="T3479">
        <f t="shared" si="3919"/>
        <v>49</v>
      </c>
      <c r="U3479">
        <f t="shared" si="3920"/>
        <v>11</v>
      </c>
      <c r="V3479" t="str">
        <f t="shared" si="3882"/>
        <v>491</v>
      </c>
      <c r="W3479" s="188">
        <f t="shared" si="3921"/>
        <v>0</v>
      </c>
      <c r="X3479" s="188">
        <f t="shared" si="3922"/>
        <v>0</v>
      </c>
      <c r="Y3479" s="33">
        <f t="shared" si="3923"/>
        <v>44165</v>
      </c>
    </row>
    <row r="3480" spans="1:25" ht="15">
      <c r="A3480" s="39"/>
      <c r="B3480" s="240"/>
      <c r="C3480" s="14" t="str">
        <f>IF(B3473&lt;&gt;"",'Agents Postes'!E$10,"")</f>
        <v/>
      </c>
      <c r="D3480" s="15"/>
      <c r="E3480" s="16"/>
      <c r="F3480" s="16"/>
      <c r="G3480" s="17"/>
      <c r="H3480" s="17"/>
      <c r="I3480" s="18"/>
      <c r="J3480" s="18"/>
      <c r="K3480" s="19"/>
      <c r="L3480" s="1">
        <f t="shared" si="3879"/>
        <v>0</v>
      </c>
      <c r="M3480" s="4">
        <f t="shared" si="3880"/>
        <v>0</v>
      </c>
      <c r="R3480">
        <f t="shared" si="3917"/>
        <v>1</v>
      </c>
      <c r="S3480" s="33">
        <f t="shared" ref="S3480" si="3938">S3473</f>
        <v>44165</v>
      </c>
      <c r="T3480">
        <f t="shared" si="3919"/>
        <v>49</v>
      </c>
      <c r="U3480">
        <f t="shared" si="3920"/>
        <v>11</v>
      </c>
      <c r="V3480" t="str">
        <f t="shared" si="3882"/>
        <v>491</v>
      </c>
      <c r="W3480" s="188">
        <f t="shared" si="3921"/>
        <v>0</v>
      </c>
      <c r="X3480" s="188">
        <f t="shared" si="3922"/>
        <v>0</v>
      </c>
      <c r="Y3480" s="33">
        <f t="shared" si="3923"/>
        <v>44165</v>
      </c>
    </row>
    <row r="3481" spans="1:25" ht="15">
      <c r="A3481" s="39"/>
      <c r="B3481" s="240"/>
      <c r="C3481" s="14" t="str">
        <f>IF(B3473&lt;&gt;"",'Agents Postes'!E$11,"")</f>
        <v/>
      </c>
      <c r="D3481" s="15"/>
      <c r="E3481" s="16"/>
      <c r="F3481" s="16"/>
      <c r="G3481" s="17"/>
      <c r="H3481" s="17"/>
      <c r="I3481" s="18"/>
      <c r="J3481" s="18"/>
      <c r="K3481" s="19"/>
      <c r="L3481" s="1">
        <f t="shared" si="3879"/>
        <v>0</v>
      </c>
      <c r="M3481" s="4">
        <f t="shared" si="3880"/>
        <v>0</v>
      </c>
      <c r="R3481">
        <f t="shared" si="3917"/>
        <v>1</v>
      </c>
      <c r="S3481" s="33">
        <f t="shared" ref="S3481" si="3939">S3473</f>
        <v>44165</v>
      </c>
      <c r="T3481">
        <f t="shared" si="3919"/>
        <v>49</v>
      </c>
      <c r="U3481">
        <f t="shared" si="3920"/>
        <v>11</v>
      </c>
      <c r="V3481" t="str">
        <f t="shared" si="3882"/>
        <v>491</v>
      </c>
      <c r="W3481" s="188">
        <f t="shared" si="3921"/>
        <v>0</v>
      </c>
      <c r="X3481" s="188">
        <f t="shared" si="3922"/>
        <v>0</v>
      </c>
      <c r="Y3481" s="33">
        <f t="shared" si="3923"/>
        <v>44165</v>
      </c>
    </row>
    <row r="3482" spans="1:25" ht="15">
      <c r="A3482" s="39"/>
      <c r="B3482" s="240"/>
      <c r="C3482" s="14" t="str">
        <f>IF(B3473&lt;&gt;"",'Agents Postes'!E$12,"")</f>
        <v/>
      </c>
      <c r="D3482" s="15"/>
      <c r="E3482" s="16"/>
      <c r="F3482" s="16"/>
      <c r="G3482" s="17"/>
      <c r="H3482" s="17"/>
      <c r="I3482" s="18"/>
      <c r="J3482" s="18"/>
      <c r="K3482" s="19"/>
      <c r="L3482" s="1">
        <f t="shared" si="3879"/>
        <v>0</v>
      </c>
      <c r="M3482" s="4">
        <f t="shared" si="3880"/>
        <v>0</v>
      </c>
      <c r="R3482">
        <f t="shared" si="3917"/>
        <v>1</v>
      </c>
      <c r="S3482" s="33">
        <f t="shared" ref="S3482" si="3940">S3473</f>
        <v>44165</v>
      </c>
      <c r="T3482">
        <f t="shared" si="3919"/>
        <v>49</v>
      </c>
      <c r="U3482">
        <f t="shared" si="3920"/>
        <v>11</v>
      </c>
      <c r="V3482" t="str">
        <f t="shared" si="3882"/>
        <v>491</v>
      </c>
      <c r="W3482" s="188">
        <f t="shared" si="3921"/>
        <v>0</v>
      </c>
      <c r="X3482" s="188">
        <f t="shared" si="3922"/>
        <v>0</v>
      </c>
      <c r="Y3482" s="33">
        <f t="shared" si="3923"/>
        <v>44165</v>
      </c>
    </row>
    <row r="3483" spans="1:25" ht="15">
      <c r="A3483" s="39"/>
      <c r="B3483" s="240"/>
      <c r="C3483" s="14" t="str">
        <f>IF(B3473&lt;&gt;"",'Agents Postes'!E$13,"")</f>
        <v/>
      </c>
      <c r="D3483" s="15"/>
      <c r="E3483" s="16"/>
      <c r="F3483" s="16"/>
      <c r="G3483" s="17"/>
      <c r="H3483" s="17"/>
      <c r="I3483" s="18"/>
      <c r="J3483" s="18"/>
      <c r="K3483" s="19"/>
      <c r="L3483" s="1">
        <f t="shared" si="3879"/>
        <v>0</v>
      </c>
      <c r="M3483" s="4">
        <f t="shared" si="3880"/>
        <v>0</v>
      </c>
      <c r="R3483">
        <f t="shared" si="3917"/>
        <v>1</v>
      </c>
      <c r="S3483" s="33">
        <f t="shared" ref="S3483" si="3941">S3473</f>
        <v>44165</v>
      </c>
      <c r="T3483">
        <f t="shared" si="3919"/>
        <v>49</v>
      </c>
      <c r="U3483">
        <f t="shared" si="3920"/>
        <v>11</v>
      </c>
      <c r="V3483" t="str">
        <f t="shared" si="3882"/>
        <v>491</v>
      </c>
      <c r="W3483" s="188">
        <f t="shared" si="3921"/>
        <v>0</v>
      </c>
      <c r="X3483" s="188">
        <f t="shared" si="3922"/>
        <v>0</v>
      </c>
      <c r="Y3483" s="33">
        <f t="shared" si="3923"/>
        <v>44165</v>
      </c>
    </row>
    <row r="3484" spans="1:25" ht="15">
      <c r="A3484" s="39"/>
      <c r="B3484" s="240"/>
      <c r="C3484" s="14" t="str">
        <f>IF(B3473&lt;&gt;"",'Agents Postes'!E$14,"")</f>
        <v/>
      </c>
      <c r="D3484" s="15"/>
      <c r="E3484" s="16"/>
      <c r="F3484" s="16"/>
      <c r="G3484" s="17"/>
      <c r="H3484" s="17"/>
      <c r="I3484" s="18"/>
      <c r="J3484" s="18"/>
      <c r="K3484" s="19"/>
      <c r="L3484" s="1">
        <f t="shared" si="3879"/>
        <v>0</v>
      </c>
      <c r="M3484" s="4">
        <f t="shared" si="3880"/>
        <v>0</v>
      </c>
      <c r="R3484">
        <f t="shared" si="3917"/>
        <v>1</v>
      </c>
      <c r="S3484" s="33">
        <f t="shared" ref="S3484" si="3942">S3473</f>
        <v>44165</v>
      </c>
      <c r="T3484">
        <f t="shared" si="3919"/>
        <v>49</v>
      </c>
      <c r="U3484">
        <f t="shared" si="3920"/>
        <v>11</v>
      </c>
      <c r="V3484" t="str">
        <f t="shared" si="3882"/>
        <v>491</v>
      </c>
      <c r="W3484" s="188">
        <f t="shared" si="3921"/>
        <v>0</v>
      </c>
      <c r="X3484" s="188">
        <f t="shared" si="3922"/>
        <v>0</v>
      </c>
      <c r="Y3484" s="33">
        <f t="shared" si="3923"/>
        <v>44165</v>
      </c>
    </row>
    <row r="3485" spans="1:25" ht="15">
      <c r="A3485" s="39"/>
      <c r="B3485" s="240"/>
      <c r="C3485" s="14" t="str">
        <f>IF(B3474&lt;&gt;"",'Agents Postes'!E$14,"")</f>
        <v/>
      </c>
      <c r="D3485" s="15"/>
      <c r="E3485" s="16"/>
      <c r="F3485" s="16"/>
      <c r="G3485" s="17"/>
      <c r="H3485" s="17"/>
      <c r="I3485" s="18"/>
      <c r="J3485" s="18"/>
      <c r="K3485" s="19"/>
      <c r="L3485" s="1">
        <f t="shared" si="3879"/>
        <v>0</v>
      </c>
      <c r="M3485" s="4">
        <f t="shared" si="3880"/>
        <v>0</v>
      </c>
      <c r="R3485">
        <f t="shared" si="3917"/>
        <v>1</v>
      </c>
      <c r="S3485" s="33">
        <f t="shared" ref="S3485" si="3943">S3473</f>
        <v>44165</v>
      </c>
      <c r="T3485">
        <f t="shared" si="3919"/>
        <v>49</v>
      </c>
      <c r="U3485">
        <f t="shared" si="3920"/>
        <v>11</v>
      </c>
      <c r="V3485" t="str">
        <f t="shared" si="3882"/>
        <v>491</v>
      </c>
      <c r="W3485" s="188">
        <f t="shared" si="3921"/>
        <v>0</v>
      </c>
      <c r="X3485" s="188">
        <f t="shared" si="3922"/>
        <v>0</v>
      </c>
      <c r="Y3485" s="33">
        <f t="shared" si="3923"/>
        <v>44165</v>
      </c>
    </row>
    <row r="3486" spans="1:25" ht="15">
      <c r="A3486" s="39"/>
      <c r="B3486" s="240"/>
      <c r="C3486" s="14" t="str">
        <f>IF(B3475&lt;&gt;"",'Agents Postes'!E$14,"")</f>
        <v/>
      </c>
      <c r="D3486" s="15"/>
      <c r="E3486" s="16"/>
      <c r="F3486" s="16"/>
      <c r="G3486" s="17"/>
      <c r="H3486" s="17"/>
      <c r="I3486" s="18"/>
      <c r="J3486" s="18"/>
      <c r="K3486" s="19"/>
      <c r="L3486" s="1">
        <f t="shared" si="3879"/>
        <v>0</v>
      </c>
      <c r="M3486" s="4">
        <f t="shared" si="3880"/>
        <v>0</v>
      </c>
      <c r="R3486">
        <f t="shared" si="3917"/>
        <v>1</v>
      </c>
      <c r="S3486" s="33">
        <f t="shared" ref="S3486" si="3944">S3473</f>
        <v>44165</v>
      </c>
      <c r="T3486">
        <f t="shared" si="3919"/>
        <v>49</v>
      </c>
      <c r="U3486">
        <f t="shared" si="3920"/>
        <v>11</v>
      </c>
      <c r="V3486" t="str">
        <f t="shared" si="3882"/>
        <v>491</v>
      </c>
      <c r="W3486" s="188">
        <f t="shared" si="3921"/>
        <v>0</v>
      </c>
      <c r="X3486" s="188">
        <f t="shared" si="3922"/>
        <v>0</v>
      </c>
      <c r="Y3486" s="33">
        <f t="shared" si="3923"/>
        <v>44165</v>
      </c>
    </row>
    <row r="3487" spans="1:25" ht="15.75" thickBot="1">
      <c r="A3487" s="39"/>
      <c r="B3487" s="241"/>
      <c r="C3487" s="14" t="str">
        <f>IF(B3476&lt;&gt;"",'Agents Postes'!E$14,"")</f>
        <v/>
      </c>
      <c r="D3487" s="15"/>
      <c r="E3487" s="126"/>
      <c r="F3487" s="126"/>
      <c r="G3487" s="127"/>
      <c r="H3487" s="127"/>
      <c r="I3487" s="128"/>
      <c r="J3487" s="128"/>
      <c r="K3487" s="21"/>
      <c r="L3487" s="5">
        <f t="shared" si="3879"/>
        <v>0</v>
      </c>
      <c r="M3487" s="6">
        <f t="shared" si="3880"/>
        <v>0</v>
      </c>
      <c r="R3487">
        <f t="shared" si="3917"/>
        <v>1</v>
      </c>
      <c r="S3487" s="33">
        <f t="shared" ref="S3487" si="3945">S3473</f>
        <v>44165</v>
      </c>
      <c r="T3487">
        <f t="shared" si="3919"/>
        <v>49</v>
      </c>
      <c r="U3487">
        <f t="shared" si="3920"/>
        <v>11</v>
      </c>
      <c r="V3487" t="str">
        <f t="shared" si="3882"/>
        <v>491</v>
      </c>
      <c r="W3487" s="188">
        <f t="shared" si="3921"/>
        <v>0</v>
      </c>
      <c r="X3487" s="188">
        <f t="shared" si="3922"/>
        <v>0</v>
      </c>
      <c r="Y3487" s="33">
        <f t="shared" si="3923"/>
        <v>44165</v>
      </c>
    </row>
    <row r="3488" spans="1:25" ht="15">
      <c r="A3488" s="39">
        <v>232</v>
      </c>
      <c r="B3488" s="239">
        <f>IF(WORKDAY(D$4,A3488,Feries)&lt;=F$4,WORKDAY(D$4,A3488,Feries),"")</f>
        <v>44166</v>
      </c>
      <c r="C3488" s="11" t="str">
        <f>IF(B3488&lt;&gt;"",'Agents Postes'!E$3,"")</f>
        <v>Herbert Dupont</v>
      </c>
      <c r="D3488" s="12"/>
      <c r="E3488" s="123"/>
      <c r="F3488" s="123"/>
      <c r="G3488" s="124"/>
      <c r="H3488" s="124"/>
      <c r="I3488" s="125"/>
      <c r="J3488" s="125"/>
      <c r="K3488" s="13"/>
      <c r="L3488" s="2">
        <f t="shared" si="3879"/>
        <v>0</v>
      </c>
      <c r="M3488" s="3">
        <f t="shared" si="3880"/>
        <v>0</v>
      </c>
      <c r="R3488">
        <f t="shared" si="3917"/>
        <v>2</v>
      </c>
      <c r="S3488" s="33">
        <f t="shared" ref="S3488" si="3946">B3488</f>
        <v>44166</v>
      </c>
      <c r="T3488">
        <f t="shared" si="3919"/>
        <v>49</v>
      </c>
      <c r="U3488">
        <f t="shared" si="3920"/>
        <v>12</v>
      </c>
      <c r="V3488" t="str">
        <f t="shared" si="3882"/>
        <v>49Herbert Dupont2</v>
      </c>
      <c r="W3488" s="188">
        <f t="shared" si="3921"/>
        <v>0</v>
      </c>
      <c r="X3488" s="188">
        <f t="shared" si="3922"/>
        <v>0</v>
      </c>
      <c r="Y3488" s="33">
        <f t="shared" si="3923"/>
        <v>44166</v>
      </c>
    </row>
    <row r="3489" spans="1:25" ht="15">
      <c r="A3489" s="39"/>
      <c r="B3489" s="240"/>
      <c r="C3489" s="14" t="str">
        <f>IF(B3488&lt;&gt;"",'Agents Postes'!E$4,"")</f>
        <v>Lulu Durand</v>
      </c>
      <c r="D3489" s="15"/>
      <c r="E3489" s="16"/>
      <c r="F3489" s="16"/>
      <c r="G3489" s="17"/>
      <c r="H3489" s="17"/>
      <c r="I3489" s="18"/>
      <c r="J3489" s="18"/>
      <c r="K3489" s="19"/>
      <c r="L3489" s="1">
        <f t="shared" si="3879"/>
        <v>0</v>
      </c>
      <c r="M3489" s="4">
        <f t="shared" si="3880"/>
        <v>0</v>
      </c>
      <c r="R3489">
        <f t="shared" si="3917"/>
        <v>2</v>
      </c>
      <c r="S3489" s="33">
        <f t="shared" ref="S3489" si="3947">S3488</f>
        <v>44166</v>
      </c>
      <c r="T3489">
        <f t="shared" si="3919"/>
        <v>49</v>
      </c>
      <c r="U3489">
        <f t="shared" si="3920"/>
        <v>12</v>
      </c>
      <c r="V3489" t="str">
        <f t="shared" si="3882"/>
        <v>49Lulu Durand2</v>
      </c>
      <c r="W3489" s="188">
        <f t="shared" si="3921"/>
        <v>0</v>
      </c>
      <c r="X3489" s="188">
        <f t="shared" si="3922"/>
        <v>0</v>
      </c>
      <c r="Y3489" s="33">
        <f t="shared" si="3923"/>
        <v>44166</v>
      </c>
    </row>
    <row r="3490" spans="1:25" ht="15">
      <c r="A3490" s="39"/>
      <c r="B3490" s="240"/>
      <c r="C3490" s="14" t="str">
        <f>IF(B3488&lt;&gt;"",'Agents Postes'!E$5,"")</f>
        <v>Jules Wist</v>
      </c>
      <c r="D3490" s="15"/>
      <c r="E3490" s="16"/>
      <c r="F3490" s="16"/>
      <c r="G3490" s="17"/>
      <c r="H3490" s="17"/>
      <c r="I3490" s="18"/>
      <c r="J3490" s="18"/>
      <c r="K3490" s="19"/>
      <c r="L3490" s="1">
        <f t="shared" si="3879"/>
        <v>0</v>
      </c>
      <c r="M3490" s="4">
        <f t="shared" si="3880"/>
        <v>0</v>
      </c>
      <c r="R3490">
        <f t="shared" si="3917"/>
        <v>2</v>
      </c>
      <c r="S3490" s="33">
        <f t="shared" ref="S3490" si="3948">S3488</f>
        <v>44166</v>
      </c>
      <c r="T3490">
        <f t="shared" si="3919"/>
        <v>49</v>
      </c>
      <c r="U3490">
        <f t="shared" si="3920"/>
        <v>12</v>
      </c>
      <c r="V3490" t="str">
        <f t="shared" si="3882"/>
        <v>49Jules Wist2</v>
      </c>
      <c r="W3490" s="188">
        <f t="shared" si="3921"/>
        <v>0</v>
      </c>
      <c r="X3490" s="188">
        <f t="shared" si="3922"/>
        <v>0</v>
      </c>
      <c r="Y3490" s="33">
        <f t="shared" si="3923"/>
        <v>44166</v>
      </c>
    </row>
    <row r="3491" spans="1:25" ht="15">
      <c r="A3491" s="39"/>
      <c r="B3491" s="240"/>
      <c r="C3491" s="14" t="str">
        <f>IF(B3488&lt;&gt;"",'Agents Postes'!E$6,"")</f>
        <v>Honoré Tarot</v>
      </c>
      <c r="D3491" s="15"/>
      <c r="E3491" s="16"/>
      <c r="F3491" s="16"/>
      <c r="G3491" s="17"/>
      <c r="H3491" s="17"/>
      <c r="I3491" s="18"/>
      <c r="J3491" s="18"/>
      <c r="K3491" s="19"/>
      <c r="L3491" s="1">
        <f t="shared" si="3879"/>
        <v>0</v>
      </c>
      <c r="M3491" s="4">
        <f t="shared" si="3880"/>
        <v>0</v>
      </c>
      <c r="R3491">
        <f t="shared" si="3917"/>
        <v>2</v>
      </c>
      <c r="S3491" s="33">
        <f t="shared" ref="S3491" si="3949">S3488</f>
        <v>44166</v>
      </c>
      <c r="T3491">
        <f t="shared" si="3919"/>
        <v>49</v>
      </c>
      <c r="U3491">
        <f t="shared" si="3920"/>
        <v>12</v>
      </c>
      <c r="V3491" t="str">
        <f t="shared" si="3882"/>
        <v>49Honoré Tarot2</v>
      </c>
      <c r="W3491" s="188">
        <f t="shared" si="3921"/>
        <v>0</v>
      </c>
      <c r="X3491" s="188">
        <f t="shared" si="3922"/>
        <v>0</v>
      </c>
      <c r="Y3491" s="33">
        <f t="shared" si="3923"/>
        <v>44166</v>
      </c>
    </row>
    <row r="3492" spans="1:25" ht="15">
      <c r="A3492" s="39"/>
      <c r="B3492" s="240"/>
      <c r="C3492" s="14" t="str">
        <f>IF(B3488&lt;&gt;"",'Agents Postes'!E$7,"")</f>
        <v>Joseph Belote</v>
      </c>
      <c r="D3492" s="15"/>
      <c r="E3492" s="16"/>
      <c r="F3492" s="16"/>
      <c r="G3492" s="17"/>
      <c r="H3492" s="17"/>
      <c r="I3492" s="18"/>
      <c r="J3492" s="18"/>
      <c r="K3492" s="19"/>
      <c r="L3492" s="1">
        <f t="shared" si="3879"/>
        <v>0</v>
      </c>
      <c r="M3492" s="4">
        <f t="shared" si="3880"/>
        <v>0</v>
      </c>
      <c r="R3492">
        <f t="shared" si="3917"/>
        <v>2</v>
      </c>
      <c r="S3492" s="33">
        <f t="shared" ref="S3492" si="3950">S3488</f>
        <v>44166</v>
      </c>
      <c r="T3492">
        <f t="shared" si="3919"/>
        <v>49</v>
      </c>
      <c r="U3492">
        <f t="shared" si="3920"/>
        <v>12</v>
      </c>
      <c r="V3492" t="str">
        <f t="shared" si="3882"/>
        <v>49Joseph Belote2</v>
      </c>
      <c r="W3492" s="188">
        <f t="shared" si="3921"/>
        <v>0</v>
      </c>
      <c r="X3492" s="188">
        <f t="shared" si="3922"/>
        <v>0</v>
      </c>
      <c r="Y3492" s="33">
        <f t="shared" si="3923"/>
        <v>44166</v>
      </c>
    </row>
    <row r="3493" spans="1:25" ht="15">
      <c r="A3493" s="39"/>
      <c r="B3493" s="240"/>
      <c r="C3493" s="14" t="str">
        <f>IF(B3488&lt;&gt;"",'Agents Postes'!E$8,"")</f>
        <v/>
      </c>
      <c r="D3493" s="15"/>
      <c r="E3493" s="16"/>
      <c r="F3493" s="16"/>
      <c r="G3493" s="17"/>
      <c r="H3493" s="17"/>
      <c r="I3493" s="18"/>
      <c r="J3493" s="18"/>
      <c r="K3493" s="19"/>
      <c r="L3493" s="1">
        <f t="shared" si="3879"/>
        <v>0</v>
      </c>
      <c r="M3493" s="4">
        <f t="shared" si="3880"/>
        <v>0</v>
      </c>
      <c r="R3493">
        <f t="shared" si="3917"/>
        <v>2</v>
      </c>
      <c r="S3493" s="33">
        <f t="shared" ref="S3493" si="3951">S3488</f>
        <v>44166</v>
      </c>
      <c r="T3493">
        <f t="shared" si="3919"/>
        <v>49</v>
      </c>
      <c r="U3493">
        <f t="shared" si="3920"/>
        <v>12</v>
      </c>
      <c r="V3493" t="str">
        <f t="shared" si="3882"/>
        <v>492</v>
      </c>
      <c r="W3493" s="188">
        <f t="shared" si="3921"/>
        <v>0</v>
      </c>
      <c r="X3493" s="188">
        <f t="shared" si="3922"/>
        <v>0</v>
      </c>
      <c r="Y3493" s="33">
        <f t="shared" si="3923"/>
        <v>44166</v>
      </c>
    </row>
    <row r="3494" spans="1:25" ht="15">
      <c r="A3494" s="39"/>
      <c r="B3494" s="240"/>
      <c r="C3494" s="14" t="str">
        <f>IF(B3488&lt;&gt;"",'Agents Postes'!E$9,"")</f>
        <v/>
      </c>
      <c r="D3494" s="15"/>
      <c r="E3494" s="16"/>
      <c r="F3494" s="16"/>
      <c r="G3494" s="17"/>
      <c r="H3494" s="17"/>
      <c r="I3494" s="18"/>
      <c r="J3494" s="18"/>
      <c r="K3494" s="19"/>
      <c r="L3494" s="1">
        <f t="shared" ref="L3494:L3557" si="3952">(F3494-E3494)+(H3494-G3494)+(J3494-I3494)</f>
        <v>0</v>
      </c>
      <c r="M3494" s="4">
        <f t="shared" ref="M3494:M3557" si="3953">L3494*24</f>
        <v>0</v>
      </c>
      <c r="R3494">
        <f t="shared" si="3917"/>
        <v>2</v>
      </c>
      <c r="S3494" s="33">
        <f t="shared" ref="S3494" si="3954">S3488</f>
        <v>44166</v>
      </c>
      <c r="T3494">
        <f t="shared" si="3919"/>
        <v>49</v>
      </c>
      <c r="U3494">
        <f t="shared" si="3920"/>
        <v>12</v>
      </c>
      <c r="V3494" t="str">
        <f t="shared" ref="V3494:V3557" si="3955">T3494&amp;C3494&amp;R3494</f>
        <v>492</v>
      </c>
      <c r="W3494" s="188">
        <f t="shared" si="3921"/>
        <v>0</v>
      </c>
      <c r="X3494" s="188">
        <f t="shared" si="3922"/>
        <v>0</v>
      </c>
      <c r="Y3494" s="33">
        <f t="shared" si="3923"/>
        <v>44166</v>
      </c>
    </row>
    <row r="3495" spans="1:25" ht="15">
      <c r="A3495" s="39"/>
      <c r="B3495" s="240"/>
      <c r="C3495" s="14" t="str">
        <f>IF(B3488&lt;&gt;"",'Agents Postes'!E$10,"")</f>
        <v/>
      </c>
      <c r="D3495" s="15"/>
      <c r="E3495" s="16"/>
      <c r="F3495" s="16"/>
      <c r="G3495" s="17"/>
      <c r="H3495" s="17"/>
      <c r="I3495" s="18"/>
      <c r="J3495" s="18"/>
      <c r="K3495" s="19"/>
      <c r="L3495" s="1">
        <f t="shared" si="3952"/>
        <v>0</v>
      </c>
      <c r="M3495" s="4">
        <f t="shared" si="3953"/>
        <v>0</v>
      </c>
      <c r="R3495">
        <f t="shared" si="3917"/>
        <v>2</v>
      </c>
      <c r="S3495" s="33">
        <f t="shared" ref="S3495" si="3956">S3488</f>
        <v>44166</v>
      </c>
      <c r="T3495">
        <f t="shared" si="3919"/>
        <v>49</v>
      </c>
      <c r="U3495">
        <f t="shared" si="3920"/>
        <v>12</v>
      </c>
      <c r="V3495" t="str">
        <f t="shared" si="3955"/>
        <v>492</v>
      </c>
      <c r="W3495" s="188">
        <f t="shared" si="3921"/>
        <v>0</v>
      </c>
      <c r="X3495" s="188">
        <f t="shared" si="3922"/>
        <v>0</v>
      </c>
      <c r="Y3495" s="33">
        <f t="shared" si="3923"/>
        <v>44166</v>
      </c>
    </row>
    <row r="3496" spans="1:25" ht="15">
      <c r="A3496" s="39"/>
      <c r="B3496" s="240"/>
      <c r="C3496" s="14" t="str">
        <f>IF(B3488&lt;&gt;"",'Agents Postes'!E$11,"")</f>
        <v/>
      </c>
      <c r="D3496" s="15"/>
      <c r="E3496" s="16"/>
      <c r="F3496" s="16"/>
      <c r="G3496" s="17"/>
      <c r="H3496" s="17"/>
      <c r="I3496" s="18"/>
      <c r="J3496" s="18"/>
      <c r="K3496" s="19"/>
      <c r="L3496" s="1">
        <f t="shared" si="3952"/>
        <v>0</v>
      </c>
      <c r="M3496" s="4">
        <f t="shared" si="3953"/>
        <v>0</v>
      </c>
      <c r="R3496">
        <f t="shared" si="3917"/>
        <v>2</v>
      </c>
      <c r="S3496" s="33">
        <f t="shared" ref="S3496" si="3957">S3488</f>
        <v>44166</v>
      </c>
      <c r="T3496">
        <f t="shared" si="3919"/>
        <v>49</v>
      </c>
      <c r="U3496">
        <f t="shared" si="3920"/>
        <v>12</v>
      </c>
      <c r="V3496" t="str">
        <f t="shared" si="3955"/>
        <v>492</v>
      </c>
      <c r="W3496" s="188">
        <f t="shared" si="3921"/>
        <v>0</v>
      </c>
      <c r="X3496" s="188">
        <f t="shared" si="3922"/>
        <v>0</v>
      </c>
      <c r="Y3496" s="33">
        <f t="shared" si="3923"/>
        <v>44166</v>
      </c>
    </row>
    <row r="3497" spans="1:25" ht="15">
      <c r="A3497" s="39"/>
      <c r="B3497" s="240"/>
      <c r="C3497" s="14" t="str">
        <f>IF(B3488&lt;&gt;"",'Agents Postes'!E$12,"")</f>
        <v/>
      </c>
      <c r="D3497" s="15"/>
      <c r="E3497" s="16"/>
      <c r="F3497" s="16"/>
      <c r="G3497" s="17"/>
      <c r="H3497" s="17"/>
      <c r="I3497" s="18"/>
      <c r="J3497" s="18"/>
      <c r="K3497" s="19"/>
      <c r="L3497" s="1">
        <f t="shared" si="3952"/>
        <v>0</v>
      </c>
      <c r="M3497" s="4">
        <f t="shared" si="3953"/>
        <v>0</v>
      </c>
      <c r="R3497">
        <f t="shared" si="3917"/>
        <v>2</v>
      </c>
      <c r="S3497" s="33">
        <f t="shared" ref="S3497" si="3958">S3488</f>
        <v>44166</v>
      </c>
      <c r="T3497">
        <f t="shared" si="3919"/>
        <v>49</v>
      </c>
      <c r="U3497">
        <f t="shared" si="3920"/>
        <v>12</v>
      </c>
      <c r="V3497" t="str">
        <f t="shared" si="3955"/>
        <v>492</v>
      </c>
      <c r="W3497" s="188">
        <f t="shared" si="3921"/>
        <v>0</v>
      </c>
      <c r="X3497" s="188">
        <f t="shared" si="3922"/>
        <v>0</v>
      </c>
      <c r="Y3497" s="33">
        <f t="shared" si="3923"/>
        <v>44166</v>
      </c>
    </row>
    <row r="3498" spans="1:25" ht="15">
      <c r="A3498" s="39"/>
      <c r="B3498" s="240"/>
      <c r="C3498" s="14" t="str">
        <f>IF(B3488&lt;&gt;"",'Agents Postes'!E$13,"")</f>
        <v/>
      </c>
      <c r="D3498" s="15"/>
      <c r="E3498" s="16"/>
      <c r="F3498" s="16"/>
      <c r="G3498" s="17"/>
      <c r="H3498" s="17"/>
      <c r="I3498" s="18"/>
      <c r="J3498" s="18"/>
      <c r="K3498" s="19"/>
      <c r="L3498" s="1">
        <f t="shared" si="3952"/>
        <v>0</v>
      </c>
      <c r="M3498" s="4">
        <f t="shared" si="3953"/>
        <v>0</v>
      </c>
      <c r="R3498">
        <f t="shared" si="3917"/>
        <v>2</v>
      </c>
      <c r="S3498" s="33">
        <f t="shared" ref="S3498" si="3959">S3488</f>
        <v>44166</v>
      </c>
      <c r="T3498">
        <f t="shared" si="3919"/>
        <v>49</v>
      </c>
      <c r="U3498">
        <f t="shared" si="3920"/>
        <v>12</v>
      </c>
      <c r="V3498" t="str">
        <f t="shared" si="3955"/>
        <v>492</v>
      </c>
      <c r="W3498" s="188">
        <f t="shared" si="3921"/>
        <v>0</v>
      </c>
      <c r="X3498" s="188">
        <f t="shared" si="3922"/>
        <v>0</v>
      </c>
      <c r="Y3498" s="33">
        <f t="shared" si="3923"/>
        <v>44166</v>
      </c>
    </row>
    <row r="3499" spans="1:25" ht="15">
      <c r="A3499" s="39"/>
      <c r="B3499" s="240"/>
      <c r="C3499" s="14" t="str">
        <f>IF(B3488&lt;&gt;"",'Agents Postes'!E$14,"")</f>
        <v/>
      </c>
      <c r="D3499" s="15"/>
      <c r="E3499" s="16"/>
      <c r="F3499" s="16"/>
      <c r="G3499" s="17"/>
      <c r="H3499" s="17"/>
      <c r="I3499" s="18"/>
      <c r="J3499" s="18"/>
      <c r="K3499" s="19"/>
      <c r="L3499" s="1">
        <f t="shared" si="3952"/>
        <v>0</v>
      </c>
      <c r="M3499" s="4">
        <f t="shared" si="3953"/>
        <v>0</v>
      </c>
      <c r="R3499">
        <f t="shared" si="3917"/>
        <v>2</v>
      </c>
      <c r="S3499" s="33">
        <f t="shared" ref="S3499" si="3960">S3488</f>
        <v>44166</v>
      </c>
      <c r="T3499">
        <f t="shared" si="3919"/>
        <v>49</v>
      </c>
      <c r="U3499">
        <f t="shared" si="3920"/>
        <v>12</v>
      </c>
      <c r="V3499" t="str">
        <f t="shared" si="3955"/>
        <v>492</v>
      </c>
      <c r="W3499" s="188">
        <f t="shared" si="3921"/>
        <v>0</v>
      </c>
      <c r="X3499" s="188">
        <f t="shared" si="3922"/>
        <v>0</v>
      </c>
      <c r="Y3499" s="33">
        <f t="shared" si="3923"/>
        <v>44166</v>
      </c>
    </row>
    <row r="3500" spans="1:25" ht="15">
      <c r="A3500" s="39"/>
      <c r="B3500" s="240"/>
      <c r="C3500" s="14" t="str">
        <f>IF(B3489&lt;&gt;"",'Agents Postes'!E$14,"")</f>
        <v/>
      </c>
      <c r="D3500" s="15"/>
      <c r="E3500" s="16"/>
      <c r="F3500" s="16"/>
      <c r="G3500" s="17"/>
      <c r="H3500" s="17"/>
      <c r="I3500" s="18"/>
      <c r="J3500" s="18"/>
      <c r="K3500" s="19"/>
      <c r="L3500" s="1">
        <f t="shared" si="3952"/>
        <v>0</v>
      </c>
      <c r="M3500" s="4">
        <f t="shared" si="3953"/>
        <v>0</v>
      </c>
      <c r="R3500">
        <f t="shared" si="3917"/>
        <v>2</v>
      </c>
      <c r="S3500" s="33">
        <f t="shared" ref="S3500" si="3961">S3488</f>
        <v>44166</v>
      </c>
      <c r="T3500">
        <f t="shared" si="3919"/>
        <v>49</v>
      </c>
      <c r="U3500">
        <f t="shared" si="3920"/>
        <v>12</v>
      </c>
      <c r="V3500" t="str">
        <f t="shared" si="3955"/>
        <v>492</v>
      </c>
      <c r="W3500" s="188">
        <f t="shared" si="3921"/>
        <v>0</v>
      </c>
      <c r="X3500" s="188">
        <f t="shared" si="3922"/>
        <v>0</v>
      </c>
      <c r="Y3500" s="33">
        <f t="shared" si="3923"/>
        <v>44166</v>
      </c>
    </row>
    <row r="3501" spans="1:25" ht="15">
      <c r="A3501" s="39"/>
      <c r="B3501" s="240"/>
      <c r="C3501" s="14" t="str">
        <f>IF(B3490&lt;&gt;"",'Agents Postes'!E$14,"")</f>
        <v/>
      </c>
      <c r="D3501" s="15"/>
      <c r="E3501" s="16"/>
      <c r="F3501" s="16"/>
      <c r="G3501" s="17"/>
      <c r="H3501" s="17"/>
      <c r="I3501" s="18"/>
      <c r="J3501" s="18"/>
      <c r="K3501" s="19"/>
      <c r="L3501" s="1">
        <f t="shared" si="3952"/>
        <v>0</v>
      </c>
      <c r="M3501" s="4">
        <f t="shared" si="3953"/>
        <v>0</v>
      </c>
      <c r="R3501">
        <f t="shared" si="3917"/>
        <v>2</v>
      </c>
      <c r="S3501" s="33">
        <f t="shared" ref="S3501" si="3962">S3488</f>
        <v>44166</v>
      </c>
      <c r="T3501">
        <f t="shared" si="3919"/>
        <v>49</v>
      </c>
      <c r="U3501">
        <f t="shared" si="3920"/>
        <v>12</v>
      </c>
      <c r="V3501" t="str">
        <f t="shared" si="3955"/>
        <v>492</v>
      </c>
      <c r="W3501" s="188">
        <f t="shared" si="3921"/>
        <v>0</v>
      </c>
      <c r="X3501" s="188">
        <f t="shared" si="3922"/>
        <v>0</v>
      </c>
      <c r="Y3501" s="33">
        <f t="shared" si="3923"/>
        <v>44166</v>
      </c>
    </row>
    <row r="3502" spans="1:25" ht="15.75" thickBot="1">
      <c r="A3502" s="39"/>
      <c r="B3502" s="241"/>
      <c r="C3502" s="14" t="str">
        <f>IF(B3491&lt;&gt;"",'Agents Postes'!E$14,"")</f>
        <v/>
      </c>
      <c r="D3502" s="15"/>
      <c r="E3502" s="126"/>
      <c r="F3502" s="126"/>
      <c r="G3502" s="127"/>
      <c r="H3502" s="127"/>
      <c r="I3502" s="128"/>
      <c r="J3502" s="128"/>
      <c r="K3502" s="21"/>
      <c r="L3502" s="5">
        <f t="shared" si="3952"/>
        <v>0</v>
      </c>
      <c r="M3502" s="6">
        <f t="shared" si="3953"/>
        <v>0</v>
      </c>
      <c r="R3502">
        <f t="shared" si="3917"/>
        <v>2</v>
      </c>
      <c r="S3502" s="33">
        <f t="shared" ref="S3502" si="3963">S3488</f>
        <v>44166</v>
      </c>
      <c r="T3502">
        <f t="shared" si="3919"/>
        <v>49</v>
      </c>
      <c r="U3502">
        <f t="shared" si="3920"/>
        <v>12</v>
      </c>
      <c r="V3502" t="str">
        <f t="shared" si="3955"/>
        <v>492</v>
      </c>
      <c r="W3502" s="188">
        <f t="shared" si="3921"/>
        <v>0</v>
      </c>
      <c r="X3502" s="188">
        <f t="shared" si="3922"/>
        <v>0</v>
      </c>
      <c r="Y3502" s="33">
        <f t="shared" si="3923"/>
        <v>44166</v>
      </c>
    </row>
    <row r="3503" spans="1:25" ht="15">
      <c r="A3503" s="39">
        <v>233</v>
      </c>
      <c r="B3503" s="239">
        <f>IF(WORKDAY(D$4,A3503,Feries)&lt;=F$4,WORKDAY(D$4,A3503,Feries),"")</f>
        <v>44167</v>
      </c>
      <c r="C3503" s="11" t="str">
        <f>IF(B3503&lt;&gt;"",'Agents Postes'!E$3,"")</f>
        <v>Herbert Dupont</v>
      </c>
      <c r="D3503" s="12"/>
      <c r="E3503" s="123"/>
      <c r="F3503" s="123"/>
      <c r="G3503" s="124"/>
      <c r="H3503" s="124"/>
      <c r="I3503" s="125"/>
      <c r="J3503" s="125"/>
      <c r="K3503" s="13"/>
      <c r="L3503" s="2">
        <f t="shared" si="3952"/>
        <v>0</v>
      </c>
      <c r="M3503" s="3">
        <f t="shared" si="3953"/>
        <v>0</v>
      </c>
      <c r="R3503">
        <f t="shared" si="3917"/>
        <v>3</v>
      </c>
      <c r="S3503" s="33">
        <f t="shared" ref="S3503" si="3964">B3503</f>
        <v>44167</v>
      </c>
      <c r="T3503">
        <f t="shared" si="3919"/>
        <v>49</v>
      </c>
      <c r="U3503">
        <f t="shared" si="3920"/>
        <v>12</v>
      </c>
      <c r="V3503" t="str">
        <f t="shared" si="3955"/>
        <v>49Herbert Dupont3</v>
      </c>
      <c r="W3503" s="188">
        <f t="shared" si="3921"/>
        <v>0</v>
      </c>
      <c r="X3503" s="188">
        <f t="shared" si="3922"/>
        <v>0</v>
      </c>
      <c r="Y3503" s="33">
        <f t="shared" si="3923"/>
        <v>44167</v>
      </c>
    </row>
    <row r="3504" spans="1:25" ht="15">
      <c r="A3504" s="39"/>
      <c r="B3504" s="240"/>
      <c r="C3504" s="14" t="str">
        <f>IF(B3503&lt;&gt;"",'Agents Postes'!E$4,"")</f>
        <v>Lulu Durand</v>
      </c>
      <c r="D3504" s="15"/>
      <c r="E3504" s="16"/>
      <c r="F3504" s="16"/>
      <c r="G3504" s="17"/>
      <c r="H3504" s="17"/>
      <c r="I3504" s="18"/>
      <c r="J3504" s="18"/>
      <c r="K3504" s="19"/>
      <c r="L3504" s="1">
        <f t="shared" si="3952"/>
        <v>0</v>
      </c>
      <c r="M3504" s="4">
        <f t="shared" si="3953"/>
        <v>0</v>
      </c>
      <c r="R3504">
        <f t="shared" si="3917"/>
        <v>3</v>
      </c>
      <c r="S3504" s="33">
        <f t="shared" ref="S3504" si="3965">S3503</f>
        <v>44167</v>
      </c>
      <c r="T3504">
        <f t="shared" si="3919"/>
        <v>49</v>
      </c>
      <c r="U3504">
        <f t="shared" si="3920"/>
        <v>12</v>
      </c>
      <c r="V3504" t="str">
        <f t="shared" si="3955"/>
        <v>49Lulu Durand3</v>
      </c>
      <c r="W3504" s="188">
        <f t="shared" si="3921"/>
        <v>0</v>
      </c>
      <c r="X3504" s="188">
        <f t="shared" si="3922"/>
        <v>0</v>
      </c>
      <c r="Y3504" s="33">
        <f t="shared" si="3923"/>
        <v>44167</v>
      </c>
    </row>
    <row r="3505" spans="1:25" ht="15">
      <c r="A3505" s="39"/>
      <c r="B3505" s="240"/>
      <c r="C3505" s="14" t="str">
        <f>IF(B3503&lt;&gt;"",'Agents Postes'!E$5,"")</f>
        <v>Jules Wist</v>
      </c>
      <c r="D3505" s="15"/>
      <c r="E3505" s="16"/>
      <c r="F3505" s="16"/>
      <c r="G3505" s="17"/>
      <c r="H3505" s="17"/>
      <c r="I3505" s="18"/>
      <c r="J3505" s="18"/>
      <c r="K3505" s="19"/>
      <c r="L3505" s="1">
        <f t="shared" si="3952"/>
        <v>0</v>
      </c>
      <c r="M3505" s="4">
        <f t="shared" si="3953"/>
        <v>0</v>
      </c>
      <c r="R3505">
        <f t="shared" si="3917"/>
        <v>3</v>
      </c>
      <c r="S3505" s="33">
        <f t="shared" ref="S3505" si="3966">S3503</f>
        <v>44167</v>
      </c>
      <c r="T3505">
        <f t="shared" si="3919"/>
        <v>49</v>
      </c>
      <c r="U3505">
        <f t="shared" si="3920"/>
        <v>12</v>
      </c>
      <c r="V3505" t="str">
        <f t="shared" si="3955"/>
        <v>49Jules Wist3</v>
      </c>
      <c r="W3505" s="188">
        <f t="shared" si="3921"/>
        <v>0</v>
      </c>
      <c r="X3505" s="188">
        <f t="shared" si="3922"/>
        <v>0</v>
      </c>
      <c r="Y3505" s="33">
        <f t="shared" si="3923"/>
        <v>44167</v>
      </c>
    </row>
    <row r="3506" spans="1:25" ht="15">
      <c r="A3506" s="39"/>
      <c r="B3506" s="240"/>
      <c r="C3506" s="14" t="str">
        <f>IF(B3503&lt;&gt;"",'Agents Postes'!E$6,"")</f>
        <v>Honoré Tarot</v>
      </c>
      <c r="D3506" s="15"/>
      <c r="E3506" s="16"/>
      <c r="F3506" s="16"/>
      <c r="G3506" s="17"/>
      <c r="H3506" s="17"/>
      <c r="I3506" s="18"/>
      <c r="J3506" s="18"/>
      <c r="K3506" s="19"/>
      <c r="L3506" s="1">
        <f t="shared" si="3952"/>
        <v>0</v>
      </c>
      <c r="M3506" s="4">
        <f t="shared" si="3953"/>
        <v>0</v>
      </c>
      <c r="R3506">
        <f t="shared" si="3917"/>
        <v>3</v>
      </c>
      <c r="S3506" s="33">
        <f t="shared" ref="S3506" si="3967">S3503</f>
        <v>44167</v>
      </c>
      <c r="T3506">
        <f t="shared" si="3919"/>
        <v>49</v>
      </c>
      <c r="U3506">
        <f t="shared" si="3920"/>
        <v>12</v>
      </c>
      <c r="V3506" t="str">
        <f t="shared" si="3955"/>
        <v>49Honoré Tarot3</v>
      </c>
      <c r="W3506" s="188">
        <f t="shared" si="3921"/>
        <v>0</v>
      </c>
      <c r="X3506" s="188">
        <f t="shared" si="3922"/>
        <v>0</v>
      </c>
      <c r="Y3506" s="33">
        <f t="shared" si="3923"/>
        <v>44167</v>
      </c>
    </row>
    <row r="3507" spans="1:25" ht="15">
      <c r="A3507" s="39"/>
      <c r="B3507" s="240"/>
      <c r="C3507" s="14" t="str">
        <f>IF(B3503&lt;&gt;"",'Agents Postes'!E$7,"")</f>
        <v>Joseph Belote</v>
      </c>
      <c r="D3507" s="15"/>
      <c r="E3507" s="16"/>
      <c r="F3507" s="16"/>
      <c r="G3507" s="17"/>
      <c r="H3507" s="17"/>
      <c r="I3507" s="18"/>
      <c r="J3507" s="18"/>
      <c r="K3507" s="19"/>
      <c r="L3507" s="1">
        <f t="shared" si="3952"/>
        <v>0</v>
      </c>
      <c r="M3507" s="4">
        <f t="shared" si="3953"/>
        <v>0</v>
      </c>
      <c r="R3507">
        <f t="shared" si="3917"/>
        <v>3</v>
      </c>
      <c r="S3507" s="33">
        <f t="shared" ref="S3507" si="3968">S3503</f>
        <v>44167</v>
      </c>
      <c r="T3507">
        <f t="shared" si="3919"/>
        <v>49</v>
      </c>
      <c r="U3507">
        <f t="shared" si="3920"/>
        <v>12</v>
      </c>
      <c r="V3507" t="str">
        <f t="shared" si="3955"/>
        <v>49Joseph Belote3</v>
      </c>
      <c r="W3507" s="188">
        <f t="shared" si="3921"/>
        <v>0</v>
      </c>
      <c r="X3507" s="188">
        <f t="shared" si="3922"/>
        <v>0</v>
      </c>
      <c r="Y3507" s="33">
        <f t="shared" si="3923"/>
        <v>44167</v>
      </c>
    </row>
    <row r="3508" spans="1:25" ht="15">
      <c r="A3508" s="39"/>
      <c r="B3508" s="240"/>
      <c r="C3508" s="14" t="str">
        <f>IF(B3503&lt;&gt;"",'Agents Postes'!E$8,"")</f>
        <v/>
      </c>
      <c r="D3508" s="15"/>
      <c r="E3508" s="16"/>
      <c r="F3508" s="16"/>
      <c r="G3508" s="17"/>
      <c r="H3508" s="17"/>
      <c r="I3508" s="18"/>
      <c r="J3508" s="18"/>
      <c r="K3508" s="19"/>
      <c r="L3508" s="1">
        <f t="shared" si="3952"/>
        <v>0</v>
      </c>
      <c r="M3508" s="4">
        <f t="shared" si="3953"/>
        <v>0</v>
      </c>
      <c r="R3508">
        <f t="shared" si="3917"/>
        <v>3</v>
      </c>
      <c r="S3508" s="33">
        <f t="shared" ref="S3508" si="3969">S3503</f>
        <v>44167</v>
      </c>
      <c r="T3508">
        <f t="shared" si="3919"/>
        <v>49</v>
      </c>
      <c r="U3508">
        <f t="shared" si="3920"/>
        <v>12</v>
      </c>
      <c r="V3508" t="str">
        <f t="shared" si="3955"/>
        <v>493</v>
      </c>
      <c r="W3508" s="188">
        <f t="shared" si="3921"/>
        <v>0</v>
      </c>
      <c r="X3508" s="188">
        <f t="shared" si="3922"/>
        <v>0</v>
      </c>
      <c r="Y3508" s="33">
        <f t="shared" si="3923"/>
        <v>44167</v>
      </c>
    </row>
    <row r="3509" spans="1:25" ht="15">
      <c r="A3509" s="39"/>
      <c r="B3509" s="240"/>
      <c r="C3509" s="14" t="str">
        <f>IF(B3503&lt;&gt;"",'Agents Postes'!E$9,"")</f>
        <v/>
      </c>
      <c r="D3509" s="15"/>
      <c r="E3509" s="16"/>
      <c r="F3509" s="16"/>
      <c r="G3509" s="17"/>
      <c r="H3509" s="17"/>
      <c r="I3509" s="18"/>
      <c r="J3509" s="18"/>
      <c r="K3509" s="19"/>
      <c r="L3509" s="1">
        <f t="shared" si="3952"/>
        <v>0</v>
      </c>
      <c r="M3509" s="4">
        <f t="shared" si="3953"/>
        <v>0</v>
      </c>
      <c r="R3509">
        <f t="shared" si="3917"/>
        <v>3</v>
      </c>
      <c r="S3509" s="33">
        <f t="shared" ref="S3509" si="3970">S3503</f>
        <v>44167</v>
      </c>
      <c r="T3509">
        <f t="shared" si="3919"/>
        <v>49</v>
      </c>
      <c r="U3509">
        <f t="shared" si="3920"/>
        <v>12</v>
      </c>
      <c r="V3509" t="str">
        <f t="shared" si="3955"/>
        <v>493</v>
      </c>
      <c r="W3509" s="188">
        <f t="shared" si="3921"/>
        <v>0</v>
      </c>
      <c r="X3509" s="188">
        <f t="shared" si="3922"/>
        <v>0</v>
      </c>
      <c r="Y3509" s="33">
        <f t="shared" si="3923"/>
        <v>44167</v>
      </c>
    </row>
    <row r="3510" spans="1:25" ht="15">
      <c r="A3510" s="39"/>
      <c r="B3510" s="240"/>
      <c r="C3510" s="14" t="str">
        <f>IF(B3503&lt;&gt;"",'Agents Postes'!E$10,"")</f>
        <v/>
      </c>
      <c r="D3510" s="15"/>
      <c r="E3510" s="16"/>
      <c r="F3510" s="16"/>
      <c r="G3510" s="17"/>
      <c r="H3510" s="17"/>
      <c r="I3510" s="18"/>
      <c r="J3510" s="18"/>
      <c r="K3510" s="19"/>
      <c r="L3510" s="1">
        <f t="shared" si="3952"/>
        <v>0</v>
      </c>
      <c r="M3510" s="4">
        <f t="shared" si="3953"/>
        <v>0</v>
      </c>
      <c r="R3510">
        <f t="shared" si="3917"/>
        <v>3</v>
      </c>
      <c r="S3510" s="33">
        <f t="shared" ref="S3510" si="3971">S3503</f>
        <v>44167</v>
      </c>
      <c r="T3510">
        <f t="shared" si="3919"/>
        <v>49</v>
      </c>
      <c r="U3510">
        <f t="shared" si="3920"/>
        <v>12</v>
      </c>
      <c r="V3510" t="str">
        <f t="shared" si="3955"/>
        <v>493</v>
      </c>
      <c r="W3510" s="188">
        <f t="shared" si="3921"/>
        <v>0</v>
      </c>
      <c r="X3510" s="188">
        <f t="shared" si="3922"/>
        <v>0</v>
      </c>
      <c r="Y3510" s="33">
        <f t="shared" si="3923"/>
        <v>44167</v>
      </c>
    </row>
    <row r="3511" spans="1:25" ht="15">
      <c r="A3511" s="39"/>
      <c r="B3511" s="240"/>
      <c r="C3511" s="14" t="str">
        <f>IF(B3503&lt;&gt;"",'Agents Postes'!E$11,"")</f>
        <v/>
      </c>
      <c r="D3511" s="15"/>
      <c r="E3511" s="16"/>
      <c r="F3511" s="16"/>
      <c r="G3511" s="17"/>
      <c r="H3511" s="17"/>
      <c r="I3511" s="18"/>
      <c r="J3511" s="18"/>
      <c r="K3511" s="19"/>
      <c r="L3511" s="1">
        <f t="shared" si="3952"/>
        <v>0</v>
      </c>
      <c r="M3511" s="4">
        <f t="shared" si="3953"/>
        <v>0</v>
      </c>
      <c r="R3511">
        <f t="shared" si="3917"/>
        <v>3</v>
      </c>
      <c r="S3511" s="33">
        <f t="shared" ref="S3511" si="3972">S3503</f>
        <v>44167</v>
      </c>
      <c r="T3511">
        <f t="shared" si="3919"/>
        <v>49</v>
      </c>
      <c r="U3511">
        <f t="shared" si="3920"/>
        <v>12</v>
      </c>
      <c r="V3511" t="str">
        <f t="shared" si="3955"/>
        <v>493</v>
      </c>
      <c r="W3511" s="188">
        <f t="shared" si="3921"/>
        <v>0</v>
      </c>
      <c r="X3511" s="188">
        <f t="shared" si="3922"/>
        <v>0</v>
      </c>
      <c r="Y3511" s="33">
        <f t="shared" si="3923"/>
        <v>44167</v>
      </c>
    </row>
    <row r="3512" spans="1:25" ht="15">
      <c r="A3512" s="39"/>
      <c r="B3512" s="240"/>
      <c r="C3512" s="14" t="str">
        <f>IF(B3503&lt;&gt;"",'Agents Postes'!E$12,"")</f>
        <v/>
      </c>
      <c r="D3512" s="15"/>
      <c r="E3512" s="16"/>
      <c r="F3512" s="16"/>
      <c r="G3512" s="17"/>
      <c r="H3512" s="17"/>
      <c r="I3512" s="18"/>
      <c r="J3512" s="18"/>
      <c r="K3512" s="19"/>
      <c r="L3512" s="1">
        <f t="shared" si="3952"/>
        <v>0</v>
      </c>
      <c r="M3512" s="4">
        <f t="shared" si="3953"/>
        <v>0</v>
      </c>
      <c r="R3512">
        <f t="shared" si="3917"/>
        <v>3</v>
      </c>
      <c r="S3512" s="33">
        <f t="shared" ref="S3512" si="3973">S3503</f>
        <v>44167</v>
      </c>
      <c r="T3512">
        <f t="shared" si="3919"/>
        <v>49</v>
      </c>
      <c r="U3512">
        <f t="shared" si="3920"/>
        <v>12</v>
      </c>
      <c r="V3512" t="str">
        <f t="shared" si="3955"/>
        <v>493</v>
      </c>
      <c r="W3512" s="188">
        <f t="shared" si="3921"/>
        <v>0</v>
      </c>
      <c r="X3512" s="188">
        <f t="shared" si="3922"/>
        <v>0</v>
      </c>
      <c r="Y3512" s="33">
        <f t="shared" si="3923"/>
        <v>44167</v>
      </c>
    </row>
    <row r="3513" spans="1:25" ht="15">
      <c r="A3513" s="39"/>
      <c r="B3513" s="240"/>
      <c r="C3513" s="14" t="str">
        <f>IF(B3503&lt;&gt;"",'Agents Postes'!E$13,"")</f>
        <v/>
      </c>
      <c r="D3513" s="15"/>
      <c r="E3513" s="16"/>
      <c r="F3513" s="16"/>
      <c r="G3513" s="17"/>
      <c r="H3513" s="17"/>
      <c r="I3513" s="18"/>
      <c r="J3513" s="18"/>
      <c r="K3513" s="19"/>
      <c r="L3513" s="1">
        <f t="shared" si="3952"/>
        <v>0</v>
      </c>
      <c r="M3513" s="4">
        <f t="shared" si="3953"/>
        <v>0</v>
      </c>
      <c r="R3513">
        <f t="shared" si="3917"/>
        <v>3</v>
      </c>
      <c r="S3513" s="33">
        <f t="shared" ref="S3513" si="3974">S3503</f>
        <v>44167</v>
      </c>
      <c r="T3513">
        <f t="shared" si="3919"/>
        <v>49</v>
      </c>
      <c r="U3513">
        <f t="shared" si="3920"/>
        <v>12</v>
      </c>
      <c r="V3513" t="str">
        <f t="shared" si="3955"/>
        <v>493</v>
      </c>
      <c r="W3513" s="188">
        <f t="shared" si="3921"/>
        <v>0</v>
      </c>
      <c r="X3513" s="188">
        <f t="shared" si="3922"/>
        <v>0</v>
      </c>
      <c r="Y3513" s="33">
        <f t="shared" si="3923"/>
        <v>44167</v>
      </c>
    </row>
    <row r="3514" spans="1:25" ht="15">
      <c r="A3514" s="39"/>
      <c r="B3514" s="240"/>
      <c r="C3514" s="14" t="str">
        <f>IF(B3503&lt;&gt;"",'Agents Postes'!E$14,"")</f>
        <v/>
      </c>
      <c r="D3514" s="15"/>
      <c r="E3514" s="16"/>
      <c r="F3514" s="16"/>
      <c r="G3514" s="17"/>
      <c r="H3514" s="17"/>
      <c r="I3514" s="18"/>
      <c r="J3514" s="18"/>
      <c r="K3514" s="19"/>
      <c r="L3514" s="1">
        <f t="shared" si="3952"/>
        <v>0</v>
      </c>
      <c r="M3514" s="4">
        <f t="shared" si="3953"/>
        <v>0</v>
      </c>
      <c r="R3514">
        <f t="shared" si="3917"/>
        <v>3</v>
      </c>
      <c r="S3514" s="33">
        <f t="shared" ref="S3514" si="3975">S3503</f>
        <v>44167</v>
      </c>
      <c r="T3514">
        <f t="shared" si="3919"/>
        <v>49</v>
      </c>
      <c r="U3514">
        <f t="shared" si="3920"/>
        <v>12</v>
      </c>
      <c r="V3514" t="str">
        <f t="shared" si="3955"/>
        <v>493</v>
      </c>
      <c r="W3514" s="188">
        <f t="shared" si="3921"/>
        <v>0</v>
      </c>
      <c r="X3514" s="188">
        <f t="shared" si="3922"/>
        <v>0</v>
      </c>
      <c r="Y3514" s="33">
        <f t="shared" si="3923"/>
        <v>44167</v>
      </c>
    </row>
    <row r="3515" spans="1:25" ht="15">
      <c r="A3515" s="39"/>
      <c r="B3515" s="240"/>
      <c r="C3515" s="14" t="str">
        <f>IF(B3504&lt;&gt;"",'Agents Postes'!E$14,"")</f>
        <v/>
      </c>
      <c r="D3515" s="15"/>
      <c r="E3515" s="16"/>
      <c r="F3515" s="16"/>
      <c r="G3515" s="17"/>
      <c r="H3515" s="17"/>
      <c r="I3515" s="18"/>
      <c r="J3515" s="18"/>
      <c r="K3515" s="19"/>
      <c r="L3515" s="1">
        <f t="shared" si="3952"/>
        <v>0</v>
      </c>
      <c r="M3515" s="4">
        <f t="shared" si="3953"/>
        <v>0</v>
      </c>
      <c r="R3515">
        <f t="shared" si="3917"/>
        <v>3</v>
      </c>
      <c r="S3515" s="33">
        <f t="shared" ref="S3515" si="3976">S3503</f>
        <v>44167</v>
      </c>
      <c r="T3515">
        <f t="shared" si="3919"/>
        <v>49</v>
      </c>
      <c r="U3515">
        <f t="shared" si="3920"/>
        <v>12</v>
      </c>
      <c r="V3515" t="str">
        <f t="shared" si="3955"/>
        <v>493</v>
      </c>
      <c r="W3515" s="188">
        <f t="shared" si="3921"/>
        <v>0</v>
      </c>
      <c r="X3515" s="188">
        <f t="shared" si="3922"/>
        <v>0</v>
      </c>
      <c r="Y3515" s="33">
        <f t="shared" si="3923"/>
        <v>44167</v>
      </c>
    </row>
    <row r="3516" spans="1:25" ht="15">
      <c r="A3516" s="39"/>
      <c r="B3516" s="240"/>
      <c r="C3516" s="14" t="str">
        <f>IF(B3505&lt;&gt;"",'Agents Postes'!E$14,"")</f>
        <v/>
      </c>
      <c r="D3516" s="15"/>
      <c r="E3516" s="16"/>
      <c r="F3516" s="16"/>
      <c r="G3516" s="17"/>
      <c r="H3516" s="17"/>
      <c r="I3516" s="18"/>
      <c r="J3516" s="18"/>
      <c r="K3516" s="19"/>
      <c r="L3516" s="1">
        <f t="shared" si="3952"/>
        <v>0</v>
      </c>
      <c r="M3516" s="4">
        <f t="shared" si="3953"/>
        <v>0</v>
      </c>
      <c r="R3516">
        <f t="shared" si="3917"/>
        <v>3</v>
      </c>
      <c r="S3516" s="33">
        <f t="shared" ref="S3516" si="3977">S3503</f>
        <v>44167</v>
      </c>
      <c r="T3516">
        <f t="shared" si="3919"/>
        <v>49</v>
      </c>
      <c r="U3516">
        <f t="shared" si="3920"/>
        <v>12</v>
      </c>
      <c r="V3516" t="str">
        <f t="shared" si="3955"/>
        <v>493</v>
      </c>
      <c r="W3516" s="188">
        <f t="shared" si="3921"/>
        <v>0</v>
      </c>
      <c r="X3516" s="188">
        <f t="shared" si="3922"/>
        <v>0</v>
      </c>
      <c r="Y3516" s="33">
        <f t="shared" si="3923"/>
        <v>44167</v>
      </c>
    </row>
    <row r="3517" spans="1:25" ht="15.75" thickBot="1">
      <c r="A3517" s="39"/>
      <c r="B3517" s="241"/>
      <c r="C3517" s="14" t="str">
        <f>IF(B3506&lt;&gt;"",'Agents Postes'!E$14,"")</f>
        <v/>
      </c>
      <c r="D3517" s="15"/>
      <c r="E3517" s="126"/>
      <c r="F3517" s="126"/>
      <c r="G3517" s="127"/>
      <c r="H3517" s="127"/>
      <c r="I3517" s="128"/>
      <c r="J3517" s="128"/>
      <c r="K3517" s="21"/>
      <c r="L3517" s="5">
        <f t="shared" si="3952"/>
        <v>0</v>
      </c>
      <c r="M3517" s="6">
        <f t="shared" si="3953"/>
        <v>0</v>
      </c>
      <c r="R3517">
        <f t="shared" si="3917"/>
        <v>3</v>
      </c>
      <c r="S3517" s="33">
        <f t="shared" ref="S3517" si="3978">S3503</f>
        <v>44167</v>
      </c>
      <c r="T3517">
        <f t="shared" si="3919"/>
        <v>49</v>
      </c>
      <c r="U3517">
        <f t="shared" si="3920"/>
        <v>12</v>
      </c>
      <c r="V3517" t="str">
        <f t="shared" si="3955"/>
        <v>493</v>
      </c>
      <c r="W3517" s="188">
        <f t="shared" si="3921"/>
        <v>0</v>
      </c>
      <c r="X3517" s="188">
        <f t="shared" si="3922"/>
        <v>0</v>
      </c>
      <c r="Y3517" s="33">
        <f t="shared" si="3923"/>
        <v>44167</v>
      </c>
    </row>
    <row r="3518" spans="1:25" ht="15">
      <c r="A3518" s="39">
        <v>234</v>
      </c>
      <c r="B3518" s="239">
        <f>IF(WORKDAY(D$4,A3518,Feries)&lt;=F$4,WORKDAY(D$4,A3518,Feries),"")</f>
        <v>44168</v>
      </c>
      <c r="C3518" s="11" t="str">
        <f>IF(B3518&lt;&gt;"",'Agents Postes'!E$3,"")</f>
        <v>Herbert Dupont</v>
      </c>
      <c r="D3518" s="12"/>
      <c r="E3518" s="123"/>
      <c r="F3518" s="123"/>
      <c r="G3518" s="124"/>
      <c r="H3518" s="124"/>
      <c r="I3518" s="125"/>
      <c r="J3518" s="125"/>
      <c r="K3518" s="13"/>
      <c r="L3518" s="2">
        <f t="shared" si="3952"/>
        <v>0</v>
      </c>
      <c r="M3518" s="3">
        <f t="shared" si="3953"/>
        <v>0</v>
      </c>
      <c r="R3518">
        <f t="shared" si="3917"/>
        <v>4</v>
      </c>
      <c r="S3518" s="33">
        <f t="shared" ref="S3518" si="3979">B3518</f>
        <v>44168</v>
      </c>
      <c r="T3518">
        <f t="shared" si="3919"/>
        <v>49</v>
      </c>
      <c r="U3518">
        <f t="shared" si="3920"/>
        <v>12</v>
      </c>
      <c r="V3518" t="str">
        <f t="shared" si="3955"/>
        <v>49Herbert Dupont4</v>
      </c>
      <c r="W3518" s="188">
        <f t="shared" si="3921"/>
        <v>0</v>
      </c>
      <c r="X3518" s="188">
        <f t="shared" si="3922"/>
        <v>0</v>
      </c>
      <c r="Y3518" s="33">
        <f t="shared" si="3923"/>
        <v>44168</v>
      </c>
    </row>
    <row r="3519" spans="1:25" ht="15">
      <c r="A3519" s="39"/>
      <c r="B3519" s="240"/>
      <c r="C3519" s="14" t="str">
        <f>IF(B3518&lt;&gt;"",'Agents Postes'!E$4,"")</f>
        <v>Lulu Durand</v>
      </c>
      <c r="D3519" s="15"/>
      <c r="E3519" s="16"/>
      <c r="F3519" s="16"/>
      <c r="G3519" s="17"/>
      <c r="H3519" s="17"/>
      <c r="I3519" s="18"/>
      <c r="J3519" s="18"/>
      <c r="K3519" s="19"/>
      <c r="L3519" s="1">
        <f t="shared" si="3952"/>
        <v>0</v>
      </c>
      <c r="M3519" s="4">
        <f t="shared" si="3953"/>
        <v>0</v>
      </c>
      <c r="R3519">
        <f t="shared" si="3917"/>
        <v>4</v>
      </c>
      <c r="S3519" s="33">
        <f t="shared" ref="S3519" si="3980">S3518</f>
        <v>44168</v>
      </c>
      <c r="T3519">
        <f t="shared" si="3919"/>
        <v>49</v>
      </c>
      <c r="U3519">
        <f t="shared" si="3920"/>
        <v>12</v>
      </c>
      <c r="V3519" t="str">
        <f t="shared" si="3955"/>
        <v>49Lulu Durand4</v>
      </c>
      <c r="W3519" s="188">
        <f t="shared" si="3921"/>
        <v>0</v>
      </c>
      <c r="X3519" s="188">
        <f t="shared" si="3922"/>
        <v>0</v>
      </c>
      <c r="Y3519" s="33">
        <f t="shared" si="3923"/>
        <v>44168</v>
      </c>
    </row>
    <row r="3520" spans="1:25" ht="15">
      <c r="A3520" s="39"/>
      <c r="B3520" s="240"/>
      <c r="C3520" s="14" t="str">
        <f>IF(B3518&lt;&gt;"",'Agents Postes'!E$5,"")</f>
        <v>Jules Wist</v>
      </c>
      <c r="D3520" s="15"/>
      <c r="E3520" s="16"/>
      <c r="F3520" s="16"/>
      <c r="G3520" s="17"/>
      <c r="H3520" s="17"/>
      <c r="I3520" s="18"/>
      <c r="J3520" s="18"/>
      <c r="K3520" s="19"/>
      <c r="L3520" s="1">
        <f t="shared" si="3952"/>
        <v>0</v>
      </c>
      <c r="M3520" s="4">
        <f t="shared" si="3953"/>
        <v>0</v>
      </c>
      <c r="R3520">
        <f t="shared" si="3917"/>
        <v>4</v>
      </c>
      <c r="S3520" s="33">
        <f t="shared" ref="S3520" si="3981">S3518</f>
        <v>44168</v>
      </c>
      <c r="T3520">
        <f t="shared" si="3919"/>
        <v>49</v>
      </c>
      <c r="U3520">
        <f t="shared" si="3920"/>
        <v>12</v>
      </c>
      <c r="V3520" t="str">
        <f t="shared" si="3955"/>
        <v>49Jules Wist4</v>
      </c>
      <c r="W3520" s="188">
        <f t="shared" si="3921"/>
        <v>0</v>
      </c>
      <c r="X3520" s="188">
        <f t="shared" si="3922"/>
        <v>0</v>
      </c>
      <c r="Y3520" s="33">
        <f t="shared" si="3923"/>
        <v>44168</v>
      </c>
    </row>
    <row r="3521" spans="1:25" ht="15">
      <c r="A3521" s="39"/>
      <c r="B3521" s="240"/>
      <c r="C3521" s="14" t="str">
        <f>IF(B3518&lt;&gt;"",'Agents Postes'!E$6,"")</f>
        <v>Honoré Tarot</v>
      </c>
      <c r="D3521" s="15"/>
      <c r="E3521" s="16"/>
      <c r="F3521" s="16"/>
      <c r="G3521" s="17"/>
      <c r="H3521" s="17"/>
      <c r="I3521" s="18"/>
      <c r="J3521" s="18"/>
      <c r="K3521" s="19"/>
      <c r="L3521" s="1">
        <f t="shared" si="3952"/>
        <v>0</v>
      </c>
      <c r="M3521" s="4">
        <f t="shared" si="3953"/>
        <v>0</v>
      </c>
      <c r="R3521">
        <f t="shared" si="3917"/>
        <v>4</v>
      </c>
      <c r="S3521" s="33">
        <f t="shared" ref="S3521" si="3982">S3518</f>
        <v>44168</v>
      </c>
      <c r="T3521">
        <f t="shared" si="3919"/>
        <v>49</v>
      </c>
      <c r="U3521">
        <f t="shared" si="3920"/>
        <v>12</v>
      </c>
      <c r="V3521" t="str">
        <f t="shared" si="3955"/>
        <v>49Honoré Tarot4</v>
      </c>
      <c r="W3521" s="188">
        <f t="shared" si="3921"/>
        <v>0</v>
      </c>
      <c r="X3521" s="188">
        <f t="shared" si="3922"/>
        <v>0</v>
      </c>
      <c r="Y3521" s="33">
        <f t="shared" si="3923"/>
        <v>44168</v>
      </c>
    </row>
    <row r="3522" spans="1:25" ht="15">
      <c r="A3522" s="39"/>
      <c r="B3522" s="240"/>
      <c r="C3522" s="14" t="str">
        <f>IF(B3518&lt;&gt;"",'Agents Postes'!E$7,"")</f>
        <v>Joseph Belote</v>
      </c>
      <c r="D3522" s="15"/>
      <c r="E3522" s="16"/>
      <c r="F3522" s="16"/>
      <c r="G3522" s="17"/>
      <c r="H3522" s="17"/>
      <c r="I3522" s="18"/>
      <c r="J3522" s="18"/>
      <c r="K3522" s="19"/>
      <c r="L3522" s="1">
        <f t="shared" si="3952"/>
        <v>0</v>
      </c>
      <c r="M3522" s="4">
        <f t="shared" si="3953"/>
        <v>0</v>
      </c>
      <c r="R3522">
        <f t="shared" si="3917"/>
        <v>4</v>
      </c>
      <c r="S3522" s="33">
        <f t="shared" ref="S3522" si="3983">S3518</f>
        <v>44168</v>
      </c>
      <c r="T3522">
        <f t="shared" si="3919"/>
        <v>49</v>
      </c>
      <c r="U3522">
        <f t="shared" si="3920"/>
        <v>12</v>
      </c>
      <c r="V3522" t="str">
        <f t="shared" si="3955"/>
        <v>49Joseph Belote4</v>
      </c>
      <c r="W3522" s="188">
        <f t="shared" si="3921"/>
        <v>0</v>
      </c>
      <c r="X3522" s="188">
        <f t="shared" si="3922"/>
        <v>0</v>
      </c>
      <c r="Y3522" s="33">
        <f t="shared" si="3923"/>
        <v>44168</v>
      </c>
    </row>
    <row r="3523" spans="1:25" ht="15">
      <c r="A3523" s="39"/>
      <c r="B3523" s="240"/>
      <c r="C3523" s="14" t="str">
        <f>IF(B3518&lt;&gt;"",'Agents Postes'!E$8,"")</f>
        <v/>
      </c>
      <c r="D3523" s="15"/>
      <c r="E3523" s="16"/>
      <c r="F3523" s="16"/>
      <c r="G3523" s="17"/>
      <c r="H3523" s="17"/>
      <c r="I3523" s="18"/>
      <c r="J3523" s="18"/>
      <c r="K3523" s="19"/>
      <c r="L3523" s="1">
        <f t="shared" si="3952"/>
        <v>0</v>
      </c>
      <c r="M3523" s="4">
        <f t="shared" si="3953"/>
        <v>0</v>
      </c>
      <c r="R3523">
        <f t="shared" si="3917"/>
        <v>4</v>
      </c>
      <c r="S3523" s="33">
        <f t="shared" ref="S3523" si="3984">S3518</f>
        <v>44168</v>
      </c>
      <c r="T3523">
        <f t="shared" si="3919"/>
        <v>49</v>
      </c>
      <c r="U3523">
        <f t="shared" si="3920"/>
        <v>12</v>
      </c>
      <c r="V3523" t="str">
        <f t="shared" si="3955"/>
        <v>494</v>
      </c>
      <c r="W3523" s="188">
        <f t="shared" si="3921"/>
        <v>0</v>
      </c>
      <c r="X3523" s="188">
        <f t="shared" si="3922"/>
        <v>0</v>
      </c>
      <c r="Y3523" s="33">
        <f t="shared" si="3923"/>
        <v>44168</v>
      </c>
    </row>
    <row r="3524" spans="1:25" ht="15">
      <c r="A3524" s="39"/>
      <c r="B3524" s="240"/>
      <c r="C3524" s="14" t="str">
        <f>IF(B3518&lt;&gt;"",'Agents Postes'!E$9,"")</f>
        <v/>
      </c>
      <c r="D3524" s="15"/>
      <c r="E3524" s="16"/>
      <c r="F3524" s="16"/>
      <c r="G3524" s="17"/>
      <c r="H3524" s="17"/>
      <c r="I3524" s="18"/>
      <c r="J3524" s="18"/>
      <c r="K3524" s="19"/>
      <c r="L3524" s="1">
        <f t="shared" si="3952"/>
        <v>0</v>
      </c>
      <c r="M3524" s="4">
        <f t="shared" si="3953"/>
        <v>0</v>
      </c>
      <c r="R3524">
        <f t="shared" si="3917"/>
        <v>4</v>
      </c>
      <c r="S3524" s="33">
        <f t="shared" ref="S3524" si="3985">S3518</f>
        <v>44168</v>
      </c>
      <c r="T3524">
        <f t="shared" si="3919"/>
        <v>49</v>
      </c>
      <c r="U3524">
        <f t="shared" si="3920"/>
        <v>12</v>
      </c>
      <c r="V3524" t="str">
        <f t="shared" si="3955"/>
        <v>494</v>
      </c>
      <c r="W3524" s="188">
        <f t="shared" si="3921"/>
        <v>0</v>
      </c>
      <c r="X3524" s="188">
        <f t="shared" si="3922"/>
        <v>0</v>
      </c>
      <c r="Y3524" s="33">
        <f t="shared" si="3923"/>
        <v>44168</v>
      </c>
    </row>
    <row r="3525" spans="1:25" ht="15">
      <c r="A3525" s="39"/>
      <c r="B3525" s="240"/>
      <c r="C3525" s="14" t="str">
        <f>IF(B3518&lt;&gt;"",'Agents Postes'!E$10,"")</f>
        <v/>
      </c>
      <c r="D3525" s="15"/>
      <c r="E3525" s="16"/>
      <c r="F3525" s="16"/>
      <c r="G3525" s="17"/>
      <c r="H3525" s="17"/>
      <c r="I3525" s="18"/>
      <c r="J3525" s="18"/>
      <c r="K3525" s="19"/>
      <c r="L3525" s="1">
        <f t="shared" si="3952"/>
        <v>0</v>
      </c>
      <c r="M3525" s="4">
        <f t="shared" si="3953"/>
        <v>0</v>
      </c>
      <c r="R3525">
        <f t="shared" si="3917"/>
        <v>4</v>
      </c>
      <c r="S3525" s="33">
        <f t="shared" ref="S3525" si="3986">S3518</f>
        <v>44168</v>
      </c>
      <c r="T3525">
        <f t="shared" si="3919"/>
        <v>49</v>
      </c>
      <c r="U3525">
        <f t="shared" si="3920"/>
        <v>12</v>
      </c>
      <c r="V3525" t="str">
        <f t="shared" si="3955"/>
        <v>494</v>
      </c>
      <c r="W3525" s="188">
        <f t="shared" si="3921"/>
        <v>0</v>
      </c>
      <c r="X3525" s="188">
        <f t="shared" si="3922"/>
        <v>0</v>
      </c>
      <c r="Y3525" s="33">
        <f t="shared" si="3923"/>
        <v>44168</v>
      </c>
    </row>
    <row r="3526" spans="1:25" ht="15">
      <c r="A3526" s="39"/>
      <c r="B3526" s="240"/>
      <c r="C3526" s="14" t="str">
        <f>IF(B3518&lt;&gt;"",'Agents Postes'!E$11,"")</f>
        <v/>
      </c>
      <c r="D3526" s="15"/>
      <c r="E3526" s="16"/>
      <c r="F3526" s="16"/>
      <c r="G3526" s="17"/>
      <c r="H3526" s="17"/>
      <c r="I3526" s="18"/>
      <c r="J3526" s="18"/>
      <c r="K3526" s="19"/>
      <c r="L3526" s="1">
        <f t="shared" si="3952"/>
        <v>0</v>
      </c>
      <c r="M3526" s="4">
        <f t="shared" si="3953"/>
        <v>0</v>
      </c>
      <c r="R3526">
        <f t="shared" si="3917"/>
        <v>4</v>
      </c>
      <c r="S3526" s="33">
        <f t="shared" ref="S3526" si="3987">S3518</f>
        <v>44168</v>
      </c>
      <c r="T3526">
        <f t="shared" si="3919"/>
        <v>49</v>
      </c>
      <c r="U3526">
        <f t="shared" si="3920"/>
        <v>12</v>
      </c>
      <c r="V3526" t="str">
        <f t="shared" si="3955"/>
        <v>494</v>
      </c>
      <c r="W3526" s="188">
        <f t="shared" si="3921"/>
        <v>0</v>
      </c>
      <c r="X3526" s="188">
        <f t="shared" si="3922"/>
        <v>0</v>
      </c>
      <c r="Y3526" s="33">
        <f t="shared" si="3923"/>
        <v>44168</v>
      </c>
    </row>
    <row r="3527" spans="1:25" ht="15">
      <c r="A3527" s="39"/>
      <c r="B3527" s="240"/>
      <c r="C3527" s="14" t="str">
        <f>IF(B3518&lt;&gt;"",'Agents Postes'!E$12,"")</f>
        <v/>
      </c>
      <c r="D3527" s="15"/>
      <c r="E3527" s="16"/>
      <c r="F3527" s="16"/>
      <c r="G3527" s="17"/>
      <c r="H3527" s="17"/>
      <c r="I3527" s="18"/>
      <c r="J3527" s="18"/>
      <c r="K3527" s="19"/>
      <c r="L3527" s="1">
        <f t="shared" si="3952"/>
        <v>0</v>
      </c>
      <c r="M3527" s="4">
        <f t="shared" si="3953"/>
        <v>0</v>
      </c>
      <c r="R3527">
        <f t="shared" si="3917"/>
        <v>4</v>
      </c>
      <c r="S3527" s="33">
        <f t="shared" ref="S3527" si="3988">S3518</f>
        <v>44168</v>
      </c>
      <c r="T3527">
        <f t="shared" si="3919"/>
        <v>49</v>
      </c>
      <c r="U3527">
        <f t="shared" si="3920"/>
        <v>12</v>
      </c>
      <c r="V3527" t="str">
        <f t="shared" si="3955"/>
        <v>494</v>
      </c>
      <c r="W3527" s="188">
        <f t="shared" si="3921"/>
        <v>0</v>
      </c>
      <c r="X3527" s="188">
        <f t="shared" si="3922"/>
        <v>0</v>
      </c>
      <c r="Y3527" s="33">
        <f t="shared" si="3923"/>
        <v>44168</v>
      </c>
    </row>
    <row r="3528" spans="1:25" ht="15">
      <c r="A3528" s="39"/>
      <c r="B3528" s="240"/>
      <c r="C3528" s="14" t="str">
        <f>IF(B3518&lt;&gt;"",'Agents Postes'!E$13,"")</f>
        <v/>
      </c>
      <c r="D3528" s="15"/>
      <c r="E3528" s="16"/>
      <c r="F3528" s="16"/>
      <c r="G3528" s="17"/>
      <c r="H3528" s="17"/>
      <c r="I3528" s="18"/>
      <c r="J3528" s="18"/>
      <c r="K3528" s="19"/>
      <c r="L3528" s="1">
        <f t="shared" si="3952"/>
        <v>0</v>
      </c>
      <c r="M3528" s="4">
        <f t="shared" si="3953"/>
        <v>0</v>
      </c>
      <c r="R3528">
        <f t="shared" si="3917"/>
        <v>4</v>
      </c>
      <c r="S3528" s="33">
        <f t="shared" ref="S3528" si="3989">S3518</f>
        <v>44168</v>
      </c>
      <c r="T3528">
        <f t="shared" si="3919"/>
        <v>49</v>
      </c>
      <c r="U3528">
        <f t="shared" si="3920"/>
        <v>12</v>
      </c>
      <c r="V3528" t="str">
        <f t="shared" si="3955"/>
        <v>494</v>
      </c>
      <c r="W3528" s="188">
        <f t="shared" si="3921"/>
        <v>0</v>
      </c>
      <c r="X3528" s="188">
        <f t="shared" si="3922"/>
        <v>0</v>
      </c>
      <c r="Y3528" s="33">
        <f t="shared" si="3923"/>
        <v>44168</v>
      </c>
    </row>
    <row r="3529" spans="1:25" ht="15">
      <c r="A3529" s="39"/>
      <c r="B3529" s="240"/>
      <c r="C3529" s="14" t="str">
        <f>IF(B3518&lt;&gt;"",'Agents Postes'!E$14,"")</f>
        <v/>
      </c>
      <c r="D3529" s="15"/>
      <c r="E3529" s="16"/>
      <c r="F3529" s="16"/>
      <c r="G3529" s="17"/>
      <c r="H3529" s="17"/>
      <c r="I3529" s="18"/>
      <c r="J3529" s="18"/>
      <c r="K3529" s="19"/>
      <c r="L3529" s="1">
        <f t="shared" si="3952"/>
        <v>0</v>
      </c>
      <c r="M3529" s="4">
        <f t="shared" si="3953"/>
        <v>0</v>
      </c>
      <c r="R3529">
        <f t="shared" ref="R3529:R3592" si="3990">IF(S3529&lt;&gt;"",WEEKDAY(S3529,2),"")</f>
        <v>4</v>
      </c>
      <c r="S3529" s="33">
        <f t="shared" ref="S3529" si="3991">S3518</f>
        <v>44168</v>
      </c>
      <c r="T3529">
        <f t="shared" ref="T3529:T3592" si="3992">IF(S3529&lt;&gt;"",WEEKNUM(S3529,2),"")</f>
        <v>49</v>
      </c>
      <c r="U3529">
        <f t="shared" ref="U3529:U3592" si="3993">IF(S3529&lt;&gt;"",MONTH(S3529),"")</f>
        <v>12</v>
      </c>
      <c r="V3529" t="str">
        <f t="shared" si="3955"/>
        <v>494</v>
      </c>
      <c r="W3529" s="188">
        <f t="shared" ref="W3529:W3592" si="3994">D3529</f>
        <v>0</v>
      </c>
      <c r="X3529" s="188">
        <f t="shared" ref="X3529:X3592" si="3995">K3529</f>
        <v>0</v>
      </c>
      <c r="Y3529" s="33">
        <f t="shared" ref="Y3529:Y3592" si="3996">S3529</f>
        <v>44168</v>
      </c>
    </row>
    <row r="3530" spans="1:25" ht="15">
      <c r="A3530" s="39"/>
      <c r="B3530" s="240"/>
      <c r="C3530" s="14" t="str">
        <f>IF(B3519&lt;&gt;"",'Agents Postes'!E$14,"")</f>
        <v/>
      </c>
      <c r="D3530" s="15"/>
      <c r="E3530" s="16"/>
      <c r="F3530" s="16"/>
      <c r="G3530" s="17"/>
      <c r="H3530" s="17"/>
      <c r="I3530" s="18"/>
      <c r="J3530" s="18"/>
      <c r="K3530" s="19"/>
      <c r="L3530" s="1">
        <f t="shared" si="3952"/>
        <v>0</v>
      </c>
      <c r="M3530" s="4">
        <f t="shared" si="3953"/>
        <v>0</v>
      </c>
      <c r="R3530">
        <f t="shared" si="3990"/>
        <v>4</v>
      </c>
      <c r="S3530" s="33">
        <f t="shared" ref="S3530" si="3997">S3518</f>
        <v>44168</v>
      </c>
      <c r="T3530">
        <f t="shared" si="3992"/>
        <v>49</v>
      </c>
      <c r="U3530">
        <f t="shared" si="3993"/>
        <v>12</v>
      </c>
      <c r="V3530" t="str">
        <f t="shared" si="3955"/>
        <v>494</v>
      </c>
      <c r="W3530" s="188">
        <f t="shared" si="3994"/>
        <v>0</v>
      </c>
      <c r="X3530" s="188">
        <f t="shared" si="3995"/>
        <v>0</v>
      </c>
      <c r="Y3530" s="33">
        <f t="shared" si="3996"/>
        <v>44168</v>
      </c>
    </row>
    <row r="3531" spans="1:25" ht="15">
      <c r="A3531" s="39"/>
      <c r="B3531" s="240"/>
      <c r="C3531" s="14" t="str">
        <f>IF(B3520&lt;&gt;"",'Agents Postes'!E$14,"")</f>
        <v/>
      </c>
      <c r="D3531" s="15"/>
      <c r="E3531" s="16"/>
      <c r="F3531" s="16"/>
      <c r="G3531" s="17"/>
      <c r="H3531" s="17"/>
      <c r="I3531" s="18"/>
      <c r="J3531" s="18"/>
      <c r="K3531" s="19"/>
      <c r="L3531" s="1">
        <f t="shared" si="3952"/>
        <v>0</v>
      </c>
      <c r="M3531" s="4">
        <f t="shared" si="3953"/>
        <v>0</v>
      </c>
      <c r="R3531">
        <f t="shared" si="3990"/>
        <v>4</v>
      </c>
      <c r="S3531" s="33">
        <f t="shared" ref="S3531" si="3998">S3518</f>
        <v>44168</v>
      </c>
      <c r="T3531">
        <f t="shared" si="3992"/>
        <v>49</v>
      </c>
      <c r="U3531">
        <f t="shared" si="3993"/>
        <v>12</v>
      </c>
      <c r="V3531" t="str">
        <f t="shared" si="3955"/>
        <v>494</v>
      </c>
      <c r="W3531" s="188">
        <f t="shared" si="3994"/>
        <v>0</v>
      </c>
      <c r="X3531" s="188">
        <f t="shared" si="3995"/>
        <v>0</v>
      </c>
      <c r="Y3531" s="33">
        <f t="shared" si="3996"/>
        <v>44168</v>
      </c>
    </row>
    <row r="3532" spans="1:25" ht="15.75" thickBot="1">
      <c r="A3532" s="39"/>
      <c r="B3532" s="241"/>
      <c r="C3532" s="14" t="str">
        <f>IF(B3521&lt;&gt;"",'Agents Postes'!E$14,"")</f>
        <v/>
      </c>
      <c r="D3532" s="15"/>
      <c r="E3532" s="126"/>
      <c r="F3532" s="126"/>
      <c r="G3532" s="127"/>
      <c r="H3532" s="127"/>
      <c r="I3532" s="128"/>
      <c r="J3532" s="128"/>
      <c r="K3532" s="21"/>
      <c r="L3532" s="5">
        <f t="shared" si="3952"/>
        <v>0</v>
      </c>
      <c r="M3532" s="6">
        <f t="shared" si="3953"/>
        <v>0</v>
      </c>
      <c r="R3532">
        <f t="shared" si="3990"/>
        <v>4</v>
      </c>
      <c r="S3532" s="33">
        <f t="shared" ref="S3532" si="3999">S3518</f>
        <v>44168</v>
      </c>
      <c r="T3532">
        <f t="shared" si="3992"/>
        <v>49</v>
      </c>
      <c r="U3532">
        <f t="shared" si="3993"/>
        <v>12</v>
      </c>
      <c r="V3532" t="str">
        <f t="shared" si="3955"/>
        <v>494</v>
      </c>
      <c r="W3532" s="188">
        <f t="shared" si="3994"/>
        <v>0</v>
      </c>
      <c r="X3532" s="188">
        <f t="shared" si="3995"/>
        <v>0</v>
      </c>
      <c r="Y3532" s="33">
        <f t="shared" si="3996"/>
        <v>44168</v>
      </c>
    </row>
    <row r="3533" spans="1:25" ht="15">
      <c r="A3533" s="39">
        <v>235</v>
      </c>
      <c r="B3533" s="239">
        <f>IF(WORKDAY(D$4,A3533,Feries)&lt;=F$4,WORKDAY(D$4,A3533,Feries),"")</f>
        <v>44169</v>
      </c>
      <c r="C3533" s="11" t="str">
        <f>IF(B3533&lt;&gt;"",'Agents Postes'!E$3,"")</f>
        <v>Herbert Dupont</v>
      </c>
      <c r="D3533" s="12"/>
      <c r="E3533" s="123"/>
      <c r="F3533" s="123"/>
      <c r="G3533" s="124"/>
      <c r="H3533" s="124"/>
      <c r="I3533" s="125"/>
      <c r="J3533" s="125"/>
      <c r="K3533" s="13"/>
      <c r="L3533" s="2">
        <f t="shared" si="3952"/>
        <v>0</v>
      </c>
      <c r="M3533" s="3">
        <f t="shared" si="3953"/>
        <v>0</v>
      </c>
      <c r="R3533">
        <f t="shared" si="3990"/>
        <v>5</v>
      </c>
      <c r="S3533" s="33">
        <f t="shared" ref="S3533" si="4000">B3533</f>
        <v>44169</v>
      </c>
      <c r="T3533">
        <f t="shared" si="3992"/>
        <v>49</v>
      </c>
      <c r="U3533">
        <f t="shared" si="3993"/>
        <v>12</v>
      </c>
      <c r="V3533" t="str">
        <f t="shared" si="3955"/>
        <v>49Herbert Dupont5</v>
      </c>
      <c r="W3533" s="188">
        <f t="shared" si="3994"/>
        <v>0</v>
      </c>
      <c r="X3533" s="188">
        <f t="shared" si="3995"/>
        <v>0</v>
      </c>
      <c r="Y3533" s="33">
        <f t="shared" si="3996"/>
        <v>44169</v>
      </c>
    </row>
    <row r="3534" spans="1:25" ht="15">
      <c r="A3534" s="39"/>
      <c r="B3534" s="240"/>
      <c r="C3534" s="14" t="str">
        <f>IF(B3533&lt;&gt;"",'Agents Postes'!E$4,"")</f>
        <v>Lulu Durand</v>
      </c>
      <c r="D3534" s="15"/>
      <c r="E3534" s="16"/>
      <c r="F3534" s="16"/>
      <c r="G3534" s="17"/>
      <c r="H3534" s="17"/>
      <c r="I3534" s="18"/>
      <c r="J3534" s="18"/>
      <c r="K3534" s="19"/>
      <c r="L3534" s="1">
        <f t="shared" si="3952"/>
        <v>0</v>
      </c>
      <c r="M3534" s="4">
        <f t="shared" si="3953"/>
        <v>0</v>
      </c>
      <c r="R3534">
        <f t="shared" si="3990"/>
        <v>5</v>
      </c>
      <c r="S3534" s="33">
        <f t="shared" ref="S3534" si="4001">S3533</f>
        <v>44169</v>
      </c>
      <c r="T3534">
        <f t="shared" si="3992"/>
        <v>49</v>
      </c>
      <c r="U3534">
        <f t="shared" si="3993"/>
        <v>12</v>
      </c>
      <c r="V3534" t="str">
        <f t="shared" si="3955"/>
        <v>49Lulu Durand5</v>
      </c>
      <c r="W3534" s="188">
        <f t="shared" si="3994"/>
        <v>0</v>
      </c>
      <c r="X3534" s="188">
        <f t="shared" si="3995"/>
        <v>0</v>
      </c>
      <c r="Y3534" s="33">
        <f t="shared" si="3996"/>
        <v>44169</v>
      </c>
    </row>
    <row r="3535" spans="1:25" ht="15">
      <c r="A3535" s="39"/>
      <c r="B3535" s="240"/>
      <c r="C3535" s="14" t="str">
        <f>IF(B3533&lt;&gt;"",'Agents Postes'!E$5,"")</f>
        <v>Jules Wist</v>
      </c>
      <c r="D3535" s="15"/>
      <c r="E3535" s="16"/>
      <c r="F3535" s="16"/>
      <c r="G3535" s="17"/>
      <c r="H3535" s="17"/>
      <c r="I3535" s="18"/>
      <c r="J3535" s="18"/>
      <c r="K3535" s="19"/>
      <c r="L3535" s="1">
        <f t="shared" si="3952"/>
        <v>0</v>
      </c>
      <c r="M3535" s="4">
        <f t="shared" si="3953"/>
        <v>0</v>
      </c>
      <c r="R3535">
        <f t="shared" si="3990"/>
        <v>5</v>
      </c>
      <c r="S3535" s="33">
        <f t="shared" ref="S3535" si="4002">S3533</f>
        <v>44169</v>
      </c>
      <c r="T3535">
        <f t="shared" si="3992"/>
        <v>49</v>
      </c>
      <c r="U3535">
        <f t="shared" si="3993"/>
        <v>12</v>
      </c>
      <c r="V3535" t="str">
        <f t="shared" si="3955"/>
        <v>49Jules Wist5</v>
      </c>
      <c r="W3535" s="188">
        <f t="shared" si="3994"/>
        <v>0</v>
      </c>
      <c r="X3535" s="188">
        <f t="shared" si="3995"/>
        <v>0</v>
      </c>
      <c r="Y3535" s="33">
        <f t="shared" si="3996"/>
        <v>44169</v>
      </c>
    </row>
    <row r="3536" spans="1:25" ht="15">
      <c r="A3536" s="39"/>
      <c r="B3536" s="240"/>
      <c r="C3536" s="14" t="str">
        <f>IF(B3533&lt;&gt;"",'Agents Postes'!E$6,"")</f>
        <v>Honoré Tarot</v>
      </c>
      <c r="D3536" s="15"/>
      <c r="E3536" s="16"/>
      <c r="F3536" s="16"/>
      <c r="G3536" s="17"/>
      <c r="H3536" s="17"/>
      <c r="I3536" s="18"/>
      <c r="J3536" s="18"/>
      <c r="K3536" s="19"/>
      <c r="L3536" s="1">
        <f t="shared" si="3952"/>
        <v>0</v>
      </c>
      <c r="M3536" s="4">
        <f t="shared" si="3953"/>
        <v>0</v>
      </c>
      <c r="R3536">
        <f t="shared" si="3990"/>
        <v>5</v>
      </c>
      <c r="S3536" s="33">
        <f t="shared" ref="S3536" si="4003">S3533</f>
        <v>44169</v>
      </c>
      <c r="T3536">
        <f t="shared" si="3992"/>
        <v>49</v>
      </c>
      <c r="U3536">
        <f t="shared" si="3993"/>
        <v>12</v>
      </c>
      <c r="V3536" t="str">
        <f t="shared" si="3955"/>
        <v>49Honoré Tarot5</v>
      </c>
      <c r="W3536" s="188">
        <f t="shared" si="3994"/>
        <v>0</v>
      </c>
      <c r="X3536" s="188">
        <f t="shared" si="3995"/>
        <v>0</v>
      </c>
      <c r="Y3536" s="33">
        <f t="shared" si="3996"/>
        <v>44169</v>
      </c>
    </row>
    <row r="3537" spans="1:25" ht="15">
      <c r="A3537" s="39"/>
      <c r="B3537" s="240"/>
      <c r="C3537" s="14" t="str">
        <f>IF(B3533&lt;&gt;"",'Agents Postes'!E$7,"")</f>
        <v>Joseph Belote</v>
      </c>
      <c r="D3537" s="15"/>
      <c r="E3537" s="16"/>
      <c r="F3537" s="16"/>
      <c r="G3537" s="17"/>
      <c r="H3537" s="17"/>
      <c r="I3537" s="18"/>
      <c r="J3537" s="18"/>
      <c r="K3537" s="19"/>
      <c r="L3537" s="1">
        <f t="shared" si="3952"/>
        <v>0</v>
      </c>
      <c r="M3537" s="4">
        <f t="shared" si="3953"/>
        <v>0</v>
      </c>
      <c r="R3537">
        <f t="shared" si="3990"/>
        <v>5</v>
      </c>
      <c r="S3537" s="33">
        <f t="shared" ref="S3537" si="4004">S3533</f>
        <v>44169</v>
      </c>
      <c r="T3537">
        <f t="shared" si="3992"/>
        <v>49</v>
      </c>
      <c r="U3537">
        <f t="shared" si="3993"/>
        <v>12</v>
      </c>
      <c r="V3537" t="str">
        <f t="shared" si="3955"/>
        <v>49Joseph Belote5</v>
      </c>
      <c r="W3537" s="188">
        <f t="shared" si="3994"/>
        <v>0</v>
      </c>
      <c r="X3537" s="188">
        <f t="shared" si="3995"/>
        <v>0</v>
      </c>
      <c r="Y3537" s="33">
        <f t="shared" si="3996"/>
        <v>44169</v>
      </c>
    </row>
    <row r="3538" spans="1:25" ht="15">
      <c r="A3538" s="39"/>
      <c r="B3538" s="240"/>
      <c r="C3538" s="14" t="str">
        <f>IF(B3533&lt;&gt;"",'Agents Postes'!E$8,"")</f>
        <v/>
      </c>
      <c r="D3538" s="15"/>
      <c r="E3538" s="16"/>
      <c r="F3538" s="16"/>
      <c r="G3538" s="17"/>
      <c r="H3538" s="17"/>
      <c r="I3538" s="18"/>
      <c r="J3538" s="18"/>
      <c r="K3538" s="19"/>
      <c r="L3538" s="1">
        <f t="shared" si="3952"/>
        <v>0</v>
      </c>
      <c r="M3538" s="4">
        <f t="shared" si="3953"/>
        <v>0</v>
      </c>
      <c r="R3538">
        <f t="shared" si="3990"/>
        <v>5</v>
      </c>
      <c r="S3538" s="33">
        <f t="shared" ref="S3538" si="4005">S3533</f>
        <v>44169</v>
      </c>
      <c r="T3538">
        <f t="shared" si="3992"/>
        <v>49</v>
      </c>
      <c r="U3538">
        <f t="shared" si="3993"/>
        <v>12</v>
      </c>
      <c r="V3538" t="str">
        <f t="shared" si="3955"/>
        <v>495</v>
      </c>
      <c r="W3538" s="188">
        <f t="shared" si="3994"/>
        <v>0</v>
      </c>
      <c r="X3538" s="188">
        <f t="shared" si="3995"/>
        <v>0</v>
      </c>
      <c r="Y3538" s="33">
        <f t="shared" si="3996"/>
        <v>44169</v>
      </c>
    </row>
    <row r="3539" spans="1:25" ht="15">
      <c r="A3539" s="39"/>
      <c r="B3539" s="240"/>
      <c r="C3539" s="14" t="str">
        <f>IF(B3533&lt;&gt;"",'Agents Postes'!E$9,"")</f>
        <v/>
      </c>
      <c r="D3539" s="15"/>
      <c r="E3539" s="16"/>
      <c r="F3539" s="16"/>
      <c r="G3539" s="17"/>
      <c r="H3539" s="17"/>
      <c r="I3539" s="18"/>
      <c r="J3539" s="18"/>
      <c r="K3539" s="19"/>
      <c r="L3539" s="1">
        <f t="shared" si="3952"/>
        <v>0</v>
      </c>
      <c r="M3539" s="4">
        <f t="shared" si="3953"/>
        <v>0</v>
      </c>
      <c r="R3539">
        <f t="shared" si="3990"/>
        <v>5</v>
      </c>
      <c r="S3539" s="33">
        <f t="shared" ref="S3539" si="4006">S3533</f>
        <v>44169</v>
      </c>
      <c r="T3539">
        <f t="shared" si="3992"/>
        <v>49</v>
      </c>
      <c r="U3539">
        <f t="shared" si="3993"/>
        <v>12</v>
      </c>
      <c r="V3539" t="str">
        <f t="shared" si="3955"/>
        <v>495</v>
      </c>
      <c r="W3539" s="188">
        <f t="shared" si="3994"/>
        <v>0</v>
      </c>
      <c r="X3539" s="188">
        <f t="shared" si="3995"/>
        <v>0</v>
      </c>
      <c r="Y3539" s="33">
        <f t="shared" si="3996"/>
        <v>44169</v>
      </c>
    </row>
    <row r="3540" spans="1:25" ht="15">
      <c r="A3540" s="39"/>
      <c r="B3540" s="240"/>
      <c r="C3540" s="14" t="str">
        <f>IF(B3533&lt;&gt;"",'Agents Postes'!E$10,"")</f>
        <v/>
      </c>
      <c r="D3540" s="15"/>
      <c r="E3540" s="16"/>
      <c r="F3540" s="16"/>
      <c r="G3540" s="17"/>
      <c r="H3540" s="17"/>
      <c r="I3540" s="18"/>
      <c r="J3540" s="18"/>
      <c r="K3540" s="19"/>
      <c r="L3540" s="1">
        <f t="shared" si="3952"/>
        <v>0</v>
      </c>
      <c r="M3540" s="4">
        <f t="shared" si="3953"/>
        <v>0</v>
      </c>
      <c r="R3540">
        <f t="shared" si="3990"/>
        <v>5</v>
      </c>
      <c r="S3540" s="33">
        <f t="shared" ref="S3540" si="4007">S3533</f>
        <v>44169</v>
      </c>
      <c r="T3540">
        <f t="shared" si="3992"/>
        <v>49</v>
      </c>
      <c r="U3540">
        <f t="shared" si="3993"/>
        <v>12</v>
      </c>
      <c r="V3540" t="str">
        <f t="shared" si="3955"/>
        <v>495</v>
      </c>
      <c r="W3540" s="188">
        <f t="shared" si="3994"/>
        <v>0</v>
      </c>
      <c r="X3540" s="188">
        <f t="shared" si="3995"/>
        <v>0</v>
      </c>
      <c r="Y3540" s="33">
        <f t="shared" si="3996"/>
        <v>44169</v>
      </c>
    </row>
    <row r="3541" spans="1:25" ht="15">
      <c r="A3541" s="39"/>
      <c r="B3541" s="240"/>
      <c r="C3541" s="14" t="str">
        <f>IF(B3533&lt;&gt;"",'Agents Postes'!E$11,"")</f>
        <v/>
      </c>
      <c r="D3541" s="15"/>
      <c r="E3541" s="16"/>
      <c r="F3541" s="16"/>
      <c r="G3541" s="17"/>
      <c r="H3541" s="17"/>
      <c r="I3541" s="18"/>
      <c r="J3541" s="18"/>
      <c r="K3541" s="19"/>
      <c r="L3541" s="1">
        <f t="shared" si="3952"/>
        <v>0</v>
      </c>
      <c r="M3541" s="4">
        <f t="shared" si="3953"/>
        <v>0</v>
      </c>
      <c r="R3541">
        <f t="shared" si="3990"/>
        <v>5</v>
      </c>
      <c r="S3541" s="33">
        <f t="shared" ref="S3541" si="4008">S3533</f>
        <v>44169</v>
      </c>
      <c r="T3541">
        <f t="shared" si="3992"/>
        <v>49</v>
      </c>
      <c r="U3541">
        <f t="shared" si="3993"/>
        <v>12</v>
      </c>
      <c r="V3541" t="str">
        <f t="shared" si="3955"/>
        <v>495</v>
      </c>
      <c r="W3541" s="188">
        <f t="shared" si="3994"/>
        <v>0</v>
      </c>
      <c r="X3541" s="188">
        <f t="shared" si="3995"/>
        <v>0</v>
      </c>
      <c r="Y3541" s="33">
        <f t="shared" si="3996"/>
        <v>44169</v>
      </c>
    </row>
    <row r="3542" spans="1:25" ht="15">
      <c r="A3542" s="39"/>
      <c r="B3542" s="240"/>
      <c r="C3542" s="14" t="str">
        <f>IF(B3533&lt;&gt;"",'Agents Postes'!E$12,"")</f>
        <v/>
      </c>
      <c r="D3542" s="15"/>
      <c r="E3542" s="16"/>
      <c r="F3542" s="16"/>
      <c r="G3542" s="17"/>
      <c r="H3542" s="17"/>
      <c r="I3542" s="18"/>
      <c r="J3542" s="18"/>
      <c r="K3542" s="19"/>
      <c r="L3542" s="1">
        <f t="shared" si="3952"/>
        <v>0</v>
      </c>
      <c r="M3542" s="4">
        <f t="shared" si="3953"/>
        <v>0</v>
      </c>
      <c r="R3542">
        <f t="shared" si="3990"/>
        <v>5</v>
      </c>
      <c r="S3542" s="33">
        <f t="shared" ref="S3542" si="4009">S3533</f>
        <v>44169</v>
      </c>
      <c r="T3542">
        <f t="shared" si="3992"/>
        <v>49</v>
      </c>
      <c r="U3542">
        <f t="shared" si="3993"/>
        <v>12</v>
      </c>
      <c r="V3542" t="str">
        <f t="shared" si="3955"/>
        <v>495</v>
      </c>
      <c r="W3542" s="188">
        <f t="shared" si="3994"/>
        <v>0</v>
      </c>
      <c r="X3542" s="188">
        <f t="shared" si="3995"/>
        <v>0</v>
      </c>
      <c r="Y3542" s="33">
        <f t="shared" si="3996"/>
        <v>44169</v>
      </c>
    </row>
    <row r="3543" spans="1:25" ht="15">
      <c r="A3543" s="39"/>
      <c r="B3543" s="240"/>
      <c r="C3543" s="14" t="str">
        <f>IF(B3533&lt;&gt;"",'Agents Postes'!E$13,"")</f>
        <v/>
      </c>
      <c r="D3543" s="15"/>
      <c r="E3543" s="16"/>
      <c r="F3543" s="16"/>
      <c r="G3543" s="17"/>
      <c r="H3543" s="17"/>
      <c r="I3543" s="18"/>
      <c r="J3543" s="18"/>
      <c r="K3543" s="19"/>
      <c r="L3543" s="1">
        <f t="shared" si="3952"/>
        <v>0</v>
      </c>
      <c r="M3543" s="4">
        <f t="shared" si="3953"/>
        <v>0</v>
      </c>
      <c r="R3543">
        <f t="shared" si="3990"/>
        <v>5</v>
      </c>
      <c r="S3543" s="33">
        <f t="shared" ref="S3543" si="4010">S3533</f>
        <v>44169</v>
      </c>
      <c r="T3543">
        <f t="shared" si="3992"/>
        <v>49</v>
      </c>
      <c r="U3543">
        <f t="shared" si="3993"/>
        <v>12</v>
      </c>
      <c r="V3543" t="str">
        <f t="shared" si="3955"/>
        <v>495</v>
      </c>
      <c r="W3543" s="188">
        <f t="shared" si="3994"/>
        <v>0</v>
      </c>
      <c r="X3543" s="188">
        <f t="shared" si="3995"/>
        <v>0</v>
      </c>
      <c r="Y3543" s="33">
        <f t="shared" si="3996"/>
        <v>44169</v>
      </c>
    </row>
    <row r="3544" spans="1:25" ht="15">
      <c r="A3544" s="39"/>
      <c r="B3544" s="240"/>
      <c r="C3544" s="14" t="str">
        <f>IF(B3533&lt;&gt;"",'Agents Postes'!E$14,"")</f>
        <v/>
      </c>
      <c r="D3544" s="15"/>
      <c r="E3544" s="16"/>
      <c r="F3544" s="16"/>
      <c r="G3544" s="17"/>
      <c r="H3544" s="17"/>
      <c r="I3544" s="18"/>
      <c r="J3544" s="18"/>
      <c r="K3544" s="19"/>
      <c r="L3544" s="1">
        <f t="shared" si="3952"/>
        <v>0</v>
      </c>
      <c r="M3544" s="4">
        <f t="shared" si="3953"/>
        <v>0</v>
      </c>
      <c r="R3544">
        <f t="shared" si="3990"/>
        <v>5</v>
      </c>
      <c r="S3544" s="33">
        <f t="shared" ref="S3544" si="4011">S3533</f>
        <v>44169</v>
      </c>
      <c r="T3544">
        <f t="shared" si="3992"/>
        <v>49</v>
      </c>
      <c r="U3544">
        <f t="shared" si="3993"/>
        <v>12</v>
      </c>
      <c r="V3544" t="str">
        <f t="shared" si="3955"/>
        <v>495</v>
      </c>
      <c r="W3544" s="188">
        <f t="shared" si="3994"/>
        <v>0</v>
      </c>
      <c r="X3544" s="188">
        <f t="shared" si="3995"/>
        <v>0</v>
      </c>
      <c r="Y3544" s="33">
        <f t="shared" si="3996"/>
        <v>44169</v>
      </c>
    </row>
    <row r="3545" spans="1:25" ht="15">
      <c r="A3545" s="39"/>
      <c r="B3545" s="240"/>
      <c r="C3545" s="14" t="str">
        <f>IF(B3534&lt;&gt;"",'Agents Postes'!E$14,"")</f>
        <v/>
      </c>
      <c r="D3545" s="15"/>
      <c r="E3545" s="16"/>
      <c r="F3545" s="16"/>
      <c r="G3545" s="17"/>
      <c r="H3545" s="17"/>
      <c r="I3545" s="18"/>
      <c r="J3545" s="18"/>
      <c r="K3545" s="19"/>
      <c r="L3545" s="1">
        <f t="shared" si="3952"/>
        <v>0</v>
      </c>
      <c r="M3545" s="4">
        <f t="shared" si="3953"/>
        <v>0</v>
      </c>
      <c r="R3545">
        <f t="shared" si="3990"/>
        <v>5</v>
      </c>
      <c r="S3545" s="33">
        <f t="shared" ref="S3545" si="4012">S3533</f>
        <v>44169</v>
      </c>
      <c r="T3545">
        <f t="shared" si="3992"/>
        <v>49</v>
      </c>
      <c r="U3545">
        <f t="shared" si="3993"/>
        <v>12</v>
      </c>
      <c r="V3545" t="str">
        <f t="shared" si="3955"/>
        <v>495</v>
      </c>
      <c r="W3545" s="188">
        <f t="shared" si="3994"/>
        <v>0</v>
      </c>
      <c r="X3545" s="188">
        <f t="shared" si="3995"/>
        <v>0</v>
      </c>
      <c r="Y3545" s="33">
        <f t="shared" si="3996"/>
        <v>44169</v>
      </c>
    </row>
    <row r="3546" spans="1:25" ht="15">
      <c r="A3546" s="39"/>
      <c r="B3546" s="240"/>
      <c r="C3546" s="14" t="str">
        <f>IF(B3535&lt;&gt;"",'Agents Postes'!E$14,"")</f>
        <v/>
      </c>
      <c r="D3546" s="15"/>
      <c r="E3546" s="16"/>
      <c r="F3546" s="16"/>
      <c r="G3546" s="17"/>
      <c r="H3546" s="17"/>
      <c r="I3546" s="18"/>
      <c r="J3546" s="18"/>
      <c r="K3546" s="19"/>
      <c r="L3546" s="1">
        <f t="shared" si="3952"/>
        <v>0</v>
      </c>
      <c r="M3546" s="4">
        <f t="shared" si="3953"/>
        <v>0</v>
      </c>
      <c r="R3546">
        <f t="shared" si="3990"/>
        <v>5</v>
      </c>
      <c r="S3546" s="33">
        <f t="shared" ref="S3546" si="4013">S3533</f>
        <v>44169</v>
      </c>
      <c r="T3546">
        <f t="shared" si="3992"/>
        <v>49</v>
      </c>
      <c r="U3546">
        <f t="shared" si="3993"/>
        <v>12</v>
      </c>
      <c r="V3546" t="str">
        <f t="shared" si="3955"/>
        <v>495</v>
      </c>
      <c r="W3546" s="188">
        <f t="shared" si="3994"/>
        <v>0</v>
      </c>
      <c r="X3546" s="188">
        <f t="shared" si="3995"/>
        <v>0</v>
      </c>
      <c r="Y3546" s="33">
        <f t="shared" si="3996"/>
        <v>44169</v>
      </c>
    </row>
    <row r="3547" spans="1:25" ht="15.75" thickBot="1">
      <c r="A3547" s="39"/>
      <c r="B3547" s="241"/>
      <c r="C3547" s="14" t="str">
        <f>IF(B3536&lt;&gt;"",'Agents Postes'!E$14,"")</f>
        <v/>
      </c>
      <c r="D3547" s="15"/>
      <c r="E3547" s="126"/>
      <c r="F3547" s="126"/>
      <c r="G3547" s="127"/>
      <c r="H3547" s="127"/>
      <c r="I3547" s="128"/>
      <c r="J3547" s="128"/>
      <c r="K3547" s="21"/>
      <c r="L3547" s="5">
        <f t="shared" si="3952"/>
        <v>0</v>
      </c>
      <c r="M3547" s="6">
        <f t="shared" si="3953"/>
        <v>0</v>
      </c>
      <c r="R3547">
        <f t="shared" si="3990"/>
        <v>5</v>
      </c>
      <c r="S3547" s="33">
        <f t="shared" ref="S3547" si="4014">S3533</f>
        <v>44169</v>
      </c>
      <c r="T3547">
        <f t="shared" si="3992"/>
        <v>49</v>
      </c>
      <c r="U3547">
        <f t="shared" si="3993"/>
        <v>12</v>
      </c>
      <c r="V3547" t="str">
        <f t="shared" si="3955"/>
        <v>495</v>
      </c>
      <c r="W3547" s="188">
        <f t="shared" si="3994"/>
        <v>0</v>
      </c>
      <c r="X3547" s="188">
        <f t="shared" si="3995"/>
        <v>0</v>
      </c>
      <c r="Y3547" s="33">
        <f t="shared" si="3996"/>
        <v>44169</v>
      </c>
    </row>
    <row r="3548" spans="1:25" ht="15">
      <c r="A3548" s="39">
        <v>236</v>
      </c>
      <c r="B3548" s="239">
        <f>IF(WORKDAY(D$4,A3548,Feries)&lt;=F$4,WORKDAY(D$4,A3548,Feries),"")</f>
        <v>44172</v>
      </c>
      <c r="C3548" s="11" t="str">
        <f>IF(B3548&lt;&gt;"",'Agents Postes'!E$3,"")</f>
        <v>Herbert Dupont</v>
      </c>
      <c r="D3548" s="12"/>
      <c r="E3548" s="123"/>
      <c r="F3548" s="123"/>
      <c r="G3548" s="124"/>
      <c r="H3548" s="124"/>
      <c r="I3548" s="125"/>
      <c r="J3548" s="125"/>
      <c r="K3548" s="13"/>
      <c r="L3548" s="2">
        <f t="shared" si="3952"/>
        <v>0</v>
      </c>
      <c r="M3548" s="3">
        <f t="shared" si="3953"/>
        <v>0</v>
      </c>
      <c r="R3548">
        <f t="shared" si="3990"/>
        <v>1</v>
      </c>
      <c r="S3548" s="33">
        <f t="shared" ref="S3548" si="4015">B3548</f>
        <v>44172</v>
      </c>
      <c r="T3548">
        <f t="shared" si="3992"/>
        <v>50</v>
      </c>
      <c r="U3548">
        <f t="shared" si="3993"/>
        <v>12</v>
      </c>
      <c r="V3548" t="str">
        <f t="shared" si="3955"/>
        <v>50Herbert Dupont1</v>
      </c>
      <c r="W3548" s="188">
        <f t="shared" si="3994"/>
        <v>0</v>
      </c>
      <c r="X3548" s="188">
        <f t="shared" si="3995"/>
        <v>0</v>
      </c>
      <c r="Y3548" s="33">
        <f t="shared" si="3996"/>
        <v>44172</v>
      </c>
    </row>
    <row r="3549" spans="1:25" ht="15">
      <c r="A3549" s="39"/>
      <c r="B3549" s="240"/>
      <c r="C3549" s="14" t="str">
        <f>IF(B3548&lt;&gt;"",'Agents Postes'!E$4,"")</f>
        <v>Lulu Durand</v>
      </c>
      <c r="D3549" s="15"/>
      <c r="E3549" s="16"/>
      <c r="F3549" s="16"/>
      <c r="G3549" s="17"/>
      <c r="H3549" s="17"/>
      <c r="I3549" s="18"/>
      <c r="J3549" s="18"/>
      <c r="K3549" s="19"/>
      <c r="L3549" s="1">
        <f t="shared" si="3952"/>
        <v>0</v>
      </c>
      <c r="M3549" s="4">
        <f t="shared" si="3953"/>
        <v>0</v>
      </c>
      <c r="R3549">
        <f t="shared" si="3990"/>
        <v>1</v>
      </c>
      <c r="S3549" s="33">
        <f t="shared" ref="S3549" si="4016">S3548</f>
        <v>44172</v>
      </c>
      <c r="T3549">
        <f t="shared" si="3992"/>
        <v>50</v>
      </c>
      <c r="U3549">
        <f t="shared" si="3993"/>
        <v>12</v>
      </c>
      <c r="V3549" t="str">
        <f t="shared" si="3955"/>
        <v>50Lulu Durand1</v>
      </c>
      <c r="W3549" s="188">
        <f t="shared" si="3994"/>
        <v>0</v>
      </c>
      <c r="X3549" s="188">
        <f t="shared" si="3995"/>
        <v>0</v>
      </c>
      <c r="Y3549" s="33">
        <f t="shared" si="3996"/>
        <v>44172</v>
      </c>
    </row>
    <row r="3550" spans="1:25" ht="15">
      <c r="A3550" s="39"/>
      <c r="B3550" s="240"/>
      <c r="C3550" s="14" t="str">
        <f>IF(B3548&lt;&gt;"",'Agents Postes'!E$5,"")</f>
        <v>Jules Wist</v>
      </c>
      <c r="D3550" s="15"/>
      <c r="E3550" s="16"/>
      <c r="F3550" s="16"/>
      <c r="G3550" s="17"/>
      <c r="H3550" s="17"/>
      <c r="I3550" s="18"/>
      <c r="J3550" s="18"/>
      <c r="K3550" s="19"/>
      <c r="L3550" s="1">
        <f t="shared" si="3952"/>
        <v>0</v>
      </c>
      <c r="M3550" s="4">
        <f t="shared" si="3953"/>
        <v>0</v>
      </c>
      <c r="R3550">
        <f t="shared" si="3990"/>
        <v>1</v>
      </c>
      <c r="S3550" s="33">
        <f t="shared" ref="S3550" si="4017">S3548</f>
        <v>44172</v>
      </c>
      <c r="T3550">
        <f t="shared" si="3992"/>
        <v>50</v>
      </c>
      <c r="U3550">
        <f t="shared" si="3993"/>
        <v>12</v>
      </c>
      <c r="V3550" t="str">
        <f t="shared" si="3955"/>
        <v>50Jules Wist1</v>
      </c>
      <c r="W3550" s="188">
        <f t="shared" si="3994"/>
        <v>0</v>
      </c>
      <c r="X3550" s="188">
        <f t="shared" si="3995"/>
        <v>0</v>
      </c>
      <c r="Y3550" s="33">
        <f t="shared" si="3996"/>
        <v>44172</v>
      </c>
    </row>
    <row r="3551" spans="1:25" ht="15">
      <c r="A3551" s="39"/>
      <c r="B3551" s="240"/>
      <c r="C3551" s="14" t="str">
        <f>IF(B3548&lt;&gt;"",'Agents Postes'!E$6,"")</f>
        <v>Honoré Tarot</v>
      </c>
      <c r="D3551" s="15"/>
      <c r="E3551" s="16"/>
      <c r="F3551" s="16"/>
      <c r="G3551" s="17"/>
      <c r="H3551" s="17"/>
      <c r="I3551" s="18"/>
      <c r="J3551" s="18"/>
      <c r="K3551" s="19"/>
      <c r="L3551" s="1">
        <f t="shared" si="3952"/>
        <v>0</v>
      </c>
      <c r="M3551" s="4">
        <f t="shared" si="3953"/>
        <v>0</v>
      </c>
      <c r="R3551">
        <f t="shared" si="3990"/>
        <v>1</v>
      </c>
      <c r="S3551" s="33">
        <f t="shared" ref="S3551" si="4018">S3548</f>
        <v>44172</v>
      </c>
      <c r="T3551">
        <f t="shared" si="3992"/>
        <v>50</v>
      </c>
      <c r="U3551">
        <f t="shared" si="3993"/>
        <v>12</v>
      </c>
      <c r="V3551" t="str">
        <f t="shared" si="3955"/>
        <v>50Honoré Tarot1</v>
      </c>
      <c r="W3551" s="188">
        <f t="shared" si="3994"/>
        <v>0</v>
      </c>
      <c r="X3551" s="188">
        <f t="shared" si="3995"/>
        <v>0</v>
      </c>
      <c r="Y3551" s="33">
        <f t="shared" si="3996"/>
        <v>44172</v>
      </c>
    </row>
    <row r="3552" spans="1:25" ht="15">
      <c r="A3552" s="39"/>
      <c r="B3552" s="240"/>
      <c r="C3552" s="14" t="str">
        <f>IF(B3548&lt;&gt;"",'Agents Postes'!E$7,"")</f>
        <v>Joseph Belote</v>
      </c>
      <c r="D3552" s="15"/>
      <c r="E3552" s="16"/>
      <c r="F3552" s="16"/>
      <c r="G3552" s="17"/>
      <c r="H3552" s="17"/>
      <c r="I3552" s="18"/>
      <c r="J3552" s="18"/>
      <c r="K3552" s="19"/>
      <c r="L3552" s="1">
        <f t="shared" si="3952"/>
        <v>0</v>
      </c>
      <c r="M3552" s="4">
        <f t="shared" si="3953"/>
        <v>0</v>
      </c>
      <c r="R3552">
        <f t="shared" si="3990"/>
        <v>1</v>
      </c>
      <c r="S3552" s="33">
        <f t="shared" ref="S3552" si="4019">S3548</f>
        <v>44172</v>
      </c>
      <c r="T3552">
        <f t="shared" si="3992"/>
        <v>50</v>
      </c>
      <c r="U3552">
        <f t="shared" si="3993"/>
        <v>12</v>
      </c>
      <c r="V3552" t="str">
        <f t="shared" si="3955"/>
        <v>50Joseph Belote1</v>
      </c>
      <c r="W3552" s="188">
        <f t="shared" si="3994"/>
        <v>0</v>
      </c>
      <c r="X3552" s="188">
        <f t="shared" si="3995"/>
        <v>0</v>
      </c>
      <c r="Y3552" s="33">
        <f t="shared" si="3996"/>
        <v>44172</v>
      </c>
    </row>
    <row r="3553" spans="1:25" ht="15">
      <c r="A3553" s="39"/>
      <c r="B3553" s="240"/>
      <c r="C3553" s="14" t="str">
        <f>IF(B3548&lt;&gt;"",'Agents Postes'!E$8,"")</f>
        <v/>
      </c>
      <c r="D3553" s="15"/>
      <c r="E3553" s="16"/>
      <c r="F3553" s="16"/>
      <c r="G3553" s="17"/>
      <c r="H3553" s="17"/>
      <c r="I3553" s="18"/>
      <c r="J3553" s="18"/>
      <c r="K3553" s="19"/>
      <c r="L3553" s="1">
        <f t="shared" si="3952"/>
        <v>0</v>
      </c>
      <c r="M3553" s="4">
        <f t="shared" si="3953"/>
        <v>0</v>
      </c>
      <c r="R3553">
        <f t="shared" si="3990"/>
        <v>1</v>
      </c>
      <c r="S3553" s="33">
        <f t="shared" ref="S3553" si="4020">S3548</f>
        <v>44172</v>
      </c>
      <c r="T3553">
        <f t="shared" si="3992"/>
        <v>50</v>
      </c>
      <c r="U3553">
        <f t="shared" si="3993"/>
        <v>12</v>
      </c>
      <c r="V3553" t="str">
        <f t="shared" si="3955"/>
        <v>501</v>
      </c>
      <c r="W3553" s="188">
        <f t="shared" si="3994"/>
        <v>0</v>
      </c>
      <c r="X3553" s="188">
        <f t="shared" si="3995"/>
        <v>0</v>
      </c>
      <c r="Y3553" s="33">
        <f t="shared" si="3996"/>
        <v>44172</v>
      </c>
    </row>
    <row r="3554" spans="1:25" ht="15">
      <c r="A3554" s="39"/>
      <c r="B3554" s="240"/>
      <c r="C3554" s="14" t="str">
        <f>IF(B3548&lt;&gt;"",'Agents Postes'!E$9,"")</f>
        <v/>
      </c>
      <c r="D3554" s="15"/>
      <c r="E3554" s="16"/>
      <c r="F3554" s="16"/>
      <c r="G3554" s="17"/>
      <c r="H3554" s="17"/>
      <c r="I3554" s="18"/>
      <c r="J3554" s="18"/>
      <c r="K3554" s="19"/>
      <c r="L3554" s="1">
        <f t="shared" si="3952"/>
        <v>0</v>
      </c>
      <c r="M3554" s="4">
        <f t="shared" si="3953"/>
        <v>0</v>
      </c>
      <c r="R3554">
        <f t="shared" si="3990"/>
        <v>1</v>
      </c>
      <c r="S3554" s="33">
        <f t="shared" ref="S3554" si="4021">S3548</f>
        <v>44172</v>
      </c>
      <c r="T3554">
        <f t="shared" si="3992"/>
        <v>50</v>
      </c>
      <c r="U3554">
        <f t="shared" si="3993"/>
        <v>12</v>
      </c>
      <c r="V3554" t="str">
        <f t="shared" si="3955"/>
        <v>501</v>
      </c>
      <c r="W3554" s="188">
        <f t="shared" si="3994"/>
        <v>0</v>
      </c>
      <c r="X3554" s="188">
        <f t="shared" si="3995"/>
        <v>0</v>
      </c>
      <c r="Y3554" s="33">
        <f t="shared" si="3996"/>
        <v>44172</v>
      </c>
    </row>
    <row r="3555" spans="1:25" ht="15">
      <c r="A3555" s="39"/>
      <c r="B3555" s="240"/>
      <c r="C3555" s="14" t="str">
        <f>IF(B3548&lt;&gt;"",'Agents Postes'!E$10,"")</f>
        <v/>
      </c>
      <c r="D3555" s="15"/>
      <c r="E3555" s="16"/>
      <c r="F3555" s="16"/>
      <c r="G3555" s="17"/>
      <c r="H3555" s="17"/>
      <c r="I3555" s="18"/>
      <c r="J3555" s="18"/>
      <c r="K3555" s="19"/>
      <c r="L3555" s="1">
        <f t="shared" si="3952"/>
        <v>0</v>
      </c>
      <c r="M3555" s="4">
        <f t="shared" si="3953"/>
        <v>0</v>
      </c>
      <c r="R3555">
        <f t="shared" si="3990"/>
        <v>1</v>
      </c>
      <c r="S3555" s="33">
        <f t="shared" ref="S3555" si="4022">S3548</f>
        <v>44172</v>
      </c>
      <c r="T3555">
        <f t="shared" si="3992"/>
        <v>50</v>
      </c>
      <c r="U3555">
        <f t="shared" si="3993"/>
        <v>12</v>
      </c>
      <c r="V3555" t="str">
        <f t="shared" si="3955"/>
        <v>501</v>
      </c>
      <c r="W3555" s="188">
        <f t="shared" si="3994"/>
        <v>0</v>
      </c>
      <c r="X3555" s="188">
        <f t="shared" si="3995"/>
        <v>0</v>
      </c>
      <c r="Y3555" s="33">
        <f t="shared" si="3996"/>
        <v>44172</v>
      </c>
    </row>
    <row r="3556" spans="1:25" ht="15">
      <c r="A3556" s="39"/>
      <c r="B3556" s="240"/>
      <c r="C3556" s="14" t="str">
        <f>IF(B3548&lt;&gt;"",'Agents Postes'!E$11,"")</f>
        <v/>
      </c>
      <c r="D3556" s="15"/>
      <c r="E3556" s="16"/>
      <c r="F3556" s="16"/>
      <c r="G3556" s="17"/>
      <c r="H3556" s="17"/>
      <c r="I3556" s="18"/>
      <c r="J3556" s="18"/>
      <c r="K3556" s="19"/>
      <c r="L3556" s="1">
        <f t="shared" si="3952"/>
        <v>0</v>
      </c>
      <c r="M3556" s="4">
        <f t="shared" si="3953"/>
        <v>0</v>
      </c>
      <c r="R3556">
        <f t="shared" si="3990"/>
        <v>1</v>
      </c>
      <c r="S3556" s="33">
        <f t="shared" ref="S3556" si="4023">S3548</f>
        <v>44172</v>
      </c>
      <c r="T3556">
        <f t="shared" si="3992"/>
        <v>50</v>
      </c>
      <c r="U3556">
        <f t="shared" si="3993"/>
        <v>12</v>
      </c>
      <c r="V3556" t="str">
        <f t="shared" si="3955"/>
        <v>501</v>
      </c>
      <c r="W3556" s="188">
        <f t="shared" si="3994"/>
        <v>0</v>
      </c>
      <c r="X3556" s="188">
        <f t="shared" si="3995"/>
        <v>0</v>
      </c>
      <c r="Y3556" s="33">
        <f t="shared" si="3996"/>
        <v>44172</v>
      </c>
    </row>
    <row r="3557" spans="1:25" ht="15">
      <c r="A3557" s="39"/>
      <c r="B3557" s="240"/>
      <c r="C3557" s="14" t="str">
        <f>IF(B3548&lt;&gt;"",'Agents Postes'!E$12,"")</f>
        <v/>
      </c>
      <c r="D3557" s="15"/>
      <c r="E3557" s="16"/>
      <c r="F3557" s="16"/>
      <c r="G3557" s="17"/>
      <c r="H3557" s="17"/>
      <c r="I3557" s="18"/>
      <c r="J3557" s="18"/>
      <c r="K3557" s="19"/>
      <c r="L3557" s="1">
        <f t="shared" si="3952"/>
        <v>0</v>
      </c>
      <c r="M3557" s="4">
        <f t="shared" si="3953"/>
        <v>0</v>
      </c>
      <c r="R3557">
        <f t="shared" si="3990"/>
        <v>1</v>
      </c>
      <c r="S3557" s="33">
        <f t="shared" ref="S3557" si="4024">S3548</f>
        <v>44172</v>
      </c>
      <c r="T3557">
        <f t="shared" si="3992"/>
        <v>50</v>
      </c>
      <c r="U3557">
        <f t="shared" si="3993"/>
        <v>12</v>
      </c>
      <c r="V3557" t="str">
        <f t="shared" si="3955"/>
        <v>501</v>
      </c>
      <c r="W3557" s="188">
        <f t="shared" si="3994"/>
        <v>0</v>
      </c>
      <c r="X3557" s="188">
        <f t="shared" si="3995"/>
        <v>0</v>
      </c>
      <c r="Y3557" s="33">
        <f t="shared" si="3996"/>
        <v>44172</v>
      </c>
    </row>
    <row r="3558" spans="1:25" ht="15">
      <c r="A3558" s="39"/>
      <c r="B3558" s="240"/>
      <c r="C3558" s="14" t="str">
        <f>IF(B3548&lt;&gt;"",'Agents Postes'!E$13,"")</f>
        <v/>
      </c>
      <c r="D3558" s="15"/>
      <c r="E3558" s="16"/>
      <c r="F3558" s="16"/>
      <c r="G3558" s="17"/>
      <c r="H3558" s="17"/>
      <c r="I3558" s="18"/>
      <c r="J3558" s="18"/>
      <c r="K3558" s="19"/>
      <c r="L3558" s="1">
        <f t="shared" ref="L3558:L3621" si="4025">(F3558-E3558)+(H3558-G3558)+(J3558-I3558)</f>
        <v>0</v>
      </c>
      <c r="M3558" s="4">
        <f t="shared" ref="M3558:M3621" si="4026">L3558*24</f>
        <v>0</v>
      </c>
      <c r="R3558">
        <f t="shared" si="3990"/>
        <v>1</v>
      </c>
      <c r="S3558" s="33">
        <f t="shared" ref="S3558" si="4027">S3548</f>
        <v>44172</v>
      </c>
      <c r="T3558">
        <f t="shared" si="3992"/>
        <v>50</v>
      </c>
      <c r="U3558">
        <f t="shared" si="3993"/>
        <v>12</v>
      </c>
      <c r="V3558" t="str">
        <f t="shared" ref="V3558:V3621" si="4028">T3558&amp;C3558&amp;R3558</f>
        <v>501</v>
      </c>
      <c r="W3558" s="188">
        <f t="shared" si="3994"/>
        <v>0</v>
      </c>
      <c r="X3558" s="188">
        <f t="shared" si="3995"/>
        <v>0</v>
      </c>
      <c r="Y3558" s="33">
        <f t="shared" si="3996"/>
        <v>44172</v>
      </c>
    </row>
    <row r="3559" spans="1:25" ht="15">
      <c r="A3559" s="39"/>
      <c r="B3559" s="240"/>
      <c r="C3559" s="14" t="str">
        <f>IF(B3548&lt;&gt;"",'Agents Postes'!E$14,"")</f>
        <v/>
      </c>
      <c r="D3559" s="15"/>
      <c r="E3559" s="16"/>
      <c r="F3559" s="16"/>
      <c r="G3559" s="17"/>
      <c r="H3559" s="17"/>
      <c r="I3559" s="18"/>
      <c r="J3559" s="18"/>
      <c r="K3559" s="19"/>
      <c r="L3559" s="1">
        <f t="shared" si="4025"/>
        <v>0</v>
      </c>
      <c r="M3559" s="4">
        <f t="shared" si="4026"/>
        <v>0</v>
      </c>
      <c r="R3559">
        <f t="shared" si="3990"/>
        <v>1</v>
      </c>
      <c r="S3559" s="33">
        <f t="shared" ref="S3559" si="4029">S3548</f>
        <v>44172</v>
      </c>
      <c r="T3559">
        <f t="shared" si="3992"/>
        <v>50</v>
      </c>
      <c r="U3559">
        <f t="shared" si="3993"/>
        <v>12</v>
      </c>
      <c r="V3559" t="str">
        <f t="shared" si="4028"/>
        <v>501</v>
      </c>
      <c r="W3559" s="188">
        <f t="shared" si="3994"/>
        <v>0</v>
      </c>
      <c r="X3559" s="188">
        <f t="shared" si="3995"/>
        <v>0</v>
      </c>
      <c r="Y3559" s="33">
        <f t="shared" si="3996"/>
        <v>44172</v>
      </c>
    </row>
    <row r="3560" spans="1:25" ht="15">
      <c r="A3560" s="39"/>
      <c r="B3560" s="240"/>
      <c r="C3560" s="14" t="str">
        <f>IF(B3549&lt;&gt;"",'Agents Postes'!E$14,"")</f>
        <v/>
      </c>
      <c r="D3560" s="15"/>
      <c r="E3560" s="16"/>
      <c r="F3560" s="16"/>
      <c r="G3560" s="17"/>
      <c r="H3560" s="17"/>
      <c r="I3560" s="18"/>
      <c r="J3560" s="18"/>
      <c r="K3560" s="19"/>
      <c r="L3560" s="1">
        <f t="shared" si="4025"/>
        <v>0</v>
      </c>
      <c r="M3560" s="4">
        <f t="shared" si="4026"/>
        <v>0</v>
      </c>
      <c r="R3560">
        <f t="shared" si="3990"/>
        <v>1</v>
      </c>
      <c r="S3560" s="33">
        <f t="shared" ref="S3560" si="4030">S3548</f>
        <v>44172</v>
      </c>
      <c r="T3560">
        <f t="shared" si="3992"/>
        <v>50</v>
      </c>
      <c r="U3560">
        <f t="shared" si="3993"/>
        <v>12</v>
      </c>
      <c r="V3560" t="str">
        <f t="shared" si="4028"/>
        <v>501</v>
      </c>
      <c r="W3560" s="188">
        <f t="shared" si="3994"/>
        <v>0</v>
      </c>
      <c r="X3560" s="188">
        <f t="shared" si="3995"/>
        <v>0</v>
      </c>
      <c r="Y3560" s="33">
        <f t="shared" si="3996"/>
        <v>44172</v>
      </c>
    </row>
    <row r="3561" spans="1:25" ht="15">
      <c r="A3561" s="39"/>
      <c r="B3561" s="240"/>
      <c r="C3561" s="14" t="str">
        <f>IF(B3550&lt;&gt;"",'Agents Postes'!E$14,"")</f>
        <v/>
      </c>
      <c r="D3561" s="15"/>
      <c r="E3561" s="16"/>
      <c r="F3561" s="16"/>
      <c r="G3561" s="17"/>
      <c r="H3561" s="17"/>
      <c r="I3561" s="18"/>
      <c r="J3561" s="18"/>
      <c r="K3561" s="19"/>
      <c r="L3561" s="1">
        <f t="shared" si="4025"/>
        <v>0</v>
      </c>
      <c r="M3561" s="4">
        <f t="shared" si="4026"/>
        <v>0</v>
      </c>
      <c r="R3561">
        <f t="shared" si="3990"/>
        <v>1</v>
      </c>
      <c r="S3561" s="33">
        <f t="shared" ref="S3561" si="4031">S3548</f>
        <v>44172</v>
      </c>
      <c r="T3561">
        <f t="shared" si="3992"/>
        <v>50</v>
      </c>
      <c r="U3561">
        <f t="shared" si="3993"/>
        <v>12</v>
      </c>
      <c r="V3561" t="str">
        <f t="shared" si="4028"/>
        <v>501</v>
      </c>
      <c r="W3561" s="188">
        <f t="shared" si="3994"/>
        <v>0</v>
      </c>
      <c r="X3561" s="188">
        <f t="shared" si="3995"/>
        <v>0</v>
      </c>
      <c r="Y3561" s="33">
        <f t="shared" si="3996"/>
        <v>44172</v>
      </c>
    </row>
    <row r="3562" spans="1:25" ht="15.75" thickBot="1">
      <c r="A3562" s="39"/>
      <c r="B3562" s="241"/>
      <c r="C3562" s="14" t="str">
        <f>IF(B3551&lt;&gt;"",'Agents Postes'!E$14,"")</f>
        <v/>
      </c>
      <c r="D3562" s="15"/>
      <c r="E3562" s="126"/>
      <c r="F3562" s="126"/>
      <c r="G3562" s="127"/>
      <c r="H3562" s="127"/>
      <c r="I3562" s="128"/>
      <c r="J3562" s="128"/>
      <c r="K3562" s="21"/>
      <c r="L3562" s="5">
        <f t="shared" si="4025"/>
        <v>0</v>
      </c>
      <c r="M3562" s="6">
        <f t="shared" si="4026"/>
        <v>0</v>
      </c>
      <c r="R3562">
        <f t="shared" si="3990"/>
        <v>1</v>
      </c>
      <c r="S3562" s="33">
        <f t="shared" ref="S3562" si="4032">S3548</f>
        <v>44172</v>
      </c>
      <c r="T3562">
        <f t="shared" si="3992"/>
        <v>50</v>
      </c>
      <c r="U3562">
        <f t="shared" si="3993"/>
        <v>12</v>
      </c>
      <c r="V3562" t="str">
        <f t="shared" si="4028"/>
        <v>501</v>
      </c>
      <c r="W3562" s="188">
        <f t="shared" si="3994"/>
        <v>0</v>
      </c>
      <c r="X3562" s="188">
        <f t="shared" si="3995"/>
        <v>0</v>
      </c>
      <c r="Y3562" s="33">
        <f t="shared" si="3996"/>
        <v>44172</v>
      </c>
    </row>
    <row r="3563" spans="1:25" ht="15">
      <c r="A3563" s="39">
        <v>237</v>
      </c>
      <c r="B3563" s="239">
        <f>IF(WORKDAY(D$4,A3563,Feries)&lt;=F$4,WORKDAY(D$4,A3563,Feries),"")</f>
        <v>44173</v>
      </c>
      <c r="C3563" s="11" t="str">
        <f>IF(B3563&lt;&gt;"",'Agents Postes'!E$3,"")</f>
        <v>Herbert Dupont</v>
      </c>
      <c r="D3563" s="12"/>
      <c r="E3563" s="123"/>
      <c r="F3563" s="123"/>
      <c r="G3563" s="124"/>
      <c r="H3563" s="124"/>
      <c r="I3563" s="125"/>
      <c r="J3563" s="125"/>
      <c r="K3563" s="13"/>
      <c r="L3563" s="2">
        <f t="shared" si="4025"/>
        <v>0</v>
      </c>
      <c r="M3563" s="3">
        <f t="shared" si="4026"/>
        <v>0</v>
      </c>
      <c r="R3563">
        <f t="shared" si="3990"/>
        <v>2</v>
      </c>
      <c r="S3563" s="33">
        <f t="shared" ref="S3563" si="4033">B3563</f>
        <v>44173</v>
      </c>
      <c r="T3563">
        <f t="shared" si="3992"/>
        <v>50</v>
      </c>
      <c r="U3563">
        <f t="shared" si="3993"/>
        <v>12</v>
      </c>
      <c r="V3563" t="str">
        <f t="shared" si="4028"/>
        <v>50Herbert Dupont2</v>
      </c>
      <c r="W3563" s="188">
        <f t="shared" si="3994"/>
        <v>0</v>
      </c>
      <c r="X3563" s="188">
        <f t="shared" si="3995"/>
        <v>0</v>
      </c>
      <c r="Y3563" s="33">
        <f t="shared" si="3996"/>
        <v>44173</v>
      </c>
    </row>
    <row r="3564" spans="1:25" ht="15">
      <c r="A3564" s="39"/>
      <c r="B3564" s="240"/>
      <c r="C3564" s="14" t="str">
        <f>IF(B3563&lt;&gt;"",'Agents Postes'!E$4,"")</f>
        <v>Lulu Durand</v>
      </c>
      <c r="D3564" s="15"/>
      <c r="E3564" s="16"/>
      <c r="F3564" s="16"/>
      <c r="G3564" s="17"/>
      <c r="H3564" s="17"/>
      <c r="I3564" s="18"/>
      <c r="J3564" s="18"/>
      <c r="K3564" s="19"/>
      <c r="L3564" s="1">
        <f t="shared" si="4025"/>
        <v>0</v>
      </c>
      <c r="M3564" s="4">
        <f t="shared" si="4026"/>
        <v>0</v>
      </c>
      <c r="R3564">
        <f t="shared" si="3990"/>
        <v>2</v>
      </c>
      <c r="S3564" s="33">
        <f t="shared" ref="S3564" si="4034">S3563</f>
        <v>44173</v>
      </c>
      <c r="T3564">
        <f t="shared" si="3992"/>
        <v>50</v>
      </c>
      <c r="U3564">
        <f t="shared" si="3993"/>
        <v>12</v>
      </c>
      <c r="V3564" t="str">
        <f t="shared" si="4028"/>
        <v>50Lulu Durand2</v>
      </c>
      <c r="W3564" s="188">
        <f t="shared" si="3994"/>
        <v>0</v>
      </c>
      <c r="X3564" s="188">
        <f t="shared" si="3995"/>
        <v>0</v>
      </c>
      <c r="Y3564" s="33">
        <f t="shared" si="3996"/>
        <v>44173</v>
      </c>
    </row>
    <row r="3565" spans="1:25" ht="15">
      <c r="A3565" s="39"/>
      <c r="B3565" s="240"/>
      <c r="C3565" s="14" t="str">
        <f>IF(B3563&lt;&gt;"",'Agents Postes'!E$5,"")</f>
        <v>Jules Wist</v>
      </c>
      <c r="D3565" s="15"/>
      <c r="E3565" s="16"/>
      <c r="F3565" s="16"/>
      <c r="G3565" s="17"/>
      <c r="H3565" s="17"/>
      <c r="I3565" s="18"/>
      <c r="J3565" s="18"/>
      <c r="K3565" s="19"/>
      <c r="L3565" s="1">
        <f t="shared" si="4025"/>
        <v>0</v>
      </c>
      <c r="M3565" s="4">
        <f t="shared" si="4026"/>
        <v>0</v>
      </c>
      <c r="R3565">
        <f t="shared" si="3990"/>
        <v>2</v>
      </c>
      <c r="S3565" s="33">
        <f t="shared" ref="S3565" si="4035">S3563</f>
        <v>44173</v>
      </c>
      <c r="T3565">
        <f t="shared" si="3992"/>
        <v>50</v>
      </c>
      <c r="U3565">
        <f t="shared" si="3993"/>
        <v>12</v>
      </c>
      <c r="V3565" t="str">
        <f t="shared" si="4028"/>
        <v>50Jules Wist2</v>
      </c>
      <c r="W3565" s="188">
        <f t="shared" si="3994"/>
        <v>0</v>
      </c>
      <c r="X3565" s="188">
        <f t="shared" si="3995"/>
        <v>0</v>
      </c>
      <c r="Y3565" s="33">
        <f t="shared" si="3996"/>
        <v>44173</v>
      </c>
    </row>
    <row r="3566" spans="1:25" ht="15">
      <c r="A3566" s="39"/>
      <c r="B3566" s="240"/>
      <c r="C3566" s="14" t="str">
        <f>IF(B3563&lt;&gt;"",'Agents Postes'!E$6,"")</f>
        <v>Honoré Tarot</v>
      </c>
      <c r="D3566" s="15"/>
      <c r="E3566" s="16"/>
      <c r="F3566" s="16"/>
      <c r="G3566" s="17"/>
      <c r="H3566" s="17"/>
      <c r="I3566" s="18"/>
      <c r="J3566" s="18"/>
      <c r="K3566" s="19"/>
      <c r="L3566" s="1">
        <f t="shared" si="4025"/>
        <v>0</v>
      </c>
      <c r="M3566" s="4">
        <f t="shared" si="4026"/>
        <v>0</v>
      </c>
      <c r="R3566">
        <f t="shared" si="3990"/>
        <v>2</v>
      </c>
      <c r="S3566" s="33">
        <f t="shared" ref="S3566" si="4036">S3563</f>
        <v>44173</v>
      </c>
      <c r="T3566">
        <f t="shared" si="3992"/>
        <v>50</v>
      </c>
      <c r="U3566">
        <f t="shared" si="3993"/>
        <v>12</v>
      </c>
      <c r="V3566" t="str">
        <f t="shared" si="4028"/>
        <v>50Honoré Tarot2</v>
      </c>
      <c r="W3566" s="188">
        <f t="shared" si="3994"/>
        <v>0</v>
      </c>
      <c r="X3566" s="188">
        <f t="shared" si="3995"/>
        <v>0</v>
      </c>
      <c r="Y3566" s="33">
        <f t="shared" si="3996"/>
        <v>44173</v>
      </c>
    </row>
    <row r="3567" spans="1:25" ht="15">
      <c r="A3567" s="39"/>
      <c r="B3567" s="240"/>
      <c r="C3567" s="14" t="str">
        <f>IF(B3563&lt;&gt;"",'Agents Postes'!E$7,"")</f>
        <v>Joseph Belote</v>
      </c>
      <c r="D3567" s="15"/>
      <c r="E3567" s="16"/>
      <c r="F3567" s="16"/>
      <c r="G3567" s="17"/>
      <c r="H3567" s="17"/>
      <c r="I3567" s="18"/>
      <c r="J3567" s="18"/>
      <c r="K3567" s="19"/>
      <c r="L3567" s="1">
        <f t="shared" si="4025"/>
        <v>0</v>
      </c>
      <c r="M3567" s="4">
        <f t="shared" si="4026"/>
        <v>0</v>
      </c>
      <c r="R3567">
        <f t="shared" si="3990"/>
        <v>2</v>
      </c>
      <c r="S3567" s="33">
        <f t="shared" ref="S3567" si="4037">S3563</f>
        <v>44173</v>
      </c>
      <c r="T3567">
        <f t="shared" si="3992"/>
        <v>50</v>
      </c>
      <c r="U3567">
        <f t="shared" si="3993"/>
        <v>12</v>
      </c>
      <c r="V3567" t="str">
        <f t="shared" si="4028"/>
        <v>50Joseph Belote2</v>
      </c>
      <c r="W3567" s="188">
        <f t="shared" si="3994"/>
        <v>0</v>
      </c>
      <c r="X3567" s="188">
        <f t="shared" si="3995"/>
        <v>0</v>
      </c>
      <c r="Y3567" s="33">
        <f t="shared" si="3996"/>
        <v>44173</v>
      </c>
    </row>
    <row r="3568" spans="1:25" ht="15">
      <c r="A3568" s="39"/>
      <c r="B3568" s="240"/>
      <c r="C3568" s="14" t="str">
        <f>IF(B3563&lt;&gt;"",'Agents Postes'!E$8,"")</f>
        <v/>
      </c>
      <c r="D3568" s="15"/>
      <c r="E3568" s="16"/>
      <c r="F3568" s="16"/>
      <c r="G3568" s="17"/>
      <c r="H3568" s="17"/>
      <c r="I3568" s="18"/>
      <c r="J3568" s="18"/>
      <c r="K3568" s="19"/>
      <c r="L3568" s="1">
        <f t="shared" si="4025"/>
        <v>0</v>
      </c>
      <c r="M3568" s="4">
        <f t="shared" si="4026"/>
        <v>0</v>
      </c>
      <c r="R3568">
        <f t="shared" si="3990"/>
        <v>2</v>
      </c>
      <c r="S3568" s="33">
        <f t="shared" ref="S3568" si="4038">S3563</f>
        <v>44173</v>
      </c>
      <c r="T3568">
        <f t="shared" si="3992"/>
        <v>50</v>
      </c>
      <c r="U3568">
        <f t="shared" si="3993"/>
        <v>12</v>
      </c>
      <c r="V3568" t="str">
        <f t="shared" si="4028"/>
        <v>502</v>
      </c>
      <c r="W3568" s="188">
        <f t="shared" si="3994"/>
        <v>0</v>
      </c>
      <c r="X3568" s="188">
        <f t="shared" si="3995"/>
        <v>0</v>
      </c>
      <c r="Y3568" s="33">
        <f t="shared" si="3996"/>
        <v>44173</v>
      </c>
    </row>
    <row r="3569" spans="1:25" ht="15">
      <c r="A3569" s="39"/>
      <c r="B3569" s="240"/>
      <c r="C3569" s="14" t="str">
        <f>IF(B3563&lt;&gt;"",'Agents Postes'!E$9,"")</f>
        <v/>
      </c>
      <c r="D3569" s="15"/>
      <c r="E3569" s="16"/>
      <c r="F3569" s="16"/>
      <c r="G3569" s="17"/>
      <c r="H3569" s="17"/>
      <c r="I3569" s="18"/>
      <c r="J3569" s="18"/>
      <c r="K3569" s="19"/>
      <c r="L3569" s="1">
        <f t="shared" si="4025"/>
        <v>0</v>
      </c>
      <c r="M3569" s="4">
        <f t="shared" si="4026"/>
        <v>0</v>
      </c>
      <c r="R3569">
        <f t="shared" si="3990"/>
        <v>2</v>
      </c>
      <c r="S3569" s="33">
        <f t="shared" ref="S3569" si="4039">S3563</f>
        <v>44173</v>
      </c>
      <c r="T3569">
        <f t="shared" si="3992"/>
        <v>50</v>
      </c>
      <c r="U3569">
        <f t="shared" si="3993"/>
        <v>12</v>
      </c>
      <c r="V3569" t="str">
        <f t="shared" si="4028"/>
        <v>502</v>
      </c>
      <c r="W3569" s="188">
        <f t="shared" si="3994"/>
        <v>0</v>
      </c>
      <c r="X3569" s="188">
        <f t="shared" si="3995"/>
        <v>0</v>
      </c>
      <c r="Y3569" s="33">
        <f t="shared" si="3996"/>
        <v>44173</v>
      </c>
    </row>
    <row r="3570" spans="1:25" ht="15">
      <c r="A3570" s="39"/>
      <c r="B3570" s="240"/>
      <c r="C3570" s="14" t="str">
        <f>IF(B3563&lt;&gt;"",'Agents Postes'!E$10,"")</f>
        <v/>
      </c>
      <c r="D3570" s="15"/>
      <c r="E3570" s="16"/>
      <c r="F3570" s="16"/>
      <c r="G3570" s="17"/>
      <c r="H3570" s="17"/>
      <c r="I3570" s="18"/>
      <c r="J3570" s="18"/>
      <c r="K3570" s="19"/>
      <c r="L3570" s="1">
        <f t="shared" si="4025"/>
        <v>0</v>
      </c>
      <c r="M3570" s="4">
        <f t="shared" si="4026"/>
        <v>0</v>
      </c>
      <c r="R3570">
        <f t="shared" si="3990"/>
        <v>2</v>
      </c>
      <c r="S3570" s="33">
        <f t="shared" ref="S3570" si="4040">S3563</f>
        <v>44173</v>
      </c>
      <c r="T3570">
        <f t="shared" si="3992"/>
        <v>50</v>
      </c>
      <c r="U3570">
        <f t="shared" si="3993"/>
        <v>12</v>
      </c>
      <c r="V3570" t="str">
        <f t="shared" si="4028"/>
        <v>502</v>
      </c>
      <c r="W3570" s="188">
        <f t="shared" si="3994"/>
        <v>0</v>
      </c>
      <c r="X3570" s="188">
        <f t="shared" si="3995"/>
        <v>0</v>
      </c>
      <c r="Y3570" s="33">
        <f t="shared" si="3996"/>
        <v>44173</v>
      </c>
    </row>
    <row r="3571" spans="1:25" ht="15">
      <c r="A3571" s="39"/>
      <c r="B3571" s="240"/>
      <c r="C3571" s="14" t="str">
        <f>IF(B3563&lt;&gt;"",'Agents Postes'!E$11,"")</f>
        <v/>
      </c>
      <c r="D3571" s="15"/>
      <c r="E3571" s="16"/>
      <c r="F3571" s="16"/>
      <c r="G3571" s="17"/>
      <c r="H3571" s="17"/>
      <c r="I3571" s="18"/>
      <c r="J3571" s="18"/>
      <c r="K3571" s="19"/>
      <c r="L3571" s="1">
        <f t="shared" si="4025"/>
        <v>0</v>
      </c>
      <c r="M3571" s="4">
        <f t="shared" si="4026"/>
        <v>0</v>
      </c>
      <c r="R3571">
        <f t="shared" si="3990"/>
        <v>2</v>
      </c>
      <c r="S3571" s="33">
        <f t="shared" ref="S3571" si="4041">S3563</f>
        <v>44173</v>
      </c>
      <c r="T3571">
        <f t="shared" si="3992"/>
        <v>50</v>
      </c>
      <c r="U3571">
        <f t="shared" si="3993"/>
        <v>12</v>
      </c>
      <c r="V3571" t="str">
        <f t="shared" si="4028"/>
        <v>502</v>
      </c>
      <c r="W3571" s="188">
        <f t="shared" si="3994"/>
        <v>0</v>
      </c>
      <c r="X3571" s="188">
        <f t="shared" si="3995"/>
        <v>0</v>
      </c>
      <c r="Y3571" s="33">
        <f t="shared" si="3996"/>
        <v>44173</v>
      </c>
    </row>
    <row r="3572" spans="1:25" ht="15">
      <c r="A3572" s="39"/>
      <c r="B3572" s="240"/>
      <c r="C3572" s="14" t="str">
        <f>IF(B3563&lt;&gt;"",'Agents Postes'!E$12,"")</f>
        <v/>
      </c>
      <c r="D3572" s="15"/>
      <c r="E3572" s="16"/>
      <c r="F3572" s="16"/>
      <c r="G3572" s="17"/>
      <c r="H3572" s="17"/>
      <c r="I3572" s="18"/>
      <c r="J3572" s="18"/>
      <c r="K3572" s="19"/>
      <c r="L3572" s="1">
        <f t="shared" si="4025"/>
        <v>0</v>
      </c>
      <c r="M3572" s="4">
        <f t="shared" si="4026"/>
        <v>0</v>
      </c>
      <c r="R3572">
        <f t="shared" si="3990"/>
        <v>2</v>
      </c>
      <c r="S3572" s="33">
        <f t="shared" ref="S3572" si="4042">S3563</f>
        <v>44173</v>
      </c>
      <c r="T3572">
        <f t="shared" si="3992"/>
        <v>50</v>
      </c>
      <c r="U3572">
        <f t="shared" si="3993"/>
        <v>12</v>
      </c>
      <c r="V3572" t="str">
        <f t="shared" si="4028"/>
        <v>502</v>
      </c>
      <c r="W3572" s="188">
        <f t="shared" si="3994"/>
        <v>0</v>
      </c>
      <c r="X3572" s="188">
        <f t="shared" si="3995"/>
        <v>0</v>
      </c>
      <c r="Y3572" s="33">
        <f t="shared" si="3996"/>
        <v>44173</v>
      </c>
    </row>
    <row r="3573" spans="1:25" ht="15">
      <c r="A3573" s="39"/>
      <c r="B3573" s="240"/>
      <c r="C3573" s="14" t="str">
        <f>IF(B3563&lt;&gt;"",'Agents Postes'!E$13,"")</f>
        <v/>
      </c>
      <c r="D3573" s="15"/>
      <c r="E3573" s="16"/>
      <c r="F3573" s="16"/>
      <c r="G3573" s="17"/>
      <c r="H3573" s="17"/>
      <c r="I3573" s="18"/>
      <c r="J3573" s="18"/>
      <c r="K3573" s="19"/>
      <c r="L3573" s="1">
        <f t="shared" si="4025"/>
        <v>0</v>
      </c>
      <c r="M3573" s="4">
        <f t="shared" si="4026"/>
        <v>0</v>
      </c>
      <c r="R3573">
        <f t="shared" si="3990"/>
        <v>2</v>
      </c>
      <c r="S3573" s="33">
        <f t="shared" ref="S3573" si="4043">S3563</f>
        <v>44173</v>
      </c>
      <c r="T3573">
        <f t="shared" si="3992"/>
        <v>50</v>
      </c>
      <c r="U3573">
        <f t="shared" si="3993"/>
        <v>12</v>
      </c>
      <c r="V3573" t="str">
        <f t="shared" si="4028"/>
        <v>502</v>
      </c>
      <c r="W3573" s="188">
        <f t="shared" si="3994"/>
        <v>0</v>
      </c>
      <c r="X3573" s="188">
        <f t="shared" si="3995"/>
        <v>0</v>
      </c>
      <c r="Y3573" s="33">
        <f t="shared" si="3996"/>
        <v>44173</v>
      </c>
    </row>
    <row r="3574" spans="1:25" ht="15">
      <c r="A3574" s="39"/>
      <c r="B3574" s="240"/>
      <c r="C3574" s="14" t="str">
        <f>IF(B3563&lt;&gt;"",'Agents Postes'!E$14,"")</f>
        <v/>
      </c>
      <c r="D3574" s="15"/>
      <c r="E3574" s="16"/>
      <c r="F3574" s="16"/>
      <c r="G3574" s="17"/>
      <c r="H3574" s="17"/>
      <c r="I3574" s="18"/>
      <c r="J3574" s="18"/>
      <c r="K3574" s="19"/>
      <c r="L3574" s="1">
        <f t="shared" si="4025"/>
        <v>0</v>
      </c>
      <c r="M3574" s="4">
        <f t="shared" si="4026"/>
        <v>0</v>
      </c>
      <c r="R3574">
        <f t="shared" si="3990"/>
        <v>2</v>
      </c>
      <c r="S3574" s="33">
        <f t="shared" ref="S3574" si="4044">S3563</f>
        <v>44173</v>
      </c>
      <c r="T3574">
        <f t="shared" si="3992"/>
        <v>50</v>
      </c>
      <c r="U3574">
        <f t="shared" si="3993"/>
        <v>12</v>
      </c>
      <c r="V3574" t="str">
        <f t="shared" si="4028"/>
        <v>502</v>
      </c>
      <c r="W3574" s="188">
        <f t="shared" si="3994"/>
        <v>0</v>
      </c>
      <c r="X3574" s="188">
        <f t="shared" si="3995"/>
        <v>0</v>
      </c>
      <c r="Y3574" s="33">
        <f t="shared" si="3996"/>
        <v>44173</v>
      </c>
    </row>
    <row r="3575" spans="1:25" ht="15">
      <c r="A3575" s="39"/>
      <c r="B3575" s="240"/>
      <c r="C3575" s="14" t="str">
        <f>IF(B3564&lt;&gt;"",'Agents Postes'!E$14,"")</f>
        <v/>
      </c>
      <c r="D3575" s="15"/>
      <c r="E3575" s="16"/>
      <c r="F3575" s="16"/>
      <c r="G3575" s="17"/>
      <c r="H3575" s="17"/>
      <c r="I3575" s="18"/>
      <c r="J3575" s="18"/>
      <c r="K3575" s="19"/>
      <c r="L3575" s="1">
        <f t="shared" si="4025"/>
        <v>0</v>
      </c>
      <c r="M3575" s="4">
        <f t="shared" si="4026"/>
        <v>0</v>
      </c>
      <c r="R3575">
        <f t="shared" si="3990"/>
        <v>2</v>
      </c>
      <c r="S3575" s="33">
        <f t="shared" ref="S3575" si="4045">S3563</f>
        <v>44173</v>
      </c>
      <c r="T3575">
        <f t="shared" si="3992"/>
        <v>50</v>
      </c>
      <c r="U3575">
        <f t="shared" si="3993"/>
        <v>12</v>
      </c>
      <c r="V3575" t="str">
        <f t="shared" si="4028"/>
        <v>502</v>
      </c>
      <c r="W3575" s="188">
        <f t="shared" si="3994"/>
        <v>0</v>
      </c>
      <c r="X3575" s="188">
        <f t="shared" si="3995"/>
        <v>0</v>
      </c>
      <c r="Y3575" s="33">
        <f t="shared" si="3996"/>
        <v>44173</v>
      </c>
    </row>
    <row r="3576" spans="1:25" ht="15">
      <c r="A3576" s="39"/>
      <c r="B3576" s="240"/>
      <c r="C3576" s="14" t="str">
        <f>IF(B3565&lt;&gt;"",'Agents Postes'!E$14,"")</f>
        <v/>
      </c>
      <c r="D3576" s="15"/>
      <c r="E3576" s="16"/>
      <c r="F3576" s="16"/>
      <c r="G3576" s="17"/>
      <c r="H3576" s="17"/>
      <c r="I3576" s="18"/>
      <c r="J3576" s="18"/>
      <c r="K3576" s="19"/>
      <c r="L3576" s="1">
        <f t="shared" si="4025"/>
        <v>0</v>
      </c>
      <c r="M3576" s="4">
        <f t="shared" si="4026"/>
        <v>0</v>
      </c>
      <c r="R3576">
        <f t="shared" si="3990"/>
        <v>2</v>
      </c>
      <c r="S3576" s="33">
        <f t="shared" ref="S3576" si="4046">S3563</f>
        <v>44173</v>
      </c>
      <c r="T3576">
        <f t="shared" si="3992"/>
        <v>50</v>
      </c>
      <c r="U3576">
        <f t="shared" si="3993"/>
        <v>12</v>
      </c>
      <c r="V3576" t="str">
        <f t="shared" si="4028"/>
        <v>502</v>
      </c>
      <c r="W3576" s="188">
        <f t="shared" si="3994"/>
        <v>0</v>
      </c>
      <c r="X3576" s="188">
        <f t="shared" si="3995"/>
        <v>0</v>
      </c>
      <c r="Y3576" s="33">
        <f t="shared" si="3996"/>
        <v>44173</v>
      </c>
    </row>
    <row r="3577" spans="1:25" ht="15.75" thickBot="1">
      <c r="A3577" s="39"/>
      <c r="B3577" s="241"/>
      <c r="C3577" s="14" t="str">
        <f>IF(B3566&lt;&gt;"",'Agents Postes'!E$14,"")</f>
        <v/>
      </c>
      <c r="D3577" s="15"/>
      <c r="E3577" s="126"/>
      <c r="F3577" s="126"/>
      <c r="G3577" s="127"/>
      <c r="H3577" s="127"/>
      <c r="I3577" s="128"/>
      <c r="J3577" s="128"/>
      <c r="K3577" s="21"/>
      <c r="L3577" s="5">
        <f t="shared" si="4025"/>
        <v>0</v>
      </c>
      <c r="M3577" s="6">
        <f t="shared" si="4026"/>
        <v>0</v>
      </c>
      <c r="R3577">
        <f t="shared" si="3990"/>
        <v>2</v>
      </c>
      <c r="S3577" s="33">
        <f t="shared" ref="S3577" si="4047">S3563</f>
        <v>44173</v>
      </c>
      <c r="T3577">
        <f t="shared" si="3992"/>
        <v>50</v>
      </c>
      <c r="U3577">
        <f t="shared" si="3993"/>
        <v>12</v>
      </c>
      <c r="V3577" t="str">
        <f t="shared" si="4028"/>
        <v>502</v>
      </c>
      <c r="W3577" s="188">
        <f t="shared" si="3994"/>
        <v>0</v>
      </c>
      <c r="X3577" s="188">
        <f t="shared" si="3995"/>
        <v>0</v>
      </c>
      <c r="Y3577" s="33">
        <f t="shared" si="3996"/>
        <v>44173</v>
      </c>
    </row>
    <row r="3578" spans="1:25" ht="15">
      <c r="A3578" s="39">
        <v>238</v>
      </c>
      <c r="B3578" s="239">
        <f>IF(WORKDAY(D$4,A3578,Feries)&lt;=F$4,WORKDAY(D$4,A3578,Feries),"")</f>
        <v>44174</v>
      </c>
      <c r="C3578" s="11" t="str">
        <f>IF(B3578&lt;&gt;"",'Agents Postes'!E$3,"")</f>
        <v>Herbert Dupont</v>
      </c>
      <c r="D3578" s="12"/>
      <c r="E3578" s="123"/>
      <c r="F3578" s="123"/>
      <c r="G3578" s="124"/>
      <c r="H3578" s="124"/>
      <c r="I3578" s="125"/>
      <c r="J3578" s="125"/>
      <c r="K3578" s="13"/>
      <c r="L3578" s="2">
        <f t="shared" si="4025"/>
        <v>0</v>
      </c>
      <c r="M3578" s="3">
        <f t="shared" si="4026"/>
        <v>0</v>
      </c>
      <c r="R3578">
        <f t="shared" si="3990"/>
        <v>3</v>
      </c>
      <c r="S3578" s="33">
        <f t="shared" ref="S3578" si="4048">B3578</f>
        <v>44174</v>
      </c>
      <c r="T3578">
        <f t="shared" si="3992"/>
        <v>50</v>
      </c>
      <c r="U3578">
        <f t="shared" si="3993"/>
        <v>12</v>
      </c>
      <c r="V3578" t="str">
        <f t="shared" si="4028"/>
        <v>50Herbert Dupont3</v>
      </c>
      <c r="W3578" s="188">
        <f t="shared" si="3994"/>
        <v>0</v>
      </c>
      <c r="X3578" s="188">
        <f t="shared" si="3995"/>
        <v>0</v>
      </c>
      <c r="Y3578" s="33">
        <f t="shared" si="3996"/>
        <v>44174</v>
      </c>
    </row>
    <row r="3579" spans="1:25" ht="15">
      <c r="A3579" s="39"/>
      <c r="B3579" s="240"/>
      <c r="C3579" s="14" t="str">
        <f>IF(B3578&lt;&gt;"",'Agents Postes'!E$4,"")</f>
        <v>Lulu Durand</v>
      </c>
      <c r="D3579" s="15"/>
      <c r="E3579" s="16"/>
      <c r="F3579" s="16"/>
      <c r="G3579" s="17"/>
      <c r="H3579" s="17"/>
      <c r="I3579" s="18"/>
      <c r="J3579" s="18"/>
      <c r="K3579" s="19"/>
      <c r="L3579" s="1">
        <f t="shared" si="4025"/>
        <v>0</v>
      </c>
      <c r="M3579" s="4">
        <f t="shared" si="4026"/>
        <v>0</v>
      </c>
      <c r="R3579">
        <f t="shared" si="3990"/>
        <v>3</v>
      </c>
      <c r="S3579" s="33">
        <f t="shared" ref="S3579" si="4049">S3578</f>
        <v>44174</v>
      </c>
      <c r="T3579">
        <f t="shared" si="3992"/>
        <v>50</v>
      </c>
      <c r="U3579">
        <f t="shared" si="3993"/>
        <v>12</v>
      </c>
      <c r="V3579" t="str">
        <f t="shared" si="4028"/>
        <v>50Lulu Durand3</v>
      </c>
      <c r="W3579" s="188">
        <f t="shared" si="3994"/>
        <v>0</v>
      </c>
      <c r="X3579" s="188">
        <f t="shared" si="3995"/>
        <v>0</v>
      </c>
      <c r="Y3579" s="33">
        <f t="shared" si="3996"/>
        <v>44174</v>
      </c>
    </row>
    <row r="3580" spans="1:25" ht="15">
      <c r="A3580" s="39"/>
      <c r="B3580" s="240"/>
      <c r="C3580" s="14" t="str">
        <f>IF(B3578&lt;&gt;"",'Agents Postes'!E$5,"")</f>
        <v>Jules Wist</v>
      </c>
      <c r="D3580" s="15"/>
      <c r="E3580" s="16"/>
      <c r="F3580" s="16"/>
      <c r="G3580" s="17"/>
      <c r="H3580" s="17"/>
      <c r="I3580" s="18"/>
      <c r="J3580" s="18"/>
      <c r="K3580" s="19"/>
      <c r="L3580" s="1">
        <f t="shared" si="4025"/>
        <v>0</v>
      </c>
      <c r="M3580" s="4">
        <f t="shared" si="4026"/>
        <v>0</v>
      </c>
      <c r="R3580">
        <f t="shared" si="3990"/>
        <v>3</v>
      </c>
      <c r="S3580" s="33">
        <f t="shared" ref="S3580" si="4050">S3578</f>
        <v>44174</v>
      </c>
      <c r="T3580">
        <f t="shared" si="3992"/>
        <v>50</v>
      </c>
      <c r="U3580">
        <f t="shared" si="3993"/>
        <v>12</v>
      </c>
      <c r="V3580" t="str">
        <f t="shared" si="4028"/>
        <v>50Jules Wist3</v>
      </c>
      <c r="W3580" s="188">
        <f t="shared" si="3994"/>
        <v>0</v>
      </c>
      <c r="X3580" s="188">
        <f t="shared" si="3995"/>
        <v>0</v>
      </c>
      <c r="Y3580" s="33">
        <f t="shared" si="3996"/>
        <v>44174</v>
      </c>
    </row>
    <row r="3581" spans="1:25" ht="15">
      <c r="A3581" s="39"/>
      <c r="B3581" s="240"/>
      <c r="C3581" s="14" t="str">
        <f>IF(B3578&lt;&gt;"",'Agents Postes'!E$6,"")</f>
        <v>Honoré Tarot</v>
      </c>
      <c r="D3581" s="15"/>
      <c r="E3581" s="16"/>
      <c r="F3581" s="16"/>
      <c r="G3581" s="17"/>
      <c r="H3581" s="17"/>
      <c r="I3581" s="18"/>
      <c r="J3581" s="18"/>
      <c r="K3581" s="19"/>
      <c r="L3581" s="1">
        <f t="shared" si="4025"/>
        <v>0</v>
      </c>
      <c r="M3581" s="4">
        <f t="shared" si="4026"/>
        <v>0</v>
      </c>
      <c r="R3581">
        <f t="shared" si="3990"/>
        <v>3</v>
      </c>
      <c r="S3581" s="33">
        <f t="shared" ref="S3581" si="4051">S3578</f>
        <v>44174</v>
      </c>
      <c r="T3581">
        <f t="shared" si="3992"/>
        <v>50</v>
      </c>
      <c r="U3581">
        <f t="shared" si="3993"/>
        <v>12</v>
      </c>
      <c r="V3581" t="str">
        <f t="shared" si="4028"/>
        <v>50Honoré Tarot3</v>
      </c>
      <c r="W3581" s="188">
        <f t="shared" si="3994"/>
        <v>0</v>
      </c>
      <c r="X3581" s="188">
        <f t="shared" si="3995"/>
        <v>0</v>
      </c>
      <c r="Y3581" s="33">
        <f t="shared" si="3996"/>
        <v>44174</v>
      </c>
    </row>
    <row r="3582" spans="1:25" ht="15">
      <c r="A3582" s="39"/>
      <c r="B3582" s="240"/>
      <c r="C3582" s="14" t="str">
        <f>IF(B3578&lt;&gt;"",'Agents Postes'!E$7,"")</f>
        <v>Joseph Belote</v>
      </c>
      <c r="D3582" s="15"/>
      <c r="E3582" s="16"/>
      <c r="F3582" s="16"/>
      <c r="G3582" s="17"/>
      <c r="H3582" s="17"/>
      <c r="I3582" s="18"/>
      <c r="J3582" s="18"/>
      <c r="K3582" s="19"/>
      <c r="L3582" s="1">
        <f t="shared" si="4025"/>
        <v>0</v>
      </c>
      <c r="M3582" s="4">
        <f t="shared" si="4026"/>
        <v>0</v>
      </c>
      <c r="R3582">
        <f t="shared" si="3990"/>
        <v>3</v>
      </c>
      <c r="S3582" s="33">
        <f t="shared" ref="S3582" si="4052">S3578</f>
        <v>44174</v>
      </c>
      <c r="T3582">
        <f t="shared" si="3992"/>
        <v>50</v>
      </c>
      <c r="U3582">
        <f t="shared" si="3993"/>
        <v>12</v>
      </c>
      <c r="V3582" t="str">
        <f t="shared" si="4028"/>
        <v>50Joseph Belote3</v>
      </c>
      <c r="W3582" s="188">
        <f t="shared" si="3994"/>
        <v>0</v>
      </c>
      <c r="X3582" s="188">
        <f t="shared" si="3995"/>
        <v>0</v>
      </c>
      <c r="Y3582" s="33">
        <f t="shared" si="3996"/>
        <v>44174</v>
      </c>
    </row>
    <row r="3583" spans="1:25" ht="15">
      <c r="A3583" s="39"/>
      <c r="B3583" s="240"/>
      <c r="C3583" s="14" t="str">
        <f>IF(B3578&lt;&gt;"",'Agents Postes'!E$8,"")</f>
        <v/>
      </c>
      <c r="D3583" s="15"/>
      <c r="E3583" s="16"/>
      <c r="F3583" s="16"/>
      <c r="G3583" s="17"/>
      <c r="H3583" s="17"/>
      <c r="I3583" s="18"/>
      <c r="J3583" s="18"/>
      <c r="K3583" s="19"/>
      <c r="L3583" s="1">
        <f t="shared" si="4025"/>
        <v>0</v>
      </c>
      <c r="M3583" s="4">
        <f t="shared" si="4026"/>
        <v>0</v>
      </c>
      <c r="R3583">
        <f t="shared" si="3990"/>
        <v>3</v>
      </c>
      <c r="S3583" s="33">
        <f t="shared" ref="S3583" si="4053">S3578</f>
        <v>44174</v>
      </c>
      <c r="T3583">
        <f t="shared" si="3992"/>
        <v>50</v>
      </c>
      <c r="U3583">
        <f t="shared" si="3993"/>
        <v>12</v>
      </c>
      <c r="V3583" t="str">
        <f t="shared" si="4028"/>
        <v>503</v>
      </c>
      <c r="W3583" s="188">
        <f t="shared" si="3994"/>
        <v>0</v>
      </c>
      <c r="X3583" s="188">
        <f t="shared" si="3995"/>
        <v>0</v>
      </c>
      <c r="Y3583" s="33">
        <f t="shared" si="3996"/>
        <v>44174</v>
      </c>
    </row>
    <row r="3584" spans="1:25" ht="15">
      <c r="A3584" s="39"/>
      <c r="B3584" s="240"/>
      <c r="C3584" s="14" t="str">
        <f>IF(B3578&lt;&gt;"",'Agents Postes'!E$9,"")</f>
        <v/>
      </c>
      <c r="D3584" s="15"/>
      <c r="E3584" s="16"/>
      <c r="F3584" s="16"/>
      <c r="G3584" s="17"/>
      <c r="H3584" s="17"/>
      <c r="I3584" s="18"/>
      <c r="J3584" s="18"/>
      <c r="K3584" s="19"/>
      <c r="L3584" s="1">
        <f t="shared" si="4025"/>
        <v>0</v>
      </c>
      <c r="M3584" s="4">
        <f t="shared" si="4026"/>
        <v>0</v>
      </c>
      <c r="R3584">
        <f t="shared" si="3990"/>
        <v>3</v>
      </c>
      <c r="S3584" s="33">
        <f t="shared" ref="S3584" si="4054">S3578</f>
        <v>44174</v>
      </c>
      <c r="T3584">
        <f t="shared" si="3992"/>
        <v>50</v>
      </c>
      <c r="U3584">
        <f t="shared" si="3993"/>
        <v>12</v>
      </c>
      <c r="V3584" t="str">
        <f t="shared" si="4028"/>
        <v>503</v>
      </c>
      <c r="W3584" s="188">
        <f t="shared" si="3994"/>
        <v>0</v>
      </c>
      <c r="X3584" s="188">
        <f t="shared" si="3995"/>
        <v>0</v>
      </c>
      <c r="Y3584" s="33">
        <f t="shared" si="3996"/>
        <v>44174</v>
      </c>
    </row>
    <row r="3585" spans="1:25" ht="15">
      <c r="A3585" s="39"/>
      <c r="B3585" s="240"/>
      <c r="C3585" s="14" t="str">
        <f>IF(B3578&lt;&gt;"",'Agents Postes'!E$10,"")</f>
        <v/>
      </c>
      <c r="D3585" s="15"/>
      <c r="E3585" s="16"/>
      <c r="F3585" s="16"/>
      <c r="G3585" s="17"/>
      <c r="H3585" s="17"/>
      <c r="I3585" s="18"/>
      <c r="J3585" s="18"/>
      <c r="K3585" s="19"/>
      <c r="L3585" s="1">
        <f t="shared" si="4025"/>
        <v>0</v>
      </c>
      <c r="M3585" s="4">
        <f t="shared" si="4026"/>
        <v>0</v>
      </c>
      <c r="R3585">
        <f t="shared" si="3990"/>
        <v>3</v>
      </c>
      <c r="S3585" s="33">
        <f t="shared" ref="S3585" si="4055">S3578</f>
        <v>44174</v>
      </c>
      <c r="T3585">
        <f t="shared" si="3992"/>
        <v>50</v>
      </c>
      <c r="U3585">
        <f t="shared" si="3993"/>
        <v>12</v>
      </c>
      <c r="V3585" t="str">
        <f t="shared" si="4028"/>
        <v>503</v>
      </c>
      <c r="W3585" s="188">
        <f t="shared" si="3994"/>
        <v>0</v>
      </c>
      <c r="X3585" s="188">
        <f t="shared" si="3995"/>
        <v>0</v>
      </c>
      <c r="Y3585" s="33">
        <f t="shared" si="3996"/>
        <v>44174</v>
      </c>
    </row>
    <row r="3586" spans="1:25" ht="15">
      <c r="A3586" s="39"/>
      <c r="B3586" s="240"/>
      <c r="C3586" s="14" t="str">
        <f>IF(B3578&lt;&gt;"",'Agents Postes'!E$11,"")</f>
        <v/>
      </c>
      <c r="D3586" s="15"/>
      <c r="E3586" s="16"/>
      <c r="F3586" s="16"/>
      <c r="G3586" s="17"/>
      <c r="H3586" s="17"/>
      <c r="I3586" s="18"/>
      <c r="J3586" s="18"/>
      <c r="K3586" s="19"/>
      <c r="L3586" s="1">
        <f t="shared" si="4025"/>
        <v>0</v>
      </c>
      <c r="M3586" s="4">
        <f t="shared" si="4026"/>
        <v>0</v>
      </c>
      <c r="R3586">
        <f t="shared" si="3990"/>
        <v>3</v>
      </c>
      <c r="S3586" s="33">
        <f t="shared" ref="S3586" si="4056">S3578</f>
        <v>44174</v>
      </c>
      <c r="T3586">
        <f t="shared" si="3992"/>
        <v>50</v>
      </c>
      <c r="U3586">
        <f t="shared" si="3993"/>
        <v>12</v>
      </c>
      <c r="V3586" t="str">
        <f t="shared" si="4028"/>
        <v>503</v>
      </c>
      <c r="W3586" s="188">
        <f t="shared" si="3994"/>
        <v>0</v>
      </c>
      <c r="X3586" s="188">
        <f t="shared" si="3995"/>
        <v>0</v>
      </c>
      <c r="Y3586" s="33">
        <f t="shared" si="3996"/>
        <v>44174</v>
      </c>
    </row>
    <row r="3587" spans="1:25" ht="15">
      <c r="A3587" s="39"/>
      <c r="B3587" s="240"/>
      <c r="C3587" s="14" t="str">
        <f>IF(B3578&lt;&gt;"",'Agents Postes'!E$12,"")</f>
        <v/>
      </c>
      <c r="D3587" s="15"/>
      <c r="E3587" s="16"/>
      <c r="F3587" s="16"/>
      <c r="G3587" s="17"/>
      <c r="H3587" s="17"/>
      <c r="I3587" s="18"/>
      <c r="J3587" s="18"/>
      <c r="K3587" s="19"/>
      <c r="L3587" s="1">
        <f t="shared" si="4025"/>
        <v>0</v>
      </c>
      <c r="M3587" s="4">
        <f t="shared" si="4026"/>
        <v>0</v>
      </c>
      <c r="R3587">
        <f t="shared" si="3990"/>
        <v>3</v>
      </c>
      <c r="S3587" s="33">
        <f t="shared" ref="S3587" si="4057">S3578</f>
        <v>44174</v>
      </c>
      <c r="T3587">
        <f t="shared" si="3992"/>
        <v>50</v>
      </c>
      <c r="U3587">
        <f t="shared" si="3993"/>
        <v>12</v>
      </c>
      <c r="V3587" t="str">
        <f t="shared" si="4028"/>
        <v>503</v>
      </c>
      <c r="W3587" s="188">
        <f t="shared" si="3994"/>
        <v>0</v>
      </c>
      <c r="X3587" s="188">
        <f t="shared" si="3995"/>
        <v>0</v>
      </c>
      <c r="Y3587" s="33">
        <f t="shared" si="3996"/>
        <v>44174</v>
      </c>
    </row>
    <row r="3588" spans="1:25" ht="15">
      <c r="A3588" s="39"/>
      <c r="B3588" s="240"/>
      <c r="C3588" s="14" t="str">
        <f>IF(B3578&lt;&gt;"",'Agents Postes'!E$13,"")</f>
        <v/>
      </c>
      <c r="D3588" s="15"/>
      <c r="E3588" s="16"/>
      <c r="F3588" s="16"/>
      <c r="G3588" s="17"/>
      <c r="H3588" s="17"/>
      <c r="I3588" s="18"/>
      <c r="J3588" s="18"/>
      <c r="K3588" s="19"/>
      <c r="L3588" s="1">
        <f t="shared" si="4025"/>
        <v>0</v>
      </c>
      <c r="M3588" s="4">
        <f t="shared" si="4026"/>
        <v>0</v>
      </c>
      <c r="R3588">
        <f t="shared" si="3990"/>
        <v>3</v>
      </c>
      <c r="S3588" s="33">
        <f t="shared" ref="S3588" si="4058">S3578</f>
        <v>44174</v>
      </c>
      <c r="T3588">
        <f t="shared" si="3992"/>
        <v>50</v>
      </c>
      <c r="U3588">
        <f t="shared" si="3993"/>
        <v>12</v>
      </c>
      <c r="V3588" t="str">
        <f t="shared" si="4028"/>
        <v>503</v>
      </c>
      <c r="W3588" s="188">
        <f t="shared" si="3994"/>
        <v>0</v>
      </c>
      <c r="X3588" s="188">
        <f t="shared" si="3995"/>
        <v>0</v>
      </c>
      <c r="Y3588" s="33">
        <f t="shared" si="3996"/>
        <v>44174</v>
      </c>
    </row>
    <row r="3589" spans="1:25" ht="15">
      <c r="A3589" s="39"/>
      <c r="B3589" s="240"/>
      <c r="C3589" s="14" t="str">
        <f>IF(B3578&lt;&gt;"",'Agents Postes'!E$14,"")</f>
        <v/>
      </c>
      <c r="D3589" s="15"/>
      <c r="E3589" s="16"/>
      <c r="F3589" s="16"/>
      <c r="G3589" s="17"/>
      <c r="H3589" s="17"/>
      <c r="I3589" s="18"/>
      <c r="J3589" s="18"/>
      <c r="K3589" s="19"/>
      <c r="L3589" s="1">
        <f t="shared" si="4025"/>
        <v>0</v>
      </c>
      <c r="M3589" s="4">
        <f t="shared" si="4026"/>
        <v>0</v>
      </c>
      <c r="R3589">
        <f t="shared" si="3990"/>
        <v>3</v>
      </c>
      <c r="S3589" s="33">
        <f t="shared" ref="S3589" si="4059">S3578</f>
        <v>44174</v>
      </c>
      <c r="T3589">
        <f t="shared" si="3992"/>
        <v>50</v>
      </c>
      <c r="U3589">
        <f t="shared" si="3993"/>
        <v>12</v>
      </c>
      <c r="V3589" t="str">
        <f t="shared" si="4028"/>
        <v>503</v>
      </c>
      <c r="W3589" s="188">
        <f t="shared" si="3994"/>
        <v>0</v>
      </c>
      <c r="X3589" s="188">
        <f t="shared" si="3995"/>
        <v>0</v>
      </c>
      <c r="Y3589" s="33">
        <f t="shared" si="3996"/>
        <v>44174</v>
      </c>
    </row>
    <row r="3590" spans="1:25" ht="15">
      <c r="A3590" s="39"/>
      <c r="B3590" s="240"/>
      <c r="C3590" s="14" t="str">
        <f>IF(B3579&lt;&gt;"",'Agents Postes'!E$14,"")</f>
        <v/>
      </c>
      <c r="D3590" s="15"/>
      <c r="E3590" s="16"/>
      <c r="F3590" s="16"/>
      <c r="G3590" s="17"/>
      <c r="H3590" s="17"/>
      <c r="I3590" s="18"/>
      <c r="J3590" s="18"/>
      <c r="K3590" s="19"/>
      <c r="L3590" s="1">
        <f t="shared" si="4025"/>
        <v>0</v>
      </c>
      <c r="M3590" s="4">
        <f t="shared" si="4026"/>
        <v>0</v>
      </c>
      <c r="R3590">
        <f t="shared" si="3990"/>
        <v>3</v>
      </c>
      <c r="S3590" s="33">
        <f t="shared" ref="S3590" si="4060">S3578</f>
        <v>44174</v>
      </c>
      <c r="T3590">
        <f t="shared" si="3992"/>
        <v>50</v>
      </c>
      <c r="U3590">
        <f t="shared" si="3993"/>
        <v>12</v>
      </c>
      <c r="V3590" t="str">
        <f t="shared" si="4028"/>
        <v>503</v>
      </c>
      <c r="W3590" s="188">
        <f t="shared" si="3994"/>
        <v>0</v>
      </c>
      <c r="X3590" s="188">
        <f t="shared" si="3995"/>
        <v>0</v>
      </c>
      <c r="Y3590" s="33">
        <f t="shared" si="3996"/>
        <v>44174</v>
      </c>
    </row>
    <row r="3591" spans="1:25" ht="15">
      <c r="A3591" s="39"/>
      <c r="B3591" s="240"/>
      <c r="C3591" s="14" t="str">
        <f>IF(B3580&lt;&gt;"",'Agents Postes'!E$14,"")</f>
        <v/>
      </c>
      <c r="D3591" s="15"/>
      <c r="E3591" s="16"/>
      <c r="F3591" s="16"/>
      <c r="G3591" s="17"/>
      <c r="H3591" s="17"/>
      <c r="I3591" s="18"/>
      <c r="J3591" s="18"/>
      <c r="K3591" s="19"/>
      <c r="L3591" s="1">
        <f t="shared" si="4025"/>
        <v>0</v>
      </c>
      <c r="M3591" s="4">
        <f t="shared" si="4026"/>
        <v>0</v>
      </c>
      <c r="R3591">
        <f t="shared" si="3990"/>
        <v>3</v>
      </c>
      <c r="S3591" s="33">
        <f t="shared" ref="S3591" si="4061">S3578</f>
        <v>44174</v>
      </c>
      <c r="T3591">
        <f t="shared" si="3992"/>
        <v>50</v>
      </c>
      <c r="U3591">
        <f t="shared" si="3993"/>
        <v>12</v>
      </c>
      <c r="V3591" t="str">
        <f t="shared" si="4028"/>
        <v>503</v>
      </c>
      <c r="W3591" s="188">
        <f t="shared" si="3994"/>
        <v>0</v>
      </c>
      <c r="X3591" s="188">
        <f t="shared" si="3995"/>
        <v>0</v>
      </c>
      <c r="Y3591" s="33">
        <f t="shared" si="3996"/>
        <v>44174</v>
      </c>
    </row>
    <row r="3592" spans="1:25" ht="15.75" thickBot="1">
      <c r="A3592" s="39"/>
      <c r="B3592" s="241"/>
      <c r="C3592" s="14" t="str">
        <f>IF(B3581&lt;&gt;"",'Agents Postes'!E$14,"")</f>
        <v/>
      </c>
      <c r="D3592" s="15"/>
      <c r="E3592" s="126"/>
      <c r="F3592" s="126"/>
      <c r="G3592" s="127"/>
      <c r="H3592" s="127"/>
      <c r="I3592" s="128"/>
      <c r="J3592" s="128"/>
      <c r="K3592" s="21"/>
      <c r="L3592" s="5">
        <f t="shared" si="4025"/>
        <v>0</v>
      </c>
      <c r="M3592" s="6">
        <f t="shared" si="4026"/>
        <v>0</v>
      </c>
      <c r="R3592">
        <f t="shared" si="3990"/>
        <v>3</v>
      </c>
      <c r="S3592" s="33">
        <f t="shared" ref="S3592" si="4062">S3578</f>
        <v>44174</v>
      </c>
      <c r="T3592">
        <f t="shared" si="3992"/>
        <v>50</v>
      </c>
      <c r="U3592">
        <f t="shared" si="3993"/>
        <v>12</v>
      </c>
      <c r="V3592" t="str">
        <f t="shared" si="4028"/>
        <v>503</v>
      </c>
      <c r="W3592" s="188">
        <f t="shared" si="3994"/>
        <v>0</v>
      </c>
      <c r="X3592" s="188">
        <f t="shared" si="3995"/>
        <v>0</v>
      </c>
      <c r="Y3592" s="33">
        <f t="shared" si="3996"/>
        <v>44174</v>
      </c>
    </row>
    <row r="3593" spans="1:25" ht="15">
      <c r="A3593" s="39">
        <v>239</v>
      </c>
      <c r="B3593" s="239">
        <f>IF(WORKDAY(D$4,A3593,Feries)&lt;=F$4,WORKDAY(D$4,A3593,Feries),"")</f>
        <v>44175</v>
      </c>
      <c r="C3593" s="11" t="str">
        <f>IF(B3593&lt;&gt;"",'Agents Postes'!E$3,"")</f>
        <v>Herbert Dupont</v>
      </c>
      <c r="D3593" s="12"/>
      <c r="E3593" s="123"/>
      <c r="F3593" s="123"/>
      <c r="G3593" s="124"/>
      <c r="H3593" s="124"/>
      <c r="I3593" s="125"/>
      <c r="J3593" s="125"/>
      <c r="K3593" s="13"/>
      <c r="L3593" s="2">
        <f t="shared" si="4025"/>
        <v>0</v>
      </c>
      <c r="M3593" s="3">
        <f t="shared" si="4026"/>
        <v>0</v>
      </c>
      <c r="R3593">
        <f t="shared" ref="R3593:R3656" si="4063">IF(S3593&lt;&gt;"",WEEKDAY(S3593,2),"")</f>
        <v>4</v>
      </c>
      <c r="S3593" s="33">
        <f t="shared" ref="S3593" si="4064">B3593</f>
        <v>44175</v>
      </c>
      <c r="T3593">
        <f t="shared" ref="T3593:T3656" si="4065">IF(S3593&lt;&gt;"",WEEKNUM(S3593,2),"")</f>
        <v>50</v>
      </c>
      <c r="U3593">
        <f t="shared" ref="U3593:U3656" si="4066">IF(S3593&lt;&gt;"",MONTH(S3593),"")</f>
        <v>12</v>
      </c>
      <c r="V3593" t="str">
        <f t="shared" si="4028"/>
        <v>50Herbert Dupont4</v>
      </c>
      <c r="W3593" s="188">
        <f t="shared" ref="W3593:W3656" si="4067">D3593</f>
        <v>0</v>
      </c>
      <c r="X3593" s="188">
        <f t="shared" ref="X3593:X3656" si="4068">K3593</f>
        <v>0</v>
      </c>
      <c r="Y3593" s="33">
        <f t="shared" ref="Y3593:Y3656" si="4069">S3593</f>
        <v>44175</v>
      </c>
    </row>
    <row r="3594" spans="1:25" ht="15">
      <c r="A3594" s="39"/>
      <c r="B3594" s="240"/>
      <c r="C3594" s="14" t="str">
        <f>IF(B3593&lt;&gt;"",'Agents Postes'!E$4,"")</f>
        <v>Lulu Durand</v>
      </c>
      <c r="D3594" s="15"/>
      <c r="E3594" s="16"/>
      <c r="F3594" s="16"/>
      <c r="G3594" s="17"/>
      <c r="H3594" s="17"/>
      <c r="I3594" s="18"/>
      <c r="J3594" s="18"/>
      <c r="K3594" s="19"/>
      <c r="L3594" s="1">
        <f t="shared" si="4025"/>
        <v>0</v>
      </c>
      <c r="M3594" s="4">
        <f t="shared" si="4026"/>
        <v>0</v>
      </c>
      <c r="R3594">
        <f t="shared" si="4063"/>
        <v>4</v>
      </c>
      <c r="S3594" s="33">
        <f t="shared" ref="S3594" si="4070">S3593</f>
        <v>44175</v>
      </c>
      <c r="T3594">
        <f t="shared" si="4065"/>
        <v>50</v>
      </c>
      <c r="U3594">
        <f t="shared" si="4066"/>
        <v>12</v>
      </c>
      <c r="V3594" t="str">
        <f t="shared" si="4028"/>
        <v>50Lulu Durand4</v>
      </c>
      <c r="W3594" s="188">
        <f t="shared" si="4067"/>
        <v>0</v>
      </c>
      <c r="X3594" s="188">
        <f t="shared" si="4068"/>
        <v>0</v>
      </c>
      <c r="Y3594" s="33">
        <f t="shared" si="4069"/>
        <v>44175</v>
      </c>
    </row>
    <row r="3595" spans="1:25" ht="15">
      <c r="A3595" s="39"/>
      <c r="B3595" s="240"/>
      <c r="C3595" s="14" t="str">
        <f>IF(B3593&lt;&gt;"",'Agents Postes'!E$5,"")</f>
        <v>Jules Wist</v>
      </c>
      <c r="D3595" s="15"/>
      <c r="E3595" s="16"/>
      <c r="F3595" s="16"/>
      <c r="G3595" s="17"/>
      <c r="H3595" s="17"/>
      <c r="I3595" s="18"/>
      <c r="J3595" s="18"/>
      <c r="K3595" s="19"/>
      <c r="L3595" s="1">
        <f t="shared" si="4025"/>
        <v>0</v>
      </c>
      <c r="M3595" s="4">
        <f t="shared" si="4026"/>
        <v>0</v>
      </c>
      <c r="R3595">
        <f t="shared" si="4063"/>
        <v>4</v>
      </c>
      <c r="S3595" s="33">
        <f t="shared" ref="S3595" si="4071">S3593</f>
        <v>44175</v>
      </c>
      <c r="T3595">
        <f t="shared" si="4065"/>
        <v>50</v>
      </c>
      <c r="U3595">
        <f t="shared" si="4066"/>
        <v>12</v>
      </c>
      <c r="V3595" t="str">
        <f t="shared" si="4028"/>
        <v>50Jules Wist4</v>
      </c>
      <c r="W3595" s="188">
        <f t="shared" si="4067"/>
        <v>0</v>
      </c>
      <c r="X3595" s="188">
        <f t="shared" si="4068"/>
        <v>0</v>
      </c>
      <c r="Y3595" s="33">
        <f t="shared" si="4069"/>
        <v>44175</v>
      </c>
    </row>
    <row r="3596" spans="1:25" ht="15">
      <c r="A3596" s="39"/>
      <c r="B3596" s="240"/>
      <c r="C3596" s="14" t="str">
        <f>IF(B3593&lt;&gt;"",'Agents Postes'!E$6,"")</f>
        <v>Honoré Tarot</v>
      </c>
      <c r="D3596" s="15"/>
      <c r="E3596" s="16"/>
      <c r="F3596" s="16"/>
      <c r="G3596" s="17"/>
      <c r="H3596" s="17"/>
      <c r="I3596" s="18"/>
      <c r="J3596" s="18"/>
      <c r="K3596" s="19"/>
      <c r="L3596" s="1">
        <f t="shared" si="4025"/>
        <v>0</v>
      </c>
      <c r="M3596" s="4">
        <f t="shared" si="4026"/>
        <v>0</v>
      </c>
      <c r="R3596">
        <f t="shared" si="4063"/>
        <v>4</v>
      </c>
      <c r="S3596" s="33">
        <f t="shared" ref="S3596" si="4072">S3593</f>
        <v>44175</v>
      </c>
      <c r="T3596">
        <f t="shared" si="4065"/>
        <v>50</v>
      </c>
      <c r="U3596">
        <f t="shared" si="4066"/>
        <v>12</v>
      </c>
      <c r="V3596" t="str">
        <f t="shared" si="4028"/>
        <v>50Honoré Tarot4</v>
      </c>
      <c r="W3596" s="188">
        <f t="shared" si="4067"/>
        <v>0</v>
      </c>
      <c r="X3596" s="188">
        <f t="shared" si="4068"/>
        <v>0</v>
      </c>
      <c r="Y3596" s="33">
        <f t="shared" si="4069"/>
        <v>44175</v>
      </c>
    </row>
    <row r="3597" spans="1:25" ht="15">
      <c r="A3597" s="39"/>
      <c r="B3597" s="240"/>
      <c r="C3597" s="14" t="str">
        <f>IF(B3593&lt;&gt;"",'Agents Postes'!E$7,"")</f>
        <v>Joseph Belote</v>
      </c>
      <c r="D3597" s="15"/>
      <c r="E3597" s="16"/>
      <c r="F3597" s="16"/>
      <c r="G3597" s="17"/>
      <c r="H3597" s="17"/>
      <c r="I3597" s="18"/>
      <c r="J3597" s="18"/>
      <c r="K3597" s="19"/>
      <c r="L3597" s="1">
        <f t="shared" si="4025"/>
        <v>0</v>
      </c>
      <c r="M3597" s="4">
        <f t="shared" si="4026"/>
        <v>0</v>
      </c>
      <c r="R3597">
        <f t="shared" si="4063"/>
        <v>4</v>
      </c>
      <c r="S3597" s="33">
        <f t="shared" ref="S3597" si="4073">S3593</f>
        <v>44175</v>
      </c>
      <c r="T3597">
        <f t="shared" si="4065"/>
        <v>50</v>
      </c>
      <c r="U3597">
        <f t="shared" si="4066"/>
        <v>12</v>
      </c>
      <c r="V3597" t="str">
        <f t="shared" si="4028"/>
        <v>50Joseph Belote4</v>
      </c>
      <c r="W3597" s="188">
        <f t="shared" si="4067"/>
        <v>0</v>
      </c>
      <c r="X3597" s="188">
        <f t="shared" si="4068"/>
        <v>0</v>
      </c>
      <c r="Y3597" s="33">
        <f t="shared" si="4069"/>
        <v>44175</v>
      </c>
    </row>
    <row r="3598" spans="1:25" ht="15">
      <c r="A3598" s="39"/>
      <c r="B3598" s="240"/>
      <c r="C3598" s="14" t="str">
        <f>IF(B3593&lt;&gt;"",'Agents Postes'!E$8,"")</f>
        <v/>
      </c>
      <c r="D3598" s="15"/>
      <c r="E3598" s="16"/>
      <c r="F3598" s="16"/>
      <c r="G3598" s="17"/>
      <c r="H3598" s="17"/>
      <c r="I3598" s="18"/>
      <c r="J3598" s="18"/>
      <c r="K3598" s="19"/>
      <c r="L3598" s="1">
        <f t="shared" si="4025"/>
        <v>0</v>
      </c>
      <c r="M3598" s="4">
        <f t="shared" si="4026"/>
        <v>0</v>
      </c>
      <c r="R3598">
        <f t="shared" si="4063"/>
        <v>4</v>
      </c>
      <c r="S3598" s="33">
        <f t="shared" ref="S3598" si="4074">S3593</f>
        <v>44175</v>
      </c>
      <c r="T3598">
        <f t="shared" si="4065"/>
        <v>50</v>
      </c>
      <c r="U3598">
        <f t="shared" si="4066"/>
        <v>12</v>
      </c>
      <c r="V3598" t="str">
        <f t="shared" si="4028"/>
        <v>504</v>
      </c>
      <c r="W3598" s="188">
        <f t="shared" si="4067"/>
        <v>0</v>
      </c>
      <c r="X3598" s="188">
        <f t="shared" si="4068"/>
        <v>0</v>
      </c>
      <c r="Y3598" s="33">
        <f t="shared" si="4069"/>
        <v>44175</v>
      </c>
    </row>
    <row r="3599" spans="1:25" ht="15">
      <c r="A3599" s="39"/>
      <c r="B3599" s="240"/>
      <c r="C3599" s="14" t="str">
        <f>IF(B3593&lt;&gt;"",'Agents Postes'!E$9,"")</f>
        <v/>
      </c>
      <c r="D3599" s="15"/>
      <c r="E3599" s="16"/>
      <c r="F3599" s="16"/>
      <c r="G3599" s="17"/>
      <c r="H3599" s="17"/>
      <c r="I3599" s="18"/>
      <c r="J3599" s="18"/>
      <c r="K3599" s="19"/>
      <c r="L3599" s="1">
        <f t="shared" si="4025"/>
        <v>0</v>
      </c>
      <c r="M3599" s="4">
        <f t="shared" si="4026"/>
        <v>0</v>
      </c>
      <c r="R3599">
        <f t="shared" si="4063"/>
        <v>4</v>
      </c>
      <c r="S3599" s="33">
        <f t="shared" ref="S3599" si="4075">S3593</f>
        <v>44175</v>
      </c>
      <c r="T3599">
        <f t="shared" si="4065"/>
        <v>50</v>
      </c>
      <c r="U3599">
        <f t="shared" si="4066"/>
        <v>12</v>
      </c>
      <c r="V3599" t="str">
        <f t="shared" si="4028"/>
        <v>504</v>
      </c>
      <c r="W3599" s="188">
        <f t="shared" si="4067"/>
        <v>0</v>
      </c>
      <c r="X3599" s="188">
        <f t="shared" si="4068"/>
        <v>0</v>
      </c>
      <c r="Y3599" s="33">
        <f t="shared" si="4069"/>
        <v>44175</v>
      </c>
    </row>
    <row r="3600" spans="1:25" ht="15">
      <c r="A3600" s="39"/>
      <c r="B3600" s="240"/>
      <c r="C3600" s="14" t="str">
        <f>IF(B3593&lt;&gt;"",'Agents Postes'!E$10,"")</f>
        <v/>
      </c>
      <c r="D3600" s="15"/>
      <c r="E3600" s="16"/>
      <c r="F3600" s="16"/>
      <c r="G3600" s="17"/>
      <c r="H3600" s="17"/>
      <c r="I3600" s="18"/>
      <c r="J3600" s="18"/>
      <c r="K3600" s="19"/>
      <c r="L3600" s="1">
        <f t="shared" si="4025"/>
        <v>0</v>
      </c>
      <c r="M3600" s="4">
        <f t="shared" si="4026"/>
        <v>0</v>
      </c>
      <c r="R3600">
        <f t="shared" si="4063"/>
        <v>4</v>
      </c>
      <c r="S3600" s="33">
        <f t="shared" ref="S3600" si="4076">S3593</f>
        <v>44175</v>
      </c>
      <c r="T3600">
        <f t="shared" si="4065"/>
        <v>50</v>
      </c>
      <c r="U3600">
        <f t="shared" si="4066"/>
        <v>12</v>
      </c>
      <c r="V3600" t="str">
        <f t="shared" si="4028"/>
        <v>504</v>
      </c>
      <c r="W3600" s="188">
        <f t="shared" si="4067"/>
        <v>0</v>
      </c>
      <c r="X3600" s="188">
        <f t="shared" si="4068"/>
        <v>0</v>
      </c>
      <c r="Y3600" s="33">
        <f t="shared" si="4069"/>
        <v>44175</v>
      </c>
    </row>
    <row r="3601" spans="1:25" ht="15">
      <c r="A3601" s="39"/>
      <c r="B3601" s="240"/>
      <c r="C3601" s="14" t="str">
        <f>IF(B3593&lt;&gt;"",'Agents Postes'!E$11,"")</f>
        <v/>
      </c>
      <c r="D3601" s="15"/>
      <c r="E3601" s="16"/>
      <c r="F3601" s="16"/>
      <c r="G3601" s="17"/>
      <c r="H3601" s="17"/>
      <c r="I3601" s="18"/>
      <c r="J3601" s="18"/>
      <c r="K3601" s="19"/>
      <c r="L3601" s="1">
        <f t="shared" si="4025"/>
        <v>0</v>
      </c>
      <c r="M3601" s="4">
        <f t="shared" si="4026"/>
        <v>0</v>
      </c>
      <c r="R3601">
        <f t="shared" si="4063"/>
        <v>4</v>
      </c>
      <c r="S3601" s="33">
        <f t="shared" ref="S3601" si="4077">S3593</f>
        <v>44175</v>
      </c>
      <c r="T3601">
        <f t="shared" si="4065"/>
        <v>50</v>
      </c>
      <c r="U3601">
        <f t="shared" si="4066"/>
        <v>12</v>
      </c>
      <c r="V3601" t="str">
        <f t="shared" si="4028"/>
        <v>504</v>
      </c>
      <c r="W3601" s="188">
        <f t="shared" si="4067"/>
        <v>0</v>
      </c>
      <c r="X3601" s="188">
        <f t="shared" si="4068"/>
        <v>0</v>
      </c>
      <c r="Y3601" s="33">
        <f t="shared" si="4069"/>
        <v>44175</v>
      </c>
    </row>
    <row r="3602" spans="1:25" ht="15">
      <c r="A3602" s="39"/>
      <c r="B3602" s="240"/>
      <c r="C3602" s="14" t="str">
        <f>IF(B3593&lt;&gt;"",'Agents Postes'!E$12,"")</f>
        <v/>
      </c>
      <c r="D3602" s="15"/>
      <c r="E3602" s="16"/>
      <c r="F3602" s="16"/>
      <c r="G3602" s="17"/>
      <c r="H3602" s="17"/>
      <c r="I3602" s="18"/>
      <c r="J3602" s="18"/>
      <c r="K3602" s="19"/>
      <c r="L3602" s="1">
        <f t="shared" si="4025"/>
        <v>0</v>
      </c>
      <c r="M3602" s="4">
        <f t="shared" si="4026"/>
        <v>0</v>
      </c>
      <c r="R3602">
        <f t="shared" si="4063"/>
        <v>4</v>
      </c>
      <c r="S3602" s="33">
        <f t="shared" ref="S3602" si="4078">S3593</f>
        <v>44175</v>
      </c>
      <c r="T3602">
        <f t="shared" si="4065"/>
        <v>50</v>
      </c>
      <c r="U3602">
        <f t="shared" si="4066"/>
        <v>12</v>
      </c>
      <c r="V3602" t="str">
        <f t="shared" si="4028"/>
        <v>504</v>
      </c>
      <c r="W3602" s="188">
        <f t="shared" si="4067"/>
        <v>0</v>
      </c>
      <c r="X3602" s="188">
        <f t="shared" si="4068"/>
        <v>0</v>
      </c>
      <c r="Y3602" s="33">
        <f t="shared" si="4069"/>
        <v>44175</v>
      </c>
    </row>
    <row r="3603" spans="1:25" ht="15">
      <c r="A3603" s="39"/>
      <c r="B3603" s="240"/>
      <c r="C3603" s="14" t="str">
        <f>IF(B3593&lt;&gt;"",'Agents Postes'!E$13,"")</f>
        <v/>
      </c>
      <c r="D3603" s="15"/>
      <c r="E3603" s="16"/>
      <c r="F3603" s="16"/>
      <c r="G3603" s="17"/>
      <c r="H3603" s="17"/>
      <c r="I3603" s="18"/>
      <c r="J3603" s="18"/>
      <c r="K3603" s="19"/>
      <c r="L3603" s="1">
        <f t="shared" si="4025"/>
        <v>0</v>
      </c>
      <c r="M3603" s="4">
        <f t="shared" si="4026"/>
        <v>0</v>
      </c>
      <c r="R3603">
        <f t="shared" si="4063"/>
        <v>4</v>
      </c>
      <c r="S3603" s="33">
        <f t="shared" ref="S3603" si="4079">S3593</f>
        <v>44175</v>
      </c>
      <c r="T3603">
        <f t="shared" si="4065"/>
        <v>50</v>
      </c>
      <c r="U3603">
        <f t="shared" si="4066"/>
        <v>12</v>
      </c>
      <c r="V3603" t="str">
        <f t="shared" si="4028"/>
        <v>504</v>
      </c>
      <c r="W3603" s="188">
        <f t="shared" si="4067"/>
        <v>0</v>
      </c>
      <c r="X3603" s="188">
        <f t="shared" si="4068"/>
        <v>0</v>
      </c>
      <c r="Y3603" s="33">
        <f t="shared" si="4069"/>
        <v>44175</v>
      </c>
    </row>
    <row r="3604" spans="1:25" ht="15">
      <c r="A3604" s="39"/>
      <c r="B3604" s="240"/>
      <c r="C3604" s="14" t="str">
        <f>IF(B3593&lt;&gt;"",'Agents Postes'!E$14,"")</f>
        <v/>
      </c>
      <c r="D3604" s="15"/>
      <c r="E3604" s="16"/>
      <c r="F3604" s="16"/>
      <c r="G3604" s="17"/>
      <c r="H3604" s="17"/>
      <c r="I3604" s="18"/>
      <c r="J3604" s="18"/>
      <c r="K3604" s="19"/>
      <c r="L3604" s="1">
        <f t="shared" si="4025"/>
        <v>0</v>
      </c>
      <c r="M3604" s="4">
        <f t="shared" si="4026"/>
        <v>0</v>
      </c>
      <c r="R3604">
        <f t="shared" si="4063"/>
        <v>4</v>
      </c>
      <c r="S3604" s="33">
        <f t="shared" ref="S3604" si="4080">S3593</f>
        <v>44175</v>
      </c>
      <c r="T3604">
        <f t="shared" si="4065"/>
        <v>50</v>
      </c>
      <c r="U3604">
        <f t="shared" si="4066"/>
        <v>12</v>
      </c>
      <c r="V3604" t="str">
        <f t="shared" si="4028"/>
        <v>504</v>
      </c>
      <c r="W3604" s="188">
        <f t="shared" si="4067"/>
        <v>0</v>
      </c>
      <c r="X3604" s="188">
        <f t="shared" si="4068"/>
        <v>0</v>
      </c>
      <c r="Y3604" s="33">
        <f t="shared" si="4069"/>
        <v>44175</v>
      </c>
    </row>
    <row r="3605" spans="1:25" ht="15">
      <c r="A3605" s="39"/>
      <c r="B3605" s="240"/>
      <c r="C3605" s="14" t="str">
        <f>IF(B3594&lt;&gt;"",'Agents Postes'!E$14,"")</f>
        <v/>
      </c>
      <c r="D3605" s="15"/>
      <c r="E3605" s="16"/>
      <c r="F3605" s="16"/>
      <c r="G3605" s="17"/>
      <c r="H3605" s="17"/>
      <c r="I3605" s="18"/>
      <c r="J3605" s="18"/>
      <c r="K3605" s="19"/>
      <c r="L3605" s="1">
        <f t="shared" si="4025"/>
        <v>0</v>
      </c>
      <c r="M3605" s="4">
        <f t="shared" si="4026"/>
        <v>0</v>
      </c>
      <c r="R3605">
        <f t="shared" si="4063"/>
        <v>4</v>
      </c>
      <c r="S3605" s="33">
        <f t="shared" ref="S3605" si="4081">S3593</f>
        <v>44175</v>
      </c>
      <c r="T3605">
        <f t="shared" si="4065"/>
        <v>50</v>
      </c>
      <c r="U3605">
        <f t="shared" si="4066"/>
        <v>12</v>
      </c>
      <c r="V3605" t="str">
        <f t="shared" si="4028"/>
        <v>504</v>
      </c>
      <c r="W3605" s="188">
        <f t="shared" si="4067"/>
        <v>0</v>
      </c>
      <c r="X3605" s="188">
        <f t="shared" si="4068"/>
        <v>0</v>
      </c>
      <c r="Y3605" s="33">
        <f t="shared" si="4069"/>
        <v>44175</v>
      </c>
    </row>
    <row r="3606" spans="1:25" ht="15">
      <c r="A3606" s="39"/>
      <c r="B3606" s="240"/>
      <c r="C3606" s="14" t="str">
        <f>IF(B3595&lt;&gt;"",'Agents Postes'!E$14,"")</f>
        <v/>
      </c>
      <c r="D3606" s="15"/>
      <c r="E3606" s="16"/>
      <c r="F3606" s="16"/>
      <c r="G3606" s="17"/>
      <c r="H3606" s="17"/>
      <c r="I3606" s="18"/>
      <c r="J3606" s="18"/>
      <c r="K3606" s="19"/>
      <c r="L3606" s="1">
        <f t="shared" si="4025"/>
        <v>0</v>
      </c>
      <c r="M3606" s="4">
        <f t="shared" si="4026"/>
        <v>0</v>
      </c>
      <c r="R3606">
        <f t="shared" si="4063"/>
        <v>4</v>
      </c>
      <c r="S3606" s="33">
        <f t="shared" ref="S3606" si="4082">S3593</f>
        <v>44175</v>
      </c>
      <c r="T3606">
        <f t="shared" si="4065"/>
        <v>50</v>
      </c>
      <c r="U3606">
        <f t="shared" si="4066"/>
        <v>12</v>
      </c>
      <c r="V3606" t="str">
        <f t="shared" si="4028"/>
        <v>504</v>
      </c>
      <c r="W3606" s="188">
        <f t="shared" si="4067"/>
        <v>0</v>
      </c>
      <c r="X3606" s="188">
        <f t="shared" si="4068"/>
        <v>0</v>
      </c>
      <c r="Y3606" s="33">
        <f t="shared" si="4069"/>
        <v>44175</v>
      </c>
    </row>
    <row r="3607" spans="1:25" ht="15.75" thickBot="1">
      <c r="A3607" s="39"/>
      <c r="B3607" s="241"/>
      <c r="C3607" s="14" t="str">
        <f>IF(B3596&lt;&gt;"",'Agents Postes'!E$14,"")</f>
        <v/>
      </c>
      <c r="D3607" s="15"/>
      <c r="E3607" s="126"/>
      <c r="F3607" s="126"/>
      <c r="G3607" s="127"/>
      <c r="H3607" s="127"/>
      <c r="I3607" s="128"/>
      <c r="J3607" s="128"/>
      <c r="K3607" s="21"/>
      <c r="L3607" s="5">
        <f t="shared" si="4025"/>
        <v>0</v>
      </c>
      <c r="M3607" s="6">
        <f t="shared" si="4026"/>
        <v>0</v>
      </c>
      <c r="R3607">
        <f t="shared" si="4063"/>
        <v>4</v>
      </c>
      <c r="S3607" s="33">
        <f t="shared" ref="S3607" si="4083">S3593</f>
        <v>44175</v>
      </c>
      <c r="T3607">
        <f t="shared" si="4065"/>
        <v>50</v>
      </c>
      <c r="U3607">
        <f t="shared" si="4066"/>
        <v>12</v>
      </c>
      <c r="V3607" t="str">
        <f t="shared" si="4028"/>
        <v>504</v>
      </c>
      <c r="W3607" s="188">
        <f t="shared" si="4067"/>
        <v>0</v>
      </c>
      <c r="X3607" s="188">
        <f t="shared" si="4068"/>
        <v>0</v>
      </c>
      <c r="Y3607" s="33">
        <f t="shared" si="4069"/>
        <v>44175</v>
      </c>
    </row>
    <row r="3608" spans="1:25" ht="15">
      <c r="A3608" s="39">
        <v>240</v>
      </c>
      <c r="B3608" s="239">
        <f>IF(WORKDAY(D$4,A3608,Feries)&lt;=F$4,WORKDAY(D$4,A3608,Feries),"")</f>
        <v>44176</v>
      </c>
      <c r="C3608" s="11" t="str">
        <f>IF(B3608&lt;&gt;"",'Agents Postes'!E$3,"")</f>
        <v>Herbert Dupont</v>
      </c>
      <c r="D3608" s="12"/>
      <c r="E3608" s="123"/>
      <c r="F3608" s="123"/>
      <c r="G3608" s="124"/>
      <c r="H3608" s="124"/>
      <c r="I3608" s="125"/>
      <c r="J3608" s="125"/>
      <c r="K3608" s="13"/>
      <c r="L3608" s="2">
        <f t="shared" si="4025"/>
        <v>0</v>
      </c>
      <c r="M3608" s="3">
        <f t="shared" si="4026"/>
        <v>0</v>
      </c>
      <c r="R3608">
        <f t="shared" si="4063"/>
        <v>5</v>
      </c>
      <c r="S3608" s="33">
        <f t="shared" ref="S3608" si="4084">B3608</f>
        <v>44176</v>
      </c>
      <c r="T3608">
        <f t="shared" si="4065"/>
        <v>50</v>
      </c>
      <c r="U3608">
        <f t="shared" si="4066"/>
        <v>12</v>
      </c>
      <c r="V3608" t="str">
        <f t="shared" si="4028"/>
        <v>50Herbert Dupont5</v>
      </c>
      <c r="W3608" s="188">
        <f t="shared" si="4067"/>
        <v>0</v>
      </c>
      <c r="X3608" s="188">
        <f t="shared" si="4068"/>
        <v>0</v>
      </c>
      <c r="Y3608" s="33">
        <f t="shared" si="4069"/>
        <v>44176</v>
      </c>
    </row>
    <row r="3609" spans="1:25" ht="15">
      <c r="A3609" s="39"/>
      <c r="B3609" s="240"/>
      <c r="C3609" s="14" t="str">
        <f>IF(B3608&lt;&gt;"",'Agents Postes'!E$4,"")</f>
        <v>Lulu Durand</v>
      </c>
      <c r="D3609" s="15"/>
      <c r="E3609" s="16"/>
      <c r="F3609" s="16"/>
      <c r="G3609" s="17"/>
      <c r="H3609" s="17"/>
      <c r="I3609" s="18"/>
      <c r="J3609" s="18"/>
      <c r="K3609" s="19"/>
      <c r="L3609" s="1">
        <f t="shared" si="4025"/>
        <v>0</v>
      </c>
      <c r="M3609" s="4">
        <f t="shared" si="4026"/>
        <v>0</v>
      </c>
      <c r="R3609">
        <f t="shared" si="4063"/>
        <v>5</v>
      </c>
      <c r="S3609" s="33">
        <f t="shared" ref="S3609" si="4085">S3608</f>
        <v>44176</v>
      </c>
      <c r="T3609">
        <f t="shared" si="4065"/>
        <v>50</v>
      </c>
      <c r="U3609">
        <f t="shared" si="4066"/>
        <v>12</v>
      </c>
      <c r="V3609" t="str">
        <f t="shared" si="4028"/>
        <v>50Lulu Durand5</v>
      </c>
      <c r="W3609" s="188">
        <f t="shared" si="4067"/>
        <v>0</v>
      </c>
      <c r="X3609" s="188">
        <f t="shared" si="4068"/>
        <v>0</v>
      </c>
      <c r="Y3609" s="33">
        <f t="shared" si="4069"/>
        <v>44176</v>
      </c>
    </row>
    <row r="3610" spans="1:25" ht="15">
      <c r="A3610" s="39"/>
      <c r="B3610" s="240"/>
      <c r="C3610" s="14" t="str">
        <f>IF(B3608&lt;&gt;"",'Agents Postes'!E$5,"")</f>
        <v>Jules Wist</v>
      </c>
      <c r="D3610" s="15"/>
      <c r="E3610" s="16"/>
      <c r="F3610" s="16"/>
      <c r="G3610" s="17"/>
      <c r="H3610" s="17"/>
      <c r="I3610" s="18"/>
      <c r="J3610" s="18"/>
      <c r="K3610" s="19"/>
      <c r="L3610" s="1">
        <f t="shared" si="4025"/>
        <v>0</v>
      </c>
      <c r="M3610" s="4">
        <f t="shared" si="4026"/>
        <v>0</v>
      </c>
      <c r="R3610">
        <f t="shared" si="4063"/>
        <v>5</v>
      </c>
      <c r="S3610" s="33">
        <f t="shared" ref="S3610" si="4086">S3608</f>
        <v>44176</v>
      </c>
      <c r="T3610">
        <f t="shared" si="4065"/>
        <v>50</v>
      </c>
      <c r="U3610">
        <f t="shared" si="4066"/>
        <v>12</v>
      </c>
      <c r="V3610" t="str">
        <f t="shared" si="4028"/>
        <v>50Jules Wist5</v>
      </c>
      <c r="W3610" s="188">
        <f t="shared" si="4067"/>
        <v>0</v>
      </c>
      <c r="X3610" s="188">
        <f t="shared" si="4068"/>
        <v>0</v>
      </c>
      <c r="Y3610" s="33">
        <f t="shared" si="4069"/>
        <v>44176</v>
      </c>
    </row>
    <row r="3611" spans="1:25" ht="15">
      <c r="A3611" s="39"/>
      <c r="B3611" s="240"/>
      <c r="C3611" s="14" t="str">
        <f>IF(B3608&lt;&gt;"",'Agents Postes'!E$6,"")</f>
        <v>Honoré Tarot</v>
      </c>
      <c r="D3611" s="15"/>
      <c r="E3611" s="16"/>
      <c r="F3611" s="16"/>
      <c r="G3611" s="17"/>
      <c r="H3611" s="17"/>
      <c r="I3611" s="18"/>
      <c r="J3611" s="18"/>
      <c r="K3611" s="19"/>
      <c r="L3611" s="1">
        <f t="shared" si="4025"/>
        <v>0</v>
      </c>
      <c r="M3611" s="4">
        <f t="shared" si="4026"/>
        <v>0</v>
      </c>
      <c r="R3611">
        <f t="shared" si="4063"/>
        <v>5</v>
      </c>
      <c r="S3611" s="33">
        <f t="shared" ref="S3611" si="4087">S3608</f>
        <v>44176</v>
      </c>
      <c r="T3611">
        <f t="shared" si="4065"/>
        <v>50</v>
      </c>
      <c r="U3611">
        <f t="shared" si="4066"/>
        <v>12</v>
      </c>
      <c r="V3611" t="str">
        <f t="shared" si="4028"/>
        <v>50Honoré Tarot5</v>
      </c>
      <c r="W3611" s="188">
        <f t="shared" si="4067"/>
        <v>0</v>
      </c>
      <c r="X3611" s="188">
        <f t="shared" si="4068"/>
        <v>0</v>
      </c>
      <c r="Y3611" s="33">
        <f t="shared" si="4069"/>
        <v>44176</v>
      </c>
    </row>
    <row r="3612" spans="1:25" ht="15">
      <c r="A3612" s="39"/>
      <c r="B3612" s="240"/>
      <c r="C3612" s="14" t="str">
        <f>IF(B3608&lt;&gt;"",'Agents Postes'!E$7,"")</f>
        <v>Joseph Belote</v>
      </c>
      <c r="D3612" s="15"/>
      <c r="E3612" s="16"/>
      <c r="F3612" s="16"/>
      <c r="G3612" s="17"/>
      <c r="H3612" s="17"/>
      <c r="I3612" s="18"/>
      <c r="J3612" s="18"/>
      <c r="K3612" s="19"/>
      <c r="L3612" s="1">
        <f t="shared" si="4025"/>
        <v>0</v>
      </c>
      <c r="M3612" s="4">
        <f t="shared" si="4026"/>
        <v>0</v>
      </c>
      <c r="R3612">
        <f t="shared" si="4063"/>
        <v>5</v>
      </c>
      <c r="S3612" s="33">
        <f t="shared" ref="S3612" si="4088">S3608</f>
        <v>44176</v>
      </c>
      <c r="T3612">
        <f t="shared" si="4065"/>
        <v>50</v>
      </c>
      <c r="U3612">
        <f t="shared" si="4066"/>
        <v>12</v>
      </c>
      <c r="V3612" t="str">
        <f t="shared" si="4028"/>
        <v>50Joseph Belote5</v>
      </c>
      <c r="W3612" s="188">
        <f t="shared" si="4067"/>
        <v>0</v>
      </c>
      <c r="X3612" s="188">
        <f t="shared" si="4068"/>
        <v>0</v>
      </c>
      <c r="Y3612" s="33">
        <f t="shared" si="4069"/>
        <v>44176</v>
      </c>
    </row>
    <row r="3613" spans="1:25" ht="15">
      <c r="A3613" s="39"/>
      <c r="B3613" s="240"/>
      <c r="C3613" s="14" t="str">
        <f>IF(B3608&lt;&gt;"",'Agents Postes'!E$8,"")</f>
        <v/>
      </c>
      <c r="D3613" s="15"/>
      <c r="E3613" s="16"/>
      <c r="F3613" s="16"/>
      <c r="G3613" s="17"/>
      <c r="H3613" s="17"/>
      <c r="I3613" s="18"/>
      <c r="J3613" s="18"/>
      <c r="K3613" s="19"/>
      <c r="L3613" s="1">
        <f t="shared" si="4025"/>
        <v>0</v>
      </c>
      <c r="M3613" s="4">
        <f t="shared" si="4026"/>
        <v>0</v>
      </c>
      <c r="R3613">
        <f t="shared" si="4063"/>
        <v>5</v>
      </c>
      <c r="S3613" s="33">
        <f t="shared" ref="S3613" si="4089">S3608</f>
        <v>44176</v>
      </c>
      <c r="T3613">
        <f t="shared" si="4065"/>
        <v>50</v>
      </c>
      <c r="U3613">
        <f t="shared" si="4066"/>
        <v>12</v>
      </c>
      <c r="V3613" t="str">
        <f t="shared" si="4028"/>
        <v>505</v>
      </c>
      <c r="W3613" s="188">
        <f t="shared" si="4067"/>
        <v>0</v>
      </c>
      <c r="X3613" s="188">
        <f t="shared" si="4068"/>
        <v>0</v>
      </c>
      <c r="Y3613" s="33">
        <f t="shared" si="4069"/>
        <v>44176</v>
      </c>
    </row>
    <row r="3614" spans="1:25" ht="15">
      <c r="A3614" s="39"/>
      <c r="B3614" s="240"/>
      <c r="C3614" s="14" t="str">
        <f>IF(B3608&lt;&gt;"",'Agents Postes'!E$9,"")</f>
        <v/>
      </c>
      <c r="D3614" s="15"/>
      <c r="E3614" s="16"/>
      <c r="F3614" s="16"/>
      <c r="G3614" s="17"/>
      <c r="H3614" s="17"/>
      <c r="I3614" s="18"/>
      <c r="J3614" s="18"/>
      <c r="K3614" s="19"/>
      <c r="L3614" s="1">
        <f t="shared" si="4025"/>
        <v>0</v>
      </c>
      <c r="M3614" s="4">
        <f t="shared" si="4026"/>
        <v>0</v>
      </c>
      <c r="R3614">
        <f t="shared" si="4063"/>
        <v>5</v>
      </c>
      <c r="S3614" s="33">
        <f t="shared" ref="S3614" si="4090">S3608</f>
        <v>44176</v>
      </c>
      <c r="T3614">
        <f t="shared" si="4065"/>
        <v>50</v>
      </c>
      <c r="U3614">
        <f t="shared" si="4066"/>
        <v>12</v>
      </c>
      <c r="V3614" t="str">
        <f t="shared" si="4028"/>
        <v>505</v>
      </c>
      <c r="W3614" s="188">
        <f t="shared" si="4067"/>
        <v>0</v>
      </c>
      <c r="X3614" s="188">
        <f t="shared" si="4068"/>
        <v>0</v>
      </c>
      <c r="Y3614" s="33">
        <f t="shared" si="4069"/>
        <v>44176</v>
      </c>
    </row>
    <row r="3615" spans="1:25" ht="15">
      <c r="A3615" s="39"/>
      <c r="B3615" s="240"/>
      <c r="C3615" s="14" t="str">
        <f>IF(B3608&lt;&gt;"",'Agents Postes'!E$10,"")</f>
        <v/>
      </c>
      <c r="D3615" s="15"/>
      <c r="E3615" s="16"/>
      <c r="F3615" s="16"/>
      <c r="G3615" s="17"/>
      <c r="H3615" s="17"/>
      <c r="I3615" s="18"/>
      <c r="J3615" s="18"/>
      <c r="K3615" s="19"/>
      <c r="L3615" s="1">
        <f t="shared" si="4025"/>
        <v>0</v>
      </c>
      <c r="M3615" s="4">
        <f t="shared" si="4026"/>
        <v>0</v>
      </c>
      <c r="R3615">
        <f t="shared" si="4063"/>
        <v>5</v>
      </c>
      <c r="S3615" s="33">
        <f t="shared" ref="S3615" si="4091">S3608</f>
        <v>44176</v>
      </c>
      <c r="T3615">
        <f t="shared" si="4065"/>
        <v>50</v>
      </c>
      <c r="U3615">
        <f t="shared" si="4066"/>
        <v>12</v>
      </c>
      <c r="V3615" t="str">
        <f t="shared" si="4028"/>
        <v>505</v>
      </c>
      <c r="W3615" s="188">
        <f t="shared" si="4067"/>
        <v>0</v>
      </c>
      <c r="X3615" s="188">
        <f t="shared" si="4068"/>
        <v>0</v>
      </c>
      <c r="Y3615" s="33">
        <f t="shared" si="4069"/>
        <v>44176</v>
      </c>
    </row>
    <row r="3616" spans="1:25" ht="15">
      <c r="A3616" s="39"/>
      <c r="B3616" s="240"/>
      <c r="C3616" s="14" t="str">
        <f>IF(B3608&lt;&gt;"",'Agents Postes'!E$11,"")</f>
        <v/>
      </c>
      <c r="D3616" s="15"/>
      <c r="E3616" s="16"/>
      <c r="F3616" s="16"/>
      <c r="G3616" s="17"/>
      <c r="H3616" s="17"/>
      <c r="I3616" s="18"/>
      <c r="J3616" s="18"/>
      <c r="K3616" s="19"/>
      <c r="L3616" s="1">
        <f t="shared" si="4025"/>
        <v>0</v>
      </c>
      <c r="M3616" s="4">
        <f t="shared" si="4026"/>
        <v>0</v>
      </c>
      <c r="R3616">
        <f t="shared" si="4063"/>
        <v>5</v>
      </c>
      <c r="S3616" s="33">
        <f t="shared" ref="S3616" si="4092">S3608</f>
        <v>44176</v>
      </c>
      <c r="T3616">
        <f t="shared" si="4065"/>
        <v>50</v>
      </c>
      <c r="U3616">
        <f t="shared" si="4066"/>
        <v>12</v>
      </c>
      <c r="V3616" t="str">
        <f t="shared" si="4028"/>
        <v>505</v>
      </c>
      <c r="W3616" s="188">
        <f t="shared" si="4067"/>
        <v>0</v>
      </c>
      <c r="X3616" s="188">
        <f t="shared" si="4068"/>
        <v>0</v>
      </c>
      <c r="Y3616" s="33">
        <f t="shared" si="4069"/>
        <v>44176</v>
      </c>
    </row>
    <row r="3617" spans="1:25" ht="15">
      <c r="A3617" s="39"/>
      <c r="B3617" s="240"/>
      <c r="C3617" s="14" t="str">
        <f>IF(B3608&lt;&gt;"",'Agents Postes'!E$12,"")</f>
        <v/>
      </c>
      <c r="D3617" s="15"/>
      <c r="E3617" s="16"/>
      <c r="F3617" s="16"/>
      <c r="G3617" s="17"/>
      <c r="H3617" s="17"/>
      <c r="I3617" s="18"/>
      <c r="J3617" s="18"/>
      <c r="K3617" s="19"/>
      <c r="L3617" s="1">
        <f t="shared" si="4025"/>
        <v>0</v>
      </c>
      <c r="M3617" s="4">
        <f t="shared" si="4026"/>
        <v>0</v>
      </c>
      <c r="R3617">
        <f t="shared" si="4063"/>
        <v>5</v>
      </c>
      <c r="S3617" s="33">
        <f t="shared" ref="S3617" si="4093">S3608</f>
        <v>44176</v>
      </c>
      <c r="T3617">
        <f t="shared" si="4065"/>
        <v>50</v>
      </c>
      <c r="U3617">
        <f t="shared" si="4066"/>
        <v>12</v>
      </c>
      <c r="V3617" t="str">
        <f t="shared" si="4028"/>
        <v>505</v>
      </c>
      <c r="W3617" s="188">
        <f t="shared" si="4067"/>
        <v>0</v>
      </c>
      <c r="X3617" s="188">
        <f t="shared" si="4068"/>
        <v>0</v>
      </c>
      <c r="Y3617" s="33">
        <f t="shared" si="4069"/>
        <v>44176</v>
      </c>
    </row>
    <row r="3618" spans="1:25" ht="15">
      <c r="A3618" s="39"/>
      <c r="B3618" s="240"/>
      <c r="C3618" s="14" t="str">
        <f>IF(B3608&lt;&gt;"",'Agents Postes'!E$13,"")</f>
        <v/>
      </c>
      <c r="D3618" s="15"/>
      <c r="E3618" s="16"/>
      <c r="F3618" s="16"/>
      <c r="G3618" s="17"/>
      <c r="H3618" s="17"/>
      <c r="I3618" s="18"/>
      <c r="J3618" s="18"/>
      <c r="K3618" s="19"/>
      <c r="L3618" s="1">
        <f t="shared" si="4025"/>
        <v>0</v>
      </c>
      <c r="M3618" s="4">
        <f t="shared" si="4026"/>
        <v>0</v>
      </c>
      <c r="R3618">
        <f t="shared" si="4063"/>
        <v>5</v>
      </c>
      <c r="S3618" s="33">
        <f t="shared" ref="S3618" si="4094">S3608</f>
        <v>44176</v>
      </c>
      <c r="T3618">
        <f t="shared" si="4065"/>
        <v>50</v>
      </c>
      <c r="U3618">
        <f t="shared" si="4066"/>
        <v>12</v>
      </c>
      <c r="V3618" t="str">
        <f t="shared" si="4028"/>
        <v>505</v>
      </c>
      <c r="W3618" s="188">
        <f t="shared" si="4067"/>
        <v>0</v>
      </c>
      <c r="X3618" s="188">
        <f t="shared" si="4068"/>
        <v>0</v>
      </c>
      <c r="Y3618" s="33">
        <f t="shared" si="4069"/>
        <v>44176</v>
      </c>
    </row>
    <row r="3619" spans="1:25" ht="15">
      <c r="A3619" s="39"/>
      <c r="B3619" s="240"/>
      <c r="C3619" s="14" t="str">
        <f>IF(B3608&lt;&gt;"",'Agents Postes'!E$14,"")</f>
        <v/>
      </c>
      <c r="D3619" s="15"/>
      <c r="E3619" s="16"/>
      <c r="F3619" s="16"/>
      <c r="G3619" s="17"/>
      <c r="H3619" s="17"/>
      <c r="I3619" s="18"/>
      <c r="J3619" s="18"/>
      <c r="K3619" s="19"/>
      <c r="L3619" s="1">
        <f t="shared" si="4025"/>
        <v>0</v>
      </c>
      <c r="M3619" s="4">
        <f t="shared" si="4026"/>
        <v>0</v>
      </c>
      <c r="R3619">
        <f t="shared" si="4063"/>
        <v>5</v>
      </c>
      <c r="S3619" s="33">
        <f t="shared" ref="S3619" si="4095">S3608</f>
        <v>44176</v>
      </c>
      <c r="T3619">
        <f t="shared" si="4065"/>
        <v>50</v>
      </c>
      <c r="U3619">
        <f t="shared" si="4066"/>
        <v>12</v>
      </c>
      <c r="V3619" t="str">
        <f t="shared" si="4028"/>
        <v>505</v>
      </c>
      <c r="W3619" s="188">
        <f t="shared" si="4067"/>
        <v>0</v>
      </c>
      <c r="X3619" s="188">
        <f t="shared" si="4068"/>
        <v>0</v>
      </c>
      <c r="Y3619" s="33">
        <f t="shared" si="4069"/>
        <v>44176</v>
      </c>
    </row>
    <row r="3620" spans="1:25" ht="15">
      <c r="A3620" s="39"/>
      <c r="B3620" s="240"/>
      <c r="C3620" s="14" t="str">
        <f>IF(B3609&lt;&gt;"",'Agents Postes'!E$14,"")</f>
        <v/>
      </c>
      <c r="D3620" s="15"/>
      <c r="E3620" s="16"/>
      <c r="F3620" s="16"/>
      <c r="G3620" s="17"/>
      <c r="H3620" s="17"/>
      <c r="I3620" s="18"/>
      <c r="J3620" s="18"/>
      <c r="K3620" s="19"/>
      <c r="L3620" s="1">
        <f t="shared" si="4025"/>
        <v>0</v>
      </c>
      <c r="M3620" s="4">
        <f t="shared" si="4026"/>
        <v>0</v>
      </c>
      <c r="R3620">
        <f t="shared" si="4063"/>
        <v>5</v>
      </c>
      <c r="S3620" s="33">
        <f t="shared" ref="S3620" si="4096">S3608</f>
        <v>44176</v>
      </c>
      <c r="T3620">
        <f t="shared" si="4065"/>
        <v>50</v>
      </c>
      <c r="U3620">
        <f t="shared" si="4066"/>
        <v>12</v>
      </c>
      <c r="V3620" t="str">
        <f t="shared" si="4028"/>
        <v>505</v>
      </c>
      <c r="W3620" s="188">
        <f t="shared" si="4067"/>
        <v>0</v>
      </c>
      <c r="X3620" s="188">
        <f t="shared" si="4068"/>
        <v>0</v>
      </c>
      <c r="Y3620" s="33">
        <f t="shared" si="4069"/>
        <v>44176</v>
      </c>
    </row>
    <row r="3621" spans="1:25" ht="15">
      <c r="A3621" s="39"/>
      <c r="B3621" s="240"/>
      <c r="C3621" s="14" t="str">
        <f>IF(B3610&lt;&gt;"",'Agents Postes'!E$14,"")</f>
        <v/>
      </c>
      <c r="D3621" s="15"/>
      <c r="E3621" s="16"/>
      <c r="F3621" s="16"/>
      <c r="G3621" s="17"/>
      <c r="H3621" s="17"/>
      <c r="I3621" s="18"/>
      <c r="J3621" s="18"/>
      <c r="K3621" s="19"/>
      <c r="L3621" s="1">
        <f t="shared" si="4025"/>
        <v>0</v>
      </c>
      <c r="M3621" s="4">
        <f t="shared" si="4026"/>
        <v>0</v>
      </c>
      <c r="R3621">
        <f t="shared" si="4063"/>
        <v>5</v>
      </c>
      <c r="S3621" s="33">
        <f t="shared" ref="S3621" si="4097">S3608</f>
        <v>44176</v>
      </c>
      <c r="T3621">
        <f t="shared" si="4065"/>
        <v>50</v>
      </c>
      <c r="U3621">
        <f t="shared" si="4066"/>
        <v>12</v>
      </c>
      <c r="V3621" t="str">
        <f t="shared" si="4028"/>
        <v>505</v>
      </c>
      <c r="W3621" s="188">
        <f t="shared" si="4067"/>
        <v>0</v>
      </c>
      <c r="X3621" s="188">
        <f t="shared" si="4068"/>
        <v>0</v>
      </c>
      <c r="Y3621" s="33">
        <f t="shared" si="4069"/>
        <v>44176</v>
      </c>
    </row>
    <row r="3622" spans="1:25" ht="15.75" thickBot="1">
      <c r="A3622" s="39"/>
      <c r="B3622" s="241"/>
      <c r="C3622" s="14" t="str">
        <f>IF(B3611&lt;&gt;"",'Agents Postes'!E$14,"")</f>
        <v/>
      </c>
      <c r="D3622" s="15"/>
      <c r="E3622" s="126"/>
      <c r="F3622" s="126"/>
      <c r="G3622" s="127"/>
      <c r="H3622" s="127"/>
      <c r="I3622" s="128"/>
      <c r="J3622" s="128"/>
      <c r="K3622" s="21"/>
      <c r="L3622" s="5">
        <f t="shared" ref="L3622:L3685" si="4098">(F3622-E3622)+(H3622-G3622)+(J3622-I3622)</f>
        <v>0</v>
      </c>
      <c r="M3622" s="6">
        <f t="shared" ref="M3622:M3685" si="4099">L3622*24</f>
        <v>0</v>
      </c>
      <c r="R3622">
        <f t="shared" si="4063"/>
        <v>5</v>
      </c>
      <c r="S3622" s="33">
        <f t="shared" ref="S3622" si="4100">S3608</f>
        <v>44176</v>
      </c>
      <c r="T3622">
        <f t="shared" si="4065"/>
        <v>50</v>
      </c>
      <c r="U3622">
        <f t="shared" si="4066"/>
        <v>12</v>
      </c>
      <c r="V3622" t="str">
        <f t="shared" ref="V3622:V3685" si="4101">T3622&amp;C3622&amp;R3622</f>
        <v>505</v>
      </c>
      <c r="W3622" s="188">
        <f t="shared" si="4067"/>
        <v>0</v>
      </c>
      <c r="X3622" s="188">
        <f t="shared" si="4068"/>
        <v>0</v>
      </c>
      <c r="Y3622" s="33">
        <f t="shared" si="4069"/>
        <v>44176</v>
      </c>
    </row>
    <row r="3623" spans="1:25" ht="15">
      <c r="A3623" s="39">
        <v>241</v>
      </c>
      <c r="B3623" s="239">
        <f>IF(WORKDAY(D$4,A3623,Feries)&lt;=F$4,WORKDAY(D$4,A3623,Feries),"")</f>
        <v>44179</v>
      </c>
      <c r="C3623" s="11" t="str">
        <f>IF(B3623&lt;&gt;"",'Agents Postes'!E$3,"")</f>
        <v>Herbert Dupont</v>
      </c>
      <c r="D3623" s="12"/>
      <c r="E3623" s="123"/>
      <c r="F3623" s="123"/>
      <c r="G3623" s="124"/>
      <c r="H3623" s="124"/>
      <c r="I3623" s="125"/>
      <c r="J3623" s="125"/>
      <c r="K3623" s="13"/>
      <c r="L3623" s="2">
        <f t="shared" si="4098"/>
        <v>0</v>
      </c>
      <c r="M3623" s="3">
        <f t="shared" si="4099"/>
        <v>0</v>
      </c>
      <c r="R3623">
        <f t="shared" si="4063"/>
        <v>1</v>
      </c>
      <c r="S3623" s="33">
        <f t="shared" ref="S3623" si="4102">B3623</f>
        <v>44179</v>
      </c>
      <c r="T3623">
        <f t="shared" si="4065"/>
        <v>51</v>
      </c>
      <c r="U3623">
        <f t="shared" si="4066"/>
        <v>12</v>
      </c>
      <c r="V3623" t="str">
        <f t="shared" si="4101"/>
        <v>51Herbert Dupont1</v>
      </c>
      <c r="W3623" s="188">
        <f t="shared" si="4067"/>
        <v>0</v>
      </c>
      <c r="X3623" s="188">
        <f t="shared" si="4068"/>
        <v>0</v>
      </c>
      <c r="Y3623" s="33">
        <f t="shared" si="4069"/>
        <v>44179</v>
      </c>
    </row>
    <row r="3624" spans="1:25" ht="15">
      <c r="A3624" s="39"/>
      <c r="B3624" s="240"/>
      <c r="C3624" s="14" t="str">
        <f>IF(B3623&lt;&gt;"",'Agents Postes'!E$4,"")</f>
        <v>Lulu Durand</v>
      </c>
      <c r="D3624" s="15"/>
      <c r="E3624" s="16"/>
      <c r="F3624" s="16"/>
      <c r="G3624" s="17"/>
      <c r="H3624" s="17"/>
      <c r="I3624" s="18"/>
      <c r="J3624" s="18"/>
      <c r="K3624" s="19"/>
      <c r="L3624" s="1">
        <f t="shared" si="4098"/>
        <v>0</v>
      </c>
      <c r="M3624" s="4">
        <f t="shared" si="4099"/>
        <v>0</v>
      </c>
      <c r="R3624">
        <f t="shared" si="4063"/>
        <v>1</v>
      </c>
      <c r="S3624" s="33">
        <f t="shared" ref="S3624" si="4103">S3623</f>
        <v>44179</v>
      </c>
      <c r="T3624">
        <f t="shared" si="4065"/>
        <v>51</v>
      </c>
      <c r="U3624">
        <f t="shared" si="4066"/>
        <v>12</v>
      </c>
      <c r="V3624" t="str">
        <f t="shared" si="4101"/>
        <v>51Lulu Durand1</v>
      </c>
      <c r="W3624" s="188">
        <f t="shared" si="4067"/>
        <v>0</v>
      </c>
      <c r="X3624" s="188">
        <f t="shared" si="4068"/>
        <v>0</v>
      </c>
      <c r="Y3624" s="33">
        <f t="shared" si="4069"/>
        <v>44179</v>
      </c>
    </row>
    <row r="3625" spans="1:25" ht="15">
      <c r="A3625" s="39"/>
      <c r="B3625" s="240"/>
      <c r="C3625" s="14" t="str">
        <f>IF(B3623&lt;&gt;"",'Agents Postes'!E$5,"")</f>
        <v>Jules Wist</v>
      </c>
      <c r="D3625" s="15"/>
      <c r="E3625" s="16"/>
      <c r="F3625" s="16"/>
      <c r="G3625" s="17"/>
      <c r="H3625" s="17"/>
      <c r="I3625" s="18"/>
      <c r="J3625" s="18"/>
      <c r="K3625" s="19"/>
      <c r="L3625" s="1">
        <f t="shared" si="4098"/>
        <v>0</v>
      </c>
      <c r="M3625" s="4">
        <f t="shared" si="4099"/>
        <v>0</v>
      </c>
      <c r="R3625">
        <f t="shared" si="4063"/>
        <v>1</v>
      </c>
      <c r="S3625" s="33">
        <f t="shared" ref="S3625" si="4104">S3623</f>
        <v>44179</v>
      </c>
      <c r="T3625">
        <f t="shared" si="4065"/>
        <v>51</v>
      </c>
      <c r="U3625">
        <f t="shared" si="4066"/>
        <v>12</v>
      </c>
      <c r="V3625" t="str">
        <f t="shared" si="4101"/>
        <v>51Jules Wist1</v>
      </c>
      <c r="W3625" s="188">
        <f t="shared" si="4067"/>
        <v>0</v>
      </c>
      <c r="X3625" s="188">
        <f t="shared" si="4068"/>
        <v>0</v>
      </c>
      <c r="Y3625" s="33">
        <f t="shared" si="4069"/>
        <v>44179</v>
      </c>
    </row>
    <row r="3626" spans="1:25" ht="15">
      <c r="A3626" s="39"/>
      <c r="B3626" s="240"/>
      <c r="C3626" s="14" t="str">
        <f>IF(B3623&lt;&gt;"",'Agents Postes'!E$6,"")</f>
        <v>Honoré Tarot</v>
      </c>
      <c r="D3626" s="15"/>
      <c r="E3626" s="16"/>
      <c r="F3626" s="16"/>
      <c r="G3626" s="17"/>
      <c r="H3626" s="17"/>
      <c r="I3626" s="18"/>
      <c r="J3626" s="18"/>
      <c r="K3626" s="19"/>
      <c r="L3626" s="1">
        <f t="shared" si="4098"/>
        <v>0</v>
      </c>
      <c r="M3626" s="4">
        <f t="shared" si="4099"/>
        <v>0</v>
      </c>
      <c r="R3626">
        <f t="shared" si="4063"/>
        <v>1</v>
      </c>
      <c r="S3626" s="33">
        <f t="shared" ref="S3626" si="4105">S3623</f>
        <v>44179</v>
      </c>
      <c r="T3626">
        <f t="shared" si="4065"/>
        <v>51</v>
      </c>
      <c r="U3626">
        <f t="shared" si="4066"/>
        <v>12</v>
      </c>
      <c r="V3626" t="str">
        <f t="shared" si="4101"/>
        <v>51Honoré Tarot1</v>
      </c>
      <c r="W3626" s="188">
        <f t="shared" si="4067"/>
        <v>0</v>
      </c>
      <c r="X3626" s="188">
        <f t="shared" si="4068"/>
        <v>0</v>
      </c>
      <c r="Y3626" s="33">
        <f t="shared" si="4069"/>
        <v>44179</v>
      </c>
    </row>
    <row r="3627" spans="1:25" ht="15">
      <c r="A3627" s="39"/>
      <c r="B3627" s="240"/>
      <c r="C3627" s="14" t="str">
        <f>IF(B3623&lt;&gt;"",'Agents Postes'!E$7,"")</f>
        <v>Joseph Belote</v>
      </c>
      <c r="D3627" s="15"/>
      <c r="E3627" s="16"/>
      <c r="F3627" s="16"/>
      <c r="G3627" s="17"/>
      <c r="H3627" s="17"/>
      <c r="I3627" s="18"/>
      <c r="J3627" s="18"/>
      <c r="K3627" s="19"/>
      <c r="L3627" s="1">
        <f t="shared" si="4098"/>
        <v>0</v>
      </c>
      <c r="M3627" s="4">
        <f t="shared" si="4099"/>
        <v>0</v>
      </c>
      <c r="R3627">
        <f t="shared" si="4063"/>
        <v>1</v>
      </c>
      <c r="S3627" s="33">
        <f t="shared" ref="S3627" si="4106">S3623</f>
        <v>44179</v>
      </c>
      <c r="T3627">
        <f t="shared" si="4065"/>
        <v>51</v>
      </c>
      <c r="U3627">
        <f t="shared" si="4066"/>
        <v>12</v>
      </c>
      <c r="V3627" t="str">
        <f t="shared" si="4101"/>
        <v>51Joseph Belote1</v>
      </c>
      <c r="W3627" s="188">
        <f t="shared" si="4067"/>
        <v>0</v>
      </c>
      <c r="X3627" s="188">
        <f t="shared" si="4068"/>
        <v>0</v>
      </c>
      <c r="Y3627" s="33">
        <f t="shared" si="4069"/>
        <v>44179</v>
      </c>
    </row>
    <row r="3628" spans="1:25" ht="15">
      <c r="A3628" s="39"/>
      <c r="B3628" s="240"/>
      <c r="C3628" s="14" t="str">
        <f>IF(B3623&lt;&gt;"",'Agents Postes'!E$8,"")</f>
        <v/>
      </c>
      <c r="D3628" s="15"/>
      <c r="E3628" s="16"/>
      <c r="F3628" s="16"/>
      <c r="G3628" s="17"/>
      <c r="H3628" s="17"/>
      <c r="I3628" s="18"/>
      <c r="J3628" s="18"/>
      <c r="K3628" s="19"/>
      <c r="L3628" s="1">
        <f t="shared" si="4098"/>
        <v>0</v>
      </c>
      <c r="M3628" s="4">
        <f t="shared" si="4099"/>
        <v>0</v>
      </c>
      <c r="R3628">
        <f t="shared" si="4063"/>
        <v>1</v>
      </c>
      <c r="S3628" s="33">
        <f t="shared" ref="S3628" si="4107">S3623</f>
        <v>44179</v>
      </c>
      <c r="T3628">
        <f t="shared" si="4065"/>
        <v>51</v>
      </c>
      <c r="U3628">
        <f t="shared" si="4066"/>
        <v>12</v>
      </c>
      <c r="V3628" t="str">
        <f t="shared" si="4101"/>
        <v>511</v>
      </c>
      <c r="W3628" s="188">
        <f t="shared" si="4067"/>
        <v>0</v>
      </c>
      <c r="X3628" s="188">
        <f t="shared" si="4068"/>
        <v>0</v>
      </c>
      <c r="Y3628" s="33">
        <f t="shared" si="4069"/>
        <v>44179</v>
      </c>
    </row>
    <row r="3629" spans="1:25" ht="15">
      <c r="A3629" s="39"/>
      <c r="B3629" s="240"/>
      <c r="C3629" s="14" t="str">
        <f>IF(B3623&lt;&gt;"",'Agents Postes'!E$9,"")</f>
        <v/>
      </c>
      <c r="D3629" s="15"/>
      <c r="E3629" s="16"/>
      <c r="F3629" s="16"/>
      <c r="G3629" s="17"/>
      <c r="H3629" s="17"/>
      <c r="I3629" s="18"/>
      <c r="J3629" s="18"/>
      <c r="K3629" s="19"/>
      <c r="L3629" s="1">
        <f t="shared" si="4098"/>
        <v>0</v>
      </c>
      <c r="M3629" s="4">
        <f t="shared" si="4099"/>
        <v>0</v>
      </c>
      <c r="R3629">
        <f t="shared" si="4063"/>
        <v>1</v>
      </c>
      <c r="S3629" s="33">
        <f t="shared" ref="S3629" si="4108">S3623</f>
        <v>44179</v>
      </c>
      <c r="T3629">
        <f t="shared" si="4065"/>
        <v>51</v>
      </c>
      <c r="U3629">
        <f t="shared" si="4066"/>
        <v>12</v>
      </c>
      <c r="V3629" t="str">
        <f t="shared" si="4101"/>
        <v>511</v>
      </c>
      <c r="W3629" s="188">
        <f t="shared" si="4067"/>
        <v>0</v>
      </c>
      <c r="X3629" s="188">
        <f t="shared" si="4068"/>
        <v>0</v>
      </c>
      <c r="Y3629" s="33">
        <f t="shared" si="4069"/>
        <v>44179</v>
      </c>
    </row>
    <row r="3630" spans="1:25" ht="15">
      <c r="A3630" s="39"/>
      <c r="B3630" s="240"/>
      <c r="C3630" s="14" t="str">
        <f>IF(B3623&lt;&gt;"",'Agents Postes'!E$10,"")</f>
        <v/>
      </c>
      <c r="D3630" s="15"/>
      <c r="E3630" s="16"/>
      <c r="F3630" s="16"/>
      <c r="G3630" s="17"/>
      <c r="H3630" s="17"/>
      <c r="I3630" s="18"/>
      <c r="J3630" s="18"/>
      <c r="K3630" s="19"/>
      <c r="L3630" s="1">
        <f t="shared" si="4098"/>
        <v>0</v>
      </c>
      <c r="M3630" s="4">
        <f t="shared" si="4099"/>
        <v>0</v>
      </c>
      <c r="R3630">
        <f t="shared" si="4063"/>
        <v>1</v>
      </c>
      <c r="S3630" s="33">
        <f t="shared" ref="S3630" si="4109">S3623</f>
        <v>44179</v>
      </c>
      <c r="T3630">
        <f t="shared" si="4065"/>
        <v>51</v>
      </c>
      <c r="U3630">
        <f t="shared" si="4066"/>
        <v>12</v>
      </c>
      <c r="V3630" t="str">
        <f t="shared" si="4101"/>
        <v>511</v>
      </c>
      <c r="W3630" s="188">
        <f t="shared" si="4067"/>
        <v>0</v>
      </c>
      <c r="X3630" s="188">
        <f t="shared" si="4068"/>
        <v>0</v>
      </c>
      <c r="Y3630" s="33">
        <f t="shared" si="4069"/>
        <v>44179</v>
      </c>
    </row>
    <row r="3631" spans="1:25" ht="15">
      <c r="A3631" s="39"/>
      <c r="B3631" s="240"/>
      <c r="C3631" s="14" t="str">
        <f>IF(B3623&lt;&gt;"",'Agents Postes'!E$11,"")</f>
        <v/>
      </c>
      <c r="D3631" s="15"/>
      <c r="E3631" s="16"/>
      <c r="F3631" s="16"/>
      <c r="G3631" s="17"/>
      <c r="H3631" s="17"/>
      <c r="I3631" s="18"/>
      <c r="J3631" s="18"/>
      <c r="K3631" s="19"/>
      <c r="L3631" s="1">
        <f t="shared" si="4098"/>
        <v>0</v>
      </c>
      <c r="M3631" s="4">
        <f t="shared" si="4099"/>
        <v>0</v>
      </c>
      <c r="R3631">
        <f t="shared" si="4063"/>
        <v>1</v>
      </c>
      <c r="S3631" s="33">
        <f t="shared" ref="S3631" si="4110">S3623</f>
        <v>44179</v>
      </c>
      <c r="T3631">
        <f t="shared" si="4065"/>
        <v>51</v>
      </c>
      <c r="U3631">
        <f t="shared" si="4066"/>
        <v>12</v>
      </c>
      <c r="V3631" t="str">
        <f t="shared" si="4101"/>
        <v>511</v>
      </c>
      <c r="W3631" s="188">
        <f t="shared" si="4067"/>
        <v>0</v>
      </c>
      <c r="X3631" s="188">
        <f t="shared" si="4068"/>
        <v>0</v>
      </c>
      <c r="Y3631" s="33">
        <f t="shared" si="4069"/>
        <v>44179</v>
      </c>
    </row>
    <row r="3632" spans="1:25" ht="15">
      <c r="A3632" s="39"/>
      <c r="B3632" s="240"/>
      <c r="C3632" s="14" t="str">
        <f>IF(B3623&lt;&gt;"",'Agents Postes'!E$12,"")</f>
        <v/>
      </c>
      <c r="D3632" s="15"/>
      <c r="E3632" s="16"/>
      <c r="F3632" s="16"/>
      <c r="G3632" s="17"/>
      <c r="H3632" s="17"/>
      <c r="I3632" s="18"/>
      <c r="J3632" s="18"/>
      <c r="K3632" s="19"/>
      <c r="L3632" s="1">
        <f t="shared" si="4098"/>
        <v>0</v>
      </c>
      <c r="M3632" s="4">
        <f t="shared" si="4099"/>
        <v>0</v>
      </c>
      <c r="R3632">
        <f t="shared" si="4063"/>
        <v>1</v>
      </c>
      <c r="S3632" s="33">
        <f t="shared" ref="S3632" si="4111">S3623</f>
        <v>44179</v>
      </c>
      <c r="T3632">
        <f t="shared" si="4065"/>
        <v>51</v>
      </c>
      <c r="U3632">
        <f t="shared" si="4066"/>
        <v>12</v>
      </c>
      <c r="V3632" t="str">
        <f t="shared" si="4101"/>
        <v>511</v>
      </c>
      <c r="W3632" s="188">
        <f t="shared" si="4067"/>
        <v>0</v>
      </c>
      <c r="X3632" s="188">
        <f t="shared" si="4068"/>
        <v>0</v>
      </c>
      <c r="Y3632" s="33">
        <f t="shared" si="4069"/>
        <v>44179</v>
      </c>
    </row>
    <row r="3633" spans="1:25" ht="15">
      <c r="A3633" s="39"/>
      <c r="B3633" s="240"/>
      <c r="C3633" s="14" t="str">
        <f>IF(B3623&lt;&gt;"",'Agents Postes'!E$13,"")</f>
        <v/>
      </c>
      <c r="D3633" s="15"/>
      <c r="E3633" s="16"/>
      <c r="F3633" s="16"/>
      <c r="G3633" s="17"/>
      <c r="H3633" s="17"/>
      <c r="I3633" s="18"/>
      <c r="J3633" s="18"/>
      <c r="K3633" s="19"/>
      <c r="L3633" s="1">
        <f t="shared" si="4098"/>
        <v>0</v>
      </c>
      <c r="M3633" s="4">
        <f t="shared" si="4099"/>
        <v>0</v>
      </c>
      <c r="R3633">
        <f t="shared" si="4063"/>
        <v>1</v>
      </c>
      <c r="S3633" s="33">
        <f t="shared" ref="S3633" si="4112">S3623</f>
        <v>44179</v>
      </c>
      <c r="T3633">
        <f t="shared" si="4065"/>
        <v>51</v>
      </c>
      <c r="U3633">
        <f t="shared" si="4066"/>
        <v>12</v>
      </c>
      <c r="V3633" t="str">
        <f t="shared" si="4101"/>
        <v>511</v>
      </c>
      <c r="W3633" s="188">
        <f t="shared" si="4067"/>
        <v>0</v>
      </c>
      <c r="X3633" s="188">
        <f t="shared" si="4068"/>
        <v>0</v>
      </c>
      <c r="Y3633" s="33">
        <f t="shared" si="4069"/>
        <v>44179</v>
      </c>
    </row>
    <row r="3634" spans="1:25" ht="15">
      <c r="A3634" s="39"/>
      <c r="B3634" s="240"/>
      <c r="C3634" s="14" t="str">
        <f>IF(B3623&lt;&gt;"",'Agents Postes'!E$14,"")</f>
        <v/>
      </c>
      <c r="D3634" s="15"/>
      <c r="E3634" s="16"/>
      <c r="F3634" s="16"/>
      <c r="G3634" s="17"/>
      <c r="H3634" s="17"/>
      <c r="I3634" s="18"/>
      <c r="J3634" s="18"/>
      <c r="K3634" s="19"/>
      <c r="L3634" s="1">
        <f t="shared" si="4098"/>
        <v>0</v>
      </c>
      <c r="M3634" s="4">
        <f t="shared" si="4099"/>
        <v>0</v>
      </c>
      <c r="R3634">
        <f t="shared" si="4063"/>
        <v>1</v>
      </c>
      <c r="S3634" s="33">
        <f t="shared" ref="S3634" si="4113">S3623</f>
        <v>44179</v>
      </c>
      <c r="T3634">
        <f t="shared" si="4065"/>
        <v>51</v>
      </c>
      <c r="U3634">
        <f t="shared" si="4066"/>
        <v>12</v>
      </c>
      <c r="V3634" t="str">
        <f t="shared" si="4101"/>
        <v>511</v>
      </c>
      <c r="W3634" s="188">
        <f t="shared" si="4067"/>
        <v>0</v>
      </c>
      <c r="X3634" s="188">
        <f t="shared" si="4068"/>
        <v>0</v>
      </c>
      <c r="Y3634" s="33">
        <f t="shared" si="4069"/>
        <v>44179</v>
      </c>
    </row>
    <row r="3635" spans="1:25" ht="15">
      <c r="A3635" s="39"/>
      <c r="B3635" s="240"/>
      <c r="C3635" s="14" t="str">
        <f>IF(B3624&lt;&gt;"",'Agents Postes'!E$14,"")</f>
        <v/>
      </c>
      <c r="D3635" s="15"/>
      <c r="E3635" s="16"/>
      <c r="F3635" s="16"/>
      <c r="G3635" s="17"/>
      <c r="H3635" s="17"/>
      <c r="I3635" s="18"/>
      <c r="J3635" s="18"/>
      <c r="K3635" s="19"/>
      <c r="L3635" s="1">
        <f t="shared" si="4098"/>
        <v>0</v>
      </c>
      <c r="M3635" s="4">
        <f t="shared" si="4099"/>
        <v>0</v>
      </c>
      <c r="R3635">
        <f t="shared" si="4063"/>
        <v>1</v>
      </c>
      <c r="S3635" s="33">
        <f t="shared" ref="S3635" si="4114">S3623</f>
        <v>44179</v>
      </c>
      <c r="T3635">
        <f t="shared" si="4065"/>
        <v>51</v>
      </c>
      <c r="U3635">
        <f t="shared" si="4066"/>
        <v>12</v>
      </c>
      <c r="V3635" t="str">
        <f t="shared" si="4101"/>
        <v>511</v>
      </c>
      <c r="W3635" s="188">
        <f t="shared" si="4067"/>
        <v>0</v>
      </c>
      <c r="X3635" s="188">
        <f t="shared" si="4068"/>
        <v>0</v>
      </c>
      <c r="Y3635" s="33">
        <f t="shared" si="4069"/>
        <v>44179</v>
      </c>
    </row>
    <row r="3636" spans="1:25" ht="15">
      <c r="A3636" s="39"/>
      <c r="B3636" s="240"/>
      <c r="C3636" s="14" t="str">
        <f>IF(B3625&lt;&gt;"",'Agents Postes'!E$14,"")</f>
        <v/>
      </c>
      <c r="D3636" s="15"/>
      <c r="E3636" s="16"/>
      <c r="F3636" s="16"/>
      <c r="G3636" s="17"/>
      <c r="H3636" s="17"/>
      <c r="I3636" s="18"/>
      <c r="J3636" s="18"/>
      <c r="K3636" s="19"/>
      <c r="L3636" s="1">
        <f t="shared" si="4098"/>
        <v>0</v>
      </c>
      <c r="M3636" s="4">
        <f t="shared" si="4099"/>
        <v>0</v>
      </c>
      <c r="R3636">
        <f t="shared" si="4063"/>
        <v>1</v>
      </c>
      <c r="S3636" s="33">
        <f t="shared" ref="S3636" si="4115">S3623</f>
        <v>44179</v>
      </c>
      <c r="T3636">
        <f t="shared" si="4065"/>
        <v>51</v>
      </c>
      <c r="U3636">
        <f t="shared" si="4066"/>
        <v>12</v>
      </c>
      <c r="V3636" t="str">
        <f t="shared" si="4101"/>
        <v>511</v>
      </c>
      <c r="W3636" s="188">
        <f t="shared" si="4067"/>
        <v>0</v>
      </c>
      <c r="X3636" s="188">
        <f t="shared" si="4068"/>
        <v>0</v>
      </c>
      <c r="Y3636" s="33">
        <f t="shared" si="4069"/>
        <v>44179</v>
      </c>
    </row>
    <row r="3637" spans="1:25" ht="15.75" thickBot="1">
      <c r="A3637" s="39"/>
      <c r="B3637" s="241"/>
      <c r="C3637" s="14" t="str">
        <f>IF(B3626&lt;&gt;"",'Agents Postes'!E$14,"")</f>
        <v/>
      </c>
      <c r="D3637" s="15"/>
      <c r="E3637" s="126"/>
      <c r="F3637" s="126"/>
      <c r="G3637" s="127"/>
      <c r="H3637" s="127"/>
      <c r="I3637" s="128"/>
      <c r="J3637" s="128"/>
      <c r="K3637" s="21"/>
      <c r="L3637" s="5">
        <f t="shared" si="4098"/>
        <v>0</v>
      </c>
      <c r="M3637" s="6">
        <f t="shared" si="4099"/>
        <v>0</v>
      </c>
      <c r="R3637">
        <f t="shared" si="4063"/>
        <v>1</v>
      </c>
      <c r="S3637" s="33">
        <f t="shared" ref="S3637" si="4116">S3623</f>
        <v>44179</v>
      </c>
      <c r="T3637">
        <f t="shared" si="4065"/>
        <v>51</v>
      </c>
      <c r="U3637">
        <f t="shared" si="4066"/>
        <v>12</v>
      </c>
      <c r="V3637" t="str">
        <f t="shared" si="4101"/>
        <v>511</v>
      </c>
      <c r="W3637" s="188">
        <f t="shared" si="4067"/>
        <v>0</v>
      </c>
      <c r="X3637" s="188">
        <f t="shared" si="4068"/>
        <v>0</v>
      </c>
      <c r="Y3637" s="33">
        <f t="shared" si="4069"/>
        <v>44179</v>
      </c>
    </row>
    <row r="3638" spans="1:25" ht="15">
      <c r="A3638" s="39">
        <v>242</v>
      </c>
      <c r="B3638" s="239">
        <f>IF(WORKDAY(D$4,A3638,Feries)&lt;=F$4,WORKDAY(D$4,A3638,Feries),"")</f>
        <v>44180</v>
      </c>
      <c r="C3638" s="11" t="str">
        <f>IF(B3638&lt;&gt;"",'Agents Postes'!E$3,"")</f>
        <v>Herbert Dupont</v>
      </c>
      <c r="D3638" s="12"/>
      <c r="E3638" s="123"/>
      <c r="F3638" s="123"/>
      <c r="G3638" s="124"/>
      <c r="H3638" s="124"/>
      <c r="I3638" s="125"/>
      <c r="J3638" s="125"/>
      <c r="K3638" s="13"/>
      <c r="L3638" s="2">
        <f t="shared" si="4098"/>
        <v>0</v>
      </c>
      <c r="M3638" s="3">
        <f t="shared" si="4099"/>
        <v>0</v>
      </c>
      <c r="R3638">
        <f t="shared" si="4063"/>
        <v>2</v>
      </c>
      <c r="S3638" s="33">
        <f t="shared" ref="S3638" si="4117">B3638</f>
        <v>44180</v>
      </c>
      <c r="T3638">
        <f t="shared" si="4065"/>
        <v>51</v>
      </c>
      <c r="U3638">
        <f t="shared" si="4066"/>
        <v>12</v>
      </c>
      <c r="V3638" t="str">
        <f t="shared" si="4101"/>
        <v>51Herbert Dupont2</v>
      </c>
      <c r="W3638" s="188">
        <f t="shared" si="4067"/>
        <v>0</v>
      </c>
      <c r="X3638" s="188">
        <f t="shared" si="4068"/>
        <v>0</v>
      </c>
      <c r="Y3638" s="33">
        <f t="shared" si="4069"/>
        <v>44180</v>
      </c>
    </row>
    <row r="3639" spans="1:25" ht="15">
      <c r="A3639" s="39"/>
      <c r="B3639" s="240"/>
      <c r="C3639" s="14" t="str">
        <f>IF(B3638&lt;&gt;"",'Agents Postes'!E$4,"")</f>
        <v>Lulu Durand</v>
      </c>
      <c r="D3639" s="15"/>
      <c r="E3639" s="16"/>
      <c r="F3639" s="16"/>
      <c r="G3639" s="17"/>
      <c r="H3639" s="17"/>
      <c r="I3639" s="18"/>
      <c r="J3639" s="18"/>
      <c r="K3639" s="19"/>
      <c r="L3639" s="1">
        <f t="shared" si="4098"/>
        <v>0</v>
      </c>
      <c r="M3639" s="4">
        <f t="shared" si="4099"/>
        <v>0</v>
      </c>
      <c r="R3639">
        <f t="shared" si="4063"/>
        <v>2</v>
      </c>
      <c r="S3639" s="33">
        <f t="shared" ref="S3639" si="4118">S3638</f>
        <v>44180</v>
      </c>
      <c r="T3639">
        <f t="shared" si="4065"/>
        <v>51</v>
      </c>
      <c r="U3639">
        <f t="shared" si="4066"/>
        <v>12</v>
      </c>
      <c r="V3639" t="str">
        <f t="shared" si="4101"/>
        <v>51Lulu Durand2</v>
      </c>
      <c r="W3639" s="188">
        <f t="shared" si="4067"/>
        <v>0</v>
      </c>
      <c r="X3639" s="188">
        <f t="shared" si="4068"/>
        <v>0</v>
      </c>
      <c r="Y3639" s="33">
        <f t="shared" si="4069"/>
        <v>44180</v>
      </c>
    </row>
    <row r="3640" spans="1:25" ht="15">
      <c r="A3640" s="39"/>
      <c r="B3640" s="240"/>
      <c r="C3640" s="14" t="str">
        <f>IF(B3638&lt;&gt;"",'Agents Postes'!E$5,"")</f>
        <v>Jules Wist</v>
      </c>
      <c r="D3640" s="15"/>
      <c r="E3640" s="16"/>
      <c r="F3640" s="16"/>
      <c r="G3640" s="17"/>
      <c r="H3640" s="17"/>
      <c r="I3640" s="18"/>
      <c r="J3640" s="18"/>
      <c r="K3640" s="19"/>
      <c r="L3640" s="1">
        <f t="shared" si="4098"/>
        <v>0</v>
      </c>
      <c r="M3640" s="4">
        <f t="shared" si="4099"/>
        <v>0</v>
      </c>
      <c r="R3640">
        <f t="shared" si="4063"/>
        <v>2</v>
      </c>
      <c r="S3640" s="33">
        <f t="shared" ref="S3640" si="4119">S3638</f>
        <v>44180</v>
      </c>
      <c r="T3640">
        <f t="shared" si="4065"/>
        <v>51</v>
      </c>
      <c r="U3640">
        <f t="shared" si="4066"/>
        <v>12</v>
      </c>
      <c r="V3640" t="str">
        <f t="shared" si="4101"/>
        <v>51Jules Wist2</v>
      </c>
      <c r="W3640" s="188">
        <f t="shared" si="4067"/>
        <v>0</v>
      </c>
      <c r="X3640" s="188">
        <f t="shared" si="4068"/>
        <v>0</v>
      </c>
      <c r="Y3640" s="33">
        <f t="shared" si="4069"/>
        <v>44180</v>
      </c>
    </row>
    <row r="3641" spans="1:25" ht="15">
      <c r="A3641" s="39"/>
      <c r="B3641" s="240"/>
      <c r="C3641" s="14" t="str">
        <f>IF(B3638&lt;&gt;"",'Agents Postes'!E$6,"")</f>
        <v>Honoré Tarot</v>
      </c>
      <c r="D3641" s="15"/>
      <c r="E3641" s="16"/>
      <c r="F3641" s="16"/>
      <c r="G3641" s="17"/>
      <c r="H3641" s="17"/>
      <c r="I3641" s="18"/>
      <c r="J3641" s="18"/>
      <c r="K3641" s="19"/>
      <c r="L3641" s="1">
        <f t="shared" si="4098"/>
        <v>0</v>
      </c>
      <c r="M3641" s="4">
        <f t="shared" si="4099"/>
        <v>0</v>
      </c>
      <c r="R3641">
        <f t="shared" si="4063"/>
        <v>2</v>
      </c>
      <c r="S3641" s="33">
        <f t="shared" ref="S3641" si="4120">S3638</f>
        <v>44180</v>
      </c>
      <c r="T3641">
        <f t="shared" si="4065"/>
        <v>51</v>
      </c>
      <c r="U3641">
        <f t="shared" si="4066"/>
        <v>12</v>
      </c>
      <c r="V3641" t="str">
        <f t="shared" si="4101"/>
        <v>51Honoré Tarot2</v>
      </c>
      <c r="W3641" s="188">
        <f t="shared" si="4067"/>
        <v>0</v>
      </c>
      <c r="X3641" s="188">
        <f t="shared" si="4068"/>
        <v>0</v>
      </c>
      <c r="Y3641" s="33">
        <f t="shared" si="4069"/>
        <v>44180</v>
      </c>
    </row>
    <row r="3642" spans="1:25" ht="15">
      <c r="A3642" s="39"/>
      <c r="B3642" s="240"/>
      <c r="C3642" s="14" t="str">
        <f>IF(B3638&lt;&gt;"",'Agents Postes'!E$7,"")</f>
        <v>Joseph Belote</v>
      </c>
      <c r="D3642" s="15"/>
      <c r="E3642" s="16"/>
      <c r="F3642" s="16"/>
      <c r="G3642" s="17"/>
      <c r="H3642" s="17"/>
      <c r="I3642" s="18"/>
      <c r="J3642" s="18"/>
      <c r="K3642" s="19"/>
      <c r="L3642" s="1">
        <f t="shared" si="4098"/>
        <v>0</v>
      </c>
      <c r="M3642" s="4">
        <f t="shared" si="4099"/>
        <v>0</v>
      </c>
      <c r="R3642">
        <f t="shared" si="4063"/>
        <v>2</v>
      </c>
      <c r="S3642" s="33">
        <f t="shared" ref="S3642" si="4121">S3638</f>
        <v>44180</v>
      </c>
      <c r="T3642">
        <f t="shared" si="4065"/>
        <v>51</v>
      </c>
      <c r="U3642">
        <f t="shared" si="4066"/>
        <v>12</v>
      </c>
      <c r="V3642" t="str">
        <f t="shared" si="4101"/>
        <v>51Joseph Belote2</v>
      </c>
      <c r="W3642" s="188">
        <f t="shared" si="4067"/>
        <v>0</v>
      </c>
      <c r="X3642" s="188">
        <f t="shared" si="4068"/>
        <v>0</v>
      </c>
      <c r="Y3642" s="33">
        <f t="shared" si="4069"/>
        <v>44180</v>
      </c>
    </row>
    <row r="3643" spans="1:25" ht="15">
      <c r="A3643" s="39"/>
      <c r="B3643" s="240"/>
      <c r="C3643" s="14" t="str">
        <f>IF(B3638&lt;&gt;"",'Agents Postes'!E$8,"")</f>
        <v/>
      </c>
      <c r="D3643" s="15"/>
      <c r="E3643" s="16"/>
      <c r="F3643" s="16"/>
      <c r="G3643" s="17"/>
      <c r="H3643" s="17"/>
      <c r="I3643" s="18"/>
      <c r="J3643" s="18"/>
      <c r="K3643" s="19"/>
      <c r="L3643" s="1">
        <f t="shared" si="4098"/>
        <v>0</v>
      </c>
      <c r="M3643" s="4">
        <f t="shared" si="4099"/>
        <v>0</v>
      </c>
      <c r="R3643">
        <f t="shared" si="4063"/>
        <v>2</v>
      </c>
      <c r="S3643" s="33">
        <f t="shared" ref="S3643" si="4122">S3638</f>
        <v>44180</v>
      </c>
      <c r="T3643">
        <f t="shared" si="4065"/>
        <v>51</v>
      </c>
      <c r="U3643">
        <f t="shared" si="4066"/>
        <v>12</v>
      </c>
      <c r="V3643" t="str">
        <f t="shared" si="4101"/>
        <v>512</v>
      </c>
      <c r="W3643" s="188">
        <f t="shared" si="4067"/>
        <v>0</v>
      </c>
      <c r="X3643" s="188">
        <f t="shared" si="4068"/>
        <v>0</v>
      </c>
      <c r="Y3643" s="33">
        <f t="shared" si="4069"/>
        <v>44180</v>
      </c>
    </row>
    <row r="3644" spans="1:25" ht="15">
      <c r="A3644" s="39"/>
      <c r="B3644" s="240"/>
      <c r="C3644" s="14" t="str">
        <f>IF(B3638&lt;&gt;"",'Agents Postes'!E$9,"")</f>
        <v/>
      </c>
      <c r="D3644" s="15"/>
      <c r="E3644" s="16"/>
      <c r="F3644" s="16"/>
      <c r="G3644" s="17"/>
      <c r="H3644" s="17"/>
      <c r="I3644" s="18"/>
      <c r="J3644" s="18"/>
      <c r="K3644" s="19"/>
      <c r="L3644" s="1">
        <f t="shared" si="4098"/>
        <v>0</v>
      </c>
      <c r="M3644" s="4">
        <f t="shared" si="4099"/>
        <v>0</v>
      </c>
      <c r="R3644">
        <f t="shared" si="4063"/>
        <v>2</v>
      </c>
      <c r="S3644" s="33">
        <f t="shared" ref="S3644" si="4123">S3638</f>
        <v>44180</v>
      </c>
      <c r="T3644">
        <f t="shared" si="4065"/>
        <v>51</v>
      </c>
      <c r="U3644">
        <f t="shared" si="4066"/>
        <v>12</v>
      </c>
      <c r="V3644" t="str">
        <f t="shared" si="4101"/>
        <v>512</v>
      </c>
      <c r="W3644" s="188">
        <f t="shared" si="4067"/>
        <v>0</v>
      </c>
      <c r="X3644" s="188">
        <f t="shared" si="4068"/>
        <v>0</v>
      </c>
      <c r="Y3644" s="33">
        <f t="shared" si="4069"/>
        <v>44180</v>
      </c>
    </row>
    <row r="3645" spans="1:25" ht="15">
      <c r="A3645" s="39"/>
      <c r="B3645" s="240"/>
      <c r="C3645" s="14" t="str">
        <f>IF(B3638&lt;&gt;"",'Agents Postes'!E$10,"")</f>
        <v/>
      </c>
      <c r="D3645" s="15"/>
      <c r="E3645" s="16"/>
      <c r="F3645" s="16"/>
      <c r="G3645" s="17"/>
      <c r="H3645" s="17"/>
      <c r="I3645" s="18"/>
      <c r="J3645" s="18"/>
      <c r="K3645" s="19"/>
      <c r="L3645" s="1">
        <f t="shared" si="4098"/>
        <v>0</v>
      </c>
      <c r="M3645" s="4">
        <f t="shared" si="4099"/>
        <v>0</v>
      </c>
      <c r="R3645">
        <f t="shared" si="4063"/>
        <v>2</v>
      </c>
      <c r="S3645" s="33">
        <f t="shared" ref="S3645" si="4124">S3638</f>
        <v>44180</v>
      </c>
      <c r="T3645">
        <f t="shared" si="4065"/>
        <v>51</v>
      </c>
      <c r="U3645">
        <f t="shared" si="4066"/>
        <v>12</v>
      </c>
      <c r="V3645" t="str">
        <f t="shared" si="4101"/>
        <v>512</v>
      </c>
      <c r="W3645" s="188">
        <f t="shared" si="4067"/>
        <v>0</v>
      </c>
      <c r="X3645" s="188">
        <f t="shared" si="4068"/>
        <v>0</v>
      </c>
      <c r="Y3645" s="33">
        <f t="shared" si="4069"/>
        <v>44180</v>
      </c>
    </row>
    <row r="3646" spans="1:25" ht="15">
      <c r="A3646" s="39"/>
      <c r="B3646" s="240"/>
      <c r="C3646" s="14" t="str">
        <f>IF(B3638&lt;&gt;"",'Agents Postes'!E$11,"")</f>
        <v/>
      </c>
      <c r="D3646" s="15"/>
      <c r="E3646" s="16"/>
      <c r="F3646" s="16"/>
      <c r="G3646" s="17"/>
      <c r="H3646" s="17"/>
      <c r="I3646" s="18"/>
      <c r="J3646" s="18"/>
      <c r="K3646" s="19"/>
      <c r="L3646" s="1">
        <f t="shared" si="4098"/>
        <v>0</v>
      </c>
      <c r="M3646" s="4">
        <f t="shared" si="4099"/>
        <v>0</v>
      </c>
      <c r="R3646">
        <f t="shared" si="4063"/>
        <v>2</v>
      </c>
      <c r="S3646" s="33">
        <f t="shared" ref="S3646" si="4125">S3638</f>
        <v>44180</v>
      </c>
      <c r="T3646">
        <f t="shared" si="4065"/>
        <v>51</v>
      </c>
      <c r="U3646">
        <f t="shared" si="4066"/>
        <v>12</v>
      </c>
      <c r="V3646" t="str">
        <f t="shared" si="4101"/>
        <v>512</v>
      </c>
      <c r="W3646" s="188">
        <f t="shared" si="4067"/>
        <v>0</v>
      </c>
      <c r="X3646" s="188">
        <f t="shared" si="4068"/>
        <v>0</v>
      </c>
      <c r="Y3646" s="33">
        <f t="shared" si="4069"/>
        <v>44180</v>
      </c>
    </row>
    <row r="3647" spans="1:25" ht="15">
      <c r="A3647" s="39"/>
      <c r="B3647" s="240"/>
      <c r="C3647" s="14" t="str">
        <f>IF(B3638&lt;&gt;"",'Agents Postes'!E$12,"")</f>
        <v/>
      </c>
      <c r="D3647" s="15"/>
      <c r="E3647" s="16"/>
      <c r="F3647" s="16"/>
      <c r="G3647" s="17"/>
      <c r="H3647" s="17"/>
      <c r="I3647" s="18"/>
      <c r="J3647" s="18"/>
      <c r="K3647" s="19"/>
      <c r="L3647" s="1">
        <f t="shared" si="4098"/>
        <v>0</v>
      </c>
      <c r="M3647" s="4">
        <f t="shared" si="4099"/>
        <v>0</v>
      </c>
      <c r="R3647">
        <f t="shared" si="4063"/>
        <v>2</v>
      </c>
      <c r="S3647" s="33">
        <f t="shared" ref="S3647" si="4126">S3638</f>
        <v>44180</v>
      </c>
      <c r="T3647">
        <f t="shared" si="4065"/>
        <v>51</v>
      </c>
      <c r="U3647">
        <f t="shared" si="4066"/>
        <v>12</v>
      </c>
      <c r="V3647" t="str">
        <f t="shared" si="4101"/>
        <v>512</v>
      </c>
      <c r="W3647" s="188">
        <f t="shared" si="4067"/>
        <v>0</v>
      </c>
      <c r="X3647" s="188">
        <f t="shared" si="4068"/>
        <v>0</v>
      </c>
      <c r="Y3647" s="33">
        <f t="shared" si="4069"/>
        <v>44180</v>
      </c>
    </row>
    <row r="3648" spans="1:25" ht="15">
      <c r="A3648" s="39"/>
      <c r="B3648" s="240"/>
      <c r="C3648" s="14" t="str">
        <f>IF(B3638&lt;&gt;"",'Agents Postes'!E$13,"")</f>
        <v/>
      </c>
      <c r="D3648" s="15"/>
      <c r="E3648" s="16"/>
      <c r="F3648" s="16"/>
      <c r="G3648" s="17"/>
      <c r="H3648" s="17"/>
      <c r="I3648" s="18"/>
      <c r="J3648" s="18"/>
      <c r="K3648" s="19"/>
      <c r="L3648" s="1">
        <f t="shared" si="4098"/>
        <v>0</v>
      </c>
      <c r="M3648" s="4">
        <f t="shared" si="4099"/>
        <v>0</v>
      </c>
      <c r="R3648">
        <f t="shared" si="4063"/>
        <v>2</v>
      </c>
      <c r="S3648" s="33">
        <f t="shared" ref="S3648" si="4127">S3638</f>
        <v>44180</v>
      </c>
      <c r="T3648">
        <f t="shared" si="4065"/>
        <v>51</v>
      </c>
      <c r="U3648">
        <f t="shared" si="4066"/>
        <v>12</v>
      </c>
      <c r="V3648" t="str">
        <f t="shared" si="4101"/>
        <v>512</v>
      </c>
      <c r="W3648" s="188">
        <f t="shared" si="4067"/>
        <v>0</v>
      </c>
      <c r="X3648" s="188">
        <f t="shared" si="4068"/>
        <v>0</v>
      </c>
      <c r="Y3648" s="33">
        <f t="shared" si="4069"/>
        <v>44180</v>
      </c>
    </row>
    <row r="3649" spans="1:25" ht="15">
      <c r="A3649" s="39"/>
      <c r="B3649" s="240"/>
      <c r="C3649" s="14" t="str">
        <f>IF(B3638&lt;&gt;"",'Agents Postes'!E$14,"")</f>
        <v/>
      </c>
      <c r="D3649" s="15"/>
      <c r="E3649" s="16"/>
      <c r="F3649" s="16"/>
      <c r="G3649" s="17"/>
      <c r="H3649" s="17"/>
      <c r="I3649" s="18"/>
      <c r="J3649" s="18"/>
      <c r="K3649" s="19"/>
      <c r="L3649" s="1">
        <f t="shared" si="4098"/>
        <v>0</v>
      </c>
      <c r="M3649" s="4">
        <f t="shared" si="4099"/>
        <v>0</v>
      </c>
      <c r="R3649">
        <f t="shared" si="4063"/>
        <v>2</v>
      </c>
      <c r="S3649" s="33">
        <f t="shared" ref="S3649" si="4128">S3638</f>
        <v>44180</v>
      </c>
      <c r="T3649">
        <f t="shared" si="4065"/>
        <v>51</v>
      </c>
      <c r="U3649">
        <f t="shared" si="4066"/>
        <v>12</v>
      </c>
      <c r="V3649" t="str">
        <f t="shared" si="4101"/>
        <v>512</v>
      </c>
      <c r="W3649" s="188">
        <f t="shared" si="4067"/>
        <v>0</v>
      </c>
      <c r="X3649" s="188">
        <f t="shared" si="4068"/>
        <v>0</v>
      </c>
      <c r="Y3649" s="33">
        <f t="shared" si="4069"/>
        <v>44180</v>
      </c>
    </row>
    <row r="3650" spans="1:25" ht="15">
      <c r="A3650" s="39"/>
      <c r="B3650" s="240"/>
      <c r="C3650" s="14" t="str">
        <f>IF(B3639&lt;&gt;"",'Agents Postes'!E$14,"")</f>
        <v/>
      </c>
      <c r="D3650" s="15"/>
      <c r="E3650" s="16"/>
      <c r="F3650" s="16"/>
      <c r="G3650" s="17"/>
      <c r="H3650" s="17"/>
      <c r="I3650" s="18"/>
      <c r="J3650" s="18"/>
      <c r="K3650" s="19"/>
      <c r="L3650" s="1">
        <f t="shared" si="4098"/>
        <v>0</v>
      </c>
      <c r="M3650" s="4">
        <f t="shared" si="4099"/>
        <v>0</v>
      </c>
      <c r="R3650">
        <f t="shared" si="4063"/>
        <v>2</v>
      </c>
      <c r="S3650" s="33">
        <f t="shared" ref="S3650" si="4129">S3638</f>
        <v>44180</v>
      </c>
      <c r="T3650">
        <f t="shared" si="4065"/>
        <v>51</v>
      </c>
      <c r="U3650">
        <f t="shared" si="4066"/>
        <v>12</v>
      </c>
      <c r="V3650" t="str">
        <f t="shared" si="4101"/>
        <v>512</v>
      </c>
      <c r="W3650" s="188">
        <f t="shared" si="4067"/>
        <v>0</v>
      </c>
      <c r="X3650" s="188">
        <f t="shared" si="4068"/>
        <v>0</v>
      </c>
      <c r="Y3650" s="33">
        <f t="shared" si="4069"/>
        <v>44180</v>
      </c>
    </row>
    <row r="3651" spans="1:25" ht="15">
      <c r="A3651" s="39"/>
      <c r="B3651" s="240"/>
      <c r="C3651" s="14" t="str">
        <f>IF(B3640&lt;&gt;"",'Agents Postes'!E$14,"")</f>
        <v/>
      </c>
      <c r="D3651" s="15"/>
      <c r="E3651" s="16"/>
      <c r="F3651" s="16"/>
      <c r="G3651" s="17"/>
      <c r="H3651" s="17"/>
      <c r="I3651" s="18"/>
      <c r="J3651" s="18"/>
      <c r="K3651" s="19"/>
      <c r="L3651" s="1">
        <f t="shared" si="4098"/>
        <v>0</v>
      </c>
      <c r="M3651" s="4">
        <f t="shared" si="4099"/>
        <v>0</v>
      </c>
      <c r="R3651">
        <f t="shared" si="4063"/>
        <v>2</v>
      </c>
      <c r="S3651" s="33">
        <f t="shared" ref="S3651" si="4130">S3638</f>
        <v>44180</v>
      </c>
      <c r="T3651">
        <f t="shared" si="4065"/>
        <v>51</v>
      </c>
      <c r="U3651">
        <f t="shared" si="4066"/>
        <v>12</v>
      </c>
      <c r="V3651" t="str">
        <f t="shared" si="4101"/>
        <v>512</v>
      </c>
      <c r="W3651" s="188">
        <f t="shared" si="4067"/>
        <v>0</v>
      </c>
      <c r="X3651" s="188">
        <f t="shared" si="4068"/>
        <v>0</v>
      </c>
      <c r="Y3651" s="33">
        <f t="shared" si="4069"/>
        <v>44180</v>
      </c>
    </row>
    <row r="3652" spans="1:25" ht="15.75" thickBot="1">
      <c r="A3652" s="39"/>
      <c r="B3652" s="241"/>
      <c r="C3652" s="14" t="str">
        <f>IF(B3641&lt;&gt;"",'Agents Postes'!E$14,"")</f>
        <v/>
      </c>
      <c r="D3652" s="15"/>
      <c r="E3652" s="126"/>
      <c r="F3652" s="126"/>
      <c r="G3652" s="127"/>
      <c r="H3652" s="127"/>
      <c r="I3652" s="128"/>
      <c r="J3652" s="128"/>
      <c r="K3652" s="21"/>
      <c r="L3652" s="5">
        <f t="shared" si="4098"/>
        <v>0</v>
      </c>
      <c r="M3652" s="6">
        <f t="shared" si="4099"/>
        <v>0</v>
      </c>
      <c r="R3652">
        <f t="shared" si="4063"/>
        <v>2</v>
      </c>
      <c r="S3652" s="33">
        <f t="shared" ref="S3652" si="4131">S3638</f>
        <v>44180</v>
      </c>
      <c r="T3652">
        <f t="shared" si="4065"/>
        <v>51</v>
      </c>
      <c r="U3652">
        <f t="shared" si="4066"/>
        <v>12</v>
      </c>
      <c r="V3652" t="str">
        <f t="shared" si="4101"/>
        <v>512</v>
      </c>
      <c r="W3652" s="188">
        <f t="shared" si="4067"/>
        <v>0</v>
      </c>
      <c r="X3652" s="188">
        <f t="shared" si="4068"/>
        <v>0</v>
      </c>
      <c r="Y3652" s="33">
        <f t="shared" si="4069"/>
        <v>44180</v>
      </c>
    </row>
    <row r="3653" spans="1:25" ht="15">
      <c r="A3653" s="39">
        <v>243</v>
      </c>
      <c r="B3653" s="239">
        <f>IF(WORKDAY(D$4,A3653,Feries)&lt;=F$4,WORKDAY(D$4,A3653,Feries),"")</f>
        <v>44181</v>
      </c>
      <c r="C3653" s="11" t="str">
        <f>IF(B3653&lt;&gt;"",'Agents Postes'!E$3,"")</f>
        <v>Herbert Dupont</v>
      </c>
      <c r="D3653" s="12"/>
      <c r="E3653" s="123"/>
      <c r="F3653" s="123"/>
      <c r="G3653" s="124"/>
      <c r="H3653" s="124"/>
      <c r="I3653" s="125"/>
      <c r="J3653" s="125"/>
      <c r="K3653" s="13"/>
      <c r="L3653" s="2">
        <f t="shared" si="4098"/>
        <v>0</v>
      </c>
      <c r="M3653" s="3">
        <f t="shared" si="4099"/>
        <v>0</v>
      </c>
      <c r="R3653">
        <f t="shared" si="4063"/>
        <v>3</v>
      </c>
      <c r="S3653" s="33">
        <f t="shared" ref="S3653" si="4132">B3653</f>
        <v>44181</v>
      </c>
      <c r="T3653">
        <f t="shared" si="4065"/>
        <v>51</v>
      </c>
      <c r="U3653">
        <f t="shared" si="4066"/>
        <v>12</v>
      </c>
      <c r="V3653" t="str">
        <f t="shared" si="4101"/>
        <v>51Herbert Dupont3</v>
      </c>
      <c r="W3653" s="188">
        <f t="shared" si="4067"/>
        <v>0</v>
      </c>
      <c r="X3653" s="188">
        <f t="shared" si="4068"/>
        <v>0</v>
      </c>
      <c r="Y3653" s="33">
        <f t="shared" si="4069"/>
        <v>44181</v>
      </c>
    </row>
    <row r="3654" spans="1:25" ht="15">
      <c r="A3654" s="39"/>
      <c r="B3654" s="240"/>
      <c r="C3654" s="14" t="str">
        <f>IF(B3653&lt;&gt;"",'Agents Postes'!E$4,"")</f>
        <v>Lulu Durand</v>
      </c>
      <c r="D3654" s="15"/>
      <c r="E3654" s="16"/>
      <c r="F3654" s="16"/>
      <c r="G3654" s="17"/>
      <c r="H3654" s="17"/>
      <c r="I3654" s="18"/>
      <c r="J3654" s="18"/>
      <c r="K3654" s="19"/>
      <c r="L3654" s="1">
        <f t="shared" si="4098"/>
        <v>0</v>
      </c>
      <c r="M3654" s="4">
        <f t="shared" si="4099"/>
        <v>0</v>
      </c>
      <c r="R3654">
        <f t="shared" si="4063"/>
        <v>3</v>
      </c>
      <c r="S3654" s="33">
        <f t="shared" ref="S3654" si="4133">S3653</f>
        <v>44181</v>
      </c>
      <c r="T3654">
        <f t="shared" si="4065"/>
        <v>51</v>
      </c>
      <c r="U3654">
        <f t="shared" si="4066"/>
        <v>12</v>
      </c>
      <c r="V3654" t="str">
        <f t="shared" si="4101"/>
        <v>51Lulu Durand3</v>
      </c>
      <c r="W3654" s="188">
        <f t="shared" si="4067"/>
        <v>0</v>
      </c>
      <c r="X3654" s="188">
        <f t="shared" si="4068"/>
        <v>0</v>
      </c>
      <c r="Y3654" s="33">
        <f t="shared" si="4069"/>
        <v>44181</v>
      </c>
    </row>
    <row r="3655" spans="1:25" ht="15">
      <c r="A3655" s="39"/>
      <c r="B3655" s="240"/>
      <c r="C3655" s="14" t="str">
        <f>IF(B3653&lt;&gt;"",'Agents Postes'!E$5,"")</f>
        <v>Jules Wist</v>
      </c>
      <c r="D3655" s="15"/>
      <c r="E3655" s="16"/>
      <c r="F3655" s="16"/>
      <c r="G3655" s="17"/>
      <c r="H3655" s="17"/>
      <c r="I3655" s="18"/>
      <c r="J3655" s="18"/>
      <c r="K3655" s="19"/>
      <c r="L3655" s="1">
        <f t="shared" si="4098"/>
        <v>0</v>
      </c>
      <c r="M3655" s="4">
        <f t="shared" si="4099"/>
        <v>0</v>
      </c>
      <c r="R3655">
        <f t="shared" si="4063"/>
        <v>3</v>
      </c>
      <c r="S3655" s="33">
        <f t="shared" ref="S3655" si="4134">S3653</f>
        <v>44181</v>
      </c>
      <c r="T3655">
        <f t="shared" si="4065"/>
        <v>51</v>
      </c>
      <c r="U3655">
        <f t="shared" si="4066"/>
        <v>12</v>
      </c>
      <c r="V3655" t="str">
        <f t="shared" si="4101"/>
        <v>51Jules Wist3</v>
      </c>
      <c r="W3655" s="188">
        <f t="shared" si="4067"/>
        <v>0</v>
      </c>
      <c r="X3655" s="188">
        <f t="shared" si="4068"/>
        <v>0</v>
      </c>
      <c r="Y3655" s="33">
        <f t="shared" si="4069"/>
        <v>44181</v>
      </c>
    </row>
    <row r="3656" spans="1:25" ht="15">
      <c r="A3656" s="39"/>
      <c r="B3656" s="240"/>
      <c r="C3656" s="14" t="str">
        <f>IF(B3653&lt;&gt;"",'Agents Postes'!E$6,"")</f>
        <v>Honoré Tarot</v>
      </c>
      <c r="D3656" s="15"/>
      <c r="E3656" s="16"/>
      <c r="F3656" s="16"/>
      <c r="G3656" s="17"/>
      <c r="H3656" s="17"/>
      <c r="I3656" s="18"/>
      <c r="J3656" s="18"/>
      <c r="K3656" s="19"/>
      <c r="L3656" s="1">
        <f t="shared" si="4098"/>
        <v>0</v>
      </c>
      <c r="M3656" s="4">
        <f t="shared" si="4099"/>
        <v>0</v>
      </c>
      <c r="R3656">
        <f t="shared" si="4063"/>
        <v>3</v>
      </c>
      <c r="S3656" s="33">
        <f t="shared" ref="S3656" si="4135">S3653</f>
        <v>44181</v>
      </c>
      <c r="T3656">
        <f t="shared" si="4065"/>
        <v>51</v>
      </c>
      <c r="U3656">
        <f t="shared" si="4066"/>
        <v>12</v>
      </c>
      <c r="V3656" t="str">
        <f t="shared" si="4101"/>
        <v>51Honoré Tarot3</v>
      </c>
      <c r="W3656" s="188">
        <f t="shared" si="4067"/>
        <v>0</v>
      </c>
      <c r="X3656" s="188">
        <f t="shared" si="4068"/>
        <v>0</v>
      </c>
      <c r="Y3656" s="33">
        <f t="shared" si="4069"/>
        <v>44181</v>
      </c>
    </row>
    <row r="3657" spans="1:25" ht="15">
      <c r="A3657" s="39"/>
      <c r="B3657" s="240"/>
      <c r="C3657" s="14" t="str">
        <f>IF(B3653&lt;&gt;"",'Agents Postes'!E$7,"")</f>
        <v>Joseph Belote</v>
      </c>
      <c r="D3657" s="15"/>
      <c r="E3657" s="16"/>
      <c r="F3657" s="16"/>
      <c r="G3657" s="17"/>
      <c r="H3657" s="17"/>
      <c r="I3657" s="18"/>
      <c r="J3657" s="18"/>
      <c r="K3657" s="19"/>
      <c r="L3657" s="1">
        <f t="shared" si="4098"/>
        <v>0</v>
      </c>
      <c r="M3657" s="4">
        <f t="shared" si="4099"/>
        <v>0</v>
      </c>
      <c r="R3657">
        <f t="shared" ref="R3657:R3720" si="4136">IF(S3657&lt;&gt;"",WEEKDAY(S3657,2),"")</f>
        <v>3</v>
      </c>
      <c r="S3657" s="33">
        <f t="shared" ref="S3657" si="4137">S3653</f>
        <v>44181</v>
      </c>
      <c r="T3657">
        <f t="shared" ref="T3657:T3720" si="4138">IF(S3657&lt;&gt;"",WEEKNUM(S3657,2),"")</f>
        <v>51</v>
      </c>
      <c r="U3657">
        <f t="shared" ref="U3657:U3720" si="4139">IF(S3657&lt;&gt;"",MONTH(S3657),"")</f>
        <v>12</v>
      </c>
      <c r="V3657" t="str">
        <f t="shared" si="4101"/>
        <v>51Joseph Belote3</v>
      </c>
      <c r="W3657" s="188">
        <f t="shared" ref="W3657:W3720" si="4140">D3657</f>
        <v>0</v>
      </c>
      <c r="X3657" s="188">
        <f t="shared" ref="X3657:X3720" si="4141">K3657</f>
        <v>0</v>
      </c>
      <c r="Y3657" s="33">
        <f t="shared" ref="Y3657:Y3720" si="4142">S3657</f>
        <v>44181</v>
      </c>
    </row>
    <row r="3658" spans="1:25" ht="15">
      <c r="A3658" s="39"/>
      <c r="B3658" s="240"/>
      <c r="C3658" s="14" t="str">
        <f>IF(B3653&lt;&gt;"",'Agents Postes'!E$8,"")</f>
        <v/>
      </c>
      <c r="D3658" s="15"/>
      <c r="E3658" s="16"/>
      <c r="F3658" s="16"/>
      <c r="G3658" s="17"/>
      <c r="H3658" s="17"/>
      <c r="I3658" s="18"/>
      <c r="J3658" s="18"/>
      <c r="K3658" s="19"/>
      <c r="L3658" s="1">
        <f t="shared" si="4098"/>
        <v>0</v>
      </c>
      <c r="M3658" s="4">
        <f t="shared" si="4099"/>
        <v>0</v>
      </c>
      <c r="R3658">
        <f t="shared" si="4136"/>
        <v>3</v>
      </c>
      <c r="S3658" s="33">
        <f t="shared" ref="S3658" si="4143">S3653</f>
        <v>44181</v>
      </c>
      <c r="T3658">
        <f t="shared" si="4138"/>
        <v>51</v>
      </c>
      <c r="U3658">
        <f t="shared" si="4139"/>
        <v>12</v>
      </c>
      <c r="V3658" t="str">
        <f t="shared" si="4101"/>
        <v>513</v>
      </c>
      <c r="W3658" s="188">
        <f t="shared" si="4140"/>
        <v>0</v>
      </c>
      <c r="X3658" s="188">
        <f t="shared" si="4141"/>
        <v>0</v>
      </c>
      <c r="Y3658" s="33">
        <f t="shared" si="4142"/>
        <v>44181</v>
      </c>
    </row>
    <row r="3659" spans="1:25" ht="15">
      <c r="A3659" s="39"/>
      <c r="B3659" s="240"/>
      <c r="C3659" s="14" t="str">
        <f>IF(B3653&lt;&gt;"",'Agents Postes'!E$9,"")</f>
        <v/>
      </c>
      <c r="D3659" s="15"/>
      <c r="E3659" s="16"/>
      <c r="F3659" s="16"/>
      <c r="G3659" s="17"/>
      <c r="H3659" s="17"/>
      <c r="I3659" s="18"/>
      <c r="J3659" s="18"/>
      <c r="K3659" s="19"/>
      <c r="L3659" s="1">
        <f t="shared" si="4098"/>
        <v>0</v>
      </c>
      <c r="M3659" s="4">
        <f t="shared" si="4099"/>
        <v>0</v>
      </c>
      <c r="R3659">
        <f t="shared" si="4136"/>
        <v>3</v>
      </c>
      <c r="S3659" s="33">
        <f t="shared" ref="S3659" si="4144">S3653</f>
        <v>44181</v>
      </c>
      <c r="T3659">
        <f t="shared" si="4138"/>
        <v>51</v>
      </c>
      <c r="U3659">
        <f t="shared" si="4139"/>
        <v>12</v>
      </c>
      <c r="V3659" t="str">
        <f t="shared" si="4101"/>
        <v>513</v>
      </c>
      <c r="W3659" s="188">
        <f t="shared" si="4140"/>
        <v>0</v>
      </c>
      <c r="X3659" s="188">
        <f t="shared" si="4141"/>
        <v>0</v>
      </c>
      <c r="Y3659" s="33">
        <f t="shared" si="4142"/>
        <v>44181</v>
      </c>
    </row>
    <row r="3660" spans="1:25" ht="15">
      <c r="A3660" s="39"/>
      <c r="B3660" s="240"/>
      <c r="C3660" s="14" t="str">
        <f>IF(B3653&lt;&gt;"",'Agents Postes'!E$10,"")</f>
        <v/>
      </c>
      <c r="D3660" s="15"/>
      <c r="E3660" s="16"/>
      <c r="F3660" s="16"/>
      <c r="G3660" s="17"/>
      <c r="H3660" s="17"/>
      <c r="I3660" s="18"/>
      <c r="J3660" s="18"/>
      <c r="K3660" s="19"/>
      <c r="L3660" s="1">
        <f t="shared" si="4098"/>
        <v>0</v>
      </c>
      <c r="M3660" s="4">
        <f t="shared" si="4099"/>
        <v>0</v>
      </c>
      <c r="R3660">
        <f t="shared" si="4136"/>
        <v>3</v>
      </c>
      <c r="S3660" s="33">
        <f t="shared" ref="S3660" si="4145">S3653</f>
        <v>44181</v>
      </c>
      <c r="T3660">
        <f t="shared" si="4138"/>
        <v>51</v>
      </c>
      <c r="U3660">
        <f t="shared" si="4139"/>
        <v>12</v>
      </c>
      <c r="V3660" t="str">
        <f t="shared" si="4101"/>
        <v>513</v>
      </c>
      <c r="W3660" s="188">
        <f t="shared" si="4140"/>
        <v>0</v>
      </c>
      <c r="X3660" s="188">
        <f t="shared" si="4141"/>
        <v>0</v>
      </c>
      <c r="Y3660" s="33">
        <f t="shared" si="4142"/>
        <v>44181</v>
      </c>
    </row>
    <row r="3661" spans="1:25" ht="15">
      <c r="A3661" s="39"/>
      <c r="B3661" s="240"/>
      <c r="C3661" s="14" t="str">
        <f>IF(B3653&lt;&gt;"",'Agents Postes'!E$11,"")</f>
        <v/>
      </c>
      <c r="D3661" s="15"/>
      <c r="E3661" s="16"/>
      <c r="F3661" s="16"/>
      <c r="G3661" s="17"/>
      <c r="H3661" s="17"/>
      <c r="I3661" s="18"/>
      <c r="J3661" s="18"/>
      <c r="K3661" s="19"/>
      <c r="L3661" s="1">
        <f t="shared" si="4098"/>
        <v>0</v>
      </c>
      <c r="M3661" s="4">
        <f t="shared" si="4099"/>
        <v>0</v>
      </c>
      <c r="R3661">
        <f t="shared" si="4136"/>
        <v>3</v>
      </c>
      <c r="S3661" s="33">
        <f t="shared" ref="S3661" si="4146">S3653</f>
        <v>44181</v>
      </c>
      <c r="T3661">
        <f t="shared" si="4138"/>
        <v>51</v>
      </c>
      <c r="U3661">
        <f t="shared" si="4139"/>
        <v>12</v>
      </c>
      <c r="V3661" t="str">
        <f t="shared" si="4101"/>
        <v>513</v>
      </c>
      <c r="W3661" s="188">
        <f t="shared" si="4140"/>
        <v>0</v>
      </c>
      <c r="X3661" s="188">
        <f t="shared" si="4141"/>
        <v>0</v>
      </c>
      <c r="Y3661" s="33">
        <f t="shared" si="4142"/>
        <v>44181</v>
      </c>
    </row>
    <row r="3662" spans="1:25" ht="15">
      <c r="A3662" s="39"/>
      <c r="B3662" s="240"/>
      <c r="C3662" s="14" t="str">
        <f>IF(B3653&lt;&gt;"",'Agents Postes'!E$12,"")</f>
        <v/>
      </c>
      <c r="D3662" s="15"/>
      <c r="E3662" s="16"/>
      <c r="F3662" s="16"/>
      <c r="G3662" s="17"/>
      <c r="H3662" s="17"/>
      <c r="I3662" s="18"/>
      <c r="J3662" s="18"/>
      <c r="K3662" s="19"/>
      <c r="L3662" s="1">
        <f t="shared" si="4098"/>
        <v>0</v>
      </c>
      <c r="M3662" s="4">
        <f t="shared" si="4099"/>
        <v>0</v>
      </c>
      <c r="R3662">
        <f t="shared" si="4136"/>
        <v>3</v>
      </c>
      <c r="S3662" s="33">
        <f t="shared" ref="S3662" si="4147">S3653</f>
        <v>44181</v>
      </c>
      <c r="T3662">
        <f t="shared" si="4138"/>
        <v>51</v>
      </c>
      <c r="U3662">
        <f t="shared" si="4139"/>
        <v>12</v>
      </c>
      <c r="V3662" t="str">
        <f t="shared" si="4101"/>
        <v>513</v>
      </c>
      <c r="W3662" s="188">
        <f t="shared" si="4140"/>
        <v>0</v>
      </c>
      <c r="X3662" s="188">
        <f t="shared" si="4141"/>
        <v>0</v>
      </c>
      <c r="Y3662" s="33">
        <f t="shared" si="4142"/>
        <v>44181</v>
      </c>
    </row>
    <row r="3663" spans="1:25" ht="15">
      <c r="A3663" s="39"/>
      <c r="B3663" s="240"/>
      <c r="C3663" s="14" t="str">
        <f>IF(B3653&lt;&gt;"",'Agents Postes'!E$13,"")</f>
        <v/>
      </c>
      <c r="D3663" s="15"/>
      <c r="E3663" s="16"/>
      <c r="F3663" s="16"/>
      <c r="G3663" s="17"/>
      <c r="H3663" s="17"/>
      <c r="I3663" s="18"/>
      <c r="J3663" s="18"/>
      <c r="K3663" s="19"/>
      <c r="L3663" s="1">
        <f t="shared" si="4098"/>
        <v>0</v>
      </c>
      <c r="M3663" s="4">
        <f t="shared" si="4099"/>
        <v>0</v>
      </c>
      <c r="R3663">
        <f t="shared" si="4136"/>
        <v>3</v>
      </c>
      <c r="S3663" s="33">
        <f t="shared" ref="S3663" si="4148">S3653</f>
        <v>44181</v>
      </c>
      <c r="T3663">
        <f t="shared" si="4138"/>
        <v>51</v>
      </c>
      <c r="U3663">
        <f t="shared" si="4139"/>
        <v>12</v>
      </c>
      <c r="V3663" t="str">
        <f t="shared" si="4101"/>
        <v>513</v>
      </c>
      <c r="W3663" s="188">
        <f t="shared" si="4140"/>
        <v>0</v>
      </c>
      <c r="X3663" s="188">
        <f t="shared" si="4141"/>
        <v>0</v>
      </c>
      <c r="Y3663" s="33">
        <f t="shared" si="4142"/>
        <v>44181</v>
      </c>
    </row>
    <row r="3664" spans="1:25" ht="15">
      <c r="A3664" s="39"/>
      <c r="B3664" s="240"/>
      <c r="C3664" s="14" t="str">
        <f>IF(B3653&lt;&gt;"",'Agents Postes'!E$14,"")</f>
        <v/>
      </c>
      <c r="D3664" s="15"/>
      <c r="E3664" s="16"/>
      <c r="F3664" s="16"/>
      <c r="G3664" s="17"/>
      <c r="H3664" s="17"/>
      <c r="I3664" s="18"/>
      <c r="J3664" s="18"/>
      <c r="K3664" s="19"/>
      <c r="L3664" s="1">
        <f t="shared" si="4098"/>
        <v>0</v>
      </c>
      <c r="M3664" s="4">
        <f t="shared" si="4099"/>
        <v>0</v>
      </c>
      <c r="R3664">
        <f t="shared" si="4136"/>
        <v>3</v>
      </c>
      <c r="S3664" s="33">
        <f t="shared" ref="S3664" si="4149">S3653</f>
        <v>44181</v>
      </c>
      <c r="T3664">
        <f t="shared" si="4138"/>
        <v>51</v>
      </c>
      <c r="U3664">
        <f t="shared" si="4139"/>
        <v>12</v>
      </c>
      <c r="V3664" t="str">
        <f t="shared" si="4101"/>
        <v>513</v>
      </c>
      <c r="W3664" s="188">
        <f t="shared" si="4140"/>
        <v>0</v>
      </c>
      <c r="X3664" s="188">
        <f t="shared" si="4141"/>
        <v>0</v>
      </c>
      <c r="Y3664" s="33">
        <f t="shared" si="4142"/>
        <v>44181</v>
      </c>
    </row>
    <row r="3665" spans="1:25" ht="15">
      <c r="A3665" s="39"/>
      <c r="B3665" s="240"/>
      <c r="C3665" s="14" t="str">
        <f>IF(B3654&lt;&gt;"",'Agents Postes'!E$14,"")</f>
        <v/>
      </c>
      <c r="D3665" s="15"/>
      <c r="E3665" s="16"/>
      <c r="F3665" s="16"/>
      <c r="G3665" s="17"/>
      <c r="H3665" s="17"/>
      <c r="I3665" s="18"/>
      <c r="J3665" s="18"/>
      <c r="K3665" s="19"/>
      <c r="L3665" s="1">
        <f t="shared" si="4098"/>
        <v>0</v>
      </c>
      <c r="M3665" s="4">
        <f t="shared" si="4099"/>
        <v>0</v>
      </c>
      <c r="R3665">
        <f t="shared" si="4136"/>
        <v>3</v>
      </c>
      <c r="S3665" s="33">
        <f t="shared" ref="S3665" si="4150">S3653</f>
        <v>44181</v>
      </c>
      <c r="T3665">
        <f t="shared" si="4138"/>
        <v>51</v>
      </c>
      <c r="U3665">
        <f t="shared" si="4139"/>
        <v>12</v>
      </c>
      <c r="V3665" t="str">
        <f t="shared" si="4101"/>
        <v>513</v>
      </c>
      <c r="W3665" s="188">
        <f t="shared" si="4140"/>
        <v>0</v>
      </c>
      <c r="X3665" s="188">
        <f t="shared" si="4141"/>
        <v>0</v>
      </c>
      <c r="Y3665" s="33">
        <f t="shared" si="4142"/>
        <v>44181</v>
      </c>
    </row>
    <row r="3666" spans="1:25" ht="15">
      <c r="A3666" s="39"/>
      <c r="B3666" s="240"/>
      <c r="C3666" s="14" t="str">
        <f>IF(B3655&lt;&gt;"",'Agents Postes'!E$14,"")</f>
        <v/>
      </c>
      <c r="D3666" s="15"/>
      <c r="E3666" s="16"/>
      <c r="F3666" s="16"/>
      <c r="G3666" s="17"/>
      <c r="H3666" s="17"/>
      <c r="I3666" s="18"/>
      <c r="J3666" s="18"/>
      <c r="K3666" s="19"/>
      <c r="L3666" s="1">
        <f t="shared" si="4098"/>
        <v>0</v>
      </c>
      <c r="M3666" s="4">
        <f t="shared" si="4099"/>
        <v>0</v>
      </c>
      <c r="R3666">
        <f t="shared" si="4136"/>
        <v>3</v>
      </c>
      <c r="S3666" s="33">
        <f t="shared" ref="S3666" si="4151">S3653</f>
        <v>44181</v>
      </c>
      <c r="T3666">
        <f t="shared" si="4138"/>
        <v>51</v>
      </c>
      <c r="U3666">
        <f t="shared" si="4139"/>
        <v>12</v>
      </c>
      <c r="V3666" t="str">
        <f t="shared" si="4101"/>
        <v>513</v>
      </c>
      <c r="W3666" s="188">
        <f t="shared" si="4140"/>
        <v>0</v>
      </c>
      <c r="X3666" s="188">
        <f t="shared" si="4141"/>
        <v>0</v>
      </c>
      <c r="Y3666" s="33">
        <f t="shared" si="4142"/>
        <v>44181</v>
      </c>
    </row>
    <row r="3667" spans="1:25" ht="15.75" thickBot="1">
      <c r="A3667" s="39"/>
      <c r="B3667" s="241"/>
      <c r="C3667" s="14" t="str">
        <f>IF(B3656&lt;&gt;"",'Agents Postes'!E$14,"")</f>
        <v/>
      </c>
      <c r="D3667" s="15"/>
      <c r="E3667" s="126"/>
      <c r="F3667" s="126"/>
      <c r="G3667" s="127"/>
      <c r="H3667" s="127"/>
      <c r="I3667" s="128"/>
      <c r="J3667" s="128"/>
      <c r="K3667" s="21"/>
      <c r="L3667" s="5">
        <f t="shared" si="4098"/>
        <v>0</v>
      </c>
      <c r="M3667" s="6">
        <f t="shared" si="4099"/>
        <v>0</v>
      </c>
      <c r="R3667">
        <f t="shared" si="4136"/>
        <v>3</v>
      </c>
      <c r="S3667" s="33">
        <f t="shared" ref="S3667" si="4152">S3653</f>
        <v>44181</v>
      </c>
      <c r="T3667">
        <f t="shared" si="4138"/>
        <v>51</v>
      </c>
      <c r="U3667">
        <f t="shared" si="4139"/>
        <v>12</v>
      </c>
      <c r="V3667" t="str">
        <f t="shared" si="4101"/>
        <v>513</v>
      </c>
      <c r="W3667" s="188">
        <f t="shared" si="4140"/>
        <v>0</v>
      </c>
      <c r="X3667" s="188">
        <f t="shared" si="4141"/>
        <v>0</v>
      </c>
      <c r="Y3667" s="33">
        <f t="shared" si="4142"/>
        <v>44181</v>
      </c>
    </row>
    <row r="3668" spans="1:25" ht="15">
      <c r="A3668" s="39">
        <v>244</v>
      </c>
      <c r="B3668" s="239">
        <f>IF(WORKDAY(D$4,A3668,Feries)&lt;=F$4,WORKDAY(D$4,A3668,Feries),"")</f>
        <v>44182</v>
      </c>
      <c r="C3668" s="11" t="str">
        <f>IF(B3668&lt;&gt;"",'Agents Postes'!E$3,"")</f>
        <v>Herbert Dupont</v>
      </c>
      <c r="D3668" s="12"/>
      <c r="E3668" s="123"/>
      <c r="F3668" s="123"/>
      <c r="G3668" s="124"/>
      <c r="H3668" s="124"/>
      <c r="I3668" s="125"/>
      <c r="J3668" s="125"/>
      <c r="K3668" s="13"/>
      <c r="L3668" s="2">
        <f t="shared" si="4098"/>
        <v>0</v>
      </c>
      <c r="M3668" s="3">
        <f t="shared" si="4099"/>
        <v>0</v>
      </c>
      <c r="R3668">
        <f t="shared" si="4136"/>
        <v>4</v>
      </c>
      <c r="S3668" s="33">
        <f t="shared" ref="S3668" si="4153">B3668</f>
        <v>44182</v>
      </c>
      <c r="T3668">
        <f t="shared" si="4138"/>
        <v>51</v>
      </c>
      <c r="U3668">
        <f t="shared" si="4139"/>
        <v>12</v>
      </c>
      <c r="V3668" t="str">
        <f t="shared" si="4101"/>
        <v>51Herbert Dupont4</v>
      </c>
      <c r="W3668" s="188">
        <f t="shared" si="4140"/>
        <v>0</v>
      </c>
      <c r="X3668" s="188">
        <f t="shared" si="4141"/>
        <v>0</v>
      </c>
      <c r="Y3668" s="33">
        <f t="shared" si="4142"/>
        <v>44182</v>
      </c>
    </row>
    <row r="3669" spans="1:25" ht="15">
      <c r="A3669" s="39"/>
      <c r="B3669" s="240"/>
      <c r="C3669" s="14" t="str">
        <f>IF(B3668&lt;&gt;"",'Agents Postes'!E$4,"")</f>
        <v>Lulu Durand</v>
      </c>
      <c r="D3669" s="15"/>
      <c r="E3669" s="16"/>
      <c r="F3669" s="16"/>
      <c r="G3669" s="17"/>
      <c r="H3669" s="17"/>
      <c r="I3669" s="18"/>
      <c r="J3669" s="18"/>
      <c r="K3669" s="19"/>
      <c r="L3669" s="1">
        <f t="shared" si="4098"/>
        <v>0</v>
      </c>
      <c r="M3669" s="4">
        <f t="shared" si="4099"/>
        <v>0</v>
      </c>
      <c r="R3669">
        <f t="shared" si="4136"/>
        <v>4</v>
      </c>
      <c r="S3669" s="33">
        <f t="shared" ref="S3669" si="4154">S3668</f>
        <v>44182</v>
      </c>
      <c r="T3669">
        <f t="shared" si="4138"/>
        <v>51</v>
      </c>
      <c r="U3669">
        <f t="shared" si="4139"/>
        <v>12</v>
      </c>
      <c r="V3669" t="str">
        <f t="shared" si="4101"/>
        <v>51Lulu Durand4</v>
      </c>
      <c r="W3669" s="188">
        <f t="shared" si="4140"/>
        <v>0</v>
      </c>
      <c r="X3669" s="188">
        <f t="shared" si="4141"/>
        <v>0</v>
      </c>
      <c r="Y3669" s="33">
        <f t="shared" si="4142"/>
        <v>44182</v>
      </c>
    </row>
    <row r="3670" spans="1:25" ht="15">
      <c r="A3670" s="39"/>
      <c r="B3670" s="240"/>
      <c r="C3670" s="14" t="str">
        <f>IF(B3668&lt;&gt;"",'Agents Postes'!E$5,"")</f>
        <v>Jules Wist</v>
      </c>
      <c r="D3670" s="15"/>
      <c r="E3670" s="16"/>
      <c r="F3670" s="16"/>
      <c r="G3670" s="17"/>
      <c r="H3670" s="17"/>
      <c r="I3670" s="18"/>
      <c r="J3670" s="18"/>
      <c r="K3670" s="19"/>
      <c r="L3670" s="1">
        <f t="shared" si="4098"/>
        <v>0</v>
      </c>
      <c r="M3670" s="4">
        <f t="shared" si="4099"/>
        <v>0</v>
      </c>
      <c r="R3670">
        <f t="shared" si="4136"/>
        <v>4</v>
      </c>
      <c r="S3670" s="33">
        <f t="shared" ref="S3670" si="4155">S3668</f>
        <v>44182</v>
      </c>
      <c r="T3670">
        <f t="shared" si="4138"/>
        <v>51</v>
      </c>
      <c r="U3670">
        <f t="shared" si="4139"/>
        <v>12</v>
      </c>
      <c r="V3670" t="str">
        <f t="shared" si="4101"/>
        <v>51Jules Wist4</v>
      </c>
      <c r="W3670" s="188">
        <f t="shared" si="4140"/>
        <v>0</v>
      </c>
      <c r="X3670" s="188">
        <f t="shared" si="4141"/>
        <v>0</v>
      </c>
      <c r="Y3670" s="33">
        <f t="shared" si="4142"/>
        <v>44182</v>
      </c>
    </row>
    <row r="3671" spans="1:25" ht="15">
      <c r="A3671" s="39"/>
      <c r="B3671" s="240"/>
      <c r="C3671" s="14" t="str">
        <f>IF(B3668&lt;&gt;"",'Agents Postes'!E$6,"")</f>
        <v>Honoré Tarot</v>
      </c>
      <c r="D3671" s="15"/>
      <c r="E3671" s="16"/>
      <c r="F3671" s="16"/>
      <c r="G3671" s="17"/>
      <c r="H3671" s="17"/>
      <c r="I3671" s="18"/>
      <c r="J3671" s="18"/>
      <c r="K3671" s="19"/>
      <c r="L3671" s="1">
        <f t="shared" si="4098"/>
        <v>0</v>
      </c>
      <c r="M3671" s="4">
        <f t="shared" si="4099"/>
        <v>0</v>
      </c>
      <c r="R3671">
        <f t="shared" si="4136"/>
        <v>4</v>
      </c>
      <c r="S3671" s="33">
        <f t="shared" ref="S3671" si="4156">S3668</f>
        <v>44182</v>
      </c>
      <c r="T3671">
        <f t="shared" si="4138"/>
        <v>51</v>
      </c>
      <c r="U3671">
        <f t="shared" si="4139"/>
        <v>12</v>
      </c>
      <c r="V3671" t="str">
        <f t="shared" si="4101"/>
        <v>51Honoré Tarot4</v>
      </c>
      <c r="W3671" s="188">
        <f t="shared" si="4140"/>
        <v>0</v>
      </c>
      <c r="X3671" s="188">
        <f t="shared" si="4141"/>
        <v>0</v>
      </c>
      <c r="Y3671" s="33">
        <f t="shared" si="4142"/>
        <v>44182</v>
      </c>
    </row>
    <row r="3672" spans="1:25" ht="15">
      <c r="A3672" s="39"/>
      <c r="B3672" s="240"/>
      <c r="C3672" s="14" t="str">
        <f>IF(B3668&lt;&gt;"",'Agents Postes'!E$7,"")</f>
        <v>Joseph Belote</v>
      </c>
      <c r="D3672" s="15"/>
      <c r="E3672" s="16"/>
      <c r="F3672" s="16"/>
      <c r="G3672" s="17"/>
      <c r="H3672" s="17"/>
      <c r="I3672" s="18"/>
      <c r="J3672" s="18"/>
      <c r="K3672" s="19"/>
      <c r="L3672" s="1">
        <f t="shared" si="4098"/>
        <v>0</v>
      </c>
      <c r="M3672" s="4">
        <f t="shared" si="4099"/>
        <v>0</v>
      </c>
      <c r="R3672">
        <f t="shared" si="4136"/>
        <v>4</v>
      </c>
      <c r="S3672" s="33">
        <f t="shared" ref="S3672" si="4157">S3668</f>
        <v>44182</v>
      </c>
      <c r="T3672">
        <f t="shared" si="4138"/>
        <v>51</v>
      </c>
      <c r="U3672">
        <f t="shared" si="4139"/>
        <v>12</v>
      </c>
      <c r="V3672" t="str">
        <f t="shared" si="4101"/>
        <v>51Joseph Belote4</v>
      </c>
      <c r="W3672" s="188">
        <f t="shared" si="4140"/>
        <v>0</v>
      </c>
      <c r="X3672" s="188">
        <f t="shared" si="4141"/>
        <v>0</v>
      </c>
      <c r="Y3672" s="33">
        <f t="shared" si="4142"/>
        <v>44182</v>
      </c>
    </row>
    <row r="3673" spans="1:25" ht="15">
      <c r="A3673" s="39"/>
      <c r="B3673" s="240"/>
      <c r="C3673" s="14" t="str">
        <f>IF(B3668&lt;&gt;"",'Agents Postes'!E$8,"")</f>
        <v/>
      </c>
      <c r="D3673" s="15"/>
      <c r="E3673" s="16"/>
      <c r="F3673" s="16"/>
      <c r="G3673" s="17"/>
      <c r="H3673" s="17"/>
      <c r="I3673" s="18"/>
      <c r="J3673" s="18"/>
      <c r="K3673" s="19"/>
      <c r="L3673" s="1">
        <f t="shared" si="4098"/>
        <v>0</v>
      </c>
      <c r="M3673" s="4">
        <f t="shared" si="4099"/>
        <v>0</v>
      </c>
      <c r="R3673">
        <f t="shared" si="4136"/>
        <v>4</v>
      </c>
      <c r="S3673" s="33">
        <f t="shared" ref="S3673" si="4158">S3668</f>
        <v>44182</v>
      </c>
      <c r="T3673">
        <f t="shared" si="4138"/>
        <v>51</v>
      </c>
      <c r="U3673">
        <f t="shared" si="4139"/>
        <v>12</v>
      </c>
      <c r="V3673" t="str">
        <f t="shared" si="4101"/>
        <v>514</v>
      </c>
      <c r="W3673" s="188">
        <f t="shared" si="4140"/>
        <v>0</v>
      </c>
      <c r="X3673" s="188">
        <f t="shared" si="4141"/>
        <v>0</v>
      </c>
      <c r="Y3673" s="33">
        <f t="shared" si="4142"/>
        <v>44182</v>
      </c>
    </row>
    <row r="3674" spans="1:25" ht="15">
      <c r="A3674" s="39"/>
      <c r="B3674" s="240"/>
      <c r="C3674" s="14" t="str">
        <f>IF(B3668&lt;&gt;"",'Agents Postes'!E$9,"")</f>
        <v/>
      </c>
      <c r="D3674" s="15"/>
      <c r="E3674" s="16"/>
      <c r="F3674" s="16"/>
      <c r="G3674" s="17"/>
      <c r="H3674" s="17"/>
      <c r="I3674" s="18"/>
      <c r="J3674" s="18"/>
      <c r="K3674" s="19"/>
      <c r="L3674" s="1">
        <f t="shared" si="4098"/>
        <v>0</v>
      </c>
      <c r="M3674" s="4">
        <f t="shared" si="4099"/>
        <v>0</v>
      </c>
      <c r="R3674">
        <f t="shared" si="4136"/>
        <v>4</v>
      </c>
      <c r="S3674" s="33">
        <f t="shared" ref="S3674" si="4159">S3668</f>
        <v>44182</v>
      </c>
      <c r="T3674">
        <f t="shared" si="4138"/>
        <v>51</v>
      </c>
      <c r="U3674">
        <f t="shared" si="4139"/>
        <v>12</v>
      </c>
      <c r="V3674" t="str">
        <f t="shared" si="4101"/>
        <v>514</v>
      </c>
      <c r="W3674" s="188">
        <f t="shared" si="4140"/>
        <v>0</v>
      </c>
      <c r="X3674" s="188">
        <f t="shared" si="4141"/>
        <v>0</v>
      </c>
      <c r="Y3674" s="33">
        <f t="shared" si="4142"/>
        <v>44182</v>
      </c>
    </row>
    <row r="3675" spans="1:25" ht="15">
      <c r="A3675" s="39"/>
      <c r="B3675" s="240"/>
      <c r="C3675" s="14" t="str">
        <f>IF(B3668&lt;&gt;"",'Agents Postes'!E$10,"")</f>
        <v/>
      </c>
      <c r="D3675" s="15"/>
      <c r="E3675" s="16"/>
      <c r="F3675" s="16"/>
      <c r="G3675" s="17"/>
      <c r="H3675" s="17"/>
      <c r="I3675" s="18"/>
      <c r="J3675" s="18"/>
      <c r="K3675" s="19"/>
      <c r="L3675" s="1">
        <f t="shared" si="4098"/>
        <v>0</v>
      </c>
      <c r="M3675" s="4">
        <f t="shared" si="4099"/>
        <v>0</v>
      </c>
      <c r="R3675">
        <f t="shared" si="4136"/>
        <v>4</v>
      </c>
      <c r="S3675" s="33">
        <f t="shared" ref="S3675" si="4160">S3668</f>
        <v>44182</v>
      </c>
      <c r="T3675">
        <f t="shared" si="4138"/>
        <v>51</v>
      </c>
      <c r="U3675">
        <f t="shared" si="4139"/>
        <v>12</v>
      </c>
      <c r="V3675" t="str">
        <f t="shared" si="4101"/>
        <v>514</v>
      </c>
      <c r="W3675" s="188">
        <f t="shared" si="4140"/>
        <v>0</v>
      </c>
      <c r="X3675" s="188">
        <f t="shared" si="4141"/>
        <v>0</v>
      </c>
      <c r="Y3675" s="33">
        <f t="shared" si="4142"/>
        <v>44182</v>
      </c>
    </row>
    <row r="3676" spans="1:25" ht="15">
      <c r="A3676" s="39"/>
      <c r="B3676" s="240"/>
      <c r="C3676" s="14" t="str">
        <f>IF(B3668&lt;&gt;"",'Agents Postes'!E$11,"")</f>
        <v/>
      </c>
      <c r="D3676" s="15"/>
      <c r="E3676" s="16"/>
      <c r="F3676" s="16"/>
      <c r="G3676" s="17"/>
      <c r="H3676" s="17"/>
      <c r="I3676" s="18"/>
      <c r="J3676" s="18"/>
      <c r="K3676" s="19"/>
      <c r="L3676" s="1">
        <f t="shared" si="4098"/>
        <v>0</v>
      </c>
      <c r="M3676" s="4">
        <f t="shared" si="4099"/>
        <v>0</v>
      </c>
      <c r="R3676">
        <f t="shared" si="4136"/>
        <v>4</v>
      </c>
      <c r="S3676" s="33">
        <f t="shared" ref="S3676" si="4161">S3668</f>
        <v>44182</v>
      </c>
      <c r="T3676">
        <f t="shared" si="4138"/>
        <v>51</v>
      </c>
      <c r="U3676">
        <f t="shared" si="4139"/>
        <v>12</v>
      </c>
      <c r="V3676" t="str">
        <f t="shared" si="4101"/>
        <v>514</v>
      </c>
      <c r="W3676" s="188">
        <f t="shared" si="4140"/>
        <v>0</v>
      </c>
      <c r="X3676" s="188">
        <f t="shared" si="4141"/>
        <v>0</v>
      </c>
      <c r="Y3676" s="33">
        <f t="shared" si="4142"/>
        <v>44182</v>
      </c>
    </row>
    <row r="3677" spans="1:25" ht="15">
      <c r="A3677" s="39"/>
      <c r="B3677" s="240"/>
      <c r="C3677" s="14" t="str">
        <f>IF(B3668&lt;&gt;"",'Agents Postes'!E$12,"")</f>
        <v/>
      </c>
      <c r="D3677" s="15"/>
      <c r="E3677" s="16"/>
      <c r="F3677" s="16"/>
      <c r="G3677" s="17"/>
      <c r="H3677" s="17"/>
      <c r="I3677" s="18"/>
      <c r="J3677" s="18"/>
      <c r="K3677" s="19"/>
      <c r="L3677" s="1">
        <f t="shared" si="4098"/>
        <v>0</v>
      </c>
      <c r="M3677" s="4">
        <f t="shared" si="4099"/>
        <v>0</v>
      </c>
      <c r="R3677">
        <f t="shared" si="4136"/>
        <v>4</v>
      </c>
      <c r="S3677" s="33">
        <f t="shared" ref="S3677" si="4162">S3668</f>
        <v>44182</v>
      </c>
      <c r="T3677">
        <f t="shared" si="4138"/>
        <v>51</v>
      </c>
      <c r="U3677">
        <f t="shared" si="4139"/>
        <v>12</v>
      </c>
      <c r="V3677" t="str">
        <f t="shared" si="4101"/>
        <v>514</v>
      </c>
      <c r="W3677" s="188">
        <f t="shared" si="4140"/>
        <v>0</v>
      </c>
      <c r="X3677" s="188">
        <f t="shared" si="4141"/>
        <v>0</v>
      </c>
      <c r="Y3677" s="33">
        <f t="shared" si="4142"/>
        <v>44182</v>
      </c>
    </row>
    <row r="3678" spans="1:25" ht="15">
      <c r="A3678" s="39"/>
      <c r="B3678" s="240"/>
      <c r="C3678" s="14" t="str">
        <f>IF(B3668&lt;&gt;"",'Agents Postes'!E$13,"")</f>
        <v/>
      </c>
      <c r="D3678" s="15"/>
      <c r="E3678" s="16"/>
      <c r="F3678" s="16"/>
      <c r="G3678" s="17"/>
      <c r="H3678" s="17"/>
      <c r="I3678" s="18"/>
      <c r="J3678" s="18"/>
      <c r="K3678" s="19"/>
      <c r="L3678" s="1">
        <f t="shared" si="4098"/>
        <v>0</v>
      </c>
      <c r="M3678" s="4">
        <f t="shared" si="4099"/>
        <v>0</v>
      </c>
      <c r="R3678">
        <f t="shared" si="4136"/>
        <v>4</v>
      </c>
      <c r="S3678" s="33">
        <f t="shared" ref="S3678" si="4163">S3668</f>
        <v>44182</v>
      </c>
      <c r="T3678">
        <f t="shared" si="4138"/>
        <v>51</v>
      </c>
      <c r="U3678">
        <f t="shared" si="4139"/>
        <v>12</v>
      </c>
      <c r="V3678" t="str">
        <f t="shared" si="4101"/>
        <v>514</v>
      </c>
      <c r="W3678" s="188">
        <f t="shared" si="4140"/>
        <v>0</v>
      </c>
      <c r="X3678" s="188">
        <f t="shared" si="4141"/>
        <v>0</v>
      </c>
      <c r="Y3678" s="33">
        <f t="shared" si="4142"/>
        <v>44182</v>
      </c>
    </row>
    <row r="3679" spans="1:25" ht="15">
      <c r="A3679" s="39"/>
      <c r="B3679" s="240"/>
      <c r="C3679" s="14" t="str">
        <f>IF(B3668&lt;&gt;"",'Agents Postes'!E$14,"")</f>
        <v/>
      </c>
      <c r="D3679" s="15"/>
      <c r="E3679" s="16"/>
      <c r="F3679" s="16"/>
      <c r="G3679" s="17"/>
      <c r="H3679" s="17"/>
      <c r="I3679" s="18"/>
      <c r="J3679" s="18"/>
      <c r="K3679" s="19"/>
      <c r="L3679" s="1">
        <f t="shared" si="4098"/>
        <v>0</v>
      </c>
      <c r="M3679" s="4">
        <f t="shared" si="4099"/>
        <v>0</v>
      </c>
      <c r="R3679">
        <f t="shared" si="4136"/>
        <v>4</v>
      </c>
      <c r="S3679" s="33">
        <f t="shared" ref="S3679" si="4164">S3668</f>
        <v>44182</v>
      </c>
      <c r="T3679">
        <f t="shared" si="4138"/>
        <v>51</v>
      </c>
      <c r="U3679">
        <f t="shared" si="4139"/>
        <v>12</v>
      </c>
      <c r="V3679" t="str">
        <f t="shared" si="4101"/>
        <v>514</v>
      </c>
      <c r="W3679" s="188">
        <f t="shared" si="4140"/>
        <v>0</v>
      </c>
      <c r="X3679" s="188">
        <f t="shared" si="4141"/>
        <v>0</v>
      </c>
      <c r="Y3679" s="33">
        <f t="shared" si="4142"/>
        <v>44182</v>
      </c>
    </row>
    <row r="3680" spans="1:25" ht="15">
      <c r="A3680" s="39"/>
      <c r="B3680" s="240"/>
      <c r="C3680" s="14" t="str">
        <f>IF(B3669&lt;&gt;"",'Agents Postes'!E$14,"")</f>
        <v/>
      </c>
      <c r="D3680" s="15"/>
      <c r="E3680" s="16"/>
      <c r="F3680" s="16"/>
      <c r="G3680" s="17"/>
      <c r="H3680" s="17"/>
      <c r="I3680" s="18"/>
      <c r="J3680" s="18"/>
      <c r="K3680" s="19"/>
      <c r="L3680" s="1">
        <f t="shared" si="4098"/>
        <v>0</v>
      </c>
      <c r="M3680" s="4">
        <f t="shared" si="4099"/>
        <v>0</v>
      </c>
      <c r="R3680">
        <f t="shared" si="4136"/>
        <v>4</v>
      </c>
      <c r="S3680" s="33">
        <f t="shared" ref="S3680" si="4165">S3668</f>
        <v>44182</v>
      </c>
      <c r="T3680">
        <f t="shared" si="4138"/>
        <v>51</v>
      </c>
      <c r="U3680">
        <f t="shared" si="4139"/>
        <v>12</v>
      </c>
      <c r="V3680" t="str">
        <f t="shared" si="4101"/>
        <v>514</v>
      </c>
      <c r="W3680" s="188">
        <f t="shared" si="4140"/>
        <v>0</v>
      </c>
      <c r="X3680" s="188">
        <f t="shared" si="4141"/>
        <v>0</v>
      </c>
      <c r="Y3680" s="33">
        <f t="shared" si="4142"/>
        <v>44182</v>
      </c>
    </row>
    <row r="3681" spans="1:25" ht="15">
      <c r="A3681" s="39"/>
      <c r="B3681" s="240"/>
      <c r="C3681" s="14" t="str">
        <f>IF(B3670&lt;&gt;"",'Agents Postes'!E$14,"")</f>
        <v/>
      </c>
      <c r="D3681" s="15"/>
      <c r="E3681" s="16"/>
      <c r="F3681" s="16"/>
      <c r="G3681" s="17"/>
      <c r="H3681" s="17"/>
      <c r="I3681" s="18"/>
      <c r="J3681" s="18"/>
      <c r="K3681" s="19"/>
      <c r="L3681" s="1">
        <f t="shared" si="4098"/>
        <v>0</v>
      </c>
      <c r="M3681" s="4">
        <f t="shared" si="4099"/>
        <v>0</v>
      </c>
      <c r="R3681">
        <f t="shared" si="4136"/>
        <v>4</v>
      </c>
      <c r="S3681" s="33">
        <f t="shared" ref="S3681" si="4166">S3668</f>
        <v>44182</v>
      </c>
      <c r="T3681">
        <f t="shared" si="4138"/>
        <v>51</v>
      </c>
      <c r="U3681">
        <f t="shared" si="4139"/>
        <v>12</v>
      </c>
      <c r="V3681" t="str">
        <f t="shared" si="4101"/>
        <v>514</v>
      </c>
      <c r="W3681" s="188">
        <f t="shared" si="4140"/>
        <v>0</v>
      </c>
      <c r="X3681" s="188">
        <f t="shared" si="4141"/>
        <v>0</v>
      </c>
      <c r="Y3681" s="33">
        <f t="shared" si="4142"/>
        <v>44182</v>
      </c>
    </row>
    <row r="3682" spans="1:25" ht="15.75" thickBot="1">
      <c r="A3682" s="39"/>
      <c r="B3682" s="241"/>
      <c r="C3682" s="14" t="str">
        <f>IF(B3671&lt;&gt;"",'Agents Postes'!E$14,"")</f>
        <v/>
      </c>
      <c r="D3682" s="15"/>
      <c r="E3682" s="126"/>
      <c r="F3682" s="126"/>
      <c r="G3682" s="127"/>
      <c r="H3682" s="127"/>
      <c r="I3682" s="128"/>
      <c r="J3682" s="128"/>
      <c r="K3682" s="21"/>
      <c r="L3682" s="5">
        <f t="shared" si="4098"/>
        <v>0</v>
      </c>
      <c r="M3682" s="6">
        <f t="shared" si="4099"/>
        <v>0</v>
      </c>
      <c r="R3682">
        <f t="shared" si="4136"/>
        <v>4</v>
      </c>
      <c r="S3682" s="33">
        <f t="shared" ref="S3682" si="4167">S3668</f>
        <v>44182</v>
      </c>
      <c r="T3682">
        <f t="shared" si="4138"/>
        <v>51</v>
      </c>
      <c r="U3682">
        <f t="shared" si="4139"/>
        <v>12</v>
      </c>
      <c r="V3682" t="str">
        <f t="shared" si="4101"/>
        <v>514</v>
      </c>
      <c r="W3682" s="188">
        <f t="shared" si="4140"/>
        <v>0</v>
      </c>
      <c r="X3682" s="188">
        <f t="shared" si="4141"/>
        <v>0</v>
      </c>
      <c r="Y3682" s="33">
        <f t="shared" si="4142"/>
        <v>44182</v>
      </c>
    </row>
    <row r="3683" spans="1:25" ht="15">
      <c r="A3683" s="39">
        <v>245</v>
      </c>
      <c r="B3683" s="239">
        <f>IF(WORKDAY(D$4,A3683,Feries)&lt;=F$4,WORKDAY(D$4,A3683,Feries),"")</f>
        <v>44183</v>
      </c>
      <c r="C3683" s="11" t="str">
        <f>IF(B3683&lt;&gt;"",'Agents Postes'!E$3,"")</f>
        <v>Herbert Dupont</v>
      </c>
      <c r="D3683" s="12"/>
      <c r="E3683" s="123"/>
      <c r="F3683" s="123"/>
      <c r="G3683" s="124"/>
      <c r="H3683" s="124"/>
      <c r="I3683" s="125"/>
      <c r="J3683" s="125"/>
      <c r="K3683" s="13"/>
      <c r="L3683" s="2">
        <f t="shared" si="4098"/>
        <v>0</v>
      </c>
      <c r="M3683" s="3">
        <f t="shared" si="4099"/>
        <v>0</v>
      </c>
      <c r="R3683">
        <f t="shared" si="4136"/>
        <v>5</v>
      </c>
      <c r="S3683" s="33">
        <f t="shared" ref="S3683" si="4168">B3683</f>
        <v>44183</v>
      </c>
      <c r="T3683">
        <f t="shared" si="4138"/>
        <v>51</v>
      </c>
      <c r="U3683">
        <f t="shared" si="4139"/>
        <v>12</v>
      </c>
      <c r="V3683" t="str">
        <f t="shared" si="4101"/>
        <v>51Herbert Dupont5</v>
      </c>
      <c r="W3683" s="188">
        <f t="shared" si="4140"/>
        <v>0</v>
      </c>
      <c r="X3683" s="188">
        <f t="shared" si="4141"/>
        <v>0</v>
      </c>
      <c r="Y3683" s="33">
        <f t="shared" si="4142"/>
        <v>44183</v>
      </c>
    </row>
    <row r="3684" spans="1:25" ht="15">
      <c r="A3684" s="39"/>
      <c r="B3684" s="240"/>
      <c r="C3684" s="14" t="str">
        <f>IF(B3683&lt;&gt;"",'Agents Postes'!E$4,"")</f>
        <v>Lulu Durand</v>
      </c>
      <c r="D3684" s="15"/>
      <c r="E3684" s="16"/>
      <c r="F3684" s="16"/>
      <c r="G3684" s="17"/>
      <c r="H3684" s="17"/>
      <c r="I3684" s="18"/>
      <c r="J3684" s="18"/>
      <c r="K3684" s="19"/>
      <c r="L3684" s="1">
        <f t="shared" si="4098"/>
        <v>0</v>
      </c>
      <c r="M3684" s="4">
        <f t="shared" si="4099"/>
        <v>0</v>
      </c>
      <c r="R3684">
        <f t="shared" si="4136"/>
        <v>5</v>
      </c>
      <c r="S3684" s="33">
        <f t="shared" ref="S3684" si="4169">S3683</f>
        <v>44183</v>
      </c>
      <c r="T3684">
        <f t="shared" si="4138"/>
        <v>51</v>
      </c>
      <c r="U3684">
        <f t="shared" si="4139"/>
        <v>12</v>
      </c>
      <c r="V3684" t="str">
        <f t="shared" si="4101"/>
        <v>51Lulu Durand5</v>
      </c>
      <c r="W3684" s="188">
        <f t="shared" si="4140"/>
        <v>0</v>
      </c>
      <c r="X3684" s="188">
        <f t="shared" si="4141"/>
        <v>0</v>
      </c>
      <c r="Y3684" s="33">
        <f t="shared" si="4142"/>
        <v>44183</v>
      </c>
    </row>
    <row r="3685" spans="1:25" ht="15">
      <c r="A3685" s="39"/>
      <c r="B3685" s="240"/>
      <c r="C3685" s="14" t="str">
        <f>IF(B3683&lt;&gt;"",'Agents Postes'!E$5,"")</f>
        <v>Jules Wist</v>
      </c>
      <c r="D3685" s="15"/>
      <c r="E3685" s="16"/>
      <c r="F3685" s="16"/>
      <c r="G3685" s="17"/>
      <c r="H3685" s="17"/>
      <c r="I3685" s="18"/>
      <c r="J3685" s="18"/>
      <c r="K3685" s="19"/>
      <c r="L3685" s="1">
        <f t="shared" si="4098"/>
        <v>0</v>
      </c>
      <c r="M3685" s="4">
        <f t="shared" si="4099"/>
        <v>0</v>
      </c>
      <c r="R3685">
        <f t="shared" si="4136"/>
        <v>5</v>
      </c>
      <c r="S3685" s="33">
        <f t="shared" ref="S3685" si="4170">S3683</f>
        <v>44183</v>
      </c>
      <c r="T3685">
        <f t="shared" si="4138"/>
        <v>51</v>
      </c>
      <c r="U3685">
        <f t="shared" si="4139"/>
        <v>12</v>
      </c>
      <c r="V3685" t="str">
        <f t="shared" si="4101"/>
        <v>51Jules Wist5</v>
      </c>
      <c r="W3685" s="188">
        <f t="shared" si="4140"/>
        <v>0</v>
      </c>
      <c r="X3685" s="188">
        <f t="shared" si="4141"/>
        <v>0</v>
      </c>
      <c r="Y3685" s="33">
        <f t="shared" si="4142"/>
        <v>44183</v>
      </c>
    </row>
    <row r="3686" spans="1:25" ht="15">
      <c r="A3686" s="39"/>
      <c r="B3686" s="240"/>
      <c r="C3686" s="14" t="str">
        <f>IF(B3683&lt;&gt;"",'Agents Postes'!E$6,"")</f>
        <v>Honoré Tarot</v>
      </c>
      <c r="D3686" s="15"/>
      <c r="E3686" s="16"/>
      <c r="F3686" s="16"/>
      <c r="G3686" s="17"/>
      <c r="H3686" s="17"/>
      <c r="I3686" s="18"/>
      <c r="J3686" s="18"/>
      <c r="K3686" s="19"/>
      <c r="L3686" s="1">
        <f t="shared" ref="L3686:L3749" si="4171">(F3686-E3686)+(H3686-G3686)+(J3686-I3686)</f>
        <v>0</v>
      </c>
      <c r="M3686" s="4">
        <f t="shared" ref="M3686:M3749" si="4172">L3686*24</f>
        <v>0</v>
      </c>
      <c r="R3686">
        <f t="shared" si="4136"/>
        <v>5</v>
      </c>
      <c r="S3686" s="33">
        <f t="shared" ref="S3686" si="4173">S3683</f>
        <v>44183</v>
      </c>
      <c r="T3686">
        <f t="shared" si="4138"/>
        <v>51</v>
      </c>
      <c r="U3686">
        <f t="shared" si="4139"/>
        <v>12</v>
      </c>
      <c r="V3686" t="str">
        <f t="shared" ref="V3686:V3749" si="4174">T3686&amp;C3686&amp;R3686</f>
        <v>51Honoré Tarot5</v>
      </c>
      <c r="W3686" s="188">
        <f t="shared" si="4140"/>
        <v>0</v>
      </c>
      <c r="X3686" s="188">
        <f t="shared" si="4141"/>
        <v>0</v>
      </c>
      <c r="Y3686" s="33">
        <f t="shared" si="4142"/>
        <v>44183</v>
      </c>
    </row>
    <row r="3687" spans="1:25" ht="15">
      <c r="A3687" s="39"/>
      <c r="B3687" s="240"/>
      <c r="C3687" s="14" t="str">
        <f>IF(B3683&lt;&gt;"",'Agents Postes'!E$7,"")</f>
        <v>Joseph Belote</v>
      </c>
      <c r="D3687" s="15"/>
      <c r="E3687" s="16"/>
      <c r="F3687" s="16"/>
      <c r="G3687" s="17"/>
      <c r="H3687" s="17"/>
      <c r="I3687" s="18"/>
      <c r="J3687" s="18"/>
      <c r="K3687" s="19"/>
      <c r="L3687" s="1">
        <f t="shared" si="4171"/>
        <v>0</v>
      </c>
      <c r="M3687" s="4">
        <f t="shared" si="4172"/>
        <v>0</v>
      </c>
      <c r="R3687">
        <f t="shared" si="4136"/>
        <v>5</v>
      </c>
      <c r="S3687" s="33">
        <f t="shared" ref="S3687" si="4175">S3683</f>
        <v>44183</v>
      </c>
      <c r="T3687">
        <f t="shared" si="4138"/>
        <v>51</v>
      </c>
      <c r="U3687">
        <f t="shared" si="4139"/>
        <v>12</v>
      </c>
      <c r="V3687" t="str">
        <f t="shared" si="4174"/>
        <v>51Joseph Belote5</v>
      </c>
      <c r="W3687" s="188">
        <f t="shared" si="4140"/>
        <v>0</v>
      </c>
      <c r="X3687" s="188">
        <f t="shared" si="4141"/>
        <v>0</v>
      </c>
      <c r="Y3687" s="33">
        <f t="shared" si="4142"/>
        <v>44183</v>
      </c>
    </row>
    <row r="3688" spans="1:25" ht="15">
      <c r="A3688" s="39"/>
      <c r="B3688" s="240"/>
      <c r="C3688" s="14" t="str">
        <f>IF(B3683&lt;&gt;"",'Agents Postes'!E$8,"")</f>
        <v/>
      </c>
      <c r="D3688" s="15"/>
      <c r="E3688" s="16"/>
      <c r="F3688" s="16"/>
      <c r="G3688" s="17"/>
      <c r="H3688" s="17"/>
      <c r="I3688" s="18"/>
      <c r="J3688" s="18"/>
      <c r="K3688" s="19"/>
      <c r="L3688" s="1">
        <f t="shared" si="4171"/>
        <v>0</v>
      </c>
      <c r="M3688" s="4">
        <f t="shared" si="4172"/>
        <v>0</v>
      </c>
      <c r="R3688">
        <f t="shared" si="4136"/>
        <v>5</v>
      </c>
      <c r="S3688" s="33">
        <f t="shared" ref="S3688" si="4176">S3683</f>
        <v>44183</v>
      </c>
      <c r="T3688">
        <f t="shared" si="4138"/>
        <v>51</v>
      </c>
      <c r="U3688">
        <f t="shared" si="4139"/>
        <v>12</v>
      </c>
      <c r="V3688" t="str">
        <f t="shared" si="4174"/>
        <v>515</v>
      </c>
      <c r="W3688" s="188">
        <f t="shared" si="4140"/>
        <v>0</v>
      </c>
      <c r="X3688" s="188">
        <f t="shared" si="4141"/>
        <v>0</v>
      </c>
      <c r="Y3688" s="33">
        <f t="shared" si="4142"/>
        <v>44183</v>
      </c>
    </row>
    <row r="3689" spans="1:25" ht="15">
      <c r="A3689" s="39"/>
      <c r="B3689" s="240"/>
      <c r="C3689" s="14" t="str">
        <f>IF(B3683&lt;&gt;"",'Agents Postes'!E$9,"")</f>
        <v/>
      </c>
      <c r="D3689" s="15"/>
      <c r="E3689" s="16"/>
      <c r="F3689" s="16"/>
      <c r="G3689" s="17"/>
      <c r="H3689" s="17"/>
      <c r="I3689" s="18"/>
      <c r="J3689" s="18"/>
      <c r="K3689" s="19"/>
      <c r="L3689" s="1">
        <f t="shared" si="4171"/>
        <v>0</v>
      </c>
      <c r="M3689" s="4">
        <f t="shared" si="4172"/>
        <v>0</v>
      </c>
      <c r="R3689">
        <f t="shared" si="4136"/>
        <v>5</v>
      </c>
      <c r="S3689" s="33">
        <f t="shared" ref="S3689" si="4177">S3683</f>
        <v>44183</v>
      </c>
      <c r="T3689">
        <f t="shared" si="4138"/>
        <v>51</v>
      </c>
      <c r="U3689">
        <f t="shared" si="4139"/>
        <v>12</v>
      </c>
      <c r="V3689" t="str">
        <f t="shared" si="4174"/>
        <v>515</v>
      </c>
      <c r="W3689" s="188">
        <f t="shared" si="4140"/>
        <v>0</v>
      </c>
      <c r="X3689" s="188">
        <f t="shared" si="4141"/>
        <v>0</v>
      </c>
      <c r="Y3689" s="33">
        <f t="shared" si="4142"/>
        <v>44183</v>
      </c>
    </row>
    <row r="3690" spans="1:25" ht="15">
      <c r="A3690" s="39"/>
      <c r="B3690" s="240"/>
      <c r="C3690" s="14" t="str">
        <f>IF(B3683&lt;&gt;"",'Agents Postes'!E$10,"")</f>
        <v/>
      </c>
      <c r="D3690" s="15"/>
      <c r="E3690" s="16"/>
      <c r="F3690" s="16"/>
      <c r="G3690" s="17"/>
      <c r="H3690" s="17"/>
      <c r="I3690" s="18"/>
      <c r="J3690" s="18"/>
      <c r="K3690" s="19"/>
      <c r="L3690" s="1">
        <f t="shared" si="4171"/>
        <v>0</v>
      </c>
      <c r="M3690" s="4">
        <f t="shared" si="4172"/>
        <v>0</v>
      </c>
      <c r="R3690">
        <f t="shared" si="4136"/>
        <v>5</v>
      </c>
      <c r="S3690" s="33">
        <f t="shared" ref="S3690" si="4178">S3683</f>
        <v>44183</v>
      </c>
      <c r="T3690">
        <f t="shared" si="4138"/>
        <v>51</v>
      </c>
      <c r="U3690">
        <f t="shared" si="4139"/>
        <v>12</v>
      </c>
      <c r="V3690" t="str">
        <f t="shared" si="4174"/>
        <v>515</v>
      </c>
      <c r="W3690" s="188">
        <f t="shared" si="4140"/>
        <v>0</v>
      </c>
      <c r="X3690" s="188">
        <f t="shared" si="4141"/>
        <v>0</v>
      </c>
      <c r="Y3690" s="33">
        <f t="shared" si="4142"/>
        <v>44183</v>
      </c>
    </row>
    <row r="3691" spans="1:25" ht="15">
      <c r="A3691" s="39"/>
      <c r="B3691" s="240"/>
      <c r="C3691" s="14" t="str">
        <f>IF(B3683&lt;&gt;"",'Agents Postes'!E$11,"")</f>
        <v/>
      </c>
      <c r="D3691" s="15"/>
      <c r="E3691" s="16"/>
      <c r="F3691" s="16"/>
      <c r="G3691" s="17"/>
      <c r="H3691" s="17"/>
      <c r="I3691" s="18"/>
      <c r="J3691" s="18"/>
      <c r="K3691" s="19"/>
      <c r="L3691" s="1">
        <f t="shared" si="4171"/>
        <v>0</v>
      </c>
      <c r="M3691" s="4">
        <f t="shared" si="4172"/>
        <v>0</v>
      </c>
      <c r="R3691">
        <f t="shared" si="4136"/>
        <v>5</v>
      </c>
      <c r="S3691" s="33">
        <f t="shared" ref="S3691" si="4179">S3683</f>
        <v>44183</v>
      </c>
      <c r="T3691">
        <f t="shared" si="4138"/>
        <v>51</v>
      </c>
      <c r="U3691">
        <f t="shared" si="4139"/>
        <v>12</v>
      </c>
      <c r="V3691" t="str">
        <f t="shared" si="4174"/>
        <v>515</v>
      </c>
      <c r="W3691" s="188">
        <f t="shared" si="4140"/>
        <v>0</v>
      </c>
      <c r="X3691" s="188">
        <f t="shared" si="4141"/>
        <v>0</v>
      </c>
      <c r="Y3691" s="33">
        <f t="shared" si="4142"/>
        <v>44183</v>
      </c>
    </row>
    <row r="3692" spans="1:25" ht="15">
      <c r="A3692" s="39"/>
      <c r="B3692" s="240"/>
      <c r="C3692" s="14" t="str">
        <f>IF(B3683&lt;&gt;"",'Agents Postes'!E$12,"")</f>
        <v/>
      </c>
      <c r="D3692" s="15"/>
      <c r="E3692" s="16"/>
      <c r="F3692" s="16"/>
      <c r="G3692" s="17"/>
      <c r="H3692" s="17"/>
      <c r="I3692" s="18"/>
      <c r="J3692" s="18"/>
      <c r="K3692" s="19"/>
      <c r="L3692" s="1">
        <f t="shared" si="4171"/>
        <v>0</v>
      </c>
      <c r="M3692" s="4">
        <f t="shared" si="4172"/>
        <v>0</v>
      </c>
      <c r="R3692">
        <f t="shared" si="4136"/>
        <v>5</v>
      </c>
      <c r="S3692" s="33">
        <f t="shared" ref="S3692" si="4180">S3683</f>
        <v>44183</v>
      </c>
      <c r="T3692">
        <f t="shared" si="4138"/>
        <v>51</v>
      </c>
      <c r="U3692">
        <f t="shared" si="4139"/>
        <v>12</v>
      </c>
      <c r="V3692" t="str">
        <f t="shared" si="4174"/>
        <v>515</v>
      </c>
      <c r="W3692" s="188">
        <f t="shared" si="4140"/>
        <v>0</v>
      </c>
      <c r="X3692" s="188">
        <f t="shared" si="4141"/>
        <v>0</v>
      </c>
      <c r="Y3692" s="33">
        <f t="shared" si="4142"/>
        <v>44183</v>
      </c>
    </row>
    <row r="3693" spans="1:25" ht="15">
      <c r="A3693" s="39"/>
      <c r="B3693" s="240"/>
      <c r="C3693" s="14" t="str">
        <f>IF(B3683&lt;&gt;"",'Agents Postes'!E$13,"")</f>
        <v/>
      </c>
      <c r="D3693" s="15"/>
      <c r="E3693" s="16"/>
      <c r="F3693" s="16"/>
      <c r="G3693" s="17"/>
      <c r="H3693" s="17"/>
      <c r="I3693" s="18"/>
      <c r="J3693" s="18"/>
      <c r="K3693" s="19"/>
      <c r="L3693" s="1">
        <f t="shared" si="4171"/>
        <v>0</v>
      </c>
      <c r="M3693" s="4">
        <f t="shared" si="4172"/>
        <v>0</v>
      </c>
      <c r="R3693">
        <f t="shared" si="4136"/>
        <v>5</v>
      </c>
      <c r="S3693" s="33">
        <f t="shared" ref="S3693" si="4181">S3683</f>
        <v>44183</v>
      </c>
      <c r="T3693">
        <f t="shared" si="4138"/>
        <v>51</v>
      </c>
      <c r="U3693">
        <f t="shared" si="4139"/>
        <v>12</v>
      </c>
      <c r="V3693" t="str">
        <f t="shared" si="4174"/>
        <v>515</v>
      </c>
      <c r="W3693" s="188">
        <f t="shared" si="4140"/>
        <v>0</v>
      </c>
      <c r="X3693" s="188">
        <f t="shared" si="4141"/>
        <v>0</v>
      </c>
      <c r="Y3693" s="33">
        <f t="shared" si="4142"/>
        <v>44183</v>
      </c>
    </row>
    <row r="3694" spans="1:25" ht="15">
      <c r="A3694" s="39"/>
      <c r="B3694" s="240"/>
      <c r="C3694" s="14" t="str">
        <f>IF(B3683&lt;&gt;"",'Agents Postes'!E$14,"")</f>
        <v/>
      </c>
      <c r="D3694" s="15"/>
      <c r="E3694" s="16"/>
      <c r="F3694" s="16"/>
      <c r="G3694" s="17"/>
      <c r="H3694" s="17"/>
      <c r="I3694" s="18"/>
      <c r="J3694" s="18"/>
      <c r="K3694" s="19"/>
      <c r="L3694" s="1">
        <f t="shared" si="4171"/>
        <v>0</v>
      </c>
      <c r="M3694" s="4">
        <f t="shared" si="4172"/>
        <v>0</v>
      </c>
      <c r="R3694">
        <f t="shared" si="4136"/>
        <v>5</v>
      </c>
      <c r="S3694" s="33">
        <f t="shared" ref="S3694" si="4182">S3683</f>
        <v>44183</v>
      </c>
      <c r="T3694">
        <f t="shared" si="4138"/>
        <v>51</v>
      </c>
      <c r="U3694">
        <f t="shared" si="4139"/>
        <v>12</v>
      </c>
      <c r="V3694" t="str">
        <f t="shared" si="4174"/>
        <v>515</v>
      </c>
      <c r="W3694" s="188">
        <f t="shared" si="4140"/>
        <v>0</v>
      </c>
      <c r="X3694" s="188">
        <f t="shared" si="4141"/>
        <v>0</v>
      </c>
      <c r="Y3694" s="33">
        <f t="shared" si="4142"/>
        <v>44183</v>
      </c>
    </row>
    <row r="3695" spans="1:25" ht="15">
      <c r="A3695" s="39"/>
      <c r="B3695" s="240"/>
      <c r="C3695" s="14" t="str">
        <f>IF(B3684&lt;&gt;"",'Agents Postes'!E$14,"")</f>
        <v/>
      </c>
      <c r="D3695" s="15"/>
      <c r="E3695" s="16"/>
      <c r="F3695" s="16"/>
      <c r="G3695" s="17"/>
      <c r="H3695" s="17"/>
      <c r="I3695" s="18"/>
      <c r="J3695" s="18"/>
      <c r="K3695" s="19"/>
      <c r="L3695" s="1">
        <f t="shared" si="4171"/>
        <v>0</v>
      </c>
      <c r="M3695" s="4">
        <f t="shared" si="4172"/>
        <v>0</v>
      </c>
      <c r="R3695">
        <f t="shared" si="4136"/>
        <v>5</v>
      </c>
      <c r="S3695" s="33">
        <f t="shared" ref="S3695" si="4183">S3683</f>
        <v>44183</v>
      </c>
      <c r="T3695">
        <f t="shared" si="4138"/>
        <v>51</v>
      </c>
      <c r="U3695">
        <f t="shared" si="4139"/>
        <v>12</v>
      </c>
      <c r="V3695" t="str">
        <f t="shared" si="4174"/>
        <v>515</v>
      </c>
      <c r="W3695" s="188">
        <f t="shared" si="4140"/>
        <v>0</v>
      </c>
      <c r="X3695" s="188">
        <f t="shared" si="4141"/>
        <v>0</v>
      </c>
      <c r="Y3695" s="33">
        <f t="shared" si="4142"/>
        <v>44183</v>
      </c>
    </row>
    <row r="3696" spans="1:25" ht="15">
      <c r="A3696" s="39"/>
      <c r="B3696" s="240"/>
      <c r="C3696" s="14" t="str">
        <f>IF(B3685&lt;&gt;"",'Agents Postes'!E$14,"")</f>
        <v/>
      </c>
      <c r="D3696" s="15"/>
      <c r="E3696" s="16"/>
      <c r="F3696" s="16"/>
      <c r="G3696" s="17"/>
      <c r="H3696" s="17"/>
      <c r="I3696" s="18"/>
      <c r="J3696" s="18"/>
      <c r="K3696" s="19"/>
      <c r="L3696" s="1">
        <f t="shared" si="4171"/>
        <v>0</v>
      </c>
      <c r="M3696" s="4">
        <f t="shared" si="4172"/>
        <v>0</v>
      </c>
      <c r="R3696">
        <f t="shared" si="4136"/>
        <v>5</v>
      </c>
      <c r="S3696" s="33">
        <f t="shared" ref="S3696" si="4184">S3683</f>
        <v>44183</v>
      </c>
      <c r="T3696">
        <f t="shared" si="4138"/>
        <v>51</v>
      </c>
      <c r="U3696">
        <f t="shared" si="4139"/>
        <v>12</v>
      </c>
      <c r="V3696" t="str">
        <f t="shared" si="4174"/>
        <v>515</v>
      </c>
      <c r="W3696" s="188">
        <f t="shared" si="4140"/>
        <v>0</v>
      </c>
      <c r="X3696" s="188">
        <f t="shared" si="4141"/>
        <v>0</v>
      </c>
      <c r="Y3696" s="33">
        <f t="shared" si="4142"/>
        <v>44183</v>
      </c>
    </row>
    <row r="3697" spans="1:25" ht="15.75" thickBot="1">
      <c r="A3697" s="39"/>
      <c r="B3697" s="241"/>
      <c r="C3697" s="14" t="str">
        <f>IF(B3686&lt;&gt;"",'Agents Postes'!E$14,"")</f>
        <v/>
      </c>
      <c r="D3697" s="15"/>
      <c r="E3697" s="126"/>
      <c r="F3697" s="126"/>
      <c r="G3697" s="127"/>
      <c r="H3697" s="127"/>
      <c r="I3697" s="128"/>
      <c r="J3697" s="128"/>
      <c r="K3697" s="21"/>
      <c r="L3697" s="5">
        <f t="shared" si="4171"/>
        <v>0</v>
      </c>
      <c r="M3697" s="6">
        <f t="shared" si="4172"/>
        <v>0</v>
      </c>
      <c r="R3697">
        <f t="shared" si="4136"/>
        <v>5</v>
      </c>
      <c r="S3697" s="33">
        <f t="shared" ref="S3697" si="4185">S3683</f>
        <v>44183</v>
      </c>
      <c r="T3697">
        <f t="shared" si="4138"/>
        <v>51</v>
      </c>
      <c r="U3697">
        <f t="shared" si="4139"/>
        <v>12</v>
      </c>
      <c r="V3697" t="str">
        <f t="shared" si="4174"/>
        <v>515</v>
      </c>
      <c r="W3697" s="188">
        <f t="shared" si="4140"/>
        <v>0</v>
      </c>
      <c r="X3697" s="188">
        <f t="shared" si="4141"/>
        <v>0</v>
      </c>
      <c r="Y3697" s="33">
        <f t="shared" si="4142"/>
        <v>44183</v>
      </c>
    </row>
    <row r="3698" spans="1:25" ht="15">
      <c r="A3698" s="39">
        <v>246</v>
      </c>
      <c r="B3698" s="239">
        <f>IF(WORKDAY(D$4,A3698,Feries)&lt;=F$4,WORKDAY(D$4,A3698,Feries),"")</f>
        <v>44186</v>
      </c>
      <c r="C3698" s="11" t="str">
        <f>IF(B3698&lt;&gt;"",'Agents Postes'!E$3,"")</f>
        <v>Herbert Dupont</v>
      </c>
      <c r="D3698" s="12"/>
      <c r="E3698" s="123"/>
      <c r="F3698" s="123"/>
      <c r="G3698" s="124"/>
      <c r="H3698" s="124"/>
      <c r="I3698" s="125"/>
      <c r="J3698" s="125"/>
      <c r="K3698" s="13"/>
      <c r="L3698" s="2">
        <f t="shared" si="4171"/>
        <v>0</v>
      </c>
      <c r="M3698" s="3">
        <f t="shared" si="4172"/>
        <v>0</v>
      </c>
      <c r="R3698">
        <f t="shared" si="4136"/>
        <v>1</v>
      </c>
      <c r="S3698" s="33">
        <f t="shared" ref="S3698" si="4186">B3698</f>
        <v>44186</v>
      </c>
      <c r="T3698">
        <f t="shared" si="4138"/>
        <v>52</v>
      </c>
      <c r="U3698">
        <f t="shared" si="4139"/>
        <v>12</v>
      </c>
      <c r="V3698" t="str">
        <f t="shared" si="4174"/>
        <v>52Herbert Dupont1</v>
      </c>
      <c r="W3698" s="188">
        <f t="shared" si="4140"/>
        <v>0</v>
      </c>
      <c r="X3698" s="188">
        <f t="shared" si="4141"/>
        <v>0</v>
      </c>
      <c r="Y3698" s="33">
        <f t="shared" si="4142"/>
        <v>44186</v>
      </c>
    </row>
    <row r="3699" spans="1:25" ht="15">
      <c r="A3699" s="39"/>
      <c r="B3699" s="240"/>
      <c r="C3699" s="14" t="str">
        <f>IF(B3698&lt;&gt;"",'Agents Postes'!E$4,"")</f>
        <v>Lulu Durand</v>
      </c>
      <c r="D3699" s="15"/>
      <c r="E3699" s="16"/>
      <c r="F3699" s="16"/>
      <c r="G3699" s="17"/>
      <c r="H3699" s="17"/>
      <c r="I3699" s="18"/>
      <c r="J3699" s="18"/>
      <c r="K3699" s="19"/>
      <c r="L3699" s="1">
        <f t="shared" si="4171"/>
        <v>0</v>
      </c>
      <c r="M3699" s="4">
        <f t="shared" si="4172"/>
        <v>0</v>
      </c>
      <c r="R3699">
        <f t="shared" si="4136"/>
        <v>1</v>
      </c>
      <c r="S3699" s="33">
        <f t="shared" ref="S3699" si="4187">S3698</f>
        <v>44186</v>
      </c>
      <c r="T3699">
        <f t="shared" si="4138"/>
        <v>52</v>
      </c>
      <c r="U3699">
        <f t="shared" si="4139"/>
        <v>12</v>
      </c>
      <c r="V3699" t="str">
        <f t="shared" si="4174"/>
        <v>52Lulu Durand1</v>
      </c>
      <c r="W3699" s="188">
        <f t="shared" si="4140"/>
        <v>0</v>
      </c>
      <c r="X3699" s="188">
        <f t="shared" si="4141"/>
        <v>0</v>
      </c>
      <c r="Y3699" s="33">
        <f t="shared" si="4142"/>
        <v>44186</v>
      </c>
    </row>
    <row r="3700" spans="1:25" ht="15">
      <c r="A3700" s="39"/>
      <c r="B3700" s="240"/>
      <c r="C3700" s="14" t="str">
        <f>IF(B3698&lt;&gt;"",'Agents Postes'!E$5,"")</f>
        <v>Jules Wist</v>
      </c>
      <c r="D3700" s="15"/>
      <c r="E3700" s="16"/>
      <c r="F3700" s="16"/>
      <c r="G3700" s="17"/>
      <c r="H3700" s="17"/>
      <c r="I3700" s="18"/>
      <c r="J3700" s="18"/>
      <c r="K3700" s="19"/>
      <c r="L3700" s="1">
        <f t="shared" si="4171"/>
        <v>0</v>
      </c>
      <c r="M3700" s="4">
        <f t="shared" si="4172"/>
        <v>0</v>
      </c>
      <c r="R3700">
        <f t="shared" si="4136"/>
        <v>1</v>
      </c>
      <c r="S3700" s="33">
        <f t="shared" ref="S3700" si="4188">S3698</f>
        <v>44186</v>
      </c>
      <c r="T3700">
        <f t="shared" si="4138"/>
        <v>52</v>
      </c>
      <c r="U3700">
        <f t="shared" si="4139"/>
        <v>12</v>
      </c>
      <c r="V3700" t="str">
        <f t="shared" si="4174"/>
        <v>52Jules Wist1</v>
      </c>
      <c r="W3700" s="188">
        <f t="shared" si="4140"/>
        <v>0</v>
      </c>
      <c r="X3700" s="188">
        <f t="shared" si="4141"/>
        <v>0</v>
      </c>
      <c r="Y3700" s="33">
        <f t="shared" si="4142"/>
        <v>44186</v>
      </c>
    </row>
    <row r="3701" spans="1:25" ht="15">
      <c r="A3701" s="39"/>
      <c r="B3701" s="240"/>
      <c r="C3701" s="14" t="str">
        <f>IF(B3698&lt;&gt;"",'Agents Postes'!E$6,"")</f>
        <v>Honoré Tarot</v>
      </c>
      <c r="D3701" s="15"/>
      <c r="E3701" s="16"/>
      <c r="F3701" s="16"/>
      <c r="G3701" s="17"/>
      <c r="H3701" s="17"/>
      <c r="I3701" s="18"/>
      <c r="J3701" s="18"/>
      <c r="K3701" s="19"/>
      <c r="L3701" s="1">
        <f t="shared" si="4171"/>
        <v>0</v>
      </c>
      <c r="M3701" s="4">
        <f t="shared" si="4172"/>
        <v>0</v>
      </c>
      <c r="R3701">
        <f t="shared" si="4136"/>
        <v>1</v>
      </c>
      <c r="S3701" s="33">
        <f t="shared" ref="S3701" si="4189">S3698</f>
        <v>44186</v>
      </c>
      <c r="T3701">
        <f t="shared" si="4138"/>
        <v>52</v>
      </c>
      <c r="U3701">
        <f t="shared" si="4139"/>
        <v>12</v>
      </c>
      <c r="V3701" t="str">
        <f t="shared" si="4174"/>
        <v>52Honoré Tarot1</v>
      </c>
      <c r="W3701" s="188">
        <f t="shared" si="4140"/>
        <v>0</v>
      </c>
      <c r="X3701" s="188">
        <f t="shared" si="4141"/>
        <v>0</v>
      </c>
      <c r="Y3701" s="33">
        <f t="shared" si="4142"/>
        <v>44186</v>
      </c>
    </row>
    <row r="3702" spans="1:25" ht="15">
      <c r="A3702" s="39"/>
      <c r="B3702" s="240"/>
      <c r="C3702" s="14" t="str">
        <f>IF(B3698&lt;&gt;"",'Agents Postes'!E$7,"")</f>
        <v>Joseph Belote</v>
      </c>
      <c r="D3702" s="15"/>
      <c r="E3702" s="16"/>
      <c r="F3702" s="16"/>
      <c r="G3702" s="17"/>
      <c r="H3702" s="17"/>
      <c r="I3702" s="18"/>
      <c r="J3702" s="18"/>
      <c r="K3702" s="19"/>
      <c r="L3702" s="1">
        <f t="shared" si="4171"/>
        <v>0</v>
      </c>
      <c r="M3702" s="4">
        <f t="shared" si="4172"/>
        <v>0</v>
      </c>
      <c r="R3702">
        <f t="shared" si="4136"/>
        <v>1</v>
      </c>
      <c r="S3702" s="33">
        <f t="shared" ref="S3702" si="4190">S3698</f>
        <v>44186</v>
      </c>
      <c r="T3702">
        <f t="shared" si="4138"/>
        <v>52</v>
      </c>
      <c r="U3702">
        <f t="shared" si="4139"/>
        <v>12</v>
      </c>
      <c r="V3702" t="str">
        <f t="shared" si="4174"/>
        <v>52Joseph Belote1</v>
      </c>
      <c r="W3702" s="188">
        <f t="shared" si="4140"/>
        <v>0</v>
      </c>
      <c r="X3702" s="188">
        <f t="shared" si="4141"/>
        <v>0</v>
      </c>
      <c r="Y3702" s="33">
        <f t="shared" si="4142"/>
        <v>44186</v>
      </c>
    </row>
    <row r="3703" spans="1:25" ht="15">
      <c r="A3703" s="39"/>
      <c r="B3703" s="240"/>
      <c r="C3703" s="14" t="str">
        <f>IF(B3698&lt;&gt;"",'Agents Postes'!E$8,"")</f>
        <v/>
      </c>
      <c r="D3703" s="15"/>
      <c r="E3703" s="16"/>
      <c r="F3703" s="16"/>
      <c r="G3703" s="17"/>
      <c r="H3703" s="17"/>
      <c r="I3703" s="18"/>
      <c r="J3703" s="18"/>
      <c r="K3703" s="19"/>
      <c r="L3703" s="1">
        <f t="shared" si="4171"/>
        <v>0</v>
      </c>
      <c r="M3703" s="4">
        <f t="shared" si="4172"/>
        <v>0</v>
      </c>
      <c r="R3703">
        <f t="shared" si="4136"/>
        <v>1</v>
      </c>
      <c r="S3703" s="33">
        <f t="shared" ref="S3703" si="4191">S3698</f>
        <v>44186</v>
      </c>
      <c r="T3703">
        <f t="shared" si="4138"/>
        <v>52</v>
      </c>
      <c r="U3703">
        <f t="shared" si="4139"/>
        <v>12</v>
      </c>
      <c r="V3703" t="str">
        <f t="shared" si="4174"/>
        <v>521</v>
      </c>
      <c r="W3703" s="188">
        <f t="shared" si="4140"/>
        <v>0</v>
      </c>
      <c r="X3703" s="188">
        <f t="shared" si="4141"/>
        <v>0</v>
      </c>
      <c r="Y3703" s="33">
        <f t="shared" si="4142"/>
        <v>44186</v>
      </c>
    </row>
    <row r="3704" spans="1:25" ht="15">
      <c r="A3704" s="39"/>
      <c r="B3704" s="240"/>
      <c r="C3704" s="14" t="str">
        <f>IF(B3698&lt;&gt;"",'Agents Postes'!E$9,"")</f>
        <v/>
      </c>
      <c r="D3704" s="15"/>
      <c r="E3704" s="16"/>
      <c r="F3704" s="16"/>
      <c r="G3704" s="17"/>
      <c r="H3704" s="17"/>
      <c r="I3704" s="18"/>
      <c r="J3704" s="18"/>
      <c r="K3704" s="19"/>
      <c r="L3704" s="1">
        <f t="shared" si="4171"/>
        <v>0</v>
      </c>
      <c r="M3704" s="4">
        <f t="shared" si="4172"/>
        <v>0</v>
      </c>
      <c r="R3704">
        <f t="shared" si="4136"/>
        <v>1</v>
      </c>
      <c r="S3704" s="33">
        <f t="shared" ref="S3704" si="4192">S3698</f>
        <v>44186</v>
      </c>
      <c r="T3704">
        <f t="shared" si="4138"/>
        <v>52</v>
      </c>
      <c r="U3704">
        <f t="shared" si="4139"/>
        <v>12</v>
      </c>
      <c r="V3704" t="str">
        <f t="shared" si="4174"/>
        <v>521</v>
      </c>
      <c r="W3704" s="188">
        <f t="shared" si="4140"/>
        <v>0</v>
      </c>
      <c r="X3704" s="188">
        <f t="shared" si="4141"/>
        <v>0</v>
      </c>
      <c r="Y3704" s="33">
        <f t="shared" si="4142"/>
        <v>44186</v>
      </c>
    </row>
    <row r="3705" spans="1:25" ht="15">
      <c r="A3705" s="39"/>
      <c r="B3705" s="240"/>
      <c r="C3705" s="14" t="str">
        <f>IF(B3698&lt;&gt;"",'Agents Postes'!E$10,"")</f>
        <v/>
      </c>
      <c r="D3705" s="15"/>
      <c r="E3705" s="16"/>
      <c r="F3705" s="16"/>
      <c r="G3705" s="17"/>
      <c r="H3705" s="17"/>
      <c r="I3705" s="18"/>
      <c r="J3705" s="18"/>
      <c r="K3705" s="19"/>
      <c r="L3705" s="1">
        <f t="shared" si="4171"/>
        <v>0</v>
      </c>
      <c r="M3705" s="4">
        <f t="shared" si="4172"/>
        <v>0</v>
      </c>
      <c r="R3705">
        <f t="shared" si="4136"/>
        <v>1</v>
      </c>
      <c r="S3705" s="33">
        <f t="shared" ref="S3705" si="4193">S3698</f>
        <v>44186</v>
      </c>
      <c r="T3705">
        <f t="shared" si="4138"/>
        <v>52</v>
      </c>
      <c r="U3705">
        <f t="shared" si="4139"/>
        <v>12</v>
      </c>
      <c r="V3705" t="str">
        <f t="shared" si="4174"/>
        <v>521</v>
      </c>
      <c r="W3705" s="188">
        <f t="shared" si="4140"/>
        <v>0</v>
      </c>
      <c r="X3705" s="188">
        <f t="shared" si="4141"/>
        <v>0</v>
      </c>
      <c r="Y3705" s="33">
        <f t="shared" si="4142"/>
        <v>44186</v>
      </c>
    </row>
    <row r="3706" spans="1:25" ht="15">
      <c r="A3706" s="39"/>
      <c r="B3706" s="240"/>
      <c r="C3706" s="14" t="str">
        <f>IF(B3698&lt;&gt;"",'Agents Postes'!E$11,"")</f>
        <v/>
      </c>
      <c r="D3706" s="15"/>
      <c r="E3706" s="16"/>
      <c r="F3706" s="16"/>
      <c r="G3706" s="17"/>
      <c r="H3706" s="17"/>
      <c r="I3706" s="18"/>
      <c r="J3706" s="18"/>
      <c r="K3706" s="19"/>
      <c r="L3706" s="1">
        <f t="shared" si="4171"/>
        <v>0</v>
      </c>
      <c r="M3706" s="4">
        <f t="shared" si="4172"/>
        <v>0</v>
      </c>
      <c r="R3706">
        <f t="shared" si="4136"/>
        <v>1</v>
      </c>
      <c r="S3706" s="33">
        <f t="shared" ref="S3706" si="4194">S3698</f>
        <v>44186</v>
      </c>
      <c r="T3706">
        <f t="shared" si="4138"/>
        <v>52</v>
      </c>
      <c r="U3706">
        <f t="shared" si="4139"/>
        <v>12</v>
      </c>
      <c r="V3706" t="str">
        <f t="shared" si="4174"/>
        <v>521</v>
      </c>
      <c r="W3706" s="188">
        <f t="shared" si="4140"/>
        <v>0</v>
      </c>
      <c r="X3706" s="188">
        <f t="shared" si="4141"/>
        <v>0</v>
      </c>
      <c r="Y3706" s="33">
        <f t="shared" si="4142"/>
        <v>44186</v>
      </c>
    </row>
    <row r="3707" spans="1:25" ht="15">
      <c r="A3707" s="39"/>
      <c r="B3707" s="240"/>
      <c r="C3707" s="14" t="str">
        <f>IF(B3698&lt;&gt;"",'Agents Postes'!E$12,"")</f>
        <v/>
      </c>
      <c r="D3707" s="15"/>
      <c r="E3707" s="16"/>
      <c r="F3707" s="16"/>
      <c r="G3707" s="17"/>
      <c r="H3707" s="17"/>
      <c r="I3707" s="18"/>
      <c r="J3707" s="18"/>
      <c r="K3707" s="19"/>
      <c r="L3707" s="1">
        <f t="shared" si="4171"/>
        <v>0</v>
      </c>
      <c r="M3707" s="4">
        <f t="shared" si="4172"/>
        <v>0</v>
      </c>
      <c r="R3707">
        <f t="shared" si="4136"/>
        <v>1</v>
      </c>
      <c r="S3707" s="33">
        <f t="shared" ref="S3707" si="4195">S3698</f>
        <v>44186</v>
      </c>
      <c r="T3707">
        <f t="shared" si="4138"/>
        <v>52</v>
      </c>
      <c r="U3707">
        <f t="shared" si="4139"/>
        <v>12</v>
      </c>
      <c r="V3707" t="str">
        <f t="shared" si="4174"/>
        <v>521</v>
      </c>
      <c r="W3707" s="188">
        <f t="shared" si="4140"/>
        <v>0</v>
      </c>
      <c r="X3707" s="188">
        <f t="shared" si="4141"/>
        <v>0</v>
      </c>
      <c r="Y3707" s="33">
        <f t="shared" si="4142"/>
        <v>44186</v>
      </c>
    </row>
    <row r="3708" spans="1:25" ht="15">
      <c r="A3708" s="39"/>
      <c r="B3708" s="240"/>
      <c r="C3708" s="14" t="str">
        <f>IF(B3698&lt;&gt;"",'Agents Postes'!E$13,"")</f>
        <v/>
      </c>
      <c r="D3708" s="15"/>
      <c r="E3708" s="16"/>
      <c r="F3708" s="16"/>
      <c r="G3708" s="17"/>
      <c r="H3708" s="17"/>
      <c r="I3708" s="18"/>
      <c r="J3708" s="18"/>
      <c r="K3708" s="19"/>
      <c r="L3708" s="1">
        <f t="shared" si="4171"/>
        <v>0</v>
      </c>
      <c r="M3708" s="4">
        <f t="shared" si="4172"/>
        <v>0</v>
      </c>
      <c r="R3708">
        <f t="shared" si="4136"/>
        <v>1</v>
      </c>
      <c r="S3708" s="33">
        <f t="shared" ref="S3708" si="4196">S3698</f>
        <v>44186</v>
      </c>
      <c r="T3708">
        <f t="shared" si="4138"/>
        <v>52</v>
      </c>
      <c r="U3708">
        <f t="shared" si="4139"/>
        <v>12</v>
      </c>
      <c r="V3708" t="str">
        <f t="shared" si="4174"/>
        <v>521</v>
      </c>
      <c r="W3708" s="188">
        <f t="shared" si="4140"/>
        <v>0</v>
      </c>
      <c r="X3708" s="188">
        <f t="shared" si="4141"/>
        <v>0</v>
      </c>
      <c r="Y3708" s="33">
        <f t="shared" si="4142"/>
        <v>44186</v>
      </c>
    </row>
    <row r="3709" spans="1:25" ht="15">
      <c r="A3709" s="39"/>
      <c r="B3709" s="240"/>
      <c r="C3709" s="14" t="str">
        <f>IF(B3698&lt;&gt;"",'Agents Postes'!E$14,"")</f>
        <v/>
      </c>
      <c r="D3709" s="15"/>
      <c r="E3709" s="16"/>
      <c r="F3709" s="16"/>
      <c r="G3709" s="17"/>
      <c r="H3709" s="17"/>
      <c r="I3709" s="18"/>
      <c r="J3709" s="18"/>
      <c r="K3709" s="19"/>
      <c r="L3709" s="1">
        <f t="shared" si="4171"/>
        <v>0</v>
      </c>
      <c r="M3709" s="4">
        <f t="shared" si="4172"/>
        <v>0</v>
      </c>
      <c r="R3709">
        <f t="shared" si="4136"/>
        <v>1</v>
      </c>
      <c r="S3709" s="33">
        <f t="shared" ref="S3709" si="4197">S3698</f>
        <v>44186</v>
      </c>
      <c r="T3709">
        <f t="shared" si="4138"/>
        <v>52</v>
      </c>
      <c r="U3709">
        <f t="shared" si="4139"/>
        <v>12</v>
      </c>
      <c r="V3709" t="str">
        <f t="shared" si="4174"/>
        <v>521</v>
      </c>
      <c r="W3709" s="188">
        <f t="shared" si="4140"/>
        <v>0</v>
      </c>
      <c r="X3709" s="188">
        <f t="shared" si="4141"/>
        <v>0</v>
      </c>
      <c r="Y3709" s="33">
        <f t="shared" si="4142"/>
        <v>44186</v>
      </c>
    </row>
    <row r="3710" spans="1:25" ht="15">
      <c r="A3710" s="39"/>
      <c r="B3710" s="240"/>
      <c r="C3710" s="14" t="str">
        <f>IF(B3699&lt;&gt;"",'Agents Postes'!E$14,"")</f>
        <v/>
      </c>
      <c r="D3710" s="15"/>
      <c r="E3710" s="16"/>
      <c r="F3710" s="16"/>
      <c r="G3710" s="17"/>
      <c r="H3710" s="17"/>
      <c r="I3710" s="18"/>
      <c r="J3710" s="18"/>
      <c r="K3710" s="19"/>
      <c r="L3710" s="1">
        <f t="shared" si="4171"/>
        <v>0</v>
      </c>
      <c r="M3710" s="4">
        <f t="shared" si="4172"/>
        <v>0</v>
      </c>
      <c r="R3710">
        <f t="shared" si="4136"/>
        <v>1</v>
      </c>
      <c r="S3710" s="33">
        <f t="shared" ref="S3710" si="4198">S3698</f>
        <v>44186</v>
      </c>
      <c r="T3710">
        <f t="shared" si="4138"/>
        <v>52</v>
      </c>
      <c r="U3710">
        <f t="shared" si="4139"/>
        <v>12</v>
      </c>
      <c r="V3710" t="str">
        <f t="shared" si="4174"/>
        <v>521</v>
      </c>
      <c r="W3710" s="188">
        <f t="shared" si="4140"/>
        <v>0</v>
      </c>
      <c r="X3710" s="188">
        <f t="shared" si="4141"/>
        <v>0</v>
      </c>
      <c r="Y3710" s="33">
        <f t="shared" si="4142"/>
        <v>44186</v>
      </c>
    </row>
    <row r="3711" spans="1:25" ht="15">
      <c r="A3711" s="39"/>
      <c r="B3711" s="240"/>
      <c r="C3711" s="14" t="str">
        <f>IF(B3700&lt;&gt;"",'Agents Postes'!E$14,"")</f>
        <v/>
      </c>
      <c r="D3711" s="15"/>
      <c r="E3711" s="16"/>
      <c r="F3711" s="16"/>
      <c r="G3711" s="17"/>
      <c r="H3711" s="17"/>
      <c r="I3711" s="18"/>
      <c r="J3711" s="18"/>
      <c r="K3711" s="19"/>
      <c r="L3711" s="1">
        <f t="shared" si="4171"/>
        <v>0</v>
      </c>
      <c r="M3711" s="4">
        <f t="shared" si="4172"/>
        <v>0</v>
      </c>
      <c r="R3711">
        <f t="shared" si="4136"/>
        <v>1</v>
      </c>
      <c r="S3711" s="33">
        <f t="shared" ref="S3711" si="4199">S3698</f>
        <v>44186</v>
      </c>
      <c r="T3711">
        <f t="shared" si="4138"/>
        <v>52</v>
      </c>
      <c r="U3711">
        <f t="shared" si="4139"/>
        <v>12</v>
      </c>
      <c r="V3711" t="str">
        <f t="shared" si="4174"/>
        <v>521</v>
      </c>
      <c r="W3711" s="188">
        <f t="shared" si="4140"/>
        <v>0</v>
      </c>
      <c r="X3711" s="188">
        <f t="shared" si="4141"/>
        <v>0</v>
      </c>
      <c r="Y3711" s="33">
        <f t="shared" si="4142"/>
        <v>44186</v>
      </c>
    </row>
    <row r="3712" spans="1:25" ht="15.75" thickBot="1">
      <c r="A3712" s="39"/>
      <c r="B3712" s="241"/>
      <c r="C3712" s="14" t="str">
        <f>IF(B3701&lt;&gt;"",'Agents Postes'!E$14,"")</f>
        <v/>
      </c>
      <c r="D3712" s="15"/>
      <c r="E3712" s="126"/>
      <c r="F3712" s="126"/>
      <c r="G3712" s="127"/>
      <c r="H3712" s="127"/>
      <c r="I3712" s="128"/>
      <c r="J3712" s="128"/>
      <c r="K3712" s="21"/>
      <c r="L3712" s="5">
        <f t="shared" si="4171"/>
        <v>0</v>
      </c>
      <c r="M3712" s="6">
        <f t="shared" si="4172"/>
        <v>0</v>
      </c>
      <c r="R3712">
        <f t="shared" si="4136"/>
        <v>1</v>
      </c>
      <c r="S3712" s="33">
        <f t="shared" ref="S3712" si="4200">S3698</f>
        <v>44186</v>
      </c>
      <c r="T3712">
        <f t="shared" si="4138"/>
        <v>52</v>
      </c>
      <c r="U3712">
        <f t="shared" si="4139"/>
        <v>12</v>
      </c>
      <c r="V3712" t="str">
        <f t="shared" si="4174"/>
        <v>521</v>
      </c>
      <c r="W3712" s="188">
        <f t="shared" si="4140"/>
        <v>0</v>
      </c>
      <c r="X3712" s="188">
        <f t="shared" si="4141"/>
        <v>0</v>
      </c>
      <c r="Y3712" s="33">
        <f t="shared" si="4142"/>
        <v>44186</v>
      </c>
    </row>
    <row r="3713" spans="1:25" ht="15">
      <c r="A3713" s="39">
        <v>247</v>
      </c>
      <c r="B3713" s="239">
        <f>IF(WORKDAY(D$4,A3713,Feries)&lt;=F$4,WORKDAY(D$4,A3713,Feries),"")</f>
        <v>44187</v>
      </c>
      <c r="C3713" s="11" t="str">
        <f>IF(B3713&lt;&gt;"",'Agents Postes'!E$3,"")</f>
        <v>Herbert Dupont</v>
      </c>
      <c r="D3713" s="12"/>
      <c r="E3713" s="123"/>
      <c r="F3713" s="123"/>
      <c r="G3713" s="124"/>
      <c r="H3713" s="124"/>
      <c r="I3713" s="125"/>
      <c r="J3713" s="125"/>
      <c r="K3713" s="13"/>
      <c r="L3713" s="2">
        <f t="shared" si="4171"/>
        <v>0</v>
      </c>
      <c r="M3713" s="3">
        <f t="shared" si="4172"/>
        <v>0</v>
      </c>
      <c r="R3713">
        <f t="shared" si="4136"/>
        <v>2</v>
      </c>
      <c r="S3713" s="33">
        <f t="shared" ref="S3713" si="4201">B3713</f>
        <v>44187</v>
      </c>
      <c r="T3713">
        <f t="shared" si="4138"/>
        <v>52</v>
      </c>
      <c r="U3713">
        <f t="shared" si="4139"/>
        <v>12</v>
      </c>
      <c r="V3713" t="str">
        <f t="shared" si="4174"/>
        <v>52Herbert Dupont2</v>
      </c>
      <c r="W3713" s="188">
        <f t="shared" si="4140"/>
        <v>0</v>
      </c>
      <c r="X3713" s="188">
        <f t="shared" si="4141"/>
        <v>0</v>
      </c>
      <c r="Y3713" s="33">
        <f t="shared" si="4142"/>
        <v>44187</v>
      </c>
    </row>
    <row r="3714" spans="1:25" ht="15">
      <c r="A3714" s="39"/>
      <c r="B3714" s="240"/>
      <c r="C3714" s="14" t="str">
        <f>IF(B3713&lt;&gt;"",'Agents Postes'!E$4,"")</f>
        <v>Lulu Durand</v>
      </c>
      <c r="D3714" s="15"/>
      <c r="E3714" s="16"/>
      <c r="F3714" s="16"/>
      <c r="G3714" s="17"/>
      <c r="H3714" s="17"/>
      <c r="I3714" s="18"/>
      <c r="J3714" s="18"/>
      <c r="K3714" s="19"/>
      <c r="L3714" s="1">
        <f t="shared" si="4171"/>
        <v>0</v>
      </c>
      <c r="M3714" s="4">
        <f t="shared" si="4172"/>
        <v>0</v>
      </c>
      <c r="R3714">
        <f t="shared" si="4136"/>
        <v>2</v>
      </c>
      <c r="S3714" s="33">
        <f t="shared" ref="S3714" si="4202">S3713</f>
        <v>44187</v>
      </c>
      <c r="T3714">
        <f t="shared" si="4138"/>
        <v>52</v>
      </c>
      <c r="U3714">
        <f t="shared" si="4139"/>
        <v>12</v>
      </c>
      <c r="V3714" t="str">
        <f t="shared" si="4174"/>
        <v>52Lulu Durand2</v>
      </c>
      <c r="W3714" s="188">
        <f t="shared" si="4140"/>
        <v>0</v>
      </c>
      <c r="X3714" s="188">
        <f t="shared" si="4141"/>
        <v>0</v>
      </c>
      <c r="Y3714" s="33">
        <f t="shared" si="4142"/>
        <v>44187</v>
      </c>
    </row>
    <row r="3715" spans="1:25" ht="15">
      <c r="A3715" s="39"/>
      <c r="B3715" s="240"/>
      <c r="C3715" s="14" t="str">
        <f>IF(B3713&lt;&gt;"",'Agents Postes'!E$5,"")</f>
        <v>Jules Wist</v>
      </c>
      <c r="D3715" s="15"/>
      <c r="E3715" s="16"/>
      <c r="F3715" s="16"/>
      <c r="G3715" s="17"/>
      <c r="H3715" s="17"/>
      <c r="I3715" s="18"/>
      <c r="J3715" s="18"/>
      <c r="K3715" s="19"/>
      <c r="L3715" s="1">
        <f t="shared" si="4171"/>
        <v>0</v>
      </c>
      <c r="M3715" s="4">
        <f t="shared" si="4172"/>
        <v>0</v>
      </c>
      <c r="R3715">
        <f t="shared" si="4136"/>
        <v>2</v>
      </c>
      <c r="S3715" s="33">
        <f t="shared" ref="S3715" si="4203">S3713</f>
        <v>44187</v>
      </c>
      <c r="T3715">
        <f t="shared" si="4138"/>
        <v>52</v>
      </c>
      <c r="U3715">
        <f t="shared" si="4139"/>
        <v>12</v>
      </c>
      <c r="V3715" t="str">
        <f t="shared" si="4174"/>
        <v>52Jules Wist2</v>
      </c>
      <c r="W3715" s="188">
        <f t="shared" si="4140"/>
        <v>0</v>
      </c>
      <c r="X3715" s="188">
        <f t="shared" si="4141"/>
        <v>0</v>
      </c>
      <c r="Y3715" s="33">
        <f t="shared" si="4142"/>
        <v>44187</v>
      </c>
    </row>
    <row r="3716" spans="1:25" ht="15">
      <c r="A3716" s="39"/>
      <c r="B3716" s="240"/>
      <c r="C3716" s="14" t="str">
        <f>IF(B3713&lt;&gt;"",'Agents Postes'!E$6,"")</f>
        <v>Honoré Tarot</v>
      </c>
      <c r="D3716" s="15"/>
      <c r="E3716" s="16"/>
      <c r="F3716" s="16"/>
      <c r="G3716" s="17"/>
      <c r="H3716" s="17"/>
      <c r="I3716" s="18"/>
      <c r="J3716" s="18"/>
      <c r="K3716" s="19"/>
      <c r="L3716" s="1">
        <f t="shared" si="4171"/>
        <v>0</v>
      </c>
      <c r="M3716" s="4">
        <f t="shared" si="4172"/>
        <v>0</v>
      </c>
      <c r="R3716">
        <f t="shared" si="4136"/>
        <v>2</v>
      </c>
      <c r="S3716" s="33">
        <f t="shared" ref="S3716" si="4204">S3713</f>
        <v>44187</v>
      </c>
      <c r="T3716">
        <f t="shared" si="4138"/>
        <v>52</v>
      </c>
      <c r="U3716">
        <f t="shared" si="4139"/>
        <v>12</v>
      </c>
      <c r="V3716" t="str">
        <f t="shared" si="4174"/>
        <v>52Honoré Tarot2</v>
      </c>
      <c r="W3716" s="188">
        <f t="shared" si="4140"/>
        <v>0</v>
      </c>
      <c r="X3716" s="188">
        <f t="shared" si="4141"/>
        <v>0</v>
      </c>
      <c r="Y3716" s="33">
        <f t="shared" si="4142"/>
        <v>44187</v>
      </c>
    </row>
    <row r="3717" spans="1:25" ht="15">
      <c r="A3717" s="39"/>
      <c r="B3717" s="240"/>
      <c r="C3717" s="14" t="str">
        <f>IF(B3713&lt;&gt;"",'Agents Postes'!E$7,"")</f>
        <v>Joseph Belote</v>
      </c>
      <c r="D3717" s="15"/>
      <c r="E3717" s="16"/>
      <c r="F3717" s="16"/>
      <c r="G3717" s="17"/>
      <c r="H3717" s="17"/>
      <c r="I3717" s="18"/>
      <c r="J3717" s="18"/>
      <c r="K3717" s="19"/>
      <c r="L3717" s="1">
        <f t="shared" si="4171"/>
        <v>0</v>
      </c>
      <c r="M3717" s="4">
        <f t="shared" si="4172"/>
        <v>0</v>
      </c>
      <c r="R3717">
        <f t="shared" si="4136"/>
        <v>2</v>
      </c>
      <c r="S3717" s="33">
        <f t="shared" ref="S3717" si="4205">S3713</f>
        <v>44187</v>
      </c>
      <c r="T3717">
        <f t="shared" si="4138"/>
        <v>52</v>
      </c>
      <c r="U3717">
        <f t="shared" si="4139"/>
        <v>12</v>
      </c>
      <c r="V3717" t="str">
        <f t="shared" si="4174"/>
        <v>52Joseph Belote2</v>
      </c>
      <c r="W3717" s="188">
        <f t="shared" si="4140"/>
        <v>0</v>
      </c>
      <c r="X3717" s="188">
        <f t="shared" si="4141"/>
        <v>0</v>
      </c>
      <c r="Y3717" s="33">
        <f t="shared" si="4142"/>
        <v>44187</v>
      </c>
    </row>
    <row r="3718" spans="1:25" ht="15">
      <c r="A3718" s="39"/>
      <c r="B3718" s="240"/>
      <c r="C3718" s="14" t="str">
        <f>IF(B3713&lt;&gt;"",'Agents Postes'!E$8,"")</f>
        <v/>
      </c>
      <c r="D3718" s="15"/>
      <c r="E3718" s="16"/>
      <c r="F3718" s="16"/>
      <c r="G3718" s="17"/>
      <c r="H3718" s="17"/>
      <c r="I3718" s="18"/>
      <c r="J3718" s="18"/>
      <c r="K3718" s="19"/>
      <c r="L3718" s="1">
        <f t="shared" si="4171"/>
        <v>0</v>
      </c>
      <c r="M3718" s="4">
        <f t="shared" si="4172"/>
        <v>0</v>
      </c>
      <c r="R3718">
        <f t="shared" si="4136"/>
        <v>2</v>
      </c>
      <c r="S3718" s="33">
        <f t="shared" ref="S3718" si="4206">S3713</f>
        <v>44187</v>
      </c>
      <c r="T3718">
        <f t="shared" si="4138"/>
        <v>52</v>
      </c>
      <c r="U3718">
        <f t="shared" si="4139"/>
        <v>12</v>
      </c>
      <c r="V3718" t="str">
        <f t="shared" si="4174"/>
        <v>522</v>
      </c>
      <c r="W3718" s="188">
        <f t="shared" si="4140"/>
        <v>0</v>
      </c>
      <c r="X3718" s="188">
        <f t="shared" si="4141"/>
        <v>0</v>
      </c>
      <c r="Y3718" s="33">
        <f t="shared" si="4142"/>
        <v>44187</v>
      </c>
    </row>
    <row r="3719" spans="1:25" ht="15">
      <c r="A3719" s="39"/>
      <c r="B3719" s="240"/>
      <c r="C3719" s="14" t="str">
        <f>IF(B3713&lt;&gt;"",'Agents Postes'!E$9,"")</f>
        <v/>
      </c>
      <c r="D3719" s="15"/>
      <c r="E3719" s="16"/>
      <c r="F3719" s="16"/>
      <c r="G3719" s="17"/>
      <c r="H3719" s="17"/>
      <c r="I3719" s="18"/>
      <c r="J3719" s="18"/>
      <c r="K3719" s="19"/>
      <c r="L3719" s="1">
        <f t="shared" si="4171"/>
        <v>0</v>
      </c>
      <c r="M3719" s="4">
        <f t="shared" si="4172"/>
        <v>0</v>
      </c>
      <c r="R3719">
        <f t="shared" si="4136"/>
        <v>2</v>
      </c>
      <c r="S3719" s="33">
        <f t="shared" ref="S3719" si="4207">S3713</f>
        <v>44187</v>
      </c>
      <c r="T3719">
        <f t="shared" si="4138"/>
        <v>52</v>
      </c>
      <c r="U3719">
        <f t="shared" si="4139"/>
        <v>12</v>
      </c>
      <c r="V3719" t="str">
        <f t="shared" si="4174"/>
        <v>522</v>
      </c>
      <c r="W3719" s="188">
        <f t="shared" si="4140"/>
        <v>0</v>
      </c>
      <c r="X3719" s="188">
        <f t="shared" si="4141"/>
        <v>0</v>
      </c>
      <c r="Y3719" s="33">
        <f t="shared" si="4142"/>
        <v>44187</v>
      </c>
    </row>
    <row r="3720" spans="1:25" ht="15">
      <c r="A3720" s="39"/>
      <c r="B3720" s="240"/>
      <c r="C3720" s="14" t="str">
        <f>IF(B3713&lt;&gt;"",'Agents Postes'!E$10,"")</f>
        <v/>
      </c>
      <c r="D3720" s="15"/>
      <c r="E3720" s="16"/>
      <c r="F3720" s="16"/>
      <c r="G3720" s="17"/>
      <c r="H3720" s="17"/>
      <c r="I3720" s="18"/>
      <c r="J3720" s="18"/>
      <c r="K3720" s="19"/>
      <c r="L3720" s="1">
        <f t="shared" si="4171"/>
        <v>0</v>
      </c>
      <c r="M3720" s="4">
        <f t="shared" si="4172"/>
        <v>0</v>
      </c>
      <c r="R3720">
        <f t="shared" si="4136"/>
        <v>2</v>
      </c>
      <c r="S3720" s="33">
        <f t="shared" ref="S3720" si="4208">S3713</f>
        <v>44187</v>
      </c>
      <c r="T3720">
        <f t="shared" si="4138"/>
        <v>52</v>
      </c>
      <c r="U3720">
        <f t="shared" si="4139"/>
        <v>12</v>
      </c>
      <c r="V3720" t="str">
        <f t="shared" si="4174"/>
        <v>522</v>
      </c>
      <c r="W3720" s="188">
        <f t="shared" si="4140"/>
        <v>0</v>
      </c>
      <c r="X3720" s="188">
        <f t="shared" si="4141"/>
        <v>0</v>
      </c>
      <c r="Y3720" s="33">
        <f t="shared" si="4142"/>
        <v>44187</v>
      </c>
    </row>
    <row r="3721" spans="1:25" ht="15">
      <c r="A3721" s="39"/>
      <c r="B3721" s="240"/>
      <c r="C3721" s="14" t="str">
        <f>IF(B3713&lt;&gt;"",'Agents Postes'!E$11,"")</f>
        <v/>
      </c>
      <c r="D3721" s="15"/>
      <c r="E3721" s="16"/>
      <c r="F3721" s="16"/>
      <c r="G3721" s="17"/>
      <c r="H3721" s="17"/>
      <c r="I3721" s="18"/>
      <c r="J3721" s="18"/>
      <c r="K3721" s="19"/>
      <c r="L3721" s="1">
        <f t="shared" si="4171"/>
        <v>0</v>
      </c>
      <c r="M3721" s="4">
        <f t="shared" si="4172"/>
        <v>0</v>
      </c>
      <c r="R3721">
        <f t="shared" ref="R3721:R3784" si="4209">IF(S3721&lt;&gt;"",WEEKDAY(S3721,2),"")</f>
        <v>2</v>
      </c>
      <c r="S3721" s="33">
        <f t="shared" ref="S3721" si="4210">S3713</f>
        <v>44187</v>
      </c>
      <c r="T3721">
        <f t="shared" ref="T3721:T3784" si="4211">IF(S3721&lt;&gt;"",WEEKNUM(S3721,2),"")</f>
        <v>52</v>
      </c>
      <c r="U3721">
        <f t="shared" ref="U3721:U3784" si="4212">IF(S3721&lt;&gt;"",MONTH(S3721),"")</f>
        <v>12</v>
      </c>
      <c r="V3721" t="str">
        <f t="shared" si="4174"/>
        <v>522</v>
      </c>
      <c r="W3721" s="188">
        <f t="shared" ref="W3721:W3784" si="4213">D3721</f>
        <v>0</v>
      </c>
      <c r="X3721" s="188">
        <f t="shared" ref="X3721:X3784" si="4214">K3721</f>
        <v>0</v>
      </c>
      <c r="Y3721" s="33">
        <f t="shared" ref="Y3721:Y3784" si="4215">S3721</f>
        <v>44187</v>
      </c>
    </row>
    <row r="3722" spans="1:25" ht="15">
      <c r="A3722" s="39"/>
      <c r="B3722" s="240"/>
      <c r="C3722" s="14" t="str">
        <f>IF(B3713&lt;&gt;"",'Agents Postes'!E$12,"")</f>
        <v/>
      </c>
      <c r="D3722" s="15"/>
      <c r="E3722" s="16"/>
      <c r="F3722" s="16"/>
      <c r="G3722" s="17"/>
      <c r="H3722" s="17"/>
      <c r="I3722" s="18"/>
      <c r="J3722" s="18"/>
      <c r="K3722" s="19"/>
      <c r="L3722" s="1">
        <f t="shared" si="4171"/>
        <v>0</v>
      </c>
      <c r="M3722" s="4">
        <f t="shared" si="4172"/>
        <v>0</v>
      </c>
      <c r="R3722">
        <f t="shared" si="4209"/>
        <v>2</v>
      </c>
      <c r="S3722" s="33">
        <f t="shared" ref="S3722" si="4216">S3713</f>
        <v>44187</v>
      </c>
      <c r="T3722">
        <f t="shared" si="4211"/>
        <v>52</v>
      </c>
      <c r="U3722">
        <f t="shared" si="4212"/>
        <v>12</v>
      </c>
      <c r="V3722" t="str">
        <f t="shared" si="4174"/>
        <v>522</v>
      </c>
      <c r="W3722" s="188">
        <f t="shared" si="4213"/>
        <v>0</v>
      </c>
      <c r="X3722" s="188">
        <f t="shared" si="4214"/>
        <v>0</v>
      </c>
      <c r="Y3722" s="33">
        <f t="shared" si="4215"/>
        <v>44187</v>
      </c>
    </row>
    <row r="3723" spans="1:25" ht="15">
      <c r="A3723" s="39"/>
      <c r="B3723" s="240"/>
      <c r="C3723" s="14" t="str">
        <f>IF(B3713&lt;&gt;"",'Agents Postes'!E$13,"")</f>
        <v/>
      </c>
      <c r="D3723" s="15"/>
      <c r="E3723" s="16"/>
      <c r="F3723" s="16"/>
      <c r="G3723" s="17"/>
      <c r="H3723" s="17"/>
      <c r="I3723" s="18"/>
      <c r="J3723" s="18"/>
      <c r="K3723" s="19"/>
      <c r="L3723" s="1">
        <f t="shared" si="4171"/>
        <v>0</v>
      </c>
      <c r="M3723" s="4">
        <f t="shared" si="4172"/>
        <v>0</v>
      </c>
      <c r="R3723">
        <f t="shared" si="4209"/>
        <v>2</v>
      </c>
      <c r="S3723" s="33">
        <f t="shared" ref="S3723" si="4217">S3713</f>
        <v>44187</v>
      </c>
      <c r="T3723">
        <f t="shared" si="4211"/>
        <v>52</v>
      </c>
      <c r="U3723">
        <f t="shared" si="4212"/>
        <v>12</v>
      </c>
      <c r="V3723" t="str">
        <f t="shared" si="4174"/>
        <v>522</v>
      </c>
      <c r="W3723" s="188">
        <f t="shared" si="4213"/>
        <v>0</v>
      </c>
      <c r="X3723" s="188">
        <f t="shared" si="4214"/>
        <v>0</v>
      </c>
      <c r="Y3723" s="33">
        <f t="shared" si="4215"/>
        <v>44187</v>
      </c>
    </row>
    <row r="3724" spans="1:25" ht="15">
      <c r="A3724" s="39"/>
      <c r="B3724" s="240"/>
      <c r="C3724" s="14" t="str">
        <f>IF(B3713&lt;&gt;"",'Agents Postes'!E$14,"")</f>
        <v/>
      </c>
      <c r="D3724" s="15"/>
      <c r="E3724" s="16"/>
      <c r="F3724" s="16"/>
      <c r="G3724" s="17"/>
      <c r="H3724" s="17"/>
      <c r="I3724" s="18"/>
      <c r="J3724" s="18"/>
      <c r="K3724" s="19"/>
      <c r="L3724" s="1">
        <f t="shared" si="4171"/>
        <v>0</v>
      </c>
      <c r="M3724" s="4">
        <f t="shared" si="4172"/>
        <v>0</v>
      </c>
      <c r="R3724">
        <f t="shared" si="4209"/>
        <v>2</v>
      </c>
      <c r="S3724" s="33">
        <f t="shared" ref="S3724" si="4218">S3713</f>
        <v>44187</v>
      </c>
      <c r="T3724">
        <f t="shared" si="4211"/>
        <v>52</v>
      </c>
      <c r="U3724">
        <f t="shared" si="4212"/>
        <v>12</v>
      </c>
      <c r="V3724" t="str">
        <f t="shared" si="4174"/>
        <v>522</v>
      </c>
      <c r="W3724" s="188">
        <f t="shared" si="4213"/>
        <v>0</v>
      </c>
      <c r="X3724" s="188">
        <f t="shared" si="4214"/>
        <v>0</v>
      </c>
      <c r="Y3724" s="33">
        <f t="shared" si="4215"/>
        <v>44187</v>
      </c>
    </row>
    <row r="3725" spans="1:25" ht="15">
      <c r="A3725" s="39"/>
      <c r="B3725" s="240"/>
      <c r="C3725" s="14" t="str">
        <f>IF(B3714&lt;&gt;"",'Agents Postes'!E$14,"")</f>
        <v/>
      </c>
      <c r="D3725" s="15"/>
      <c r="E3725" s="16"/>
      <c r="F3725" s="16"/>
      <c r="G3725" s="17"/>
      <c r="H3725" s="17"/>
      <c r="I3725" s="18"/>
      <c r="J3725" s="18"/>
      <c r="K3725" s="19"/>
      <c r="L3725" s="1">
        <f t="shared" si="4171"/>
        <v>0</v>
      </c>
      <c r="M3725" s="4">
        <f t="shared" si="4172"/>
        <v>0</v>
      </c>
      <c r="R3725">
        <f t="shared" si="4209"/>
        <v>2</v>
      </c>
      <c r="S3725" s="33">
        <f t="shared" ref="S3725" si="4219">S3713</f>
        <v>44187</v>
      </c>
      <c r="T3725">
        <f t="shared" si="4211"/>
        <v>52</v>
      </c>
      <c r="U3725">
        <f t="shared" si="4212"/>
        <v>12</v>
      </c>
      <c r="V3725" t="str">
        <f t="shared" si="4174"/>
        <v>522</v>
      </c>
      <c r="W3725" s="188">
        <f t="shared" si="4213"/>
        <v>0</v>
      </c>
      <c r="X3725" s="188">
        <f t="shared" si="4214"/>
        <v>0</v>
      </c>
      <c r="Y3725" s="33">
        <f t="shared" si="4215"/>
        <v>44187</v>
      </c>
    </row>
    <row r="3726" spans="1:25" ht="15">
      <c r="A3726" s="39"/>
      <c r="B3726" s="240"/>
      <c r="C3726" s="14" t="str">
        <f>IF(B3715&lt;&gt;"",'Agents Postes'!E$14,"")</f>
        <v/>
      </c>
      <c r="D3726" s="15"/>
      <c r="E3726" s="16"/>
      <c r="F3726" s="16"/>
      <c r="G3726" s="17"/>
      <c r="H3726" s="17"/>
      <c r="I3726" s="18"/>
      <c r="J3726" s="18"/>
      <c r="K3726" s="19"/>
      <c r="L3726" s="1">
        <f t="shared" si="4171"/>
        <v>0</v>
      </c>
      <c r="M3726" s="4">
        <f t="shared" si="4172"/>
        <v>0</v>
      </c>
      <c r="R3726">
        <f t="shared" si="4209"/>
        <v>2</v>
      </c>
      <c r="S3726" s="33">
        <f t="shared" ref="S3726" si="4220">S3713</f>
        <v>44187</v>
      </c>
      <c r="T3726">
        <f t="shared" si="4211"/>
        <v>52</v>
      </c>
      <c r="U3726">
        <f t="shared" si="4212"/>
        <v>12</v>
      </c>
      <c r="V3726" t="str">
        <f t="shared" si="4174"/>
        <v>522</v>
      </c>
      <c r="W3726" s="188">
        <f t="shared" si="4213"/>
        <v>0</v>
      </c>
      <c r="X3726" s="188">
        <f t="shared" si="4214"/>
        <v>0</v>
      </c>
      <c r="Y3726" s="33">
        <f t="shared" si="4215"/>
        <v>44187</v>
      </c>
    </row>
    <row r="3727" spans="1:25" ht="15.75" thickBot="1">
      <c r="A3727" s="39"/>
      <c r="B3727" s="241"/>
      <c r="C3727" s="14" t="str">
        <f>IF(B3716&lt;&gt;"",'Agents Postes'!E$14,"")</f>
        <v/>
      </c>
      <c r="D3727" s="15"/>
      <c r="E3727" s="126"/>
      <c r="F3727" s="126"/>
      <c r="G3727" s="127"/>
      <c r="H3727" s="127"/>
      <c r="I3727" s="128"/>
      <c r="J3727" s="128"/>
      <c r="K3727" s="21"/>
      <c r="L3727" s="5">
        <f t="shared" si="4171"/>
        <v>0</v>
      </c>
      <c r="M3727" s="6">
        <f t="shared" si="4172"/>
        <v>0</v>
      </c>
      <c r="R3727">
        <f t="shared" si="4209"/>
        <v>2</v>
      </c>
      <c r="S3727" s="33">
        <f t="shared" ref="S3727" si="4221">S3713</f>
        <v>44187</v>
      </c>
      <c r="T3727">
        <f t="shared" si="4211"/>
        <v>52</v>
      </c>
      <c r="U3727">
        <f t="shared" si="4212"/>
        <v>12</v>
      </c>
      <c r="V3727" t="str">
        <f t="shared" si="4174"/>
        <v>522</v>
      </c>
      <c r="W3727" s="188">
        <f t="shared" si="4213"/>
        <v>0</v>
      </c>
      <c r="X3727" s="188">
        <f t="shared" si="4214"/>
        <v>0</v>
      </c>
      <c r="Y3727" s="33">
        <f t="shared" si="4215"/>
        <v>44187</v>
      </c>
    </row>
    <row r="3728" spans="1:25" ht="15">
      <c r="A3728" s="39">
        <v>248</v>
      </c>
      <c r="B3728" s="239">
        <f>IF(WORKDAY(D$4,A3728,Feries)&lt;=F$4,WORKDAY(D$4,A3728,Feries),"")</f>
        <v>44188</v>
      </c>
      <c r="C3728" s="11" t="str">
        <f>IF(B3728&lt;&gt;"",'Agents Postes'!E$3,"")</f>
        <v>Herbert Dupont</v>
      </c>
      <c r="D3728" s="12"/>
      <c r="E3728" s="123"/>
      <c r="F3728" s="123"/>
      <c r="G3728" s="124"/>
      <c r="H3728" s="124"/>
      <c r="I3728" s="125"/>
      <c r="J3728" s="125"/>
      <c r="K3728" s="13"/>
      <c r="L3728" s="2">
        <f t="shared" si="4171"/>
        <v>0</v>
      </c>
      <c r="M3728" s="3">
        <f t="shared" si="4172"/>
        <v>0</v>
      </c>
      <c r="R3728">
        <f t="shared" si="4209"/>
        <v>3</v>
      </c>
      <c r="S3728" s="33">
        <f t="shared" ref="S3728" si="4222">B3728</f>
        <v>44188</v>
      </c>
      <c r="T3728">
        <f t="shared" si="4211"/>
        <v>52</v>
      </c>
      <c r="U3728">
        <f t="shared" si="4212"/>
        <v>12</v>
      </c>
      <c r="V3728" t="str">
        <f t="shared" si="4174"/>
        <v>52Herbert Dupont3</v>
      </c>
      <c r="W3728" s="188">
        <f t="shared" si="4213"/>
        <v>0</v>
      </c>
      <c r="X3728" s="188">
        <f t="shared" si="4214"/>
        <v>0</v>
      </c>
      <c r="Y3728" s="33">
        <f t="shared" si="4215"/>
        <v>44188</v>
      </c>
    </row>
    <row r="3729" spans="1:25" ht="15">
      <c r="A3729" s="39"/>
      <c r="B3729" s="240"/>
      <c r="C3729" s="14" t="str">
        <f>IF(B3728&lt;&gt;"",'Agents Postes'!E$4,"")</f>
        <v>Lulu Durand</v>
      </c>
      <c r="D3729" s="15"/>
      <c r="E3729" s="16"/>
      <c r="F3729" s="16"/>
      <c r="G3729" s="17"/>
      <c r="H3729" s="17"/>
      <c r="I3729" s="18"/>
      <c r="J3729" s="18"/>
      <c r="K3729" s="19"/>
      <c r="L3729" s="1">
        <f t="shared" si="4171"/>
        <v>0</v>
      </c>
      <c r="M3729" s="4">
        <f t="shared" si="4172"/>
        <v>0</v>
      </c>
      <c r="R3729">
        <f t="shared" si="4209"/>
        <v>3</v>
      </c>
      <c r="S3729" s="33">
        <f t="shared" ref="S3729" si="4223">S3728</f>
        <v>44188</v>
      </c>
      <c r="T3729">
        <f t="shared" si="4211"/>
        <v>52</v>
      </c>
      <c r="U3729">
        <f t="shared" si="4212"/>
        <v>12</v>
      </c>
      <c r="V3729" t="str">
        <f t="shared" si="4174"/>
        <v>52Lulu Durand3</v>
      </c>
      <c r="W3729" s="188">
        <f t="shared" si="4213"/>
        <v>0</v>
      </c>
      <c r="X3729" s="188">
        <f t="shared" si="4214"/>
        <v>0</v>
      </c>
      <c r="Y3729" s="33">
        <f t="shared" si="4215"/>
        <v>44188</v>
      </c>
    </row>
    <row r="3730" spans="1:25" ht="15">
      <c r="A3730" s="39"/>
      <c r="B3730" s="240"/>
      <c r="C3730" s="14" t="str">
        <f>IF(B3728&lt;&gt;"",'Agents Postes'!E$5,"")</f>
        <v>Jules Wist</v>
      </c>
      <c r="D3730" s="15"/>
      <c r="E3730" s="16"/>
      <c r="F3730" s="16"/>
      <c r="G3730" s="17"/>
      <c r="H3730" s="17"/>
      <c r="I3730" s="18"/>
      <c r="J3730" s="18"/>
      <c r="K3730" s="19"/>
      <c r="L3730" s="1">
        <f t="shared" si="4171"/>
        <v>0</v>
      </c>
      <c r="M3730" s="4">
        <f t="shared" si="4172"/>
        <v>0</v>
      </c>
      <c r="R3730">
        <f t="shared" si="4209"/>
        <v>3</v>
      </c>
      <c r="S3730" s="33">
        <f t="shared" ref="S3730" si="4224">S3728</f>
        <v>44188</v>
      </c>
      <c r="T3730">
        <f t="shared" si="4211"/>
        <v>52</v>
      </c>
      <c r="U3730">
        <f t="shared" si="4212"/>
        <v>12</v>
      </c>
      <c r="V3730" t="str">
        <f t="shared" si="4174"/>
        <v>52Jules Wist3</v>
      </c>
      <c r="W3730" s="188">
        <f t="shared" si="4213"/>
        <v>0</v>
      </c>
      <c r="X3730" s="188">
        <f t="shared" si="4214"/>
        <v>0</v>
      </c>
      <c r="Y3730" s="33">
        <f t="shared" si="4215"/>
        <v>44188</v>
      </c>
    </row>
    <row r="3731" spans="1:25" ht="15">
      <c r="A3731" s="39"/>
      <c r="B3731" s="240"/>
      <c r="C3731" s="14" t="str">
        <f>IF(B3728&lt;&gt;"",'Agents Postes'!E$6,"")</f>
        <v>Honoré Tarot</v>
      </c>
      <c r="D3731" s="15"/>
      <c r="E3731" s="16"/>
      <c r="F3731" s="16"/>
      <c r="G3731" s="17"/>
      <c r="H3731" s="17"/>
      <c r="I3731" s="18"/>
      <c r="J3731" s="18"/>
      <c r="K3731" s="19"/>
      <c r="L3731" s="1">
        <f t="shared" si="4171"/>
        <v>0</v>
      </c>
      <c r="M3731" s="4">
        <f t="shared" si="4172"/>
        <v>0</v>
      </c>
      <c r="R3731">
        <f t="shared" si="4209"/>
        <v>3</v>
      </c>
      <c r="S3731" s="33">
        <f t="shared" ref="S3731" si="4225">S3728</f>
        <v>44188</v>
      </c>
      <c r="T3731">
        <f t="shared" si="4211"/>
        <v>52</v>
      </c>
      <c r="U3731">
        <f t="shared" si="4212"/>
        <v>12</v>
      </c>
      <c r="V3731" t="str">
        <f t="shared" si="4174"/>
        <v>52Honoré Tarot3</v>
      </c>
      <c r="W3731" s="188">
        <f t="shared" si="4213"/>
        <v>0</v>
      </c>
      <c r="X3731" s="188">
        <f t="shared" si="4214"/>
        <v>0</v>
      </c>
      <c r="Y3731" s="33">
        <f t="shared" si="4215"/>
        <v>44188</v>
      </c>
    </row>
    <row r="3732" spans="1:25" ht="15">
      <c r="A3732" s="39"/>
      <c r="B3732" s="240"/>
      <c r="C3732" s="14" t="str">
        <f>IF(B3728&lt;&gt;"",'Agents Postes'!E$7,"")</f>
        <v>Joseph Belote</v>
      </c>
      <c r="D3732" s="15"/>
      <c r="E3732" s="16"/>
      <c r="F3732" s="16"/>
      <c r="G3732" s="17"/>
      <c r="H3732" s="17"/>
      <c r="I3732" s="18"/>
      <c r="J3732" s="18"/>
      <c r="K3732" s="19"/>
      <c r="L3732" s="1">
        <f t="shared" si="4171"/>
        <v>0</v>
      </c>
      <c r="M3732" s="4">
        <f t="shared" si="4172"/>
        <v>0</v>
      </c>
      <c r="R3732">
        <f t="shared" si="4209"/>
        <v>3</v>
      </c>
      <c r="S3732" s="33">
        <f t="shared" ref="S3732" si="4226">S3728</f>
        <v>44188</v>
      </c>
      <c r="T3732">
        <f t="shared" si="4211"/>
        <v>52</v>
      </c>
      <c r="U3732">
        <f t="shared" si="4212"/>
        <v>12</v>
      </c>
      <c r="V3732" t="str">
        <f t="shared" si="4174"/>
        <v>52Joseph Belote3</v>
      </c>
      <c r="W3732" s="188">
        <f t="shared" si="4213"/>
        <v>0</v>
      </c>
      <c r="X3732" s="188">
        <f t="shared" si="4214"/>
        <v>0</v>
      </c>
      <c r="Y3732" s="33">
        <f t="shared" si="4215"/>
        <v>44188</v>
      </c>
    </row>
    <row r="3733" spans="1:25" ht="15">
      <c r="A3733" s="39"/>
      <c r="B3733" s="240"/>
      <c r="C3733" s="14" t="str">
        <f>IF(B3728&lt;&gt;"",'Agents Postes'!E$8,"")</f>
        <v/>
      </c>
      <c r="D3733" s="15"/>
      <c r="E3733" s="16"/>
      <c r="F3733" s="16"/>
      <c r="G3733" s="17"/>
      <c r="H3733" s="17"/>
      <c r="I3733" s="18"/>
      <c r="J3733" s="18"/>
      <c r="K3733" s="19"/>
      <c r="L3733" s="1">
        <f t="shared" si="4171"/>
        <v>0</v>
      </c>
      <c r="M3733" s="4">
        <f t="shared" si="4172"/>
        <v>0</v>
      </c>
      <c r="R3733">
        <f t="shared" si="4209"/>
        <v>3</v>
      </c>
      <c r="S3733" s="33">
        <f t="shared" ref="S3733" si="4227">S3728</f>
        <v>44188</v>
      </c>
      <c r="T3733">
        <f t="shared" si="4211"/>
        <v>52</v>
      </c>
      <c r="U3733">
        <f t="shared" si="4212"/>
        <v>12</v>
      </c>
      <c r="V3733" t="str">
        <f t="shared" si="4174"/>
        <v>523</v>
      </c>
      <c r="W3733" s="188">
        <f t="shared" si="4213"/>
        <v>0</v>
      </c>
      <c r="X3733" s="188">
        <f t="shared" si="4214"/>
        <v>0</v>
      </c>
      <c r="Y3733" s="33">
        <f t="shared" si="4215"/>
        <v>44188</v>
      </c>
    </row>
    <row r="3734" spans="1:25" ht="15">
      <c r="A3734" s="39"/>
      <c r="B3734" s="240"/>
      <c r="C3734" s="14" t="str">
        <f>IF(B3728&lt;&gt;"",'Agents Postes'!E$9,"")</f>
        <v/>
      </c>
      <c r="D3734" s="15"/>
      <c r="E3734" s="16"/>
      <c r="F3734" s="16"/>
      <c r="G3734" s="17"/>
      <c r="H3734" s="17"/>
      <c r="I3734" s="18"/>
      <c r="J3734" s="18"/>
      <c r="K3734" s="19"/>
      <c r="L3734" s="1">
        <f t="shared" si="4171"/>
        <v>0</v>
      </c>
      <c r="M3734" s="4">
        <f t="shared" si="4172"/>
        <v>0</v>
      </c>
      <c r="R3734">
        <f t="shared" si="4209"/>
        <v>3</v>
      </c>
      <c r="S3734" s="33">
        <f t="shared" ref="S3734" si="4228">S3728</f>
        <v>44188</v>
      </c>
      <c r="T3734">
        <f t="shared" si="4211"/>
        <v>52</v>
      </c>
      <c r="U3734">
        <f t="shared" si="4212"/>
        <v>12</v>
      </c>
      <c r="V3734" t="str">
        <f t="shared" si="4174"/>
        <v>523</v>
      </c>
      <c r="W3734" s="188">
        <f t="shared" si="4213"/>
        <v>0</v>
      </c>
      <c r="X3734" s="188">
        <f t="shared" si="4214"/>
        <v>0</v>
      </c>
      <c r="Y3734" s="33">
        <f t="shared" si="4215"/>
        <v>44188</v>
      </c>
    </row>
    <row r="3735" spans="1:25" ht="15">
      <c r="A3735" s="39"/>
      <c r="B3735" s="240"/>
      <c r="C3735" s="14" t="str">
        <f>IF(B3728&lt;&gt;"",'Agents Postes'!E$10,"")</f>
        <v/>
      </c>
      <c r="D3735" s="15"/>
      <c r="E3735" s="16"/>
      <c r="F3735" s="16"/>
      <c r="G3735" s="17"/>
      <c r="H3735" s="17"/>
      <c r="I3735" s="18"/>
      <c r="J3735" s="18"/>
      <c r="K3735" s="19"/>
      <c r="L3735" s="1">
        <f t="shared" si="4171"/>
        <v>0</v>
      </c>
      <c r="M3735" s="4">
        <f t="shared" si="4172"/>
        <v>0</v>
      </c>
      <c r="R3735">
        <f t="shared" si="4209"/>
        <v>3</v>
      </c>
      <c r="S3735" s="33">
        <f t="shared" ref="S3735" si="4229">S3728</f>
        <v>44188</v>
      </c>
      <c r="T3735">
        <f t="shared" si="4211"/>
        <v>52</v>
      </c>
      <c r="U3735">
        <f t="shared" si="4212"/>
        <v>12</v>
      </c>
      <c r="V3735" t="str">
        <f t="shared" si="4174"/>
        <v>523</v>
      </c>
      <c r="W3735" s="188">
        <f t="shared" si="4213"/>
        <v>0</v>
      </c>
      <c r="X3735" s="188">
        <f t="shared" si="4214"/>
        <v>0</v>
      </c>
      <c r="Y3735" s="33">
        <f t="shared" si="4215"/>
        <v>44188</v>
      </c>
    </row>
    <row r="3736" spans="1:25" ht="15">
      <c r="A3736" s="39"/>
      <c r="B3736" s="240"/>
      <c r="C3736" s="14" t="str">
        <f>IF(B3728&lt;&gt;"",'Agents Postes'!E$11,"")</f>
        <v/>
      </c>
      <c r="D3736" s="15"/>
      <c r="E3736" s="16"/>
      <c r="F3736" s="16"/>
      <c r="G3736" s="17"/>
      <c r="H3736" s="17"/>
      <c r="I3736" s="18"/>
      <c r="J3736" s="18"/>
      <c r="K3736" s="19"/>
      <c r="L3736" s="1">
        <f t="shared" si="4171"/>
        <v>0</v>
      </c>
      <c r="M3736" s="4">
        <f t="shared" si="4172"/>
        <v>0</v>
      </c>
      <c r="R3736">
        <f t="shared" si="4209"/>
        <v>3</v>
      </c>
      <c r="S3736" s="33">
        <f t="shared" ref="S3736" si="4230">S3728</f>
        <v>44188</v>
      </c>
      <c r="T3736">
        <f t="shared" si="4211"/>
        <v>52</v>
      </c>
      <c r="U3736">
        <f t="shared" si="4212"/>
        <v>12</v>
      </c>
      <c r="V3736" t="str">
        <f t="shared" si="4174"/>
        <v>523</v>
      </c>
      <c r="W3736" s="188">
        <f t="shared" si="4213"/>
        <v>0</v>
      </c>
      <c r="X3736" s="188">
        <f t="shared" si="4214"/>
        <v>0</v>
      </c>
      <c r="Y3736" s="33">
        <f t="shared" si="4215"/>
        <v>44188</v>
      </c>
    </row>
    <row r="3737" spans="1:25" ht="15">
      <c r="A3737" s="39"/>
      <c r="B3737" s="240"/>
      <c r="C3737" s="14" t="str">
        <f>IF(B3728&lt;&gt;"",'Agents Postes'!E$12,"")</f>
        <v/>
      </c>
      <c r="D3737" s="15"/>
      <c r="E3737" s="16"/>
      <c r="F3737" s="16"/>
      <c r="G3737" s="17"/>
      <c r="H3737" s="17"/>
      <c r="I3737" s="18"/>
      <c r="J3737" s="18"/>
      <c r="K3737" s="19"/>
      <c r="L3737" s="1">
        <f t="shared" si="4171"/>
        <v>0</v>
      </c>
      <c r="M3737" s="4">
        <f t="shared" si="4172"/>
        <v>0</v>
      </c>
      <c r="R3737">
        <f t="shared" si="4209"/>
        <v>3</v>
      </c>
      <c r="S3737" s="33">
        <f t="shared" ref="S3737" si="4231">S3728</f>
        <v>44188</v>
      </c>
      <c r="T3737">
        <f t="shared" si="4211"/>
        <v>52</v>
      </c>
      <c r="U3737">
        <f t="shared" si="4212"/>
        <v>12</v>
      </c>
      <c r="V3737" t="str">
        <f t="shared" si="4174"/>
        <v>523</v>
      </c>
      <c r="W3737" s="188">
        <f t="shared" si="4213"/>
        <v>0</v>
      </c>
      <c r="X3737" s="188">
        <f t="shared" si="4214"/>
        <v>0</v>
      </c>
      <c r="Y3737" s="33">
        <f t="shared" si="4215"/>
        <v>44188</v>
      </c>
    </row>
    <row r="3738" spans="1:25" ht="15">
      <c r="A3738" s="39"/>
      <c r="B3738" s="240"/>
      <c r="C3738" s="14" t="str">
        <f>IF(B3728&lt;&gt;"",'Agents Postes'!E$13,"")</f>
        <v/>
      </c>
      <c r="D3738" s="15"/>
      <c r="E3738" s="16"/>
      <c r="F3738" s="16"/>
      <c r="G3738" s="17"/>
      <c r="H3738" s="17"/>
      <c r="I3738" s="18"/>
      <c r="J3738" s="18"/>
      <c r="K3738" s="19"/>
      <c r="L3738" s="1">
        <f t="shared" si="4171"/>
        <v>0</v>
      </c>
      <c r="M3738" s="4">
        <f t="shared" si="4172"/>
        <v>0</v>
      </c>
      <c r="R3738">
        <f t="shared" si="4209"/>
        <v>3</v>
      </c>
      <c r="S3738" s="33">
        <f t="shared" ref="S3738" si="4232">S3728</f>
        <v>44188</v>
      </c>
      <c r="T3738">
        <f t="shared" si="4211"/>
        <v>52</v>
      </c>
      <c r="U3738">
        <f t="shared" si="4212"/>
        <v>12</v>
      </c>
      <c r="V3738" t="str">
        <f t="shared" si="4174"/>
        <v>523</v>
      </c>
      <c r="W3738" s="188">
        <f t="shared" si="4213"/>
        <v>0</v>
      </c>
      <c r="X3738" s="188">
        <f t="shared" si="4214"/>
        <v>0</v>
      </c>
      <c r="Y3738" s="33">
        <f t="shared" si="4215"/>
        <v>44188</v>
      </c>
    </row>
    <row r="3739" spans="1:25" ht="15">
      <c r="A3739" s="39"/>
      <c r="B3739" s="240"/>
      <c r="C3739" s="14" t="str">
        <f>IF(B3728&lt;&gt;"",'Agents Postes'!E$14,"")</f>
        <v/>
      </c>
      <c r="D3739" s="15"/>
      <c r="E3739" s="16"/>
      <c r="F3739" s="16"/>
      <c r="G3739" s="17"/>
      <c r="H3739" s="17"/>
      <c r="I3739" s="18"/>
      <c r="J3739" s="18"/>
      <c r="K3739" s="19"/>
      <c r="L3739" s="1">
        <f t="shared" si="4171"/>
        <v>0</v>
      </c>
      <c r="M3739" s="4">
        <f t="shared" si="4172"/>
        <v>0</v>
      </c>
      <c r="R3739">
        <f t="shared" si="4209"/>
        <v>3</v>
      </c>
      <c r="S3739" s="33">
        <f t="shared" ref="S3739" si="4233">S3728</f>
        <v>44188</v>
      </c>
      <c r="T3739">
        <f t="shared" si="4211"/>
        <v>52</v>
      </c>
      <c r="U3739">
        <f t="shared" si="4212"/>
        <v>12</v>
      </c>
      <c r="V3739" t="str">
        <f t="shared" si="4174"/>
        <v>523</v>
      </c>
      <c r="W3739" s="188">
        <f t="shared" si="4213"/>
        <v>0</v>
      </c>
      <c r="X3739" s="188">
        <f t="shared" si="4214"/>
        <v>0</v>
      </c>
      <c r="Y3739" s="33">
        <f t="shared" si="4215"/>
        <v>44188</v>
      </c>
    </row>
    <row r="3740" spans="1:25" ht="15">
      <c r="A3740" s="39"/>
      <c r="B3740" s="240"/>
      <c r="C3740" s="14" t="str">
        <f>IF(B3729&lt;&gt;"",'Agents Postes'!E$14,"")</f>
        <v/>
      </c>
      <c r="D3740" s="15"/>
      <c r="E3740" s="16"/>
      <c r="F3740" s="16"/>
      <c r="G3740" s="17"/>
      <c r="H3740" s="17"/>
      <c r="I3740" s="18"/>
      <c r="J3740" s="18"/>
      <c r="K3740" s="19"/>
      <c r="L3740" s="1">
        <f t="shared" si="4171"/>
        <v>0</v>
      </c>
      <c r="M3740" s="4">
        <f t="shared" si="4172"/>
        <v>0</v>
      </c>
      <c r="R3740">
        <f t="shared" si="4209"/>
        <v>3</v>
      </c>
      <c r="S3740" s="33">
        <f t="shared" ref="S3740" si="4234">S3728</f>
        <v>44188</v>
      </c>
      <c r="T3740">
        <f t="shared" si="4211"/>
        <v>52</v>
      </c>
      <c r="U3740">
        <f t="shared" si="4212"/>
        <v>12</v>
      </c>
      <c r="V3740" t="str">
        <f t="shared" si="4174"/>
        <v>523</v>
      </c>
      <c r="W3740" s="188">
        <f t="shared" si="4213"/>
        <v>0</v>
      </c>
      <c r="X3740" s="188">
        <f t="shared" si="4214"/>
        <v>0</v>
      </c>
      <c r="Y3740" s="33">
        <f t="shared" si="4215"/>
        <v>44188</v>
      </c>
    </row>
    <row r="3741" spans="1:25" ht="15">
      <c r="A3741" s="39"/>
      <c r="B3741" s="240"/>
      <c r="C3741" s="14" t="str">
        <f>IF(B3730&lt;&gt;"",'Agents Postes'!E$14,"")</f>
        <v/>
      </c>
      <c r="D3741" s="15"/>
      <c r="E3741" s="16"/>
      <c r="F3741" s="16"/>
      <c r="G3741" s="17"/>
      <c r="H3741" s="17"/>
      <c r="I3741" s="18"/>
      <c r="J3741" s="18"/>
      <c r="K3741" s="19"/>
      <c r="L3741" s="1">
        <f t="shared" si="4171"/>
        <v>0</v>
      </c>
      <c r="M3741" s="4">
        <f t="shared" si="4172"/>
        <v>0</v>
      </c>
      <c r="R3741">
        <f t="shared" si="4209"/>
        <v>3</v>
      </c>
      <c r="S3741" s="33">
        <f t="shared" ref="S3741" si="4235">S3728</f>
        <v>44188</v>
      </c>
      <c r="T3741">
        <f t="shared" si="4211"/>
        <v>52</v>
      </c>
      <c r="U3741">
        <f t="shared" si="4212"/>
        <v>12</v>
      </c>
      <c r="V3741" t="str">
        <f t="shared" si="4174"/>
        <v>523</v>
      </c>
      <c r="W3741" s="188">
        <f t="shared" si="4213"/>
        <v>0</v>
      </c>
      <c r="X3741" s="188">
        <f t="shared" si="4214"/>
        <v>0</v>
      </c>
      <c r="Y3741" s="33">
        <f t="shared" si="4215"/>
        <v>44188</v>
      </c>
    </row>
    <row r="3742" spans="1:25" ht="15.75" thickBot="1">
      <c r="A3742" s="39"/>
      <c r="B3742" s="241"/>
      <c r="C3742" s="14" t="str">
        <f>IF(B3731&lt;&gt;"",'Agents Postes'!E$14,"")</f>
        <v/>
      </c>
      <c r="D3742" s="15"/>
      <c r="E3742" s="126"/>
      <c r="F3742" s="126"/>
      <c r="G3742" s="127"/>
      <c r="H3742" s="127"/>
      <c r="I3742" s="128"/>
      <c r="J3742" s="128"/>
      <c r="K3742" s="21"/>
      <c r="L3742" s="5">
        <f t="shared" si="4171"/>
        <v>0</v>
      </c>
      <c r="M3742" s="6">
        <f t="shared" si="4172"/>
        <v>0</v>
      </c>
      <c r="R3742">
        <f t="shared" si="4209"/>
        <v>3</v>
      </c>
      <c r="S3742" s="33">
        <f t="shared" ref="S3742" si="4236">S3728</f>
        <v>44188</v>
      </c>
      <c r="T3742">
        <f t="shared" si="4211"/>
        <v>52</v>
      </c>
      <c r="U3742">
        <f t="shared" si="4212"/>
        <v>12</v>
      </c>
      <c r="V3742" t="str">
        <f t="shared" si="4174"/>
        <v>523</v>
      </c>
      <c r="W3742" s="188">
        <f t="shared" si="4213"/>
        <v>0</v>
      </c>
      <c r="X3742" s="188">
        <f t="shared" si="4214"/>
        <v>0</v>
      </c>
      <c r="Y3742" s="33">
        <f t="shared" si="4215"/>
        <v>44188</v>
      </c>
    </row>
    <row r="3743" spans="1:25" ht="15">
      <c r="A3743" s="39">
        <v>249</v>
      </c>
      <c r="B3743" s="239">
        <f>IF(WORKDAY(D$4,A3743,Feries)&lt;=F$4,WORKDAY(D$4,A3743,Feries),"")</f>
        <v>44189</v>
      </c>
      <c r="C3743" s="11" t="str">
        <f>IF(B3743&lt;&gt;"",'Agents Postes'!E$3,"")</f>
        <v>Herbert Dupont</v>
      </c>
      <c r="D3743" s="12"/>
      <c r="E3743" s="123"/>
      <c r="F3743" s="123"/>
      <c r="G3743" s="124"/>
      <c r="H3743" s="124"/>
      <c r="I3743" s="125"/>
      <c r="J3743" s="125"/>
      <c r="K3743" s="13"/>
      <c r="L3743" s="2">
        <f t="shared" si="4171"/>
        <v>0</v>
      </c>
      <c r="M3743" s="3">
        <f t="shared" si="4172"/>
        <v>0</v>
      </c>
      <c r="R3743">
        <f t="shared" si="4209"/>
        <v>4</v>
      </c>
      <c r="S3743" s="33">
        <f t="shared" ref="S3743" si="4237">B3743</f>
        <v>44189</v>
      </c>
      <c r="T3743">
        <f t="shared" si="4211"/>
        <v>52</v>
      </c>
      <c r="U3743">
        <f t="shared" si="4212"/>
        <v>12</v>
      </c>
      <c r="V3743" t="str">
        <f t="shared" si="4174"/>
        <v>52Herbert Dupont4</v>
      </c>
      <c r="W3743" s="188">
        <f t="shared" si="4213"/>
        <v>0</v>
      </c>
      <c r="X3743" s="188">
        <f t="shared" si="4214"/>
        <v>0</v>
      </c>
      <c r="Y3743" s="33">
        <f t="shared" si="4215"/>
        <v>44189</v>
      </c>
    </row>
    <row r="3744" spans="1:25" ht="15">
      <c r="A3744" s="39"/>
      <c r="B3744" s="240"/>
      <c r="C3744" s="14" t="str">
        <f>IF(B3743&lt;&gt;"",'Agents Postes'!E$4,"")</f>
        <v>Lulu Durand</v>
      </c>
      <c r="D3744" s="15"/>
      <c r="E3744" s="16"/>
      <c r="F3744" s="16"/>
      <c r="G3744" s="17"/>
      <c r="H3744" s="17"/>
      <c r="I3744" s="18"/>
      <c r="J3744" s="18"/>
      <c r="K3744" s="19"/>
      <c r="L3744" s="1">
        <f t="shared" si="4171"/>
        <v>0</v>
      </c>
      <c r="M3744" s="4">
        <f t="shared" si="4172"/>
        <v>0</v>
      </c>
      <c r="R3744">
        <f t="shared" si="4209"/>
        <v>4</v>
      </c>
      <c r="S3744" s="33">
        <f t="shared" ref="S3744" si="4238">S3743</f>
        <v>44189</v>
      </c>
      <c r="T3744">
        <f t="shared" si="4211"/>
        <v>52</v>
      </c>
      <c r="U3744">
        <f t="shared" si="4212"/>
        <v>12</v>
      </c>
      <c r="V3744" t="str">
        <f t="shared" si="4174"/>
        <v>52Lulu Durand4</v>
      </c>
      <c r="W3744" s="188">
        <f t="shared" si="4213"/>
        <v>0</v>
      </c>
      <c r="X3744" s="188">
        <f t="shared" si="4214"/>
        <v>0</v>
      </c>
      <c r="Y3744" s="33">
        <f t="shared" si="4215"/>
        <v>44189</v>
      </c>
    </row>
    <row r="3745" spans="1:25" ht="15">
      <c r="A3745" s="39"/>
      <c r="B3745" s="240"/>
      <c r="C3745" s="14" t="str">
        <f>IF(B3743&lt;&gt;"",'Agents Postes'!E$5,"")</f>
        <v>Jules Wist</v>
      </c>
      <c r="D3745" s="15"/>
      <c r="E3745" s="16"/>
      <c r="F3745" s="16"/>
      <c r="G3745" s="17"/>
      <c r="H3745" s="17"/>
      <c r="I3745" s="18"/>
      <c r="J3745" s="18"/>
      <c r="K3745" s="19"/>
      <c r="L3745" s="1">
        <f t="shared" si="4171"/>
        <v>0</v>
      </c>
      <c r="M3745" s="4">
        <f t="shared" si="4172"/>
        <v>0</v>
      </c>
      <c r="R3745">
        <f t="shared" si="4209"/>
        <v>4</v>
      </c>
      <c r="S3745" s="33">
        <f t="shared" ref="S3745" si="4239">S3743</f>
        <v>44189</v>
      </c>
      <c r="T3745">
        <f t="shared" si="4211"/>
        <v>52</v>
      </c>
      <c r="U3745">
        <f t="shared" si="4212"/>
        <v>12</v>
      </c>
      <c r="V3745" t="str">
        <f t="shared" si="4174"/>
        <v>52Jules Wist4</v>
      </c>
      <c r="W3745" s="188">
        <f t="shared" si="4213"/>
        <v>0</v>
      </c>
      <c r="X3745" s="188">
        <f t="shared" si="4214"/>
        <v>0</v>
      </c>
      <c r="Y3745" s="33">
        <f t="shared" si="4215"/>
        <v>44189</v>
      </c>
    </row>
    <row r="3746" spans="1:25" ht="15">
      <c r="A3746" s="39"/>
      <c r="B3746" s="240"/>
      <c r="C3746" s="14" t="str">
        <f>IF(B3743&lt;&gt;"",'Agents Postes'!E$6,"")</f>
        <v>Honoré Tarot</v>
      </c>
      <c r="D3746" s="15"/>
      <c r="E3746" s="16"/>
      <c r="F3746" s="16"/>
      <c r="G3746" s="17"/>
      <c r="H3746" s="17"/>
      <c r="I3746" s="18"/>
      <c r="J3746" s="18"/>
      <c r="K3746" s="19"/>
      <c r="L3746" s="1">
        <f t="shared" si="4171"/>
        <v>0</v>
      </c>
      <c r="M3746" s="4">
        <f t="shared" si="4172"/>
        <v>0</v>
      </c>
      <c r="R3746">
        <f t="shared" si="4209"/>
        <v>4</v>
      </c>
      <c r="S3746" s="33">
        <f t="shared" ref="S3746" si="4240">S3743</f>
        <v>44189</v>
      </c>
      <c r="T3746">
        <f t="shared" si="4211"/>
        <v>52</v>
      </c>
      <c r="U3746">
        <f t="shared" si="4212"/>
        <v>12</v>
      </c>
      <c r="V3746" t="str">
        <f t="shared" si="4174"/>
        <v>52Honoré Tarot4</v>
      </c>
      <c r="W3746" s="188">
        <f t="shared" si="4213"/>
        <v>0</v>
      </c>
      <c r="X3746" s="188">
        <f t="shared" si="4214"/>
        <v>0</v>
      </c>
      <c r="Y3746" s="33">
        <f t="shared" si="4215"/>
        <v>44189</v>
      </c>
    </row>
    <row r="3747" spans="1:25" ht="15">
      <c r="A3747" s="39"/>
      <c r="B3747" s="240"/>
      <c r="C3747" s="14" t="str">
        <f>IF(B3743&lt;&gt;"",'Agents Postes'!E$7,"")</f>
        <v>Joseph Belote</v>
      </c>
      <c r="D3747" s="15"/>
      <c r="E3747" s="16"/>
      <c r="F3747" s="16"/>
      <c r="G3747" s="17"/>
      <c r="H3747" s="17"/>
      <c r="I3747" s="18"/>
      <c r="J3747" s="18"/>
      <c r="K3747" s="19"/>
      <c r="L3747" s="1">
        <f t="shared" si="4171"/>
        <v>0</v>
      </c>
      <c r="M3747" s="4">
        <f t="shared" si="4172"/>
        <v>0</v>
      </c>
      <c r="R3747">
        <f t="shared" si="4209"/>
        <v>4</v>
      </c>
      <c r="S3747" s="33">
        <f t="shared" ref="S3747" si="4241">S3743</f>
        <v>44189</v>
      </c>
      <c r="T3747">
        <f t="shared" si="4211"/>
        <v>52</v>
      </c>
      <c r="U3747">
        <f t="shared" si="4212"/>
        <v>12</v>
      </c>
      <c r="V3747" t="str">
        <f t="shared" si="4174"/>
        <v>52Joseph Belote4</v>
      </c>
      <c r="W3747" s="188">
        <f t="shared" si="4213"/>
        <v>0</v>
      </c>
      <c r="X3747" s="188">
        <f t="shared" si="4214"/>
        <v>0</v>
      </c>
      <c r="Y3747" s="33">
        <f t="shared" si="4215"/>
        <v>44189</v>
      </c>
    </row>
    <row r="3748" spans="1:25" ht="15">
      <c r="A3748" s="39"/>
      <c r="B3748" s="240"/>
      <c r="C3748" s="14" t="str">
        <f>IF(B3743&lt;&gt;"",'Agents Postes'!E$8,"")</f>
        <v/>
      </c>
      <c r="D3748" s="15"/>
      <c r="E3748" s="16"/>
      <c r="F3748" s="16"/>
      <c r="G3748" s="17"/>
      <c r="H3748" s="17"/>
      <c r="I3748" s="18"/>
      <c r="J3748" s="18"/>
      <c r="K3748" s="19"/>
      <c r="L3748" s="1">
        <f t="shared" si="4171"/>
        <v>0</v>
      </c>
      <c r="M3748" s="4">
        <f t="shared" si="4172"/>
        <v>0</v>
      </c>
      <c r="R3748">
        <f t="shared" si="4209"/>
        <v>4</v>
      </c>
      <c r="S3748" s="33">
        <f t="shared" ref="S3748" si="4242">S3743</f>
        <v>44189</v>
      </c>
      <c r="T3748">
        <f t="shared" si="4211"/>
        <v>52</v>
      </c>
      <c r="U3748">
        <f t="shared" si="4212"/>
        <v>12</v>
      </c>
      <c r="V3748" t="str">
        <f t="shared" si="4174"/>
        <v>524</v>
      </c>
      <c r="W3748" s="188">
        <f t="shared" si="4213"/>
        <v>0</v>
      </c>
      <c r="X3748" s="188">
        <f t="shared" si="4214"/>
        <v>0</v>
      </c>
      <c r="Y3748" s="33">
        <f t="shared" si="4215"/>
        <v>44189</v>
      </c>
    </row>
    <row r="3749" spans="1:25" ht="15">
      <c r="A3749" s="39"/>
      <c r="B3749" s="240"/>
      <c r="C3749" s="14" t="str">
        <f>IF(B3743&lt;&gt;"",'Agents Postes'!E$9,"")</f>
        <v/>
      </c>
      <c r="D3749" s="15"/>
      <c r="E3749" s="16"/>
      <c r="F3749" s="16"/>
      <c r="G3749" s="17"/>
      <c r="H3749" s="17"/>
      <c r="I3749" s="18"/>
      <c r="J3749" s="18"/>
      <c r="K3749" s="19"/>
      <c r="L3749" s="1">
        <f t="shared" si="4171"/>
        <v>0</v>
      </c>
      <c r="M3749" s="4">
        <f t="shared" si="4172"/>
        <v>0</v>
      </c>
      <c r="R3749">
        <f t="shared" si="4209"/>
        <v>4</v>
      </c>
      <c r="S3749" s="33">
        <f t="shared" ref="S3749" si="4243">S3743</f>
        <v>44189</v>
      </c>
      <c r="T3749">
        <f t="shared" si="4211"/>
        <v>52</v>
      </c>
      <c r="U3749">
        <f t="shared" si="4212"/>
        <v>12</v>
      </c>
      <c r="V3749" t="str">
        <f t="shared" si="4174"/>
        <v>524</v>
      </c>
      <c r="W3749" s="188">
        <f t="shared" si="4213"/>
        <v>0</v>
      </c>
      <c r="X3749" s="188">
        <f t="shared" si="4214"/>
        <v>0</v>
      </c>
      <c r="Y3749" s="33">
        <f t="shared" si="4215"/>
        <v>44189</v>
      </c>
    </row>
    <row r="3750" spans="1:25" ht="15">
      <c r="A3750" s="39"/>
      <c r="B3750" s="240"/>
      <c r="C3750" s="14" t="str">
        <f>IF(B3743&lt;&gt;"",'Agents Postes'!E$10,"")</f>
        <v/>
      </c>
      <c r="D3750" s="15"/>
      <c r="E3750" s="16"/>
      <c r="F3750" s="16"/>
      <c r="G3750" s="17"/>
      <c r="H3750" s="17"/>
      <c r="I3750" s="18"/>
      <c r="J3750" s="18"/>
      <c r="K3750" s="19"/>
      <c r="L3750" s="1">
        <f t="shared" ref="L3750:L3813" si="4244">(F3750-E3750)+(H3750-G3750)+(J3750-I3750)</f>
        <v>0</v>
      </c>
      <c r="M3750" s="4">
        <f t="shared" ref="M3750:M3813" si="4245">L3750*24</f>
        <v>0</v>
      </c>
      <c r="R3750">
        <f t="shared" si="4209"/>
        <v>4</v>
      </c>
      <c r="S3750" s="33">
        <f t="shared" ref="S3750" si="4246">S3743</f>
        <v>44189</v>
      </c>
      <c r="T3750">
        <f t="shared" si="4211"/>
        <v>52</v>
      </c>
      <c r="U3750">
        <f t="shared" si="4212"/>
        <v>12</v>
      </c>
      <c r="V3750" t="str">
        <f t="shared" ref="V3750:V3813" si="4247">T3750&amp;C3750&amp;R3750</f>
        <v>524</v>
      </c>
      <c r="W3750" s="188">
        <f t="shared" si="4213"/>
        <v>0</v>
      </c>
      <c r="X3750" s="188">
        <f t="shared" si="4214"/>
        <v>0</v>
      </c>
      <c r="Y3750" s="33">
        <f t="shared" si="4215"/>
        <v>44189</v>
      </c>
    </row>
    <row r="3751" spans="1:25" ht="15">
      <c r="A3751" s="39"/>
      <c r="B3751" s="240"/>
      <c r="C3751" s="14" t="str">
        <f>IF(B3743&lt;&gt;"",'Agents Postes'!E$11,"")</f>
        <v/>
      </c>
      <c r="D3751" s="15"/>
      <c r="E3751" s="16"/>
      <c r="F3751" s="16"/>
      <c r="G3751" s="17"/>
      <c r="H3751" s="17"/>
      <c r="I3751" s="18"/>
      <c r="J3751" s="18"/>
      <c r="K3751" s="19"/>
      <c r="L3751" s="1">
        <f t="shared" si="4244"/>
        <v>0</v>
      </c>
      <c r="M3751" s="4">
        <f t="shared" si="4245"/>
        <v>0</v>
      </c>
      <c r="R3751">
        <f t="shared" si="4209"/>
        <v>4</v>
      </c>
      <c r="S3751" s="33">
        <f t="shared" ref="S3751" si="4248">S3743</f>
        <v>44189</v>
      </c>
      <c r="T3751">
        <f t="shared" si="4211"/>
        <v>52</v>
      </c>
      <c r="U3751">
        <f t="shared" si="4212"/>
        <v>12</v>
      </c>
      <c r="V3751" t="str">
        <f t="shared" si="4247"/>
        <v>524</v>
      </c>
      <c r="W3751" s="188">
        <f t="shared" si="4213"/>
        <v>0</v>
      </c>
      <c r="X3751" s="188">
        <f t="shared" si="4214"/>
        <v>0</v>
      </c>
      <c r="Y3751" s="33">
        <f t="shared" si="4215"/>
        <v>44189</v>
      </c>
    </row>
    <row r="3752" spans="1:25" ht="15">
      <c r="A3752" s="39"/>
      <c r="B3752" s="240"/>
      <c r="C3752" s="14" t="str">
        <f>IF(B3743&lt;&gt;"",'Agents Postes'!E$12,"")</f>
        <v/>
      </c>
      <c r="D3752" s="15"/>
      <c r="E3752" s="16"/>
      <c r="F3752" s="16"/>
      <c r="G3752" s="17"/>
      <c r="H3752" s="17"/>
      <c r="I3752" s="18"/>
      <c r="J3752" s="18"/>
      <c r="K3752" s="19"/>
      <c r="L3752" s="1">
        <f t="shared" si="4244"/>
        <v>0</v>
      </c>
      <c r="M3752" s="4">
        <f t="shared" si="4245"/>
        <v>0</v>
      </c>
      <c r="R3752">
        <f t="shared" si="4209"/>
        <v>4</v>
      </c>
      <c r="S3752" s="33">
        <f t="shared" ref="S3752" si="4249">S3743</f>
        <v>44189</v>
      </c>
      <c r="T3752">
        <f t="shared" si="4211"/>
        <v>52</v>
      </c>
      <c r="U3752">
        <f t="shared" si="4212"/>
        <v>12</v>
      </c>
      <c r="V3752" t="str">
        <f t="shared" si="4247"/>
        <v>524</v>
      </c>
      <c r="W3752" s="188">
        <f t="shared" si="4213"/>
        <v>0</v>
      </c>
      <c r="X3752" s="188">
        <f t="shared" si="4214"/>
        <v>0</v>
      </c>
      <c r="Y3752" s="33">
        <f t="shared" si="4215"/>
        <v>44189</v>
      </c>
    </row>
    <row r="3753" spans="1:25" ht="15">
      <c r="A3753" s="39"/>
      <c r="B3753" s="240"/>
      <c r="C3753" s="14" t="str">
        <f>IF(B3743&lt;&gt;"",'Agents Postes'!E$13,"")</f>
        <v/>
      </c>
      <c r="D3753" s="15"/>
      <c r="E3753" s="16"/>
      <c r="F3753" s="16"/>
      <c r="G3753" s="17"/>
      <c r="H3753" s="17"/>
      <c r="I3753" s="18"/>
      <c r="J3753" s="18"/>
      <c r="K3753" s="19"/>
      <c r="L3753" s="1">
        <f t="shared" si="4244"/>
        <v>0</v>
      </c>
      <c r="M3753" s="4">
        <f t="shared" si="4245"/>
        <v>0</v>
      </c>
      <c r="R3753">
        <f t="shared" si="4209"/>
        <v>4</v>
      </c>
      <c r="S3753" s="33">
        <f t="shared" ref="S3753" si="4250">S3743</f>
        <v>44189</v>
      </c>
      <c r="T3753">
        <f t="shared" si="4211"/>
        <v>52</v>
      </c>
      <c r="U3753">
        <f t="shared" si="4212"/>
        <v>12</v>
      </c>
      <c r="V3753" t="str">
        <f t="shared" si="4247"/>
        <v>524</v>
      </c>
      <c r="W3753" s="188">
        <f t="shared" si="4213"/>
        <v>0</v>
      </c>
      <c r="X3753" s="188">
        <f t="shared" si="4214"/>
        <v>0</v>
      </c>
      <c r="Y3753" s="33">
        <f t="shared" si="4215"/>
        <v>44189</v>
      </c>
    </row>
    <row r="3754" spans="1:25" ht="15">
      <c r="A3754" s="39"/>
      <c r="B3754" s="240"/>
      <c r="C3754" s="14" t="str">
        <f>IF(B3743&lt;&gt;"",'Agents Postes'!E$14,"")</f>
        <v/>
      </c>
      <c r="D3754" s="15"/>
      <c r="E3754" s="16"/>
      <c r="F3754" s="16"/>
      <c r="G3754" s="17"/>
      <c r="H3754" s="17"/>
      <c r="I3754" s="18"/>
      <c r="J3754" s="18"/>
      <c r="K3754" s="19"/>
      <c r="L3754" s="1">
        <f t="shared" si="4244"/>
        <v>0</v>
      </c>
      <c r="M3754" s="4">
        <f t="shared" si="4245"/>
        <v>0</v>
      </c>
      <c r="R3754">
        <f t="shared" si="4209"/>
        <v>4</v>
      </c>
      <c r="S3754" s="33">
        <f t="shared" ref="S3754" si="4251">S3743</f>
        <v>44189</v>
      </c>
      <c r="T3754">
        <f t="shared" si="4211"/>
        <v>52</v>
      </c>
      <c r="U3754">
        <f t="shared" si="4212"/>
        <v>12</v>
      </c>
      <c r="V3754" t="str">
        <f t="shared" si="4247"/>
        <v>524</v>
      </c>
      <c r="W3754" s="188">
        <f t="shared" si="4213"/>
        <v>0</v>
      </c>
      <c r="X3754" s="188">
        <f t="shared" si="4214"/>
        <v>0</v>
      </c>
      <c r="Y3754" s="33">
        <f t="shared" si="4215"/>
        <v>44189</v>
      </c>
    </row>
    <row r="3755" spans="1:25" ht="15">
      <c r="A3755" s="39"/>
      <c r="B3755" s="240"/>
      <c r="C3755" s="14" t="str">
        <f>IF(B3744&lt;&gt;"",'Agents Postes'!E$14,"")</f>
        <v/>
      </c>
      <c r="D3755" s="15"/>
      <c r="E3755" s="16"/>
      <c r="F3755" s="16"/>
      <c r="G3755" s="17"/>
      <c r="H3755" s="17"/>
      <c r="I3755" s="18"/>
      <c r="J3755" s="18"/>
      <c r="K3755" s="19"/>
      <c r="L3755" s="1">
        <f t="shared" si="4244"/>
        <v>0</v>
      </c>
      <c r="M3755" s="4">
        <f t="shared" si="4245"/>
        <v>0</v>
      </c>
      <c r="R3755">
        <f t="shared" si="4209"/>
        <v>4</v>
      </c>
      <c r="S3755" s="33">
        <f t="shared" ref="S3755" si="4252">S3743</f>
        <v>44189</v>
      </c>
      <c r="T3755">
        <f t="shared" si="4211"/>
        <v>52</v>
      </c>
      <c r="U3755">
        <f t="shared" si="4212"/>
        <v>12</v>
      </c>
      <c r="V3755" t="str">
        <f t="shared" si="4247"/>
        <v>524</v>
      </c>
      <c r="W3755" s="188">
        <f t="shared" si="4213"/>
        <v>0</v>
      </c>
      <c r="X3755" s="188">
        <f t="shared" si="4214"/>
        <v>0</v>
      </c>
      <c r="Y3755" s="33">
        <f t="shared" si="4215"/>
        <v>44189</v>
      </c>
    </row>
    <row r="3756" spans="1:25" ht="15">
      <c r="A3756" s="39"/>
      <c r="B3756" s="240"/>
      <c r="C3756" s="14" t="str">
        <f>IF(B3745&lt;&gt;"",'Agents Postes'!E$14,"")</f>
        <v/>
      </c>
      <c r="D3756" s="15"/>
      <c r="E3756" s="16"/>
      <c r="F3756" s="16"/>
      <c r="G3756" s="17"/>
      <c r="H3756" s="17"/>
      <c r="I3756" s="18"/>
      <c r="J3756" s="18"/>
      <c r="K3756" s="19"/>
      <c r="L3756" s="1">
        <f t="shared" si="4244"/>
        <v>0</v>
      </c>
      <c r="M3756" s="4">
        <f t="shared" si="4245"/>
        <v>0</v>
      </c>
      <c r="R3756">
        <f t="shared" si="4209"/>
        <v>4</v>
      </c>
      <c r="S3756" s="33">
        <f t="shared" ref="S3756" si="4253">S3743</f>
        <v>44189</v>
      </c>
      <c r="T3756">
        <f t="shared" si="4211"/>
        <v>52</v>
      </c>
      <c r="U3756">
        <f t="shared" si="4212"/>
        <v>12</v>
      </c>
      <c r="V3756" t="str">
        <f t="shared" si="4247"/>
        <v>524</v>
      </c>
      <c r="W3756" s="188">
        <f t="shared" si="4213"/>
        <v>0</v>
      </c>
      <c r="X3756" s="188">
        <f t="shared" si="4214"/>
        <v>0</v>
      </c>
      <c r="Y3756" s="33">
        <f t="shared" si="4215"/>
        <v>44189</v>
      </c>
    </row>
    <row r="3757" spans="1:25" ht="15.75" thickBot="1">
      <c r="A3757" s="39"/>
      <c r="B3757" s="241"/>
      <c r="C3757" s="14" t="str">
        <f>IF(B3746&lt;&gt;"",'Agents Postes'!E$14,"")</f>
        <v/>
      </c>
      <c r="D3757" s="15"/>
      <c r="E3757" s="126"/>
      <c r="F3757" s="126"/>
      <c r="G3757" s="127"/>
      <c r="H3757" s="127"/>
      <c r="I3757" s="128"/>
      <c r="J3757" s="128"/>
      <c r="K3757" s="21"/>
      <c r="L3757" s="5">
        <f t="shared" si="4244"/>
        <v>0</v>
      </c>
      <c r="M3757" s="6">
        <f t="shared" si="4245"/>
        <v>0</v>
      </c>
      <c r="R3757">
        <f t="shared" si="4209"/>
        <v>4</v>
      </c>
      <c r="S3757" s="33">
        <f t="shared" ref="S3757" si="4254">S3743</f>
        <v>44189</v>
      </c>
      <c r="T3757">
        <f t="shared" si="4211"/>
        <v>52</v>
      </c>
      <c r="U3757">
        <f t="shared" si="4212"/>
        <v>12</v>
      </c>
      <c r="V3757" t="str">
        <f t="shared" si="4247"/>
        <v>524</v>
      </c>
      <c r="W3757" s="188">
        <f t="shared" si="4213"/>
        <v>0</v>
      </c>
      <c r="X3757" s="188">
        <f t="shared" si="4214"/>
        <v>0</v>
      </c>
      <c r="Y3757" s="33">
        <f t="shared" si="4215"/>
        <v>44189</v>
      </c>
    </row>
    <row r="3758" spans="1:25" ht="15">
      <c r="A3758" s="39">
        <v>250</v>
      </c>
      <c r="B3758" s="239">
        <f>IF(WORKDAY(D$4,A3758,Feries)&lt;=F$4,WORKDAY(D$4,A3758,Feries),"")</f>
        <v>44193</v>
      </c>
      <c r="C3758" s="11" t="str">
        <f>IF(B3758&lt;&gt;"",'Agents Postes'!E$3,"")</f>
        <v>Herbert Dupont</v>
      </c>
      <c r="D3758" s="12"/>
      <c r="E3758" s="123"/>
      <c r="F3758" s="123"/>
      <c r="G3758" s="124"/>
      <c r="H3758" s="124"/>
      <c r="I3758" s="125"/>
      <c r="J3758" s="125"/>
      <c r="K3758" s="13"/>
      <c r="L3758" s="2">
        <f t="shared" si="4244"/>
        <v>0</v>
      </c>
      <c r="M3758" s="3">
        <f t="shared" si="4245"/>
        <v>0</v>
      </c>
      <c r="R3758">
        <f t="shared" si="4209"/>
        <v>1</v>
      </c>
      <c r="S3758" s="33">
        <f t="shared" ref="S3758" si="4255">B3758</f>
        <v>44193</v>
      </c>
      <c r="T3758">
        <f t="shared" si="4211"/>
        <v>53</v>
      </c>
      <c r="U3758">
        <f t="shared" si="4212"/>
        <v>12</v>
      </c>
      <c r="V3758" t="str">
        <f t="shared" si="4247"/>
        <v>53Herbert Dupont1</v>
      </c>
      <c r="W3758" s="188">
        <f t="shared" si="4213"/>
        <v>0</v>
      </c>
      <c r="X3758" s="188">
        <f t="shared" si="4214"/>
        <v>0</v>
      </c>
      <c r="Y3758" s="33">
        <f t="shared" si="4215"/>
        <v>44193</v>
      </c>
    </row>
    <row r="3759" spans="1:25" ht="15">
      <c r="A3759" s="39"/>
      <c r="B3759" s="240"/>
      <c r="C3759" s="14" t="str">
        <f>IF(B3758&lt;&gt;"",'Agents Postes'!E$4,"")</f>
        <v>Lulu Durand</v>
      </c>
      <c r="D3759" s="15"/>
      <c r="E3759" s="16"/>
      <c r="F3759" s="16"/>
      <c r="G3759" s="17"/>
      <c r="H3759" s="17"/>
      <c r="I3759" s="18"/>
      <c r="J3759" s="18"/>
      <c r="K3759" s="19"/>
      <c r="L3759" s="1">
        <f t="shared" si="4244"/>
        <v>0</v>
      </c>
      <c r="M3759" s="4">
        <f t="shared" si="4245"/>
        <v>0</v>
      </c>
      <c r="R3759">
        <f t="shared" si="4209"/>
        <v>1</v>
      </c>
      <c r="S3759" s="33">
        <f t="shared" ref="S3759" si="4256">S3758</f>
        <v>44193</v>
      </c>
      <c r="T3759">
        <f t="shared" si="4211"/>
        <v>53</v>
      </c>
      <c r="U3759">
        <f t="shared" si="4212"/>
        <v>12</v>
      </c>
      <c r="V3759" t="str">
        <f t="shared" si="4247"/>
        <v>53Lulu Durand1</v>
      </c>
      <c r="W3759" s="188">
        <f t="shared" si="4213"/>
        <v>0</v>
      </c>
      <c r="X3759" s="188">
        <f t="shared" si="4214"/>
        <v>0</v>
      </c>
      <c r="Y3759" s="33">
        <f t="shared" si="4215"/>
        <v>44193</v>
      </c>
    </row>
    <row r="3760" spans="1:25" ht="15">
      <c r="A3760" s="39"/>
      <c r="B3760" s="240"/>
      <c r="C3760" s="14" t="str">
        <f>IF(B3758&lt;&gt;"",'Agents Postes'!E$5,"")</f>
        <v>Jules Wist</v>
      </c>
      <c r="D3760" s="15"/>
      <c r="E3760" s="16"/>
      <c r="F3760" s="16"/>
      <c r="G3760" s="17"/>
      <c r="H3760" s="17"/>
      <c r="I3760" s="18"/>
      <c r="J3760" s="18"/>
      <c r="K3760" s="19"/>
      <c r="L3760" s="1">
        <f t="shared" si="4244"/>
        <v>0</v>
      </c>
      <c r="M3760" s="4">
        <f t="shared" si="4245"/>
        <v>0</v>
      </c>
      <c r="R3760">
        <f t="shared" si="4209"/>
        <v>1</v>
      </c>
      <c r="S3760" s="33">
        <f t="shared" ref="S3760" si="4257">S3758</f>
        <v>44193</v>
      </c>
      <c r="T3760">
        <f t="shared" si="4211"/>
        <v>53</v>
      </c>
      <c r="U3760">
        <f t="shared" si="4212"/>
        <v>12</v>
      </c>
      <c r="V3760" t="str">
        <f t="shared" si="4247"/>
        <v>53Jules Wist1</v>
      </c>
      <c r="W3760" s="188">
        <f t="shared" si="4213"/>
        <v>0</v>
      </c>
      <c r="X3760" s="188">
        <f t="shared" si="4214"/>
        <v>0</v>
      </c>
      <c r="Y3760" s="33">
        <f t="shared" si="4215"/>
        <v>44193</v>
      </c>
    </row>
    <row r="3761" spans="1:25" ht="15">
      <c r="A3761" s="39"/>
      <c r="B3761" s="240"/>
      <c r="C3761" s="14" t="str">
        <f>IF(B3758&lt;&gt;"",'Agents Postes'!E$6,"")</f>
        <v>Honoré Tarot</v>
      </c>
      <c r="D3761" s="15"/>
      <c r="E3761" s="16"/>
      <c r="F3761" s="16"/>
      <c r="G3761" s="17"/>
      <c r="H3761" s="17"/>
      <c r="I3761" s="18"/>
      <c r="J3761" s="18"/>
      <c r="K3761" s="19"/>
      <c r="L3761" s="1">
        <f t="shared" si="4244"/>
        <v>0</v>
      </c>
      <c r="M3761" s="4">
        <f t="shared" si="4245"/>
        <v>0</v>
      </c>
      <c r="R3761">
        <f t="shared" si="4209"/>
        <v>1</v>
      </c>
      <c r="S3761" s="33">
        <f t="shared" ref="S3761" si="4258">S3758</f>
        <v>44193</v>
      </c>
      <c r="T3761">
        <f t="shared" si="4211"/>
        <v>53</v>
      </c>
      <c r="U3761">
        <f t="shared" si="4212"/>
        <v>12</v>
      </c>
      <c r="V3761" t="str">
        <f t="shared" si="4247"/>
        <v>53Honoré Tarot1</v>
      </c>
      <c r="W3761" s="188">
        <f t="shared" si="4213"/>
        <v>0</v>
      </c>
      <c r="X3761" s="188">
        <f t="shared" si="4214"/>
        <v>0</v>
      </c>
      <c r="Y3761" s="33">
        <f t="shared" si="4215"/>
        <v>44193</v>
      </c>
    </row>
    <row r="3762" spans="1:25" ht="15">
      <c r="A3762" s="39"/>
      <c r="B3762" s="240"/>
      <c r="C3762" s="14" t="str">
        <f>IF(B3758&lt;&gt;"",'Agents Postes'!E$7,"")</f>
        <v>Joseph Belote</v>
      </c>
      <c r="D3762" s="15"/>
      <c r="E3762" s="16"/>
      <c r="F3762" s="16"/>
      <c r="G3762" s="17"/>
      <c r="H3762" s="17"/>
      <c r="I3762" s="18"/>
      <c r="J3762" s="18"/>
      <c r="K3762" s="19"/>
      <c r="L3762" s="1">
        <f t="shared" si="4244"/>
        <v>0</v>
      </c>
      <c r="M3762" s="4">
        <f t="shared" si="4245"/>
        <v>0</v>
      </c>
      <c r="R3762">
        <f t="shared" si="4209"/>
        <v>1</v>
      </c>
      <c r="S3762" s="33">
        <f t="shared" ref="S3762" si="4259">S3758</f>
        <v>44193</v>
      </c>
      <c r="T3762">
        <f t="shared" si="4211"/>
        <v>53</v>
      </c>
      <c r="U3762">
        <f t="shared" si="4212"/>
        <v>12</v>
      </c>
      <c r="V3762" t="str">
        <f t="shared" si="4247"/>
        <v>53Joseph Belote1</v>
      </c>
      <c r="W3762" s="188">
        <f t="shared" si="4213"/>
        <v>0</v>
      </c>
      <c r="X3762" s="188">
        <f t="shared" si="4214"/>
        <v>0</v>
      </c>
      <c r="Y3762" s="33">
        <f t="shared" si="4215"/>
        <v>44193</v>
      </c>
    </row>
    <row r="3763" spans="1:25" ht="15">
      <c r="A3763" s="39"/>
      <c r="B3763" s="240"/>
      <c r="C3763" s="14" t="str">
        <f>IF(B3758&lt;&gt;"",'Agents Postes'!E$8,"")</f>
        <v/>
      </c>
      <c r="D3763" s="15"/>
      <c r="E3763" s="16"/>
      <c r="F3763" s="16"/>
      <c r="G3763" s="17"/>
      <c r="H3763" s="17"/>
      <c r="I3763" s="18"/>
      <c r="J3763" s="18"/>
      <c r="K3763" s="19"/>
      <c r="L3763" s="1">
        <f t="shared" si="4244"/>
        <v>0</v>
      </c>
      <c r="M3763" s="4">
        <f t="shared" si="4245"/>
        <v>0</v>
      </c>
      <c r="R3763">
        <f t="shared" si="4209"/>
        <v>1</v>
      </c>
      <c r="S3763" s="33">
        <f t="shared" ref="S3763" si="4260">S3758</f>
        <v>44193</v>
      </c>
      <c r="T3763">
        <f t="shared" si="4211"/>
        <v>53</v>
      </c>
      <c r="U3763">
        <f t="shared" si="4212"/>
        <v>12</v>
      </c>
      <c r="V3763" t="str">
        <f t="shared" si="4247"/>
        <v>531</v>
      </c>
      <c r="W3763" s="188">
        <f t="shared" si="4213"/>
        <v>0</v>
      </c>
      <c r="X3763" s="188">
        <f t="shared" si="4214"/>
        <v>0</v>
      </c>
      <c r="Y3763" s="33">
        <f t="shared" si="4215"/>
        <v>44193</v>
      </c>
    </row>
    <row r="3764" spans="1:25" ht="15">
      <c r="A3764" s="39"/>
      <c r="B3764" s="240"/>
      <c r="C3764" s="14" t="str">
        <f>IF(B3758&lt;&gt;"",'Agents Postes'!E$9,"")</f>
        <v/>
      </c>
      <c r="D3764" s="15"/>
      <c r="E3764" s="16"/>
      <c r="F3764" s="16"/>
      <c r="G3764" s="17"/>
      <c r="H3764" s="17"/>
      <c r="I3764" s="18"/>
      <c r="J3764" s="18"/>
      <c r="K3764" s="19"/>
      <c r="L3764" s="1">
        <f t="shared" si="4244"/>
        <v>0</v>
      </c>
      <c r="M3764" s="4">
        <f t="shared" si="4245"/>
        <v>0</v>
      </c>
      <c r="R3764">
        <f t="shared" si="4209"/>
        <v>1</v>
      </c>
      <c r="S3764" s="33">
        <f t="shared" ref="S3764" si="4261">S3758</f>
        <v>44193</v>
      </c>
      <c r="T3764">
        <f t="shared" si="4211"/>
        <v>53</v>
      </c>
      <c r="U3764">
        <f t="shared" si="4212"/>
        <v>12</v>
      </c>
      <c r="V3764" t="str">
        <f t="shared" si="4247"/>
        <v>531</v>
      </c>
      <c r="W3764" s="188">
        <f t="shared" si="4213"/>
        <v>0</v>
      </c>
      <c r="X3764" s="188">
        <f t="shared" si="4214"/>
        <v>0</v>
      </c>
      <c r="Y3764" s="33">
        <f t="shared" si="4215"/>
        <v>44193</v>
      </c>
    </row>
    <row r="3765" spans="1:25" ht="15">
      <c r="A3765" s="39"/>
      <c r="B3765" s="240"/>
      <c r="C3765" s="14" t="str">
        <f>IF(B3758&lt;&gt;"",'Agents Postes'!E$10,"")</f>
        <v/>
      </c>
      <c r="D3765" s="15"/>
      <c r="E3765" s="16"/>
      <c r="F3765" s="16"/>
      <c r="G3765" s="17"/>
      <c r="H3765" s="17"/>
      <c r="I3765" s="18"/>
      <c r="J3765" s="18"/>
      <c r="K3765" s="19"/>
      <c r="L3765" s="1">
        <f t="shared" si="4244"/>
        <v>0</v>
      </c>
      <c r="M3765" s="4">
        <f t="shared" si="4245"/>
        <v>0</v>
      </c>
      <c r="R3765">
        <f t="shared" si="4209"/>
        <v>1</v>
      </c>
      <c r="S3765" s="33">
        <f t="shared" ref="S3765" si="4262">S3758</f>
        <v>44193</v>
      </c>
      <c r="T3765">
        <f t="shared" si="4211"/>
        <v>53</v>
      </c>
      <c r="U3765">
        <f t="shared" si="4212"/>
        <v>12</v>
      </c>
      <c r="V3765" t="str">
        <f t="shared" si="4247"/>
        <v>531</v>
      </c>
      <c r="W3765" s="188">
        <f t="shared" si="4213"/>
        <v>0</v>
      </c>
      <c r="X3765" s="188">
        <f t="shared" si="4214"/>
        <v>0</v>
      </c>
      <c r="Y3765" s="33">
        <f t="shared" si="4215"/>
        <v>44193</v>
      </c>
    </row>
    <row r="3766" spans="1:25" ht="15">
      <c r="A3766" s="39"/>
      <c r="B3766" s="240"/>
      <c r="C3766" s="14" t="str">
        <f>IF(B3758&lt;&gt;"",'Agents Postes'!E$11,"")</f>
        <v/>
      </c>
      <c r="D3766" s="15"/>
      <c r="E3766" s="16"/>
      <c r="F3766" s="16"/>
      <c r="G3766" s="17"/>
      <c r="H3766" s="17"/>
      <c r="I3766" s="18"/>
      <c r="J3766" s="18"/>
      <c r="K3766" s="19"/>
      <c r="L3766" s="1">
        <f t="shared" si="4244"/>
        <v>0</v>
      </c>
      <c r="M3766" s="4">
        <f t="shared" si="4245"/>
        <v>0</v>
      </c>
      <c r="R3766">
        <f t="shared" si="4209"/>
        <v>1</v>
      </c>
      <c r="S3766" s="33">
        <f t="shared" ref="S3766" si="4263">S3758</f>
        <v>44193</v>
      </c>
      <c r="T3766">
        <f t="shared" si="4211"/>
        <v>53</v>
      </c>
      <c r="U3766">
        <f t="shared" si="4212"/>
        <v>12</v>
      </c>
      <c r="V3766" t="str">
        <f t="shared" si="4247"/>
        <v>531</v>
      </c>
      <c r="W3766" s="188">
        <f t="shared" si="4213"/>
        <v>0</v>
      </c>
      <c r="X3766" s="188">
        <f t="shared" si="4214"/>
        <v>0</v>
      </c>
      <c r="Y3766" s="33">
        <f t="shared" si="4215"/>
        <v>44193</v>
      </c>
    </row>
    <row r="3767" spans="1:25" ht="15">
      <c r="A3767" s="39"/>
      <c r="B3767" s="240"/>
      <c r="C3767" s="14" t="str">
        <f>IF(B3758&lt;&gt;"",'Agents Postes'!E$12,"")</f>
        <v/>
      </c>
      <c r="D3767" s="15"/>
      <c r="E3767" s="16"/>
      <c r="F3767" s="16"/>
      <c r="G3767" s="17"/>
      <c r="H3767" s="17"/>
      <c r="I3767" s="18"/>
      <c r="J3767" s="18"/>
      <c r="K3767" s="19"/>
      <c r="L3767" s="1">
        <f t="shared" si="4244"/>
        <v>0</v>
      </c>
      <c r="M3767" s="4">
        <f t="shared" si="4245"/>
        <v>0</v>
      </c>
      <c r="R3767">
        <f t="shared" si="4209"/>
        <v>1</v>
      </c>
      <c r="S3767" s="33">
        <f t="shared" ref="S3767" si="4264">S3758</f>
        <v>44193</v>
      </c>
      <c r="T3767">
        <f t="shared" si="4211"/>
        <v>53</v>
      </c>
      <c r="U3767">
        <f t="shared" si="4212"/>
        <v>12</v>
      </c>
      <c r="V3767" t="str">
        <f t="shared" si="4247"/>
        <v>531</v>
      </c>
      <c r="W3767" s="188">
        <f t="shared" si="4213"/>
        <v>0</v>
      </c>
      <c r="X3767" s="188">
        <f t="shared" si="4214"/>
        <v>0</v>
      </c>
      <c r="Y3767" s="33">
        <f t="shared" si="4215"/>
        <v>44193</v>
      </c>
    </row>
    <row r="3768" spans="1:25" ht="15">
      <c r="A3768" s="39"/>
      <c r="B3768" s="240"/>
      <c r="C3768" s="14" t="str">
        <f>IF(B3758&lt;&gt;"",'Agents Postes'!E$13,"")</f>
        <v/>
      </c>
      <c r="D3768" s="15"/>
      <c r="E3768" s="16"/>
      <c r="F3768" s="16"/>
      <c r="G3768" s="17"/>
      <c r="H3768" s="17"/>
      <c r="I3768" s="18"/>
      <c r="J3768" s="18"/>
      <c r="K3768" s="19"/>
      <c r="L3768" s="1">
        <f t="shared" si="4244"/>
        <v>0</v>
      </c>
      <c r="M3768" s="4">
        <f t="shared" si="4245"/>
        <v>0</v>
      </c>
      <c r="R3768">
        <f t="shared" si="4209"/>
        <v>1</v>
      </c>
      <c r="S3768" s="33">
        <f t="shared" ref="S3768" si="4265">S3758</f>
        <v>44193</v>
      </c>
      <c r="T3768">
        <f t="shared" si="4211"/>
        <v>53</v>
      </c>
      <c r="U3768">
        <f t="shared" si="4212"/>
        <v>12</v>
      </c>
      <c r="V3768" t="str">
        <f t="shared" si="4247"/>
        <v>531</v>
      </c>
      <c r="W3768" s="188">
        <f t="shared" si="4213"/>
        <v>0</v>
      </c>
      <c r="X3768" s="188">
        <f t="shared" si="4214"/>
        <v>0</v>
      </c>
      <c r="Y3768" s="33">
        <f t="shared" si="4215"/>
        <v>44193</v>
      </c>
    </row>
    <row r="3769" spans="1:25" ht="15">
      <c r="A3769" s="39"/>
      <c r="B3769" s="240"/>
      <c r="C3769" s="14" t="str">
        <f>IF(B3758&lt;&gt;"",'Agents Postes'!E$14,"")</f>
        <v/>
      </c>
      <c r="D3769" s="15"/>
      <c r="E3769" s="16"/>
      <c r="F3769" s="16"/>
      <c r="G3769" s="17"/>
      <c r="H3769" s="17"/>
      <c r="I3769" s="18"/>
      <c r="J3769" s="18"/>
      <c r="K3769" s="19"/>
      <c r="L3769" s="1">
        <f t="shared" si="4244"/>
        <v>0</v>
      </c>
      <c r="M3769" s="4">
        <f t="shared" si="4245"/>
        <v>0</v>
      </c>
      <c r="R3769">
        <f t="shared" si="4209"/>
        <v>1</v>
      </c>
      <c r="S3769" s="33">
        <f t="shared" ref="S3769" si="4266">S3758</f>
        <v>44193</v>
      </c>
      <c r="T3769">
        <f t="shared" si="4211"/>
        <v>53</v>
      </c>
      <c r="U3769">
        <f t="shared" si="4212"/>
        <v>12</v>
      </c>
      <c r="V3769" t="str">
        <f t="shared" si="4247"/>
        <v>531</v>
      </c>
      <c r="W3769" s="188">
        <f t="shared" si="4213"/>
        <v>0</v>
      </c>
      <c r="X3769" s="188">
        <f t="shared" si="4214"/>
        <v>0</v>
      </c>
      <c r="Y3769" s="33">
        <f t="shared" si="4215"/>
        <v>44193</v>
      </c>
    </row>
    <row r="3770" spans="1:25" ht="15">
      <c r="A3770" s="39"/>
      <c r="B3770" s="240"/>
      <c r="C3770" s="14" t="str">
        <f>IF(B3759&lt;&gt;"",'Agents Postes'!E$14,"")</f>
        <v/>
      </c>
      <c r="D3770" s="15"/>
      <c r="E3770" s="16"/>
      <c r="F3770" s="16"/>
      <c r="G3770" s="17"/>
      <c r="H3770" s="17"/>
      <c r="I3770" s="18"/>
      <c r="J3770" s="18"/>
      <c r="K3770" s="19"/>
      <c r="L3770" s="1">
        <f t="shared" si="4244"/>
        <v>0</v>
      </c>
      <c r="M3770" s="4">
        <f t="shared" si="4245"/>
        <v>0</v>
      </c>
      <c r="R3770">
        <f t="shared" si="4209"/>
        <v>1</v>
      </c>
      <c r="S3770" s="33">
        <f t="shared" ref="S3770" si="4267">S3758</f>
        <v>44193</v>
      </c>
      <c r="T3770">
        <f t="shared" si="4211"/>
        <v>53</v>
      </c>
      <c r="U3770">
        <f t="shared" si="4212"/>
        <v>12</v>
      </c>
      <c r="V3770" t="str">
        <f t="shared" si="4247"/>
        <v>531</v>
      </c>
      <c r="W3770" s="188">
        <f t="shared" si="4213"/>
        <v>0</v>
      </c>
      <c r="X3770" s="188">
        <f t="shared" si="4214"/>
        <v>0</v>
      </c>
      <c r="Y3770" s="33">
        <f t="shared" si="4215"/>
        <v>44193</v>
      </c>
    </row>
    <row r="3771" spans="1:25" ht="15">
      <c r="A3771" s="39"/>
      <c r="B3771" s="240"/>
      <c r="C3771" s="14" t="str">
        <f>IF(B3760&lt;&gt;"",'Agents Postes'!E$14,"")</f>
        <v/>
      </c>
      <c r="D3771" s="15"/>
      <c r="E3771" s="16"/>
      <c r="F3771" s="16"/>
      <c r="G3771" s="17"/>
      <c r="H3771" s="17"/>
      <c r="I3771" s="18"/>
      <c r="J3771" s="18"/>
      <c r="K3771" s="19"/>
      <c r="L3771" s="1">
        <f t="shared" si="4244"/>
        <v>0</v>
      </c>
      <c r="M3771" s="4">
        <f t="shared" si="4245"/>
        <v>0</v>
      </c>
      <c r="R3771">
        <f t="shared" si="4209"/>
        <v>1</v>
      </c>
      <c r="S3771" s="33">
        <f t="shared" ref="S3771" si="4268">S3758</f>
        <v>44193</v>
      </c>
      <c r="T3771">
        <f t="shared" si="4211"/>
        <v>53</v>
      </c>
      <c r="U3771">
        <f t="shared" si="4212"/>
        <v>12</v>
      </c>
      <c r="V3771" t="str">
        <f t="shared" si="4247"/>
        <v>531</v>
      </c>
      <c r="W3771" s="188">
        <f t="shared" si="4213"/>
        <v>0</v>
      </c>
      <c r="X3771" s="188">
        <f t="shared" si="4214"/>
        <v>0</v>
      </c>
      <c r="Y3771" s="33">
        <f t="shared" si="4215"/>
        <v>44193</v>
      </c>
    </row>
    <row r="3772" spans="1:25" ht="15.75" thickBot="1">
      <c r="A3772" s="39"/>
      <c r="B3772" s="241"/>
      <c r="C3772" s="14" t="str">
        <f>IF(B3761&lt;&gt;"",'Agents Postes'!E$14,"")</f>
        <v/>
      </c>
      <c r="D3772" s="15"/>
      <c r="E3772" s="126"/>
      <c r="F3772" s="126"/>
      <c r="G3772" s="127"/>
      <c r="H3772" s="127"/>
      <c r="I3772" s="128"/>
      <c r="J3772" s="128"/>
      <c r="K3772" s="21"/>
      <c r="L3772" s="5">
        <f t="shared" si="4244"/>
        <v>0</v>
      </c>
      <c r="M3772" s="6">
        <f t="shared" si="4245"/>
        <v>0</v>
      </c>
      <c r="R3772">
        <f t="shared" si="4209"/>
        <v>1</v>
      </c>
      <c r="S3772" s="33">
        <f t="shared" ref="S3772" si="4269">S3758</f>
        <v>44193</v>
      </c>
      <c r="T3772">
        <f t="shared" si="4211"/>
        <v>53</v>
      </c>
      <c r="U3772">
        <f t="shared" si="4212"/>
        <v>12</v>
      </c>
      <c r="V3772" t="str">
        <f t="shared" si="4247"/>
        <v>531</v>
      </c>
      <c r="W3772" s="188">
        <f t="shared" si="4213"/>
        <v>0</v>
      </c>
      <c r="X3772" s="188">
        <f t="shared" si="4214"/>
        <v>0</v>
      </c>
      <c r="Y3772" s="33">
        <f t="shared" si="4215"/>
        <v>44193</v>
      </c>
    </row>
    <row r="3773" spans="1:25" ht="15">
      <c r="A3773" s="39">
        <v>251</v>
      </c>
      <c r="B3773" s="239">
        <f>IF(WORKDAY(D$4,A3773,Feries)&lt;=F$4,WORKDAY(D$4,A3773,Feries),"")</f>
        <v>44194</v>
      </c>
      <c r="C3773" s="11" t="str">
        <f>IF(B3773&lt;&gt;"",'Agents Postes'!E$3,"")</f>
        <v>Herbert Dupont</v>
      </c>
      <c r="D3773" s="12"/>
      <c r="E3773" s="123"/>
      <c r="F3773" s="123"/>
      <c r="G3773" s="124"/>
      <c r="H3773" s="124"/>
      <c r="I3773" s="125"/>
      <c r="J3773" s="125"/>
      <c r="K3773" s="13"/>
      <c r="L3773" s="2">
        <f t="shared" si="4244"/>
        <v>0</v>
      </c>
      <c r="M3773" s="3">
        <f t="shared" si="4245"/>
        <v>0</v>
      </c>
      <c r="R3773">
        <f t="shared" si="4209"/>
        <v>2</v>
      </c>
      <c r="S3773" s="33">
        <f t="shared" ref="S3773" si="4270">B3773</f>
        <v>44194</v>
      </c>
      <c r="T3773">
        <f t="shared" si="4211"/>
        <v>53</v>
      </c>
      <c r="U3773">
        <f t="shared" si="4212"/>
        <v>12</v>
      </c>
      <c r="V3773" t="str">
        <f t="shared" si="4247"/>
        <v>53Herbert Dupont2</v>
      </c>
      <c r="W3773" s="188">
        <f t="shared" si="4213"/>
        <v>0</v>
      </c>
      <c r="X3773" s="188">
        <f t="shared" si="4214"/>
        <v>0</v>
      </c>
      <c r="Y3773" s="33">
        <f t="shared" si="4215"/>
        <v>44194</v>
      </c>
    </row>
    <row r="3774" spans="1:25" ht="15">
      <c r="A3774" s="39"/>
      <c r="B3774" s="240"/>
      <c r="C3774" s="14" t="str">
        <f>IF(B3773&lt;&gt;"",'Agents Postes'!E$4,"")</f>
        <v>Lulu Durand</v>
      </c>
      <c r="D3774" s="15"/>
      <c r="E3774" s="16"/>
      <c r="F3774" s="16"/>
      <c r="G3774" s="17"/>
      <c r="H3774" s="17"/>
      <c r="I3774" s="18"/>
      <c r="J3774" s="18"/>
      <c r="K3774" s="19"/>
      <c r="L3774" s="1">
        <f t="shared" si="4244"/>
        <v>0</v>
      </c>
      <c r="M3774" s="4">
        <f t="shared" si="4245"/>
        <v>0</v>
      </c>
      <c r="R3774">
        <f t="shared" si="4209"/>
        <v>2</v>
      </c>
      <c r="S3774" s="33">
        <f t="shared" ref="S3774" si="4271">S3773</f>
        <v>44194</v>
      </c>
      <c r="T3774">
        <f t="shared" si="4211"/>
        <v>53</v>
      </c>
      <c r="U3774">
        <f t="shared" si="4212"/>
        <v>12</v>
      </c>
      <c r="V3774" t="str">
        <f t="shared" si="4247"/>
        <v>53Lulu Durand2</v>
      </c>
      <c r="W3774" s="188">
        <f t="shared" si="4213"/>
        <v>0</v>
      </c>
      <c r="X3774" s="188">
        <f t="shared" si="4214"/>
        <v>0</v>
      </c>
      <c r="Y3774" s="33">
        <f t="shared" si="4215"/>
        <v>44194</v>
      </c>
    </row>
    <row r="3775" spans="1:25" ht="15">
      <c r="A3775" s="39"/>
      <c r="B3775" s="240"/>
      <c r="C3775" s="14" t="str">
        <f>IF(B3773&lt;&gt;"",'Agents Postes'!E$5,"")</f>
        <v>Jules Wist</v>
      </c>
      <c r="D3775" s="15"/>
      <c r="E3775" s="16"/>
      <c r="F3775" s="16"/>
      <c r="G3775" s="17"/>
      <c r="H3775" s="17"/>
      <c r="I3775" s="18"/>
      <c r="J3775" s="18"/>
      <c r="K3775" s="19"/>
      <c r="L3775" s="1">
        <f t="shared" si="4244"/>
        <v>0</v>
      </c>
      <c r="M3775" s="4">
        <f t="shared" si="4245"/>
        <v>0</v>
      </c>
      <c r="R3775">
        <f t="shared" si="4209"/>
        <v>2</v>
      </c>
      <c r="S3775" s="33">
        <f t="shared" ref="S3775" si="4272">S3773</f>
        <v>44194</v>
      </c>
      <c r="T3775">
        <f t="shared" si="4211"/>
        <v>53</v>
      </c>
      <c r="U3775">
        <f t="shared" si="4212"/>
        <v>12</v>
      </c>
      <c r="V3775" t="str">
        <f t="shared" si="4247"/>
        <v>53Jules Wist2</v>
      </c>
      <c r="W3775" s="188">
        <f t="shared" si="4213"/>
        <v>0</v>
      </c>
      <c r="X3775" s="188">
        <f t="shared" si="4214"/>
        <v>0</v>
      </c>
      <c r="Y3775" s="33">
        <f t="shared" si="4215"/>
        <v>44194</v>
      </c>
    </row>
    <row r="3776" spans="1:25" ht="15">
      <c r="A3776" s="39"/>
      <c r="B3776" s="240"/>
      <c r="C3776" s="14" t="str">
        <f>IF(B3773&lt;&gt;"",'Agents Postes'!E$6,"")</f>
        <v>Honoré Tarot</v>
      </c>
      <c r="D3776" s="15"/>
      <c r="E3776" s="16"/>
      <c r="F3776" s="16"/>
      <c r="G3776" s="17"/>
      <c r="H3776" s="17"/>
      <c r="I3776" s="18"/>
      <c r="J3776" s="18"/>
      <c r="K3776" s="19"/>
      <c r="L3776" s="1">
        <f t="shared" si="4244"/>
        <v>0</v>
      </c>
      <c r="M3776" s="4">
        <f t="shared" si="4245"/>
        <v>0</v>
      </c>
      <c r="R3776">
        <f t="shared" si="4209"/>
        <v>2</v>
      </c>
      <c r="S3776" s="33">
        <f t="shared" ref="S3776" si="4273">S3773</f>
        <v>44194</v>
      </c>
      <c r="T3776">
        <f t="shared" si="4211"/>
        <v>53</v>
      </c>
      <c r="U3776">
        <f t="shared" si="4212"/>
        <v>12</v>
      </c>
      <c r="V3776" t="str">
        <f t="shared" si="4247"/>
        <v>53Honoré Tarot2</v>
      </c>
      <c r="W3776" s="188">
        <f t="shared" si="4213"/>
        <v>0</v>
      </c>
      <c r="X3776" s="188">
        <f t="shared" si="4214"/>
        <v>0</v>
      </c>
      <c r="Y3776" s="33">
        <f t="shared" si="4215"/>
        <v>44194</v>
      </c>
    </row>
    <row r="3777" spans="1:25" ht="15">
      <c r="A3777" s="39"/>
      <c r="B3777" s="240"/>
      <c r="C3777" s="14" t="str">
        <f>IF(B3773&lt;&gt;"",'Agents Postes'!E$7,"")</f>
        <v>Joseph Belote</v>
      </c>
      <c r="D3777" s="15"/>
      <c r="E3777" s="16"/>
      <c r="F3777" s="16"/>
      <c r="G3777" s="17"/>
      <c r="H3777" s="17"/>
      <c r="I3777" s="18"/>
      <c r="J3777" s="18"/>
      <c r="K3777" s="19"/>
      <c r="L3777" s="1">
        <f t="shared" si="4244"/>
        <v>0</v>
      </c>
      <c r="M3777" s="4">
        <f t="shared" si="4245"/>
        <v>0</v>
      </c>
      <c r="R3777">
        <f t="shared" si="4209"/>
        <v>2</v>
      </c>
      <c r="S3777" s="33">
        <f t="shared" ref="S3777" si="4274">S3773</f>
        <v>44194</v>
      </c>
      <c r="T3777">
        <f t="shared" si="4211"/>
        <v>53</v>
      </c>
      <c r="U3777">
        <f t="shared" si="4212"/>
        <v>12</v>
      </c>
      <c r="V3777" t="str">
        <f t="shared" si="4247"/>
        <v>53Joseph Belote2</v>
      </c>
      <c r="W3777" s="188">
        <f t="shared" si="4213"/>
        <v>0</v>
      </c>
      <c r="X3777" s="188">
        <f t="shared" si="4214"/>
        <v>0</v>
      </c>
      <c r="Y3777" s="33">
        <f t="shared" si="4215"/>
        <v>44194</v>
      </c>
    </row>
    <row r="3778" spans="1:25" ht="15">
      <c r="A3778" s="39"/>
      <c r="B3778" s="240"/>
      <c r="C3778" s="14" t="str">
        <f>IF(B3773&lt;&gt;"",'Agents Postes'!E$8,"")</f>
        <v/>
      </c>
      <c r="D3778" s="15"/>
      <c r="E3778" s="16"/>
      <c r="F3778" s="16"/>
      <c r="G3778" s="17"/>
      <c r="H3778" s="17"/>
      <c r="I3778" s="18"/>
      <c r="J3778" s="18"/>
      <c r="K3778" s="19"/>
      <c r="L3778" s="1">
        <f t="shared" si="4244"/>
        <v>0</v>
      </c>
      <c r="M3778" s="4">
        <f t="shared" si="4245"/>
        <v>0</v>
      </c>
      <c r="R3778">
        <f t="shared" si="4209"/>
        <v>2</v>
      </c>
      <c r="S3778" s="33">
        <f t="shared" ref="S3778" si="4275">S3773</f>
        <v>44194</v>
      </c>
      <c r="T3778">
        <f t="shared" si="4211"/>
        <v>53</v>
      </c>
      <c r="U3778">
        <f t="shared" si="4212"/>
        <v>12</v>
      </c>
      <c r="V3778" t="str">
        <f t="shared" si="4247"/>
        <v>532</v>
      </c>
      <c r="W3778" s="188">
        <f t="shared" si="4213"/>
        <v>0</v>
      </c>
      <c r="X3778" s="188">
        <f t="shared" si="4214"/>
        <v>0</v>
      </c>
      <c r="Y3778" s="33">
        <f t="shared" si="4215"/>
        <v>44194</v>
      </c>
    </row>
    <row r="3779" spans="1:25" ht="15">
      <c r="A3779" s="39"/>
      <c r="B3779" s="240"/>
      <c r="C3779" s="14" t="str">
        <f>IF(B3773&lt;&gt;"",'Agents Postes'!E$9,"")</f>
        <v/>
      </c>
      <c r="D3779" s="15"/>
      <c r="E3779" s="16"/>
      <c r="F3779" s="16"/>
      <c r="G3779" s="17"/>
      <c r="H3779" s="17"/>
      <c r="I3779" s="18"/>
      <c r="J3779" s="18"/>
      <c r="K3779" s="19"/>
      <c r="L3779" s="1">
        <f t="shared" si="4244"/>
        <v>0</v>
      </c>
      <c r="M3779" s="4">
        <f t="shared" si="4245"/>
        <v>0</v>
      </c>
      <c r="R3779">
        <f t="shared" si="4209"/>
        <v>2</v>
      </c>
      <c r="S3779" s="33">
        <f t="shared" ref="S3779" si="4276">S3773</f>
        <v>44194</v>
      </c>
      <c r="T3779">
        <f t="shared" si="4211"/>
        <v>53</v>
      </c>
      <c r="U3779">
        <f t="shared" si="4212"/>
        <v>12</v>
      </c>
      <c r="V3779" t="str">
        <f t="shared" si="4247"/>
        <v>532</v>
      </c>
      <c r="W3779" s="188">
        <f t="shared" si="4213"/>
        <v>0</v>
      </c>
      <c r="X3779" s="188">
        <f t="shared" si="4214"/>
        <v>0</v>
      </c>
      <c r="Y3779" s="33">
        <f t="shared" si="4215"/>
        <v>44194</v>
      </c>
    </row>
    <row r="3780" spans="1:25" ht="15">
      <c r="A3780" s="39"/>
      <c r="B3780" s="240"/>
      <c r="C3780" s="14" t="str">
        <f>IF(B3773&lt;&gt;"",'Agents Postes'!E$10,"")</f>
        <v/>
      </c>
      <c r="D3780" s="15"/>
      <c r="E3780" s="16"/>
      <c r="F3780" s="16"/>
      <c r="G3780" s="17"/>
      <c r="H3780" s="17"/>
      <c r="I3780" s="18"/>
      <c r="J3780" s="18"/>
      <c r="K3780" s="19"/>
      <c r="L3780" s="1">
        <f t="shared" si="4244"/>
        <v>0</v>
      </c>
      <c r="M3780" s="4">
        <f t="shared" si="4245"/>
        <v>0</v>
      </c>
      <c r="R3780">
        <f t="shared" si="4209"/>
        <v>2</v>
      </c>
      <c r="S3780" s="33">
        <f t="shared" ref="S3780" si="4277">S3773</f>
        <v>44194</v>
      </c>
      <c r="T3780">
        <f t="shared" si="4211"/>
        <v>53</v>
      </c>
      <c r="U3780">
        <f t="shared" si="4212"/>
        <v>12</v>
      </c>
      <c r="V3780" t="str">
        <f t="shared" si="4247"/>
        <v>532</v>
      </c>
      <c r="W3780" s="188">
        <f t="shared" si="4213"/>
        <v>0</v>
      </c>
      <c r="X3780" s="188">
        <f t="shared" si="4214"/>
        <v>0</v>
      </c>
      <c r="Y3780" s="33">
        <f t="shared" si="4215"/>
        <v>44194</v>
      </c>
    </row>
    <row r="3781" spans="1:25" ht="15">
      <c r="A3781" s="39"/>
      <c r="B3781" s="240"/>
      <c r="C3781" s="14" t="str">
        <f>IF(B3773&lt;&gt;"",'Agents Postes'!E$11,"")</f>
        <v/>
      </c>
      <c r="D3781" s="15"/>
      <c r="E3781" s="16"/>
      <c r="F3781" s="16"/>
      <c r="G3781" s="17"/>
      <c r="H3781" s="17"/>
      <c r="I3781" s="18"/>
      <c r="J3781" s="18"/>
      <c r="K3781" s="19"/>
      <c r="L3781" s="1">
        <f t="shared" si="4244"/>
        <v>0</v>
      </c>
      <c r="M3781" s="4">
        <f t="shared" si="4245"/>
        <v>0</v>
      </c>
      <c r="R3781">
        <f t="shared" si="4209"/>
        <v>2</v>
      </c>
      <c r="S3781" s="33">
        <f t="shared" ref="S3781" si="4278">S3773</f>
        <v>44194</v>
      </c>
      <c r="T3781">
        <f t="shared" si="4211"/>
        <v>53</v>
      </c>
      <c r="U3781">
        <f t="shared" si="4212"/>
        <v>12</v>
      </c>
      <c r="V3781" t="str">
        <f t="shared" si="4247"/>
        <v>532</v>
      </c>
      <c r="W3781" s="188">
        <f t="shared" si="4213"/>
        <v>0</v>
      </c>
      <c r="X3781" s="188">
        <f t="shared" si="4214"/>
        <v>0</v>
      </c>
      <c r="Y3781" s="33">
        <f t="shared" si="4215"/>
        <v>44194</v>
      </c>
    </row>
    <row r="3782" spans="1:25" ht="15">
      <c r="A3782" s="39"/>
      <c r="B3782" s="240"/>
      <c r="C3782" s="14" t="str">
        <f>IF(B3773&lt;&gt;"",'Agents Postes'!E$12,"")</f>
        <v/>
      </c>
      <c r="D3782" s="15"/>
      <c r="E3782" s="16"/>
      <c r="F3782" s="16"/>
      <c r="G3782" s="17"/>
      <c r="H3782" s="17"/>
      <c r="I3782" s="18"/>
      <c r="J3782" s="18"/>
      <c r="K3782" s="19"/>
      <c r="L3782" s="1">
        <f t="shared" si="4244"/>
        <v>0</v>
      </c>
      <c r="M3782" s="4">
        <f t="shared" si="4245"/>
        <v>0</v>
      </c>
      <c r="R3782">
        <f t="shared" si="4209"/>
        <v>2</v>
      </c>
      <c r="S3782" s="33">
        <f t="shared" ref="S3782" si="4279">S3773</f>
        <v>44194</v>
      </c>
      <c r="T3782">
        <f t="shared" si="4211"/>
        <v>53</v>
      </c>
      <c r="U3782">
        <f t="shared" si="4212"/>
        <v>12</v>
      </c>
      <c r="V3782" t="str">
        <f t="shared" si="4247"/>
        <v>532</v>
      </c>
      <c r="W3782" s="188">
        <f t="shared" si="4213"/>
        <v>0</v>
      </c>
      <c r="X3782" s="188">
        <f t="shared" si="4214"/>
        <v>0</v>
      </c>
      <c r="Y3782" s="33">
        <f t="shared" si="4215"/>
        <v>44194</v>
      </c>
    </row>
    <row r="3783" spans="1:25" ht="15">
      <c r="A3783" s="39"/>
      <c r="B3783" s="240"/>
      <c r="C3783" s="14" t="str">
        <f>IF(B3773&lt;&gt;"",'Agents Postes'!E$13,"")</f>
        <v/>
      </c>
      <c r="D3783" s="15"/>
      <c r="E3783" s="16"/>
      <c r="F3783" s="16"/>
      <c r="G3783" s="17"/>
      <c r="H3783" s="17"/>
      <c r="I3783" s="18"/>
      <c r="J3783" s="18"/>
      <c r="K3783" s="19"/>
      <c r="L3783" s="1">
        <f t="shared" si="4244"/>
        <v>0</v>
      </c>
      <c r="M3783" s="4">
        <f t="shared" si="4245"/>
        <v>0</v>
      </c>
      <c r="R3783">
        <f t="shared" si="4209"/>
        <v>2</v>
      </c>
      <c r="S3783" s="33">
        <f t="shared" ref="S3783" si="4280">S3773</f>
        <v>44194</v>
      </c>
      <c r="T3783">
        <f t="shared" si="4211"/>
        <v>53</v>
      </c>
      <c r="U3783">
        <f t="shared" si="4212"/>
        <v>12</v>
      </c>
      <c r="V3783" t="str">
        <f t="shared" si="4247"/>
        <v>532</v>
      </c>
      <c r="W3783" s="188">
        <f t="shared" si="4213"/>
        <v>0</v>
      </c>
      <c r="X3783" s="188">
        <f t="shared" si="4214"/>
        <v>0</v>
      </c>
      <c r="Y3783" s="33">
        <f t="shared" si="4215"/>
        <v>44194</v>
      </c>
    </row>
    <row r="3784" spans="1:25" ht="15">
      <c r="A3784" s="39"/>
      <c r="B3784" s="240"/>
      <c r="C3784" s="14" t="str">
        <f>IF(B3773&lt;&gt;"",'Agents Postes'!E$14,"")</f>
        <v/>
      </c>
      <c r="D3784" s="15"/>
      <c r="E3784" s="16"/>
      <c r="F3784" s="16"/>
      <c r="G3784" s="17"/>
      <c r="H3784" s="17"/>
      <c r="I3784" s="18"/>
      <c r="J3784" s="18"/>
      <c r="K3784" s="19"/>
      <c r="L3784" s="1">
        <f t="shared" si="4244"/>
        <v>0</v>
      </c>
      <c r="M3784" s="4">
        <f t="shared" si="4245"/>
        <v>0</v>
      </c>
      <c r="R3784">
        <f t="shared" si="4209"/>
        <v>2</v>
      </c>
      <c r="S3784" s="33">
        <f t="shared" ref="S3784" si="4281">S3773</f>
        <v>44194</v>
      </c>
      <c r="T3784">
        <f t="shared" si="4211"/>
        <v>53</v>
      </c>
      <c r="U3784">
        <f t="shared" si="4212"/>
        <v>12</v>
      </c>
      <c r="V3784" t="str">
        <f t="shared" si="4247"/>
        <v>532</v>
      </c>
      <c r="W3784" s="188">
        <f t="shared" si="4213"/>
        <v>0</v>
      </c>
      <c r="X3784" s="188">
        <f t="shared" si="4214"/>
        <v>0</v>
      </c>
      <c r="Y3784" s="33">
        <f t="shared" si="4215"/>
        <v>44194</v>
      </c>
    </row>
    <row r="3785" spans="1:25" ht="15">
      <c r="A3785" s="39"/>
      <c r="B3785" s="240"/>
      <c r="C3785" s="14" t="str">
        <f>IF(B3774&lt;&gt;"",'Agents Postes'!E$14,"")</f>
        <v/>
      </c>
      <c r="D3785" s="15"/>
      <c r="E3785" s="16"/>
      <c r="F3785" s="16"/>
      <c r="G3785" s="17"/>
      <c r="H3785" s="17"/>
      <c r="I3785" s="18"/>
      <c r="J3785" s="18"/>
      <c r="K3785" s="19"/>
      <c r="L3785" s="1">
        <f t="shared" si="4244"/>
        <v>0</v>
      </c>
      <c r="M3785" s="4">
        <f t="shared" si="4245"/>
        <v>0</v>
      </c>
      <c r="R3785">
        <f t="shared" ref="R3785:R3848" si="4282">IF(S3785&lt;&gt;"",WEEKDAY(S3785,2),"")</f>
        <v>2</v>
      </c>
      <c r="S3785" s="33">
        <f t="shared" ref="S3785" si="4283">S3773</f>
        <v>44194</v>
      </c>
      <c r="T3785">
        <f t="shared" ref="T3785:T3848" si="4284">IF(S3785&lt;&gt;"",WEEKNUM(S3785,2),"")</f>
        <v>53</v>
      </c>
      <c r="U3785">
        <f t="shared" ref="U3785:U3848" si="4285">IF(S3785&lt;&gt;"",MONTH(S3785),"")</f>
        <v>12</v>
      </c>
      <c r="V3785" t="str">
        <f t="shared" si="4247"/>
        <v>532</v>
      </c>
      <c r="W3785" s="188">
        <f t="shared" ref="W3785:W3848" si="4286">D3785</f>
        <v>0</v>
      </c>
      <c r="X3785" s="188">
        <f t="shared" ref="X3785:X3848" si="4287">K3785</f>
        <v>0</v>
      </c>
      <c r="Y3785" s="33">
        <f t="shared" ref="Y3785:Y3848" si="4288">S3785</f>
        <v>44194</v>
      </c>
    </row>
    <row r="3786" spans="1:25" ht="15">
      <c r="A3786" s="39"/>
      <c r="B3786" s="240"/>
      <c r="C3786" s="14" t="str">
        <f>IF(B3775&lt;&gt;"",'Agents Postes'!E$14,"")</f>
        <v/>
      </c>
      <c r="D3786" s="15"/>
      <c r="E3786" s="16"/>
      <c r="F3786" s="16"/>
      <c r="G3786" s="17"/>
      <c r="H3786" s="17"/>
      <c r="I3786" s="18"/>
      <c r="J3786" s="18"/>
      <c r="K3786" s="19"/>
      <c r="L3786" s="1">
        <f t="shared" si="4244"/>
        <v>0</v>
      </c>
      <c r="M3786" s="4">
        <f t="shared" si="4245"/>
        <v>0</v>
      </c>
      <c r="R3786">
        <f t="shared" si="4282"/>
        <v>2</v>
      </c>
      <c r="S3786" s="33">
        <f t="shared" ref="S3786" si="4289">S3773</f>
        <v>44194</v>
      </c>
      <c r="T3786">
        <f t="shared" si="4284"/>
        <v>53</v>
      </c>
      <c r="U3786">
        <f t="shared" si="4285"/>
        <v>12</v>
      </c>
      <c r="V3786" t="str">
        <f t="shared" si="4247"/>
        <v>532</v>
      </c>
      <c r="W3786" s="188">
        <f t="shared" si="4286"/>
        <v>0</v>
      </c>
      <c r="X3786" s="188">
        <f t="shared" si="4287"/>
        <v>0</v>
      </c>
      <c r="Y3786" s="33">
        <f t="shared" si="4288"/>
        <v>44194</v>
      </c>
    </row>
    <row r="3787" spans="1:25" ht="15.75" thickBot="1">
      <c r="A3787" s="39"/>
      <c r="B3787" s="241"/>
      <c r="C3787" s="14" t="str">
        <f>IF(B3776&lt;&gt;"",'Agents Postes'!E$14,"")</f>
        <v/>
      </c>
      <c r="D3787" s="15"/>
      <c r="E3787" s="126"/>
      <c r="F3787" s="126"/>
      <c r="G3787" s="127"/>
      <c r="H3787" s="127"/>
      <c r="I3787" s="128"/>
      <c r="J3787" s="128"/>
      <c r="K3787" s="21"/>
      <c r="L3787" s="5">
        <f t="shared" si="4244"/>
        <v>0</v>
      </c>
      <c r="M3787" s="6">
        <f t="shared" si="4245"/>
        <v>0</v>
      </c>
      <c r="R3787">
        <f t="shared" si="4282"/>
        <v>2</v>
      </c>
      <c r="S3787" s="33">
        <f t="shared" ref="S3787" si="4290">S3773</f>
        <v>44194</v>
      </c>
      <c r="T3787">
        <f t="shared" si="4284"/>
        <v>53</v>
      </c>
      <c r="U3787">
        <f t="shared" si="4285"/>
        <v>12</v>
      </c>
      <c r="V3787" t="str">
        <f t="shared" si="4247"/>
        <v>532</v>
      </c>
      <c r="W3787" s="188">
        <f t="shared" si="4286"/>
        <v>0</v>
      </c>
      <c r="X3787" s="188">
        <f t="shared" si="4287"/>
        <v>0</v>
      </c>
      <c r="Y3787" s="33">
        <f t="shared" si="4288"/>
        <v>44194</v>
      </c>
    </row>
    <row r="3788" spans="1:25" ht="15">
      <c r="A3788" s="39">
        <v>252</v>
      </c>
      <c r="B3788" s="239">
        <f>IF(WORKDAY(D$4,A3788,Feries)&lt;=F$4,WORKDAY(D$4,A3788,Feries),"")</f>
        <v>44195</v>
      </c>
      <c r="C3788" s="11" t="str">
        <f>IF(B3788&lt;&gt;"",'Agents Postes'!E$3,"")</f>
        <v>Herbert Dupont</v>
      </c>
      <c r="D3788" s="12"/>
      <c r="E3788" s="123"/>
      <c r="F3788" s="123"/>
      <c r="G3788" s="124"/>
      <c r="H3788" s="124"/>
      <c r="I3788" s="125"/>
      <c r="J3788" s="125"/>
      <c r="K3788" s="13"/>
      <c r="L3788" s="2">
        <f t="shared" si="4244"/>
        <v>0</v>
      </c>
      <c r="M3788" s="3">
        <f t="shared" si="4245"/>
        <v>0</v>
      </c>
      <c r="R3788">
        <f t="shared" si="4282"/>
        <v>3</v>
      </c>
      <c r="S3788" s="33">
        <f t="shared" ref="S3788" si="4291">B3788</f>
        <v>44195</v>
      </c>
      <c r="T3788">
        <f t="shared" si="4284"/>
        <v>53</v>
      </c>
      <c r="U3788">
        <f t="shared" si="4285"/>
        <v>12</v>
      </c>
      <c r="V3788" t="str">
        <f t="shared" si="4247"/>
        <v>53Herbert Dupont3</v>
      </c>
      <c r="W3788" s="188">
        <f t="shared" si="4286"/>
        <v>0</v>
      </c>
      <c r="X3788" s="188">
        <f t="shared" si="4287"/>
        <v>0</v>
      </c>
      <c r="Y3788" s="33">
        <f t="shared" si="4288"/>
        <v>44195</v>
      </c>
    </row>
    <row r="3789" spans="1:25" ht="15">
      <c r="A3789" s="39"/>
      <c r="B3789" s="240"/>
      <c r="C3789" s="14" t="str">
        <f>IF(B3788&lt;&gt;"",'Agents Postes'!E$4,"")</f>
        <v>Lulu Durand</v>
      </c>
      <c r="D3789" s="15"/>
      <c r="E3789" s="16"/>
      <c r="F3789" s="16"/>
      <c r="G3789" s="17"/>
      <c r="H3789" s="17"/>
      <c r="I3789" s="18"/>
      <c r="J3789" s="18"/>
      <c r="K3789" s="19"/>
      <c r="L3789" s="1">
        <f t="shared" si="4244"/>
        <v>0</v>
      </c>
      <c r="M3789" s="4">
        <f t="shared" si="4245"/>
        <v>0</v>
      </c>
      <c r="R3789">
        <f t="shared" si="4282"/>
        <v>3</v>
      </c>
      <c r="S3789" s="33">
        <f t="shared" ref="S3789" si="4292">S3788</f>
        <v>44195</v>
      </c>
      <c r="T3789">
        <f t="shared" si="4284"/>
        <v>53</v>
      </c>
      <c r="U3789">
        <f t="shared" si="4285"/>
        <v>12</v>
      </c>
      <c r="V3789" t="str">
        <f t="shared" si="4247"/>
        <v>53Lulu Durand3</v>
      </c>
      <c r="W3789" s="188">
        <f t="shared" si="4286"/>
        <v>0</v>
      </c>
      <c r="X3789" s="188">
        <f t="shared" si="4287"/>
        <v>0</v>
      </c>
      <c r="Y3789" s="33">
        <f t="shared" si="4288"/>
        <v>44195</v>
      </c>
    </row>
    <row r="3790" spans="1:25" ht="15">
      <c r="A3790" s="39"/>
      <c r="B3790" s="240"/>
      <c r="C3790" s="14" t="str">
        <f>IF(B3788&lt;&gt;"",'Agents Postes'!E$5,"")</f>
        <v>Jules Wist</v>
      </c>
      <c r="D3790" s="15"/>
      <c r="E3790" s="16"/>
      <c r="F3790" s="16"/>
      <c r="G3790" s="17"/>
      <c r="H3790" s="17"/>
      <c r="I3790" s="18"/>
      <c r="J3790" s="18"/>
      <c r="K3790" s="19"/>
      <c r="L3790" s="1">
        <f t="shared" si="4244"/>
        <v>0</v>
      </c>
      <c r="M3790" s="4">
        <f t="shared" si="4245"/>
        <v>0</v>
      </c>
      <c r="R3790">
        <f t="shared" si="4282"/>
        <v>3</v>
      </c>
      <c r="S3790" s="33">
        <f t="shared" ref="S3790" si="4293">S3788</f>
        <v>44195</v>
      </c>
      <c r="T3790">
        <f t="shared" si="4284"/>
        <v>53</v>
      </c>
      <c r="U3790">
        <f t="shared" si="4285"/>
        <v>12</v>
      </c>
      <c r="V3790" t="str">
        <f t="shared" si="4247"/>
        <v>53Jules Wist3</v>
      </c>
      <c r="W3790" s="188">
        <f t="shared" si="4286"/>
        <v>0</v>
      </c>
      <c r="X3790" s="188">
        <f t="shared" si="4287"/>
        <v>0</v>
      </c>
      <c r="Y3790" s="33">
        <f t="shared" si="4288"/>
        <v>44195</v>
      </c>
    </row>
    <row r="3791" spans="1:25" ht="15">
      <c r="A3791" s="39"/>
      <c r="B3791" s="240"/>
      <c r="C3791" s="14" t="str">
        <f>IF(B3788&lt;&gt;"",'Agents Postes'!E$6,"")</f>
        <v>Honoré Tarot</v>
      </c>
      <c r="D3791" s="15"/>
      <c r="E3791" s="16"/>
      <c r="F3791" s="16"/>
      <c r="G3791" s="17"/>
      <c r="H3791" s="17"/>
      <c r="I3791" s="18"/>
      <c r="J3791" s="18"/>
      <c r="K3791" s="19"/>
      <c r="L3791" s="1">
        <f t="shared" si="4244"/>
        <v>0</v>
      </c>
      <c r="M3791" s="4">
        <f t="shared" si="4245"/>
        <v>0</v>
      </c>
      <c r="R3791">
        <f t="shared" si="4282"/>
        <v>3</v>
      </c>
      <c r="S3791" s="33">
        <f t="shared" ref="S3791" si="4294">S3788</f>
        <v>44195</v>
      </c>
      <c r="T3791">
        <f t="shared" si="4284"/>
        <v>53</v>
      </c>
      <c r="U3791">
        <f t="shared" si="4285"/>
        <v>12</v>
      </c>
      <c r="V3791" t="str">
        <f t="shared" si="4247"/>
        <v>53Honoré Tarot3</v>
      </c>
      <c r="W3791" s="188">
        <f t="shared" si="4286"/>
        <v>0</v>
      </c>
      <c r="X3791" s="188">
        <f t="shared" si="4287"/>
        <v>0</v>
      </c>
      <c r="Y3791" s="33">
        <f t="shared" si="4288"/>
        <v>44195</v>
      </c>
    </row>
    <row r="3792" spans="1:25" ht="15">
      <c r="A3792" s="39"/>
      <c r="B3792" s="240"/>
      <c r="C3792" s="14" t="str">
        <f>IF(B3788&lt;&gt;"",'Agents Postes'!E$7,"")</f>
        <v>Joseph Belote</v>
      </c>
      <c r="D3792" s="15"/>
      <c r="E3792" s="16"/>
      <c r="F3792" s="16"/>
      <c r="G3792" s="17"/>
      <c r="H3792" s="17"/>
      <c r="I3792" s="18"/>
      <c r="J3792" s="18"/>
      <c r="K3792" s="19"/>
      <c r="L3792" s="1">
        <f t="shared" si="4244"/>
        <v>0</v>
      </c>
      <c r="M3792" s="4">
        <f t="shared" si="4245"/>
        <v>0</v>
      </c>
      <c r="R3792">
        <f t="shared" si="4282"/>
        <v>3</v>
      </c>
      <c r="S3792" s="33">
        <f t="shared" ref="S3792" si="4295">S3788</f>
        <v>44195</v>
      </c>
      <c r="T3792">
        <f t="shared" si="4284"/>
        <v>53</v>
      </c>
      <c r="U3792">
        <f t="shared" si="4285"/>
        <v>12</v>
      </c>
      <c r="V3792" t="str">
        <f t="shared" si="4247"/>
        <v>53Joseph Belote3</v>
      </c>
      <c r="W3792" s="188">
        <f t="shared" si="4286"/>
        <v>0</v>
      </c>
      <c r="X3792" s="188">
        <f t="shared" si="4287"/>
        <v>0</v>
      </c>
      <c r="Y3792" s="33">
        <f t="shared" si="4288"/>
        <v>44195</v>
      </c>
    </row>
    <row r="3793" spans="1:25" ht="15">
      <c r="A3793" s="39"/>
      <c r="B3793" s="240"/>
      <c r="C3793" s="14" t="str">
        <f>IF(B3788&lt;&gt;"",'Agents Postes'!E$8,"")</f>
        <v/>
      </c>
      <c r="D3793" s="15"/>
      <c r="E3793" s="16"/>
      <c r="F3793" s="16"/>
      <c r="G3793" s="17"/>
      <c r="H3793" s="17"/>
      <c r="I3793" s="18"/>
      <c r="J3793" s="18"/>
      <c r="K3793" s="19"/>
      <c r="L3793" s="1">
        <f t="shared" si="4244"/>
        <v>0</v>
      </c>
      <c r="M3793" s="4">
        <f t="shared" si="4245"/>
        <v>0</v>
      </c>
      <c r="R3793">
        <f t="shared" si="4282"/>
        <v>3</v>
      </c>
      <c r="S3793" s="33">
        <f t="shared" ref="S3793" si="4296">S3788</f>
        <v>44195</v>
      </c>
      <c r="T3793">
        <f t="shared" si="4284"/>
        <v>53</v>
      </c>
      <c r="U3793">
        <f t="shared" si="4285"/>
        <v>12</v>
      </c>
      <c r="V3793" t="str">
        <f t="shared" si="4247"/>
        <v>533</v>
      </c>
      <c r="W3793" s="188">
        <f t="shared" si="4286"/>
        <v>0</v>
      </c>
      <c r="X3793" s="188">
        <f t="shared" si="4287"/>
        <v>0</v>
      </c>
      <c r="Y3793" s="33">
        <f t="shared" si="4288"/>
        <v>44195</v>
      </c>
    </row>
    <row r="3794" spans="1:25" ht="15">
      <c r="A3794" s="39"/>
      <c r="B3794" s="240"/>
      <c r="C3794" s="14" t="str">
        <f>IF(B3788&lt;&gt;"",'Agents Postes'!E$9,"")</f>
        <v/>
      </c>
      <c r="D3794" s="15"/>
      <c r="E3794" s="16"/>
      <c r="F3794" s="16"/>
      <c r="G3794" s="17"/>
      <c r="H3794" s="17"/>
      <c r="I3794" s="18"/>
      <c r="J3794" s="18"/>
      <c r="K3794" s="19"/>
      <c r="L3794" s="1">
        <f t="shared" si="4244"/>
        <v>0</v>
      </c>
      <c r="M3794" s="4">
        <f t="shared" si="4245"/>
        <v>0</v>
      </c>
      <c r="R3794">
        <f t="shared" si="4282"/>
        <v>3</v>
      </c>
      <c r="S3794" s="33">
        <f t="shared" ref="S3794" si="4297">S3788</f>
        <v>44195</v>
      </c>
      <c r="T3794">
        <f t="shared" si="4284"/>
        <v>53</v>
      </c>
      <c r="U3794">
        <f t="shared" si="4285"/>
        <v>12</v>
      </c>
      <c r="V3794" t="str">
        <f t="shared" si="4247"/>
        <v>533</v>
      </c>
      <c r="W3794" s="188">
        <f t="shared" si="4286"/>
        <v>0</v>
      </c>
      <c r="X3794" s="188">
        <f t="shared" si="4287"/>
        <v>0</v>
      </c>
      <c r="Y3794" s="33">
        <f t="shared" si="4288"/>
        <v>44195</v>
      </c>
    </row>
    <row r="3795" spans="1:25" ht="15">
      <c r="A3795" s="39"/>
      <c r="B3795" s="240"/>
      <c r="C3795" s="14" t="str">
        <f>IF(B3788&lt;&gt;"",'Agents Postes'!E$10,"")</f>
        <v/>
      </c>
      <c r="D3795" s="15"/>
      <c r="E3795" s="16"/>
      <c r="F3795" s="16"/>
      <c r="G3795" s="17"/>
      <c r="H3795" s="17"/>
      <c r="I3795" s="18"/>
      <c r="J3795" s="18"/>
      <c r="K3795" s="19"/>
      <c r="L3795" s="1">
        <f t="shared" si="4244"/>
        <v>0</v>
      </c>
      <c r="M3795" s="4">
        <f t="shared" si="4245"/>
        <v>0</v>
      </c>
      <c r="R3795">
        <f t="shared" si="4282"/>
        <v>3</v>
      </c>
      <c r="S3795" s="33">
        <f t="shared" ref="S3795" si="4298">S3788</f>
        <v>44195</v>
      </c>
      <c r="T3795">
        <f t="shared" si="4284"/>
        <v>53</v>
      </c>
      <c r="U3795">
        <f t="shared" si="4285"/>
        <v>12</v>
      </c>
      <c r="V3795" t="str">
        <f t="shared" si="4247"/>
        <v>533</v>
      </c>
      <c r="W3795" s="188">
        <f t="shared" si="4286"/>
        <v>0</v>
      </c>
      <c r="X3795" s="188">
        <f t="shared" si="4287"/>
        <v>0</v>
      </c>
      <c r="Y3795" s="33">
        <f t="shared" si="4288"/>
        <v>44195</v>
      </c>
    </row>
    <row r="3796" spans="1:25" ht="15">
      <c r="A3796" s="39"/>
      <c r="B3796" s="240"/>
      <c r="C3796" s="14" t="str">
        <f>IF(B3788&lt;&gt;"",'Agents Postes'!E$11,"")</f>
        <v/>
      </c>
      <c r="D3796" s="15"/>
      <c r="E3796" s="16"/>
      <c r="F3796" s="16"/>
      <c r="G3796" s="17"/>
      <c r="H3796" s="17"/>
      <c r="I3796" s="18"/>
      <c r="J3796" s="18"/>
      <c r="K3796" s="19"/>
      <c r="L3796" s="1">
        <f t="shared" si="4244"/>
        <v>0</v>
      </c>
      <c r="M3796" s="4">
        <f t="shared" si="4245"/>
        <v>0</v>
      </c>
      <c r="R3796">
        <f t="shared" si="4282"/>
        <v>3</v>
      </c>
      <c r="S3796" s="33">
        <f t="shared" ref="S3796" si="4299">S3788</f>
        <v>44195</v>
      </c>
      <c r="T3796">
        <f t="shared" si="4284"/>
        <v>53</v>
      </c>
      <c r="U3796">
        <f t="shared" si="4285"/>
        <v>12</v>
      </c>
      <c r="V3796" t="str">
        <f t="shared" si="4247"/>
        <v>533</v>
      </c>
      <c r="W3796" s="188">
        <f t="shared" si="4286"/>
        <v>0</v>
      </c>
      <c r="X3796" s="188">
        <f t="shared" si="4287"/>
        <v>0</v>
      </c>
      <c r="Y3796" s="33">
        <f t="shared" si="4288"/>
        <v>44195</v>
      </c>
    </row>
    <row r="3797" spans="1:25" ht="15">
      <c r="A3797" s="39"/>
      <c r="B3797" s="240"/>
      <c r="C3797" s="14" t="str">
        <f>IF(B3788&lt;&gt;"",'Agents Postes'!E$12,"")</f>
        <v/>
      </c>
      <c r="D3797" s="15"/>
      <c r="E3797" s="16"/>
      <c r="F3797" s="16"/>
      <c r="G3797" s="17"/>
      <c r="H3797" s="17"/>
      <c r="I3797" s="18"/>
      <c r="J3797" s="18"/>
      <c r="K3797" s="19"/>
      <c r="L3797" s="1">
        <f t="shared" si="4244"/>
        <v>0</v>
      </c>
      <c r="M3797" s="4">
        <f t="shared" si="4245"/>
        <v>0</v>
      </c>
      <c r="R3797">
        <f t="shared" si="4282"/>
        <v>3</v>
      </c>
      <c r="S3797" s="33">
        <f t="shared" ref="S3797" si="4300">S3788</f>
        <v>44195</v>
      </c>
      <c r="T3797">
        <f t="shared" si="4284"/>
        <v>53</v>
      </c>
      <c r="U3797">
        <f t="shared" si="4285"/>
        <v>12</v>
      </c>
      <c r="V3797" t="str">
        <f t="shared" si="4247"/>
        <v>533</v>
      </c>
      <c r="W3797" s="188">
        <f t="shared" si="4286"/>
        <v>0</v>
      </c>
      <c r="X3797" s="188">
        <f t="shared" si="4287"/>
        <v>0</v>
      </c>
      <c r="Y3797" s="33">
        <f t="shared" si="4288"/>
        <v>44195</v>
      </c>
    </row>
    <row r="3798" spans="1:25" ht="15">
      <c r="A3798" s="39"/>
      <c r="B3798" s="240"/>
      <c r="C3798" s="14" t="str">
        <f>IF(B3788&lt;&gt;"",'Agents Postes'!E$13,"")</f>
        <v/>
      </c>
      <c r="D3798" s="15"/>
      <c r="E3798" s="16"/>
      <c r="F3798" s="16"/>
      <c r="G3798" s="17"/>
      <c r="H3798" s="17"/>
      <c r="I3798" s="18"/>
      <c r="J3798" s="18"/>
      <c r="K3798" s="19"/>
      <c r="L3798" s="1">
        <f t="shared" si="4244"/>
        <v>0</v>
      </c>
      <c r="M3798" s="4">
        <f t="shared" si="4245"/>
        <v>0</v>
      </c>
      <c r="R3798">
        <f t="shared" si="4282"/>
        <v>3</v>
      </c>
      <c r="S3798" s="33">
        <f t="shared" ref="S3798" si="4301">S3788</f>
        <v>44195</v>
      </c>
      <c r="T3798">
        <f t="shared" si="4284"/>
        <v>53</v>
      </c>
      <c r="U3798">
        <f t="shared" si="4285"/>
        <v>12</v>
      </c>
      <c r="V3798" t="str">
        <f t="shared" si="4247"/>
        <v>533</v>
      </c>
      <c r="W3798" s="188">
        <f t="shared" si="4286"/>
        <v>0</v>
      </c>
      <c r="X3798" s="188">
        <f t="shared" si="4287"/>
        <v>0</v>
      </c>
      <c r="Y3798" s="33">
        <f t="shared" si="4288"/>
        <v>44195</v>
      </c>
    </row>
    <row r="3799" spans="1:25" ht="15">
      <c r="A3799" s="39"/>
      <c r="B3799" s="240"/>
      <c r="C3799" s="14" t="str">
        <f>IF(B3788&lt;&gt;"",'Agents Postes'!E$14,"")</f>
        <v/>
      </c>
      <c r="D3799" s="15"/>
      <c r="E3799" s="16"/>
      <c r="F3799" s="16"/>
      <c r="G3799" s="17"/>
      <c r="H3799" s="17"/>
      <c r="I3799" s="18"/>
      <c r="J3799" s="18"/>
      <c r="K3799" s="19"/>
      <c r="L3799" s="1">
        <f t="shared" si="4244"/>
        <v>0</v>
      </c>
      <c r="M3799" s="4">
        <f t="shared" si="4245"/>
        <v>0</v>
      </c>
      <c r="R3799">
        <f t="shared" si="4282"/>
        <v>3</v>
      </c>
      <c r="S3799" s="33">
        <f t="shared" ref="S3799" si="4302">S3788</f>
        <v>44195</v>
      </c>
      <c r="T3799">
        <f t="shared" si="4284"/>
        <v>53</v>
      </c>
      <c r="U3799">
        <f t="shared" si="4285"/>
        <v>12</v>
      </c>
      <c r="V3799" t="str">
        <f t="shared" si="4247"/>
        <v>533</v>
      </c>
      <c r="W3799" s="188">
        <f t="shared" si="4286"/>
        <v>0</v>
      </c>
      <c r="X3799" s="188">
        <f t="shared" si="4287"/>
        <v>0</v>
      </c>
      <c r="Y3799" s="33">
        <f t="shared" si="4288"/>
        <v>44195</v>
      </c>
    </row>
    <row r="3800" spans="1:25" ht="15">
      <c r="A3800" s="39"/>
      <c r="B3800" s="240"/>
      <c r="C3800" s="14" t="str">
        <f>IF(B3789&lt;&gt;"",'Agents Postes'!E$14,"")</f>
        <v/>
      </c>
      <c r="D3800" s="15"/>
      <c r="E3800" s="16"/>
      <c r="F3800" s="16"/>
      <c r="G3800" s="17"/>
      <c r="H3800" s="17"/>
      <c r="I3800" s="18"/>
      <c r="J3800" s="18"/>
      <c r="K3800" s="19"/>
      <c r="L3800" s="1">
        <f t="shared" si="4244"/>
        <v>0</v>
      </c>
      <c r="M3800" s="4">
        <f t="shared" si="4245"/>
        <v>0</v>
      </c>
      <c r="R3800">
        <f t="shared" si="4282"/>
        <v>3</v>
      </c>
      <c r="S3800" s="33">
        <f t="shared" ref="S3800" si="4303">S3788</f>
        <v>44195</v>
      </c>
      <c r="T3800">
        <f t="shared" si="4284"/>
        <v>53</v>
      </c>
      <c r="U3800">
        <f t="shared" si="4285"/>
        <v>12</v>
      </c>
      <c r="V3800" t="str">
        <f t="shared" si="4247"/>
        <v>533</v>
      </c>
      <c r="W3800" s="188">
        <f t="shared" si="4286"/>
        <v>0</v>
      </c>
      <c r="X3800" s="188">
        <f t="shared" si="4287"/>
        <v>0</v>
      </c>
      <c r="Y3800" s="33">
        <f t="shared" si="4288"/>
        <v>44195</v>
      </c>
    </row>
    <row r="3801" spans="1:25" ht="15">
      <c r="A3801" s="39"/>
      <c r="B3801" s="240"/>
      <c r="C3801" s="14" t="str">
        <f>IF(B3790&lt;&gt;"",'Agents Postes'!E$14,"")</f>
        <v/>
      </c>
      <c r="D3801" s="15"/>
      <c r="E3801" s="16"/>
      <c r="F3801" s="16"/>
      <c r="G3801" s="17"/>
      <c r="H3801" s="17"/>
      <c r="I3801" s="18"/>
      <c r="J3801" s="18"/>
      <c r="K3801" s="19"/>
      <c r="L3801" s="1">
        <f t="shared" si="4244"/>
        <v>0</v>
      </c>
      <c r="M3801" s="4">
        <f t="shared" si="4245"/>
        <v>0</v>
      </c>
      <c r="R3801">
        <f t="shared" si="4282"/>
        <v>3</v>
      </c>
      <c r="S3801" s="33">
        <f t="shared" ref="S3801" si="4304">S3788</f>
        <v>44195</v>
      </c>
      <c r="T3801">
        <f t="shared" si="4284"/>
        <v>53</v>
      </c>
      <c r="U3801">
        <f t="shared" si="4285"/>
        <v>12</v>
      </c>
      <c r="V3801" t="str">
        <f t="shared" si="4247"/>
        <v>533</v>
      </c>
      <c r="W3801" s="188">
        <f t="shared" si="4286"/>
        <v>0</v>
      </c>
      <c r="X3801" s="188">
        <f t="shared" si="4287"/>
        <v>0</v>
      </c>
      <c r="Y3801" s="33">
        <f t="shared" si="4288"/>
        <v>44195</v>
      </c>
    </row>
    <row r="3802" spans="1:25" ht="15.75" thickBot="1">
      <c r="A3802" s="39"/>
      <c r="B3802" s="241"/>
      <c r="C3802" s="14" t="str">
        <f>IF(B3791&lt;&gt;"",'Agents Postes'!E$14,"")</f>
        <v/>
      </c>
      <c r="D3802" s="15"/>
      <c r="E3802" s="126"/>
      <c r="F3802" s="126"/>
      <c r="G3802" s="127"/>
      <c r="H3802" s="127"/>
      <c r="I3802" s="128"/>
      <c r="J3802" s="128"/>
      <c r="K3802" s="21"/>
      <c r="L3802" s="5">
        <f t="shared" si="4244"/>
        <v>0</v>
      </c>
      <c r="M3802" s="6">
        <f t="shared" si="4245"/>
        <v>0</v>
      </c>
      <c r="R3802">
        <f t="shared" si="4282"/>
        <v>3</v>
      </c>
      <c r="S3802" s="33">
        <f t="shared" ref="S3802" si="4305">S3788</f>
        <v>44195</v>
      </c>
      <c r="T3802">
        <f t="shared" si="4284"/>
        <v>53</v>
      </c>
      <c r="U3802">
        <f t="shared" si="4285"/>
        <v>12</v>
      </c>
      <c r="V3802" t="str">
        <f t="shared" si="4247"/>
        <v>533</v>
      </c>
      <c r="W3802" s="188">
        <f t="shared" si="4286"/>
        <v>0</v>
      </c>
      <c r="X3802" s="188">
        <f t="shared" si="4287"/>
        <v>0</v>
      </c>
      <c r="Y3802" s="33">
        <f t="shared" si="4288"/>
        <v>44195</v>
      </c>
    </row>
    <row r="3803" spans="1:25" ht="15">
      <c r="A3803" s="39">
        <v>253</v>
      </c>
      <c r="B3803" s="239">
        <f>IF(WORKDAY(D$4,A3803,Feries)&lt;=F$4,WORKDAY(D$4,A3803,Feries),"")</f>
        <v>44196</v>
      </c>
      <c r="C3803" s="11" t="str">
        <f>IF(B3803&lt;&gt;"",'Agents Postes'!E$3,"")</f>
        <v>Herbert Dupont</v>
      </c>
      <c r="D3803" s="12"/>
      <c r="E3803" s="123"/>
      <c r="F3803" s="123"/>
      <c r="G3803" s="124"/>
      <c r="H3803" s="124"/>
      <c r="I3803" s="125"/>
      <c r="J3803" s="125"/>
      <c r="K3803" s="13"/>
      <c r="L3803" s="2">
        <f t="shared" si="4244"/>
        <v>0</v>
      </c>
      <c r="M3803" s="3">
        <f t="shared" si="4245"/>
        <v>0</v>
      </c>
      <c r="R3803">
        <f t="shared" si="4282"/>
        <v>4</v>
      </c>
      <c r="S3803" s="33">
        <f t="shared" ref="S3803" si="4306">B3803</f>
        <v>44196</v>
      </c>
      <c r="T3803">
        <f t="shared" si="4284"/>
        <v>53</v>
      </c>
      <c r="U3803">
        <f t="shared" si="4285"/>
        <v>12</v>
      </c>
      <c r="V3803" t="str">
        <f t="shared" si="4247"/>
        <v>53Herbert Dupont4</v>
      </c>
      <c r="W3803" s="188">
        <f t="shared" si="4286"/>
        <v>0</v>
      </c>
      <c r="X3803" s="188">
        <f t="shared" si="4287"/>
        <v>0</v>
      </c>
      <c r="Y3803" s="33">
        <f t="shared" si="4288"/>
        <v>44196</v>
      </c>
    </row>
    <row r="3804" spans="1:25" ht="15">
      <c r="A3804" s="39"/>
      <c r="B3804" s="240"/>
      <c r="C3804" s="14" t="str">
        <f>IF(B3803&lt;&gt;"",'Agents Postes'!E$4,"")</f>
        <v>Lulu Durand</v>
      </c>
      <c r="D3804" s="15"/>
      <c r="E3804" s="16"/>
      <c r="F3804" s="16"/>
      <c r="G3804" s="17"/>
      <c r="H3804" s="17"/>
      <c r="I3804" s="18"/>
      <c r="J3804" s="18"/>
      <c r="K3804" s="19"/>
      <c r="L3804" s="1">
        <f t="shared" si="4244"/>
        <v>0</v>
      </c>
      <c r="M3804" s="4">
        <f t="shared" si="4245"/>
        <v>0</v>
      </c>
      <c r="R3804">
        <f t="shared" si="4282"/>
        <v>4</v>
      </c>
      <c r="S3804" s="33">
        <f t="shared" ref="S3804" si="4307">S3803</f>
        <v>44196</v>
      </c>
      <c r="T3804">
        <f t="shared" si="4284"/>
        <v>53</v>
      </c>
      <c r="U3804">
        <f t="shared" si="4285"/>
        <v>12</v>
      </c>
      <c r="V3804" t="str">
        <f t="shared" si="4247"/>
        <v>53Lulu Durand4</v>
      </c>
      <c r="W3804" s="188">
        <f t="shared" si="4286"/>
        <v>0</v>
      </c>
      <c r="X3804" s="188">
        <f t="shared" si="4287"/>
        <v>0</v>
      </c>
      <c r="Y3804" s="33">
        <f t="shared" si="4288"/>
        <v>44196</v>
      </c>
    </row>
    <row r="3805" spans="1:25" ht="15">
      <c r="A3805" s="39"/>
      <c r="B3805" s="240"/>
      <c r="C3805" s="14" t="str">
        <f>IF(B3803&lt;&gt;"",'Agents Postes'!E$5,"")</f>
        <v>Jules Wist</v>
      </c>
      <c r="D3805" s="15"/>
      <c r="E3805" s="16"/>
      <c r="F3805" s="16"/>
      <c r="G3805" s="17"/>
      <c r="H3805" s="17"/>
      <c r="I3805" s="18"/>
      <c r="J3805" s="18"/>
      <c r="K3805" s="19"/>
      <c r="L3805" s="1">
        <f t="shared" si="4244"/>
        <v>0</v>
      </c>
      <c r="M3805" s="4">
        <f t="shared" si="4245"/>
        <v>0</v>
      </c>
      <c r="R3805">
        <f t="shared" si="4282"/>
        <v>4</v>
      </c>
      <c r="S3805" s="33">
        <f t="shared" ref="S3805" si="4308">S3803</f>
        <v>44196</v>
      </c>
      <c r="T3805">
        <f t="shared" si="4284"/>
        <v>53</v>
      </c>
      <c r="U3805">
        <f t="shared" si="4285"/>
        <v>12</v>
      </c>
      <c r="V3805" t="str">
        <f t="shared" si="4247"/>
        <v>53Jules Wist4</v>
      </c>
      <c r="W3805" s="188">
        <f t="shared" si="4286"/>
        <v>0</v>
      </c>
      <c r="X3805" s="188">
        <f t="shared" si="4287"/>
        <v>0</v>
      </c>
      <c r="Y3805" s="33">
        <f t="shared" si="4288"/>
        <v>44196</v>
      </c>
    </row>
    <row r="3806" spans="1:25" ht="15">
      <c r="A3806" s="39"/>
      <c r="B3806" s="240"/>
      <c r="C3806" s="14" t="str">
        <f>IF(B3803&lt;&gt;"",'Agents Postes'!E$6,"")</f>
        <v>Honoré Tarot</v>
      </c>
      <c r="D3806" s="15"/>
      <c r="E3806" s="16"/>
      <c r="F3806" s="16"/>
      <c r="G3806" s="17"/>
      <c r="H3806" s="17"/>
      <c r="I3806" s="18"/>
      <c r="J3806" s="18"/>
      <c r="K3806" s="19"/>
      <c r="L3806" s="1">
        <f t="shared" si="4244"/>
        <v>0</v>
      </c>
      <c r="M3806" s="4">
        <f t="shared" si="4245"/>
        <v>0</v>
      </c>
      <c r="R3806">
        <f t="shared" si="4282"/>
        <v>4</v>
      </c>
      <c r="S3806" s="33">
        <f t="shared" ref="S3806" si="4309">S3803</f>
        <v>44196</v>
      </c>
      <c r="T3806">
        <f t="shared" si="4284"/>
        <v>53</v>
      </c>
      <c r="U3806">
        <f t="shared" si="4285"/>
        <v>12</v>
      </c>
      <c r="V3806" t="str">
        <f t="shared" si="4247"/>
        <v>53Honoré Tarot4</v>
      </c>
      <c r="W3806" s="188">
        <f t="shared" si="4286"/>
        <v>0</v>
      </c>
      <c r="X3806" s="188">
        <f t="shared" si="4287"/>
        <v>0</v>
      </c>
      <c r="Y3806" s="33">
        <f t="shared" si="4288"/>
        <v>44196</v>
      </c>
    </row>
    <row r="3807" spans="1:25" ht="15">
      <c r="A3807" s="39"/>
      <c r="B3807" s="240"/>
      <c r="C3807" s="14" t="str">
        <f>IF(B3803&lt;&gt;"",'Agents Postes'!E$7,"")</f>
        <v>Joseph Belote</v>
      </c>
      <c r="D3807" s="15"/>
      <c r="E3807" s="16"/>
      <c r="F3807" s="16"/>
      <c r="G3807" s="17"/>
      <c r="H3807" s="17"/>
      <c r="I3807" s="18"/>
      <c r="J3807" s="18"/>
      <c r="K3807" s="19"/>
      <c r="L3807" s="1">
        <f t="shared" si="4244"/>
        <v>0</v>
      </c>
      <c r="M3807" s="4">
        <f t="shared" si="4245"/>
        <v>0</v>
      </c>
      <c r="R3807">
        <f t="shared" si="4282"/>
        <v>4</v>
      </c>
      <c r="S3807" s="33">
        <f t="shared" ref="S3807" si="4310">S3803</f>
        <v>44196</v>
      </c>
      <c r="T3807">
        <f t="shared" si="4284"/>
        <v>53</v>
      </c>
      <c r="U3807">
        <f t="shared" si="4285"/>
        <v>12</v>
      </c>
      <c r="V3807" t="str">
        <f t="shared" si="4247"/>
        <v>53Joseph Belote4</v>
      </c>
      <c r="W3807" s="188">
        <f t="shared" si="4286"/>
        <v>0</v>
      </c>
      <c r="X3807" s="188">
        <f t="shared" si="4287"/>
        <v>0</v>
      </c>
      <c r="Y3807" s="33">
        <f t="shared" si="4288"/>
        <v>44196</v>
      </c>
    </row>
    <row r="3808" spans="1:25" ht="15">
      <c r="A3808" s="39"/>
      <c r="B3808" s="240"/>
      <c r="C3808" s="14" t="str">
        <f>IF(B3803&lt;&gt;"",'Agents Postes'!E$8,"")</f>
        <v/>
      </c>
      <c r="D3808" s="15"/>
      <c r="E3808" s="16"/>
      <c r="F3808" s="16"/>
      <c r="G3808" s="17"/>
      <c r="H3808" s="17"/>
      <c r="I3808" s="18"/>
      <c r="J3808" s="18"/>
      <c r="K3808" s="19"/>
      <c r="L3808" s="1">
        <f t="shared" si="4244"/>
        <v>0</v>
      </c>
      <c r="M3808" s="4">
        <f t="shared" si="4245"/>
        <v>0</v>
      </c>
      <c r="R3808">
        <f t="shared" si="4282"/>
        <v>4</v>
      </c>
      <c r="S3808" s="33">
        <f t="shared" ref="S3808" si="4311">S3803</f>
        <v>44196</v>
      </c>
      <c r="T3808">
        <f t="shared" si="4284"/>
        <v>53</v>
      </c>
      <c r="U3808">
        <f t="shared" si="4285"/>
        <v>12</v>
      </c>
      <c r="V3808" t="str">
        <f t="shared" si="4247"/>
        <v>534</v>
      </c>
      <c r="W3808" s="188">
        <f t="shared" si="4286"/>
        <v>0</v>
      </c>
      <c r="X3808" s="188">
        <f t="shared" si="4287"/>
        <v>0</v>
      </c>
      <c r="Y3808" s="33">
        <f t="shared" si="4288"/>
        <v>44196</v>
      </c>
    </row>
    <row r="3809" spans="1:25" ht="15">
      <c r="A3809" s="39"/>
      <c r="B3809" s="240"/>
      <c r="C3809" s="14" t="str">
        <f>IF(B3803&lt;&gt;"",'Agents Postes'!E$9,"")</f>
        <v/>
      </c>
      <c r="D3809" s="15"/>
      <c r="E3809" s="16"/>
      <c r="F3809" s="16"/>
      <c r="G3809" s="17"/>
      <c r="H3809" s="17"/>
      <c r="I3809" s="18"/>
      <c r="J3809" s="18"/>
      <c r="K3809" s="19"/>
      <c r="L3809" s="1">
        <f t="shared" si="4244"/>
        <v>0</v>
      </c>
      <c r="M3809" s="4">
        <f t="shared" si="4245"/>
        <v>0</v>
      </c>
      <c r="R3809">
        <f t="shared" si="4282"/>
        <v>4</v>
      </c>
      <c r="S3809" s="33">
        <f t="shared" ref="S3809" si="4312">S3803</f>
        <v>44196</v>
      </c>
      <c r="T3809">
        <f t="shared" si="4284"/>
        <v>53</v>
      </c>
      <c r="U3809">
        <f t="shared" si="4285"/>
        <v>12</v>
      </c>
      <c r="V3809" t="str">
        <f t="shared" si="4247"/>
        <v>534</v>
      </c>
      <c r="W3809" s="188">
        <f t="shared" si="4286"/>
        <v>0</v>
      </c>
      <c r="X3809" s="188">
        <f t="shared" si="4287"/>
        <v>0</v>
      </c>
      <c r="Y3809" s="33">
        <f t="shared" si="4288"/>
        <v>44196</v>
      </c>
    </row>
    <row r="3810" spans="1:25" ht="15">
      <c r="A3810" s="39"/>
      <c r="B3810" s="240"/>
      <c r="C3810" s="14" t="str">
        <f>IF(B3803&lt;&gt;"",'Agents Postes'!E$10,"")</f>
        <v/>
      </c>
      <c r="D3810" s="15"/>
      <c r="E3810" s="16"/>
      <c r="F3810" s="16"/>
      <c r="G3810" s="17"/>
      <c r="H3810" s="17"/>
      <c r="I3810" s="18"/>
      <c r="J3810" s="18"/>
      <c r="K3810" s="19"/>
      <c r="L3810" s="1">
        <f t="shared" si="4244"/>
        <v>0</v>
      </c>
      <c r="M3810" s="4">
        <f t="shared" si="4245"/>
        <v>0</v>
      </c>
      <c r="R3810">
        <f t="shared" si="4282"/>
        <v>4</v>
      </c>
      <c r="S3810" s="33">
        <f t="shared" ref="S3810" si="4313">S3803</f>
        <v>44196</v>
      </c>
      <c r="T3810">
        <f t="shared" si="4284"/>
        <v>53</v>
      </c>
      <c r="U3810">
        <f t="shared" si="4285"/>
        <v>12</v>
      </c>
      <c r="V3810" t="str">
        <f t="shared" si="4247"/>
        <v>534</v>
      </c>
      <c r="W3810" s="188">
        <f t="shared" si="4286"/>
        <v>0</v>
      </c>
      <c r="X3810" s="188">
        <f t="shared" si="4287"/>
        <v>0</v>
      </c>
      <c r="Y3810" s="33">
        <f t="shared" si="4288"/>
        <v>44196</v>
      </c>
    </row>
    <row r="3811" spans="1:25" ht="15">
      <c r="A3811" s="39"/>
      <c r="B3811" s="240"/>
      <c r="C3811" s="14" t="str">
        <f>IF(B3803&lt;&gt;"",'Agents Postes'!E$11,"")</f>
        <v/>
      </c>
      <c r="D3811" s="15"/>
      <c r="E3811" s="16"/>
      <c r="F3811" s="16"/>
      <c r="G3811" s="17"/>
      <c r="H3811" s="17"/>
      <c r="I3811" s="18"/>
      <c r="J3811" s="18"/>
      <c r="K3811" s="19"/>
      <c r="L3811" s="1">
        <f t="shared" si="4244"/>
        <v>0</v>
      </c>
      <c r="M3811" s="4">
        <f t="shared" si="4245"/>
        <v>0</v>
      </c>
      <c r="R3811">
        <f t="shared" si="4282"/>
        <v>4</v>
      </c>
      <c r="S3811" s="33">
        <f t="shared" ref="S3811" si="4314">S3803</f>
        <v>44196</v>
      </c>
      <c r="T3811">
        <f t="shared" si="4284"/>
        <v>53</v>
      </c>
      <c r="U3811">
        <f t="shared" si="4285"/>
        <v>12</v>
      </c>
      <c r="V3811" t="str">
        <f t="shared" si="4247"/>
        <v>534</v>
      </c>
      <c r="W3811" s="188">
        <f t="shared" si="4286"/>
        <v>0</v>
      </c>
      <c r="X3811" s="188">
        <f t="shared" si="4287"/>
        <v>0</v>
      </c>
      <c r="Y3811" s="33">
        <f t="shared" si="4288"/>
        <v>44196</v>
      </c>
    </row>
    <row r="3812" spans="1:25" ht="15">
      <c r="A3812" s="39"/>
      <c r="B3812" s="240"/>
      <c r="C3812" s="14" t="str">
        <f>IF(B3803&lt;&gt;"",'Agents Postes'!E$12,"")</f>
        <v/>
      </c>
      <c r="D3812" s="15"/>
      <c r="E3812" s="16"/>
      <c r="F3812" s="16"/>
      <c r="G3812" s="17"/>
      <c r="H3812" s="17"/>
      <c r="I3812" s="18"/>
      <c r="J3812" s="18"/>
      <c r="K3812" s="19"/>
      <c r="L3812" s="1">
        <f t="shared" si="4244"/>
        <v>0</v>
      </c>
      <c r="M3812" s="4">
        <f t="shared" si="4245"/>
        <v>0</v>
      </c>
      <c r="R3812">
        <f t="shared" si="4282"/>
        <v>4</v>
      </c>
      <c r="S3812" s="33">
        <f t="shared" ref="S3812" si="4315">S3803</f>
        <v>44196</v>
      </c>
      <c r="T3812">
        <f t="shared" si="4284"/>
        <v>53</v>
      </c>
      <c r="U3812">
        <f t="shared" si="4285"/>
        <v>12</v>
      </c>
      <c r="V3812" t="str">
        <f t="shared" si="4247"/>
        <v>534</v>
      </c>
      <c r="W3812" s="188">
        <f t="shared" si="4286"/>
        <v>0</v>
      </c>
      <c r="X3812" s="188">
        <f t="shared" si="4287"/>
        <v>0</v>
      </c>
      <c r="Y3812" s="33">
        <f t="shared" si="4288"/>
        <v>44196</v>
      </c>
    </row>
    <row r="3813" spans="1:25" ht="15">
      <c r="A3813" s="39"/>
      <c r="B3813" s="240"/>
      <c r="C3813" s="14" t="str">
        <f>IF(B3803&lt;&gt;"",'Agents Postes'!E$13,"")</f>
        <v/>
      </c>
      <c r="D3813" s="15"/>
      <c r="E3813" s="16"/>
      <c r="F3813" s="16"/>
      <c r="G3813" s="17"/>
      <c r="H3813" s="17"/>
      <c r="I3813" s="18"/>
      <c r="J3813" s="18"/>
      <c r="K3813" s="19"/>
      <c r="L3813" s="1">
        <f t="shared" si="4244"/>
        <v>0</v>
      </c>
      <c r="M3813" s="4">
        <f t="shared" si="4245"/>
        <v>0</v>
      </c>
      <c r="R3813">
        <f t="shared" si="4282"/>
        <v>4</v>
      </c>
      <c r="S3813" s="33">
        <f t="shared" ref="S3813" si="4316">S3803</f>
        <v>44196</v>
      </c>
      <c r="T3813">
        <f t="shared" si="4284"/>
        <v>53</v>
      </c>
      <c r="U3813">
        <f t="shared" si="4285"/>
        <v>12</v>
      </c>
      <c r="V3813" t="str">
        <f t="shared" si="4247"/>
        <v>534</v>
      </c>
      <c r="W3813" s="188">
        <f t="shared" si="4286"/>
        <v>0</v>
      </c>
      <c r="X3813" s="188">
        <f t="shared" si="4287"/>
        <v>0</v>
      </c>
      <c r="Y3813" s="33">
        <f t="shared" si="4288"/>
        <v>44196</v>
      </c>
    </row>
    <row r="3814" spans="1:25" ht="15">
      <c r="A3814" s="39"/>
      <c r="B3814" s="240"/>
      <c r="C3814" s="14" t="str">
        <f>IF(B3803&lt;&gt;"",'Agents Postes'!E$14,"")</f>
        <v/>
      </c>
      <c r="D3814" s="15"/>
      <c r="E3814" s="16"/>
      <c r="F3814" s="16"/>
      <c r="G3814" s="17"/>
      <c r="H3814" s="17"/>
      <c r="I3814" s="18"/>
      <c r="J3814" s="18"/>
      <c r="K3814" s="19"/>
      <c r="L3814" s="1">
        <f t="shared" ref="L3814:L3877" si="4317">(F3814-E3814)+(H3814-G3814)+(J3814-I3814)</f>
        <v>0</v>
      </c>
      <c r="M3814" s="4">
        <f t="shared" ref="M3814:M3877" si="4318">L3814*24</f>
        <v>0</v>
      </c>
      <c r="R3814">
        <f t="shared" si="4282"/>
        <v>4</v>
      </c>
      <c r="S3814" s="33">
        <f t="shared" ref="S3814" si="4319">S3803</f>
        <v>44196</v>
      </c>
      <c r="T3814">
        <f t="shared" si="4284"/>
        <v>53</v>
      </c>
      <c r="U3814">
        <f t="shared" si="4285"/>
        <v>12</v>
      </c>
      <c r="V3814" t="str">
        <f t="shared" ref="V3814:V3877" si="4320">T3814&amp;C3814&amp;R3814</f>
        <v>534</v>
      </c>
      <c r="W3814" s="188">
        <f t="shared" si="4286"/>
        <v>0</v>
      </c>
      <c r="X3814" s="188">
        <f t="shared" si="4287"/>
        <v>0</v>
      </c>
      <c r="Y3814" s="33">
        <f t="shared" si="4288"/>
        <v>44196</v>
      </c>
    </row>
    <row r="3815" spans="1:25" ht="15">
      <c r="A3815" s="39"/>
      <c r="B3815" s="240"/>
      <c r="C3815" s="14" t="str">
        <f>IF(B3804&lt;&gt;"",'Agents Postes'!E$14,"")</f>
        <v/>
      </c>
      <c r="D3815" s="15"/>
      <c r="E3815" s="16"/>
      <c r="F3815" s="16"/>
      <c r="G3815" s="17"/>
      <c r="H3815" s="17"/>
      <c r="I3815" s="18"/>
      <c r="J3815" s="18"/>
      <c r="K3815" s="19"/>
      <c r="L3815" s="1">
        <f t="shared" si="4317"/>
        <v>0</v>
      </c>
      <c r="M3815" s="4">
        <f t="shared" si="4318"/>
        <v>0</v>
      </c>
      <c r="R3815">
        <f t="shared" si="4282"/>
        <v>4</v>
      </c>
      <c r="S3815" s="33">
        <f t="shared" ref="S3815" si="4321">S3803</f>
        <v>44196</v>
      </c>
      <c r="T3815">
        <f t="shared" si="4284"/>
        <v>53</v>
      </c>
      <c r="U3815">
        <f t="shared" si="4285"/>
        <v>12</v>
      </c>
      <c r="V3815" t="str">
        <f t="shared" si="4320"/>
        <v>534</v>
      </c>
      <c r="W3815" s="188">
        <f t="shared" si="4286"/>
        <v>0</v>
      </c>
      <c r="X3815" s="188">
        <f t="shared" si="4287"/>
        <v>0</v>
      </c>
      <c r="Y3815" s="33">
        <f t="shared" si="4288"/>
        <v>44196</v>
      </c>
    </row>
    <row r="3816" spans="1:25" ht="15">
      <c r="A3816" s="39"/>
      <c r="B3816" s="240"/>
      <c r="C3816" s="14" t="str">
        <f>IF(B3805&lt;&gt;"",'Agents Postes'!E$14,"")</f>
        <v/>
      </c>
      <c r="D3816" s="15"/>
      <c r="E3816" s="16"/>
      <c r="F3816" s="16"/>
      <c r="G3816" s="17"/>
      <c r="H3816" s="17"/>
      <c r="I3816" s="18"/>
      <c r="J3816" s="18"/>
      <c r="K3816" s="19"/>
      <c r="L3816" s="1">
        <f t="shared" si="4317"/>
        <v>0</v>
      </c>
      <c r="M3816" s="4">
        <f t="shared" si="4318"/>
        <v>0</v>
      </c>
      <c r="R3816">
        <f t="shared" si="4282"/>
        <v>4</v>
      </c>
      <c r="S3816" s="33">
        <f t="shared" ref="S3816" si="4322">S3803</f>
        <v>44196</v>
      </c>
      <c r="T3816">
        <f t="shared" si="4284"/>
        <v>53</v>
      </c>
      <c r="U3816">
        <f t="shared" si="4285"/>
        <v>12</v>
      </c>
      <c r="V3816" t="str">
        <f t="shared" si="4320"/>
        <v>534</v>
      </c>
      <c r="W3816" s="188">
        <f t="shared" si="4286"/>
        <v>0</v>
      </c>
      <c r="X3816" s="188">
        <f t="shared" si="4287"/>
        <v>0</v>
      </c>
      <c r="Y3816" s="33">
        <f t="shared" si="4288"/>
        <v>44196</v>
      </c>
    </row>
    <row r="3817" spans="1:25" ht="15.75" thickBot="1">
      <c r="A3817" s="39"/>
      <c r="B3817" s="241"/>
      <c r="C3817" s="14" t="str">
        <f>IF(B3806&lt;&gt;"",'Agents Postes'!E$14,"")</f>
        <v/>
      </c>
      <c r="D3817" s="15"/>
      <c r="E3817" s="126"/>
      <c r="F3817" s="126"/>
      <c r="G3817" s="127"/>
      <c r="H3817" s="127"/>
      <c r="I3817" s="128"/>
      <c r="J3817" s="128"/>
      <c r="K3817" s="21"/>
      <c r="L3817" s="5">
        <f t="shared" si="4317"/>
        <v>0</v>
      </c>
      <c r="M3817" s="6">
        <f t="shared" si="4318"/>
        <v>0</v>
      </c>
      <c r="R3817">
        <f t="shared" si="4282"/>
        <v>4</v>
      </c>
      <c r="S3817" s="33">
        <f t="shared" ref="S3817" si="4323">S3803</f>
        <v>44196</v>
      </c>
      <c r="T3817">
        <f t="shared" si="4284"/>
        <v>53</v>
      </c>
      <c r="U3817">
        <f t="shared" si="4285"/>
        <v>12</v>
      </c>
      <c r="V3817" t="str">
        <f t="shared" si="4320"/>
        <v>534</v>
      </c>
      <c r="W3817" s="188">
        <f t="shared" si="4286"/>
        <v>0</v>
      </c>
      <c r="X3817" s="188">
        <f t="shared" si="4287"/>
        <v>0</v>
      </c>
      <c r="Y3817" s="33">
        <f t="shared" si="4288"/>
        <v>44196</v>
      </c>
    </row>
    <row r="3818" spans="1:25" ht="15">
      <c r="A3818" s="39">
        <v>254</v>
      </c>
      <c r="B3818" s="239" t="str">
        <f>IF(WORKDAY(D$4,A3818,Feries)&lt;=F$4,WORKDAY(D$4,A3818,Feries),"")</f>
        <v/>
      </c>
      <c r="C3818" s="11" t="str">
        <f>IF(B3818&lt;&gt;"",'Agents Postes'!E$3,"")</f>
        <v/>
      </c>
      <c r="D3818" s="12"/>
      <c r="E3818" s="123"/>
      <c r="F3818" s="123"/>
      <c r="G3818" s="124"/>
      <c r="H3818" s="124"/>
      <c r="I3818" s="125"/>
      <c r="J3818" s="125"/>
      <c r="K3818" s="13"/>
      <c r="L3818" s="2">
        <f t="shared" si="4317"/>
        <v>0</v>
      </c>
      <c r="M3818" s="3">
        <f t="shared" si="4318"/>
        <v>0</v>
      </c>
      <c r="R3818" t="str">
        <f t="shared" si="4282"/>
        <v/>
      </c>
      <c r="S3818" s="33" t="str">
        <f t="shared" ref="S3818" si="4324">B3818</f>
        <v/>
      </c>
      <c r="T3818" t="str">
        <f t="shared" si="4284"/>
        <v/>
      </c>
      <c r="U3818" t="str">
        <f t="shared" si="4285"/>
        <v/>
      </c>
      <c r="V3818" t="str">
        <f t="shared" si="4320"/>
        <v/>
      </c>
      <c r="W3818" s="188">
        <f t="shared" si="4286"/>
        <v>0</v>
      </c>
      <c r="X3818" s="188">
        <f t="shared" si="4287"/>
        <v>0</v>
      </c>
      <c r="Y3818" s="33" t="str">
        <f t="shared" si="4288"/>
        <v/>
      </c>
    </row>
    <row r="3819" spans="1:25" ht="15">
      <c r="A3819" s="39"/>
      <c r="B3819" s="240"/>
      <c r="C3819" s="14" t="str">
        <f>IF(B3818&lt;&gt;"",'Agents Postes'!E$4,"")</f>
        <v/>
      </c>
      <c r="D3819" s="15"/>
      <c r="E3819" s="16"/>
      <c r="F3819" s="16"/>
      <c r="G3819" s="17"/>
      <c r="H3819" s="17"/>
      <c r="I3819" s="18"/>
      <c r="J3819" s="18"/>
      <c r="K3819" s="19"/>
      <c r="L3819" s="1">
        <f t="shared" si="4317"/>
        <v>0</v>
      </c>
      <c r="M3819" s="4">
        <f t="shared" si="4318"/>
        <v>0</v>
      </c>
      <c r="R3819" t="str">
        <f t="shared" si="4282"/>
        <v/>
      </c>
      <c r="S3819" s="33" t="str">
        <f t="shared" ref="S3819" si="4325">S3818</f>
        <v/>
      </c>
      <c r="T3819" t="str">
        <f t="shared" si="4284"/>
        <v/>
      </c>
      <c r="U3819" t="str">
        <f t="shared" si="4285"/>
        <v/>
      </c>
      <c r="V3819" t="str">
        <f t="shared" si="4320"/>
        <v/>
      </c>
      <c r="W3819" s="188">
        <f t="shared" si="4286"/>
        <v>0</v>
      </c>
      <c r="X3819" s="188">
        <f t="shared" si="4287"/>
        <v>0</v>
      </c>
      <c r="Y3819" s="33" t="str">
        <f t="shared" si="4288"/>
        <v/>
      </c>
    </row>
    <row r="3820" spans="1:25" ht="15">
      <c r="A3820" s="39"/>
      <c r="B3820" s="240"/>
      <c r="C3820" s="14" t="str">
        <f>IF(B3818&lt;&gt;"",'Agents Postes'!E$5,"")</f>
        <v/>
      </c>
      <c r="D3820" s="15"/>
      <c r="E3820" s="16"/>
      <c r="F3820" s="16"/>
      <c r="G3820" s="17"/>
      <c r="H3820" s="17"/>
      <c r="I3820" s="18"/>
      <c r="J3820" s="18"/>
      <c r="K3820" s="19"/>
      <c r="L3820" s="1">
        <f t="shared" si="4317"/>
        <v>0</v>
      </c>
      <c r="M3820" s="4">
        <f t="shared" si="4318"/>
        <v>0</v>
      </c>
      <c r="R3820" t="str">
        <f t="shared" si="4282"/>
        <v/>
      </c>
      <c r="S3820" s="33" t="str">
        <f t="shared" ref="S3820" si="4326">S3818</f>
        <v/>
      </c>
      <c r="T3820" t="str">
        <f t="shared" si="4284"/>
        <v/>
      </c>
      <c r="U3820" t="str">
        <f t="shared" si="4285"/>
        <v/>
      </c>
      <c r="V3820" t="str">
        <f t="shared" si="4320"/>
        <v/>
      </c>
      <c r="W3820" s="188">
        <f t="shared" si="4286"/>
        <v>0</v>
      </c>
      <c r="X3820" s="188">
        <f t="shared" si="4287"/>
        <v>0</v>
      </c>
      <c r="Y3820" s="33" t="str">
        <f t="shared" si="4288"/>
        <v/>
      </c>
    </row>
    <row r="3821" spans="1:25" ht="15">
      <c r="A3821" s="39"/>
      <c r="B3821" s="240"/>
      <c r="C3821" s="14" t="str">
        <f>IF(B3818&lt;&gt;"",'Agents Postes'!E$6,"")</f>
        <v/>
      </c>
      <c r="D3821" s="15"/>
      <c r="E3821" s="16"/>
      <c r="F3821" s="16"/>
      <c r="G3821" s="17"/>
      <c r="H3821" s="17"/>
      <c r="I3821" s="18"/>
      <c r="J3821" s="18"/>
      <c r="K3821" s="19"/>
      <c r="L3821" s="1">
        <f t="shared" si="4317"/>
        <v>0</v>
      </c>
      <c r="M3821" s="4">
        <f t="shared" si="4318"/>
        <v>0</v>
      </c>
      <c r="R3821" t="str">
        <f t="shared" si="4282"/>
        <v/>
      </c>
      <c r="S3821" s="33" t="str">
        <f t="shared" ref="S3821" si="4327">S3818</f>
        <v/>
      </c>
      <c r="T3821" t="str">
        <f t="shared" si="4284"/>
        <v/>
      </c>
      <c r="U3821" t="str">
        <f t="shared" si="4285"/>
        <v/>
      </c>
      <c r="V3821" t="str">
        <f t="shared" si="4320"/>
        <v/>
      </c>
      <c r="W3821" s="188">
        <f t="shared" si="4286"/>
        <v>0</v>
      </c>
      <c r="X3821" s="188">
        <f t="shared" si="4287"/>
        <v>0</v>
      </c>
      <c r="Y3821" s="33" t="str">
        <f t="shared" si="4288"/>
        <v/>
      </c>
    </row>
    <row r="3822" spans="1:25" ht="15">
      <c r="A3822" s="39"/>
      <c r="B3822" s="240"/>
      <c r="C3822" s="14" t="str">
        <f>IF(B3818&lt;&gt;"",'Agents Postes'!E$7,"")</f>
        <v/>
      </c>
      <c r="D3822" s="15"/>
      <c r="E3822" s="16"/>
      <c r="F3822" s="16"/>
      <c r="G3822" s="17"/>
      <c r="H3822" s="17"/>
      <c r="I3822" s="18"/>
      <c r="J3822" s="18"/>
      <c r="K3822" s="19"/>
      <c r="L3822" s="1">
        <f t="shared" si="4317"/>
        <v>0</v>
      </c>
      <c r="M3822" s="4">
        <f t="shared" si="4318"/>
        <v>0</v>
      </c>
      <c r="R3822" t="str">
        <f t="shared" si="4282"/>
        <v/>
      </c>
      <c r="S3822" s="33" t="str">
        <f t="shared" ref="S3822" si="4328">S3818</f>
        <v/>
      </c>
      <c r="T3822" t="str">
        <f t="shared" si="4284"/>
        <v/>
      </c>
      <c r="U3822" t="str">
        <f t="shared" si="4285"/>
        <v/>
      </c>
      <c r="V3822" t="str">
        <f t="shared" si="4320"/>
        <v/>
      </c>
      <c r="W3822" s="188">
        <f t="shared" si="4286"/>
        <v>0</v>
      </c>
      <c r="X3822" s="188">
        <f t="shared" si="4287"/>
        <v>0</v>
      </c>
      <c r="Y3822" s="33" t="str">
        <f t="shared" si="4288"/>
        <v/>
      </c>
    </row>
    <row r="3823" spans="1:25" ht="15">
      <c r="A3823" s="39"/>
      <c r="B3823" s="240"/>
      <c r="C3823" s="14" t="str">
        <f>IF(B3818&lt;&gt;"",'Agents Postes'!E$8,"")</f>
        <v/>
      </c>
      <c r="D3823" s="15"/>
      <c r="E3823" s="16"/>
      <c r="F3823" s="16"/>
      <c r="G3823" s="17"/>
      <c r="H3823" s="17"/>
      <c r="I3823" s="18"/>
      <c r="J3823" s="18"/>
      <c r="K3823" s="19"/>
      <c r="L3823" s="1">
        <f t="shared" si="4317"/>
        <v>0</v>
      </c>
      <c r="M3823" s="4">
        <f t="shared" si="4318"/>
        <v>0</v>
      </c>
      <c r="R3823" t="str">
        <f t="shared" si="4282"/>
        <v/>
      </c>
      <c r="S3823" s="33" t="str">
        <f t="shared" ref="S3823" si="4329">S3818</f>
        <v/>
      </c>
      <c r="T3823" t="str">
        <f t="shared" si="4284"/>
        <v/>
      </c>
      <c r="U3823" t="str">
        <f t="shared" si="4285"/>
        <v/>
      </c>
      <c r="V3823" t="str">
        <f t="shared" si="4320"/>
        <v/>
      </c>
      <c r="W3823" s="188">
        <f t="shared" si="4286"/>
        <v>0</v>
      </c>
      <c r="X3823" s="188">
        <f t="shared" si="4287"/>
        <v>0</v>
      </c>
      <c r="Y3823" s="33" t="str">
        <f t="shared" si="4288"/>
        <v/>
      </c>
    </row>
    <row r="3824" spans="1:25" ht="15">
      <c r="A3824" s="39"/>
      <c r="B3824" s="240"/>
      <c r="C3824" s="14" t="str">
        <f>IF(B3818&lt;&gt;"",'Agents Postes'!E$9,"")</f>
        <v/>
      </c>
      <c r="D3824" s="15"/>
      <c r="E3824" s="16"/>
      <c r="F3824" s="16"/>
      <c r="G3824" s="17"/>
      <c r="H3824" s="17"/>
      <c r="I3824" s="18"/>
      <c r="J3824" s="18"/>
      <c r="K3824" s="19"/>
      <c r="L3824" s="1">
        <f t="shared" si="4317"/>
        <v>0</v>
      </c>
      <c r="M3824" s="4">
        <f t="shared" si="4318"/>
        <v>0</v>
      </c>
      <c r="R3824" t="str">
        <f t="shared" si="4282"/>
        <v/>
      </c>
      <c r="S3824" s="33" t="str">
        <f t="shared" ref="S3824" si="4330">S3818</f>
        <v/>
      </c>
      <c r="T3824" t="str">
        <f t="shared" si="4284"/>
        <v/>
      </c>
      <c r="U3824" t="str">
        <f t="shared" si="4285"/>
        <v/>
      </c>
      <c r="V3824" t="str">
        <f t="shared" si="4320"/>
        <v/>
      </c>
      <c r="W3824" s="188">
        <f t="shared" si="4286"/>
        <v>0</v>
      </c>
      <c r="X3824" s="188">
        <f t="shared" si="4287"/>
        <v>0</v>
      </c>
      <c r="Y3824" s="33" t="str">
        <f t="shared" si="4288"/>
        <v/>
      </c>
    </row>
    <row r="3825" spans="1:25" ht="15">
      <c r="A3825" s="39"/>
      <c r="B3825" s="240"/>
      <c r="C3825" s="14" t="str">
        <f>IF(B3818&lt;&gt;"",'Agents Postes'!E$10,"")</f>
        <v/>
      </c>
      <c r="D3825" s="15"/>
      <c r="E3825" s="16"/>
      <c r="F3825" s="16"/>
      <c r="G3825" s="17"/>
      <c r="H3825" s="17"/>
      <c r="I3825" s="18"/>
      <c r="J3825" s="18"/>
      <c r="K3825" s="19"/>
      <c r="L3825" s="1">
        <f t="shared" si="4317"/>
        <v>0</v>
      </c>
      <c r="M3825" s="4">
        <f t="shared" si="4318"/>
        <v>0</v>
      </c>
      <c r="R3825" t="str">
        <f t="shared" si="4282"/>
        <v/>
      </c>
      <c r="S3825" s="33" t="str">
        <f t="shared" ref="S3825" si="4331">S3818</f>
        <v/>
      </c>
      <c r="T3825" t="str">
        <f t="shared" si="4284"/>
        <v/>
      </c>
      <c r="U3825" t="str">
        <f t="shared" si="4285"/>
        <v/>
      </c>
      <c r="V3825" t="str">
        <f t="shared" si="4320"/>
        <v/>
      </c>
      <c r="W3825" s="188">
        <f t="shared" si="4286"/>
        <v>0</v>
      </c>
      <c r="X3825" s="188">
        <f t="shared" si="4287"/>
        <v>0</v>
      </c>
      <c r="Y3825" s="33" t="str">
        <f t="shared" si="4288"/>
        <v/>
      </c>
    </row>
    <row r="3826" spans="1:25" ht="15">
      <c r="A3826" s="39"/>
      <c r="B3826" s="240"/>
      <c r="C3826" s="14" t="str">
        <f>IF(B3818&lt;&gt;"",'Agents Postes'!E$11,"")</f>
        <v/>
      </c>
      <c r="D3826" s="15"/>
      <c r="E3826" s="16"/>
      <c r="F3826" s="16"/>
      <c r="G3826" s="17"/>
      <c r="H3826" s="17"/>
      <c r="I3826" s="18"/>
      <c r="J3826" s="18"/>
      <c r="K3826" s="19"/>
      <c r="L3826" s="1">
        <f t="shared" si="4317"/>
        <v>0</v>
      </c>
      <c r="M3826" s="4">
        <f t="shared" si="4318"/>
        <v>0</v>
      </c>
      <c r="R3826" t="str">
        <f t="shared" si="4282"/>
        <v/>
      </c>
      <c r="S3826" s="33" t="str">
        <f t="shared" ref="S3826" si="4332">S3818</f>
        <v/>
      </c>
      <c r="T3826" t="str">
        <f t="shared" si="4284"/>
        <v/>
      </c>
      <c r="U3826" t="str">
        <f t="shared" si="4285"/>
        <v/>
      </c>
      <c r="V3826" t="str">
        <f t="shared" si="4320"/>
        <v/>
      </c>
      <c r="W3826" s="188">
        <f t="shared" si="4286"/>
        <v>0</v>
      </c>
      <c r="X3826" s="188">
        <f t="shared" si="4287"/>
        <v>0</v>
      </c>
      <c r="Y3826" s="33" t="str">
        <f t="shared" si="4288"/>
        <v/>
      </c>
    </row>
    <row r="3827" spans="1:25" ht="15">
      <c r="A3827" s="39"/>
      <c r="B3827" s="240"/>
      <c r="C3827" s="14" t="str">
        <f>IF(B3818&lt;&gt;"",'Agents Postes'!E$12,"")</f>
        <v/>
      </c>
      <c r="D3827" s="15"/>
      <c r="E3827" s="16"/>
      <c r="F3827" s="16"/>
      <c r="G3827" s="17"/>
      <c r="H3827" s="17"/>
      <c r="I3827" s="18"/>
      <c r="J3827" s="18"/>
      <c r="K3827" s="19"/>
      <c r="L3827" s="1">
        <f t="shared" si="4317"/>
        <v>0</v>
      </c>
      <c r="M3827" s="4">
        <f t="shared" si="4318"/>
        <v>0</v>
      </c>
      <c r="R3827" t="str">
        <f t="shared" si="4282"/>
        <v/>
      </c>
      <c r="S3827" s="33" t="str">
        <f t="shared" ref="S3827" si="4333">S3818</f>
        <v/>
      </c>
      <c r="T3827" t="str">
        <f t="shared" si="4284"/>
        <v/>
      </c>
      <c r="U3827" t="str">
        <f t="shared" si="4285"/>
        <v/>
      </c>
      <c r="V3827" t="str">
        <f t="shared" si="4320"/>
        <v/>
      </c>
      <c r="W3827" s="188">
        <f t="shared" si="4286"/>
        <v>0</v>
      </c>
      <c r="X3827" s="188">
        <f t="shared" si="4287"/>
        <v>0</v>
      </c>
      <c r="Y3827" s="33" t="str">
        <f t="shared" si="4288"/>
        <v/>
      </c>
    </row>
    <row r="3828" spans="1:25" ht="15">
      <c r="A3828" s="39"/>
      <c r="B3828" s="240"/>
      <c r="C3828" s="14" t="str">
        <f>IF(B3818&lt;&gt;"",'Agents Postes'!E$13,"")</f>
        <v/>
      </c>
      <c r="D3828" s="15"/>
      <c r="E3828" s="16"/>
      <c r="F3828" s="16"/>
      <c r="G3828" s="17"/>
      <c r="H3828" s="17"/>
      <c r="I3828" s="18"/>
      <c r="J3828" s="18"/>
      <c r="K3828" s="19"/>
      <c r="L3828" s="1">
        <f t="shared" si="4317"/>
        <v>0</v>
      </c>
      <c r="M3828" s="4">
        <f t="shared" si="4318"/>
        <v>0</v>
      </c>
      <c r="R3828" t="str">
        <f t="shared" si="4282"/>
        <v/>
      </c>
      <c r="S3828" s="33" t="str">
        <f t="shared" ref="S3828" si="4334">S3818</f>
        <v/>
      </c>
      <c r="T3828" t="str">
        <f t="shared" si="4284"/>
        <v/>
      </c>
      <c r="U3828" t="str">
        <f t="shared" si="4285"/>
        <v/>
      </c>
      <c r="V3828" t="str">
        <f t="shared" si="4320"/>
        <v/>
      </c>
      <c r="W3828" s="188">
        <f t="shared" si="4286"/>
        <v>0</v>
      </c>
      <c r="X3828" s="188">
        <f t="shared" si="4287"/>
        <v>0</v>
      </c>
      <c r="Y3828" s="33" t="str">
        <f t="shared" si="4288"/>
        <v/>
      </c>
    </row>
    <row r="3829" spans="1:25" ht="15">
      <c r="A3829" s="39"/>
      <c r="B3829" s="240"/>
      <c r="C3829" s="14" t="str">
        <f>IF(B3818&lt;&gt;"",'Agents Postes'!E$14,"")</f>
        <v/>
      </c>
      <c r="D3829" s="15"/>
      <c r="E3829" s="16"/>
      <c r="F3829" s="16"/>
      <c r="G3829" s="17"/>
      <c r="H3829" s="17"/>
      <c r="I3829" s="18"/>
      <c r="J3829" s="18"/>
      <c r="K3829" s="19"/>
      <c r="L3829" s="1">
        <f t="shared" si="4317"/>
        <v>0</v>
      </c>
      <c r="M3829" s="4">
        <f t="shared" si="4318"/>
        <v>0</v>
      </c>
      <c r="R3829" t="str">
        <f t="shared" si="4282"/>
        <v/>
      </c>
      <c r="S3829" s="33" t="str">
        <f t="shared" ref="S3829" si="4335">S3818</f>
        <v/>
      </c>
      <c r="T3829" t="str">
        <f t="shared" si="4284"/>
        <v/>
      </c>
      <c r="U3829" t="str">
        <f t="shared" si="4285"/>
        <v/>
      </c>
      <c r="V3829" t="str">
        <f t="shared" si="4320"/>
        <v/>
      </c>
      <c r="W3829" s="188">
        <f t="shared" si="4286"/>
        <v>0</v>
      </c>
      <c r="X3829" s="188">
        <f t="shared" si="4287"/>
        <v>0</v>
      </c>
      <c r="Y3829" s="33" t="str">
        <f t="shared" si="4288"/>
        <v/>
      </c>
    </row>
    <row r="3830" spans="1:25" ht="15">
      <c r="A3830" s="39"/>
      <c r="B3830" s="240"/>
      <c r="C3830" s="14" t="str">
        <f>IF(B3819&lt;&gt;"",'Agents Postes'!E$14,"")</f>
        <v/>
      </c>
      <c r="D3830" s="15"/>
      <c r="E3830" s="16"/>
      <c r="F3830" s="16"/>
      <c r="G3830" s="17"/>
      <c r="H3830" s="17"/>
      <c r="I3830" s="18"/>
      <c r="J3830" s="18"/>
      <c r="K3830" s="19"/>
      <c r="L3830" s="1">
        <f t="shared" si="4317"/>
        <v>0</v>
      </c>
      <c r="M3830" s="4">
        <f t="shared" si="4318"/>
        <v>0</v>
      </c>
      <c r="R3830" t="str">
        <f t="shared" si="4282"/>
        <v/>
      </c>
      <c r="S3830" s="33" t="str">
        <f t="shared" ref="S3830" si="4336">S3818</f>
        <v/>
      </c>
      <c r="T3830" t="str">
        <f t="shared" si="4284"/>
        <v/>
      </c>
      <c r="U3830" t="str">
        <f t="shared" si="4285"/>
        <v/>
      </c>
      <c r="V3830" t="str">
        <f t="shared" si="4320"/>
        <v/>
      </c>
      <c r="W3830" s="188">
        <f t="shared" si="4286"/>
        <v>0</v>
      </c>
      <c r="X3830" s="188">
        <f t="shared" si="4287"/>
        <v>0</v>
      </c>
      <c r="Y3830" s="33" t="str">
        <f t="shared" si="4288"/>
        <v/>
      </c>
    </row>
    <row r="3831" spans="1:25" ht="15">
      <c r="A3831" s="39"/>
      <c r="B3831" s="240"/>
      <c r="C3831" s="14" t="str">
        <f>IF(B3820&lt;&gt;"",'Agents Postes'!E$14,"")</f>
        <v/>
      </c>
      <c r="D3831" s="15"/>
      <c r="E3831" s="16"/>
      <c r="F3831" s="16"/>
      <c r="G3831" s="17"/>
      <c r="H3831" s="17"/>
      <c r="I3831" s="18"/>
      <c r="J3831" s="18"/>
      <c r="K3831" s="19"/>
      <c r="L3831" s="1">
        <f t="shared" si="4317"/>
        <v>0</v>
      </c>
      <c r="M3831" s="4">
        <f t="shared" si="4318"/>
        <v>0</v>
      </c>
      <c r="R3831" t="str">
        <f t="shared" si="4282"/>
        <v/>
      </c>
      <c r="S3831" s="33" t="str">
        <f t="shared" ref="S3831" si="4337">S3818</f>
        <v/>
      </c>
      <c r="T3831" t="str">
        <f t="shared" si="4284"/>
        <v/>
      </c>
      <c r="U3831" t="str">
        <f t="shared" si="4285"/>
        <v/>
      </c>
      <c r="V3831" t="str">
        <f t="shared" si="4320"/>
        <v/>
      </c>
      <c r="W3831" s="188">
        <f t="shared" si="4286"/>
        <v>0</v>
      </c>
      <c r="X3831" s="188">
        <f t="shared" si="4287"/>
        <v>0</v>
      </c>
      <c r="Y3831" s="33" t="str">
        <f t="shared" si="4288"/>
        <v/>
      </c>
    </row>
    <row r="3832" spans="1:25" ht="15.75" thickBot="1">
      <c r="A3832" s="39"/>
      <c r="B3832" s="241"/>
      <c r="C3832" s="14" t="str">
        <f>IF(B3821&lt;&gt;"",'Agents Postes'!E$14,"")</f>
        <v/>
      </c>
      <c r="D3832" s="15"/>
      <c r="E3832" s="126"/>
      <c r="F3832" s="126"/>
      <c r="G3832" s="127"/>
      <c r="H3832" s="127"/>
      <c r="I3832" s="128"/>
      <c r="J3832" s="128"/>
      <c r="K3832" s="21"/>
      <c r="L3832" s="5">
        <f t="shared" si="4317"/>
        <v>0</v>
      </c>
      <c r="M3832" s="6">
        <f t="shared" si="4318"/>
        <v>0</v>
      </c>
      <c r="R3832" t="str">
        <f t="shared" si="4282"/>
        <v/>
      </c>
      <c r="S3832" s="33" t="str">
        <f t="shared" ref="S3832" si="4338">S3818</f>
        <v/>
      </c>
      <c r="T3832" t="str">
        <f t="shared" si="4284"/>
        <v/>
      </c>
      <c r="U3832" t="str">
        <f t="shared" si="4285"/>
        <v/>
      </c>
      <c r="V3832" t="str">
        <f t="shared" si="4320"/>
        <v/>
      </c>
      <c r="W3832" s="188">
        <f t="shared" si="4286"/>
        <v>0</v>
      </c>
      <c r="X3832" s="188">
        <f t="shared" si="4287"/>
        <v>0</v>
      </c>
      <c r="Y3832" s="33" t="str">
        <f t="shared" si="4288"/>
        <v/>
      </c>
    </row>
    <row r="3833" spans="1:25" ht="15">
      <c r="A3833" s="39">
        <v>255</v>
      </c>
      <c r="B3833" s="239" t="str">
        <f>IF(WORKDAY(D$4,A3833,Feries)&lt;=F$4,WORKDAY(D$4,A3833,Feries),"")</f>
        <v/>
      </c>
      <c r="C3833" s="11" t="str">
        <f>IF(B3833&lt;&gt;"",'Agents Postes'!E$3,"")</f>
        <v/>
      </c>
      <c r="D3833" s="12"/>
      <c r="E3833" s="123"/>
      <c r="F3833" s="123"/>
      <c r="G3833" s="124"/>
      <c r="H3833" s="124"/>
      <c r="I3833" s="125"/>
      <c r="J3833" s="125"/>
      <c r="K3833" s="13"/>
      <c r="L3833" s="2">
        <f t="shared" si="4317"/>
        <v>0</v>
      </c>
      <c r="M3833" s="3">
        <f t="shared" si="4318"/>
        <v>0</v>
      </c>
      <c r="R3833" t="str">
        <f t="shared" si="4282"/>
        <v/>
      </c>
      <c r="S3833" s="33" t="str">
        <f t="shared" ref="S3833" si="4339">B3833</f>
        <v/>
      </c>
      <c r="T3833" t="str">
        <f t="shared" si="4284"/>
        <v/>
      </c>
      <c r="U3833" t="str">
        <f t="shared" si="4285"/>
        <v/>
      </c>
      <c r="V3833" t="str">
        <f t="shared" si="4320"/>
        <v/>
      </c>
      <c r="W3833" s="188">
        <f t="shared" si="4286"/>
        <v>0</v>
      </c>
      <c r="X3833" s="188">
        <f t="shared" si="4287"/>
        <v>0</v>
      </c>
      <c r="Y3833" s="33" t="str">
        <f t="shared" si="4288"/>
        <v/>
      </c>
    </row>
    <row r="3834" spans="1:25" ht="15">
      <c r="A3834" s="39"/>
      <c r="B3834" s="240"/>
      <c r="C3834" s="14" t="str">
        <f>IF(B3833&lt;&gt;"",'Agents Postes'!E$4,"")</f>
        <v/>
      </c>
      <c r="D3834" s="15"/>
      <c r="E3834" s="16"/>
      <c r="F3834" s="16"/>
      <c r="G3834" s="17"/>
      <c r="H3834" s="17"/>
      <c r="I3834" s="18"/>
      <c r="J3834" s="18"/>
      <c r="K3834" s="19"/>
      <c r="L3834" s="1">
        <f t="shared" si="4317"/>
        <v>0</v>
      </c>
      <c r="M3834" s="4">
        <f t="shared" si="4318"/>
        <v>0</v>
      </c>
      <c r="R3834" t="str">
        <f t="shared" si="4282"/>
        <v/>
      </c>
      <c r="S3834" s="33" t="str">
        <f t="shared" ref="S3834" si="4340">S3833</f>
        <v/>
      </c>
      <c r="T3834" t="str">
        <f t="shared" si="4284"/>
        <v/>
      </c>
      <c r="U3834" t="str">
        <f t="shared" si="4285"/>
        <v/>
      </c>
      <c r="V3834" t="str">
        <f t="shared" si="4320"/>
        <v/>
      </c>
      <c r="W3834" s="188">
        <f t="shared" si="4286"/>
        <v>0</v>
      </c>
      <c r="X3834" s="188">
        <f t="shared" si="4287"/>
        <v>0</v>
      </c>
      <c r="Y3834" s="33" t="str">
        <f t="shared" si="4288"/>
        <v/>
      </c>
    </row>
    <row r="3835" spans="1:25" ht="15">
      <c r="A3835" s="39"/>
      <c r="B3835" s="240"/>
      <c r="C3835" s="14" t="str">
        <f>IF(B3833&lt;&gt;"",'Agents Postes'!E$5,"")</f>
        <v/>
      </c>
      <c r="D3835" s="15"/>
      <c r="E3835" s="16"/>
      <c r="F3835" s="16"/>
      <c r="G3835" s="17"/>
      <c r="H3835" s="17"/>
      <c r="I3835" s="18"/>
      <c r="J3835" s="18"/>
      <c r="K3835" s="19"/>
      <c r="L3835" s="1">
        <f t="shared" si="4317"/>
        <v>0</v>
      </c>
      <c r="M3835" s="4">
        <f t="shared" si="4318"/>
        <v>0</v>
      </c>
      <c r="R3835" t="str">
        <f t="shared" si="4282"/>
        <v/>
      </c>
      <c r="S3835" s="33" t="str">
        <f t="shared" ref="S3835" si="4341">S3833</f>
        <v/>
      </c>
      <c r="T3835" t="str">
        <f t="shared" si="4284"/>
        <v/>
      </c>
      <c r="U3835" t="str">
        <f t="shared" si="4285"/>
        <v/>
      </c>
      <c r="V3835" t="str">
        <f t="shared" si="4320"/>
        <v/>
      </c>
      <c r="W3835" s="188">
        <f t="shared" si="4286"/>
        <v>0</v>
      </c>
      <c r="X3835" s="188">
        <f t="shared" si="4287"/>
        <v>0</v>
      </c>
      <c r="Y3835" s="33" t="str">
        <f t="shared" si="4288"/>
        <v/>
      </c>
    </row>
    <row r="3836" spans="1:25" ht="15">
      <c r="A3836" s="39"/>
      <c r="B3836" s="240"/>
      <c r="C3836" s="14" t="str">
        <f>IF(B3833&lt;&gt;"",'Agents Postes'!E$6,"")</f>
        <v/>
      </c>
      <c r="D3836" s="15"/>
      <c r="E3836" s="16"/>
      <c r="F3836" s="16"/>
      <c r="G3836" s="17"/>
      <c r="H3836" s="17"/>
      <c r="I3836" s="18"/>
      <c r="J3836" s="18"/>
      <c r="K3836" s="19"/>
      <c r="L3836" s="1">
        <f t="shared" si="4317"/>
        <v>0</v>
      </c>
      <c r="M3836" s="4">
        <f t="shared" si="4318"/>
        <v>0</v>
      </c>
      <c r="R3836" t="str">
        <f t="shared" si="4282"/>
        <v/>
      </c>
      <c r="S3836" s="33" t="str">
        <f t="shared" ref="S3836" si="4342">S3833</f>
        <v/>
      </c>
      <c r="T3836" t="str">
        <f t="shared" si="4284"/>
        <v/>
      </c>
      <c r="U3836" t="str">
        <f t="shared" si="4285"/>
        <v/>
      </c>
      <c r="V3836" t="str">
        <f t="shared" si="4320"/>
        <v/>
      </c>
      <c r="W3836" s="188">
        <f t="shared" si="4286"/>
        <v>0</v>
      </c>
      <c r="X3836" s="188">
        <f t="shared" si="4287"/>
        <v>0</v>
      </c>
      <c r="Y3836" s="33" t="str">
        <f t="shared" si="4288"/>
        <v/>
      </c>
    </row>
    <row r="3837" spans="1:25" ht="15">
      <c r="A3837" s="39"/>
      <c r="B3837" s="240"/>
      <c r="C3837" s="14" t="str">
        <f>IF(B3833&lt;&gt;"",'Agents Postes'!E$7,"")</f>
        <v/>
      </c>
      <c r="D3837" s="15"/>
      <c r="E3837" s="16"/>
      <c r="F3837" s="16"/>
      <c r="G3837" s="17"/>
      <c r="H3837" s="17"/>
      <c r="I3837" s="18"/>
      <c r="J3837" s="18"/>
      <c r="K3837" s="19"/>
      <c r="L3837" s="1">
        <f t="shared" si="4317"/>
        <v>0</v>
      </c>
      <c r="M3837" s="4">
        <f t="shared" si="4318"/>
        <v>0</v>
      </c>
      <c r="R3837" t="str">
        <f t="shared" si="4282"/>
        <v/>
      </c>
      <c r="S3837" s="33" t="str">
        <f t="shared" ref="S3837" si="4343">S3833</f>
        <v/>
      </c>
      <c r="T3837" t="str">
        <f t="shared" si="4284"/>
        <v/>
      </c>
      <c r="U3837" t="str">
        <f t="shared" si="4285"/>
        <v/>
      </c>
      <c r="V3837" t="str">
        <f t="shared" si="4320"/>
        <v/>
      </c>
      <c r="W3837" s="188">
        <f t="shared" si="4286"/>
        <v>0</v>
      </c>
      <c r="X3837" s="188">
        <f t="shared" si="4287"/>
        <v>0</v>
      </c>
      <c r="Y3837" s="33" t="str">
        <f t="shared" si="4288"/>
        <v/>
      </c>
    </row>
    <row r="3838" spans="1:25" ht="15">
      <c r="A3838" s="39"/>
      <c r="B3838" s="240"/>
      <c r="C3838" s="14" t="str">
        <f>IF(B3833&lt;&gt;"",'Agents Postes'!E$8,"")</f>
        <v/>
      </c>
      <c r="D3838" s="15"/>
      <c r="E3838" s="16"/>
      <c r="F3838" s="16"/>
      <c r="G3838" s="17"/>
      <c r="H3838" s="17"/>
      <c r="I3838" s="18"/>
      <c r="J3838" s="18"/>
      <c r="K3838" s="19"/>
      <c r="L3838" s="1">
        <f t="shared" si="4317"/>
        <v>0</v>
      </c>
      <c r="M3838" s="4">
        <f t="shared" si="4318"/>
        <v>0</v>
      </c>
      <c r="R3838" t="str">
        <f t="shared" si="4282"/>
        <v/>
      </c>
      <c r="S3838" s="33" t="str">
        <f t="shared" ref="S3838" si="4344">S3833</f>
        <v/>
      </c>
      <c r="T3838" t="str">
        <f t="shared" si="4284"/>
        <v/>
      </c>
      <c r="U3838" t="str">
        <f t="shared" si="4285"/>
        <v/>
      </c>
      <c r="V3838" t="str">
        <f t="shared" si="4320"/>
        <v/>
      </c>
      <c r="W3838" s="188">
        <f t="shared" si="4286"/>
        <v>0</v>
      </c>
      <c r="X3838" s="188">
        <f t="shared" si="4287"/>
        <v>0</v>
      </c>
      <c r="Y3838" s="33" t="str">
        <f t="shared" si="4288"/>
        <v/>
      </c>
    </row>
    <row r="3839" spans="1:25" ht="15">
      <c r="A3839" s="39"/>
      <c r="B3839" s="240"/>
      <c r="C3839" s="14" t="str">
        <f>IF(B3833&lt;&gt;"",'Agents Postes'!E$9,"")</f>
        <v/>
      </c>
      <c r="D3839" s="15"/>
      <c r="E3839" s="16"/>
      <c r="F3839" s="16"/>
      <c r="G3839" s="17"/>
      <c r="H3839" s="17"/>
      <c r="I3839" s="18"/>
      <c r="J3839" s="18"/>
      <c r="K3839" s="19"/>
      <c r="L3839" s="1">
        <f t="shared" si="4317"/>
        <v>0</v>
      </c>
      <c r="M3839" s="4">
        <f t="shared" si="4318"/>
        <v>0</v>
      </c>
      <c r="R3839" t="str">
        <f t="shared" si="4282"/>
        <v/>
      </c>
      <c r="S3839" s="33" t="str">
        <f t="shared" ref="S3839" si="4345">S3833</f>
        <v/>
      </c>
      <c r="T3839" t="str">
        <f t="shared" si="4284"/>
        <v/>
      </c>
      <c r="U3839" t="str">
        <f t="shared" si="4285"/>
        <v/>
      </c>
      <c r="V3839" t="str">
        <f t="shared" si="4320"/>
        <v/>
      </c>
      <c r="W3839" s="188">
        <f t="shared" si="4286"/>
        <v>0</v>
      </c>
      <c r="X3839" s="188">
        <f t="shared" si="4287"/>
        <v>0</v>
      </c>
      <c r="Y3839" s="33" t="str">
        <f t="shared" si="4288"/>
        <v/>
      </c>
    </row>
    <row r="3840" spans="1:25" ht="15">
      <c r="A3840" s="39"/>
      <c r="B3840" s="240"/>
      <c r="C3840" s="14" t="str">
        <f>IF(B3833&lt;&gt;"",'Agents Postes'!E$10,"")</f>
        <v/>
      </c>
      <c r="D3840" s="15"/>
      <c r="E3840" s="16"/>
      <c r="F3840" s="16"/>
      <c r="G3840" s="17"/>
      <c r="H3840" s="17"/>
      <c r="I3840" s="18"/>
      <c r="J3840" s="18"/>
      <c r="K3840" s="19"/>
      <c r="L3840" s="1">
        <f t="shared" si="4317"/>
        <v>0</v>
      </c>
      <c r="M3840" s="4">
        <f t="shared" si="4318"/>
        <v>0</v>
      </c>
      <c r="R3840" t="str">
        <f t="shared" si="4282"/>
        <v/>
      </c>
      <c r="S3840" s="33" t="str">
        <f t="shared" ref="S3840" si="4346">S3833</f>
        <v/>
      </c>
      <c r="T3840" t="str">
        <f t="shared" si="4284"/>
        <v/>
      </c>
      <c r="U3840" t="str">
        <f t="shared" si="4285"/>
        <v/>
      </c>
      <c r="V3840" t="str">
        <f t="shared" si="4320"/>
        <v/>
      </c>
      <c r="W3840" s="188">
        <f t="shared" si="4286"/>
        <v>0</v>
      </c>
      <c r="X3840" s="188">
        <f t="shared" si="4287"/>
        <v>0</v>
      </c>
      <c r="Y3840" s="33" t="str">
        <f t="shared" si="4288"/>
        <v/>
      </c>
    </row>
    <row r="3841" spans="1:25" ht="15">
      <c r="A3841" s="39"/>
      <c r="B3841" s="240"/>
      <c r="C3841" s="14" t="str">
        <f>IF(B3833&lt;&gt;"",'Agents Postes'!E$11,"")</f>
        <v/>
      </c>
      <c r="D3841" s="15"/>
      <c r="E3841" s="16"/>
      <c r="F3841" s="16"/>
      <c r="G3841" s="17"/>
      <c r="H3841" s="17"/>
      <c r="I3841" s="18"/>
      <c r="J3841" s="18"/>
      <c r="K3841" s="19"/>
      <c r="L3841" s="1">
        <f t="shared" si="4317"/>
        <v>0</v>
      </c>
      <c r="M3841" s="4">
        <f t="shared" si="4318"/>
        <v>0</v>
      </c>
      <c r="R3841" t="str">
        <f t="shared" si="4282"/>
        <v/>
      </c>
      <c r="S3841" s="33" t="str">
        <f t="shared" ref="S3841" si="4347">S3833</f>
        <v/>
      </c>
      <c r="T3841" t="str">
        <f t="shared" si="4284"/>
        <v/>
      </c>
      <c r="U3841" t="str">
        <f t="shared" si="4285"/>
        <v/>
      </c>
      <c r="V3841" t="str">
        <f t="shared" si="4320"/>
        <v/>
      </c>
      <c r="W3841" s="188">
        <f t="shared" si="4286"/>
        <v>0</v>
      </c>
      <c r="X3841" s="188">
        <f t="shared" si="4287"/>
        <v>0</v>
      </c>
      <c r="Y3841" s="33" t="str">
        <f t="shared" si="4288"/>
        <v/>
      </c>
    </row>
    <row r="3842" spans="1:25" ht="15">
      <c r="A3842" s="39"/>
      <c r="B3842" s="240"/>
      <c r="C3842" s="14" t="str">
        <f>IF(B3833&lt;&gt;"",'Agents Postes'!E$12,"")</f>
        <v/>
      </c>
      <c r="D3842" s="15"/>
      <c r="E3842" s="16"/>
      <c r="F3842" s="16"/>
      <c r="G3842" s="17"/>
      <c r="H3842" s="17"/>
      <c r="I3842" s="18"/>
      <c r="J3842" s="18"/>
      <c r="K3842" s="19"/>
      <c r="L3842" s="1">
        <f t="shared" si="4317"/>
        <v>0</v>
      </c>
      <c r="M3842" s="4">
        <f t="shared" si="4318"/>
        <v>0</v>
      </c>
      <c r="R3842" t="str">
        <f t="shared" si="4282"/>
        <v/>
      </c>
      <c r="S3842" s="33" t="str">
        <f t="shared" ref="S3842" si="4348">S3833</f>
        <v/>
      </c>
      <c r="T3842" t="str">
        <f t="shared" si="4284"/>
        <v/>
      </c>
      <c r="U3842" t="str">
        <f t="shared" si="4285"/>
        <v/>
      </c>
      <c r="V3842" t="str">
        <f t="shared" si="4320"/>
        <v/>
      </c>
      <c r="W3842" s="188">
        <f t="shared" si="4286"/>
        <v>0</v>
      </c>
      <c r="X3842" s="188">
        <f t="shared" si="4287"/>
        <v>0</v>
      </c>
      <c r="Y3842" s="33" t="str">
        <f t="shared" si="4288"/>
        <v/>
      </c>
    </row>
    <row r="3843" spans="1:25" ht="15">
      <c r="A3843" s="39"/>
      <c r="B3843" s="240"/>
      <c r="C3843" s="14" t="str">
        <f>IF(B3833&lt;&gt;"",'Agents Postes'!E$13,"")</f>
        <v/>
      </c>
      <c r="D3843" s="15"/>
      <c r="E3843" s="16"/>
      <c r="F3843" s="16"/>
      <c r="G3843" s="17"/>
      <c r="H3843" s="17"/>
      <c r="I3843" s="18"/>
      <c r="J3843" s="18"/>
      <c r="K3843" s="19"/>
      <c r="L3843" s="1">
        <f t="shared" si="4317"/>
        <v>0</v>
      </c>
      <c r="M3843" s="4">
        <f t="shared" si="4318"/>
        <v>0</v>
      </c>
      <c r="R3843" t="str">
        <f t="shared" si="4282"/>
        <v/>
      </c>
      <c r="S3843" s="33" t="str">
        <f t="shared" ref="S3843" si="4349">S3833</f>
        <v/>
      </c>
      <c r="T3843" t="str">
        <f t="shared" si="4284"/>
        <v/>
      </c>
      <c r="U3843" t="str">
        <f t="shared" si="4285"/>
        <v/>
      </c>
      <c r="V3843" t="str">
        <f t="shared" si="4320"/>
        <v/>
      </c>
      <c r="W3843" s="188">
        <f t="shared" si="4286"/>
        <v>0</v>
      </c>
      <c r="X3843" s="188">
        <f t="shared" si="4287"/>
        <v>0</v>
      </c>
      <c r="Y3843" s="33" t="str">
        <f t="shared" si="4288"/>
        <v/>
      </c>
    </row>
    <row r="3844" spans="1:25" ht="15">
      <c r="A3844" s="39"/>
      <c r="B3844" s="240"/>
      <c r="C3844" s="14" t="str">
        <f>IF(B3833&lt;&gt;"",'Agents Postes'!E$14,"")</f>
        <v/>
      </c>
      <c r="D3844" s="15"/>
      <c r="E3844" s="16"/>
      <c r="F3844" s="16"/>
      <c r="G3844" s="17"/>
      <c r="H3844" s="17"/>
      <c r="I3844" s="18"/>
      <c r="J3844" s="18"/>
      <c r="K3844" s="19"/>
      <c r="L3844" s="1">
        <f t="shared" si="4317"/>
        <v>0</v>
      </c>
      <c r="M3844" s="4">
        <f t="shared" si="4318"/>
        <v>0</v>
      </c>
      <c r="R3844" t="str">
        <f t="shared" si="4282"/>
        <v/>
      </c>
      <c r="S3844" s="33" t="str">
        <f t="shared" ref="S3844" si="4350">S3833</f>
        <v/>
      </c>
      <c r="T3844" t="str">
        <f t="shared" si="4284"/>
        <v/>
      </c>
      <c r="U3844" t="str">
        <f t="shared" si="4285"/>
        <v/>
      </c>
      <c r="V3844" t="str">
        <f t="shared" si="4320"/>
        <v/>
      </c>
      <c r="W3844" s="188">
        <f t="shared" si="4286"/>
        <v>0</v>
      </c>
      <c r="X3844" s="188">
        <f t="shared" si="4287"/>
        <v>0</v>
      </c>
      <c r="Y3844" s="33" t="str">
        <f t="shared" si="4288"/>
        <v/>
      </c>
    </row>
    <row r="3845" spans="1:25" ht="15">
      <c r="A3845" s="39"/>
      <c r="B3845" s="240"/>
      <c r="C3845" s="14" t="str">
        <f>IF(B3834&lt;&gt;"",'Agents Postes'!E$14,"")</f>
        <v/>
      </c>
      <c r="D3845" s="15"/>
      <c r="E3845" s="16"/>
      <c r="F3845" s="16"/>
      <c r="G3845" s="17"/>
      <c r="H3845" s="17"/>
      <c r="I3845" s="18"/>
      <c r="J3845" s="18"/>
      <c r="K3845" s="19"/>
      <c r="L3845" s="1">
        <f t="shared" si="4317"/>
        <v>0</v>
      </c>
      <c r="M3845" s="4">
        <f t="shared" si="4318"/>
        <v>0</v>
      </c>
      <c r="R3845" t="str">
        <f t="shared" si="4282"/>
        <v/>
      </c>
      <c r="S3845" s="33" t="str">
        <f t="shared" ref="S3845" si="4351">S3833</f>
        <v/>
      </c>
      <c r="T3845" t="str">
        <f t="shared" si="4284"/>
        <v/>
      </c>
      <c r="U3845" t="str">
        <f t="shared" si="4285"/>
        <v/>
      </c>
      <c r="V3845" t="str">
        <f t="shared" si="4320"/>
        <v/>
      </c>
      <c r="W3845" s="188">
        <f t="shared" si="4286"/>
        <v>0</v>
      </c>
      <c r="X3845" s="188">
        <f t="shared" si="4287"/>
        <v>0</v>
      </c>
      <c r="Y3845" s="33" t="str">
        <f t="shared" si="4288"/>
        <v/>
      </c>
    </row>
    <row r="3846" spans="1:25" ht="15">
      <c r="A3846" s="39"/>
      <c r="B3846" s="240"/>
      <c r="C3846" s="14" t="str">
        <f>IF(B3835&lt;&gt;"",'Agents Postes'!E$14,"")</f>
        <v/>
      </c>
      <c r="D3846" s="15"/>
      <c r="E3846" s="16"/>
      <c r="F3846" s="16"/>
      <c r="G3846" s="17"/>
      <c r="H3846" s="17"/>
      <c r="I3846" s="18"/>
      <c r="J3846" s="18"/>
      <c r="K3846" s="19"/>
      <c r="L3846" s="1">
        <f t="shared" si="4317"/>
        <v>0</v>
      </c>
      <c r="M3846" s="4">
        <f t="shared" si="4318"/>
        <v>0</v>
      </c>
      <c r="R3846" t="str">
        <f t="shared" si="4282"/>
        <v/>
      </c>
      <c r="S3846" s="33" t="str">
        <f t="shared" ref="S3846" si="4352">S3833</f>
        <v/>
      </c>
      <c r="T3846" t="str">
        <f t="shared" si="4284"/>
        <v/>
      </c>
      <c r="U3846" t="str">
        <f t="shared" si="4285"/>
        <v/>
      </c>
      <c r="V3846" t="str">
        <f t="shared" si="4320"/>
        <v/>
      </c>
      <c r="W3846" s="188">
        <f t="shared" si="4286"/>
        <v>0</v>
      </c>
      <c r="X3846" s="188">
        <f t="shared" si="4287"/>
        <v>0</v>
      </c>
      <c r="Y3846" s="33" t="str">
        <f t="shared" si="4288"/>
        <v/>
      </c>
    </row>
    <row r="3847" spans="1:25" ht="15.75" thickBot="1">
      <c r="A3847" s="39"/>
      <c r="B3847" s="241"/>
      <c r="C3847" s="14" t="str">
        <f>IF(B3836&lt;&gt;"",'Agents Postes'!E$14,"")</f>
        <v/>
      </c>
      <c r="D3847" s="15"/>
      <c r="E3847" s="126"/>
      <c r="F3847" s="126"/>
      <c r="G3847" s="127"/>
      <c r="H3847" s="127"/>
      <c r="I3847" s="128"/>
      <c r="J3847" s="128"/>
      <c r="K3847" s="21"/>
      <c r="L3847" s="5">
        <f t="shared" si="4317"/>
        <v>0</v>
      </c>
      <c r="M3847" s="6">
        <f t="shared" si="4318"/>
        <v>0</v>
      </c>
      <c r="R3847" t="str">
        <f t="shared" si="4282"/>
        <v/>
      </c>
      <c r="S3847" s="33" t="str">
        <f t="shared" ref="S3847" si="4353">S3833</f>
        <v/>
      </c>
      <c r="T3847" t="str">
        <f t="shared" si="4284"/>
        <v/>
      </c>
      <c r="U3847" t="str">
        <f t="shared" si="4285"/>
        <v/>
      </c>
      <c r="V3847" t="str">
        <f t="shared" si="4320"/>
        <v/>
      </c>
      <c r="W3847" s="188">
        <f t="shared" si="4286"/>
        <v>0</v>
      </c>
      <c r="X3847" s="188">
        <f t="shared" si="4287"/>
        <v>0</v>
      </c>
      <c r="Y3847" s="33" t="str">
        <f t="shared" si="4288"/>
        <v/>
      </c>
    </row>
    <row r="3848" spans="1:25" ht="15">
      <c r="A3848" s="39">
        <v>256</v>
      </c>
      <c r="B3848" s="239" t="str">
        <f>IF(WORKDAY(D$4,A3848,Feries)&lt;=F$4,WORKDAY(D$4,A3848,Feries),"")</f>
        <v/>
      </c>
      <c r="C3848" s="11" t="str">
        <f>IF(B3848&lt;&gt;"",'Agents Postes'!E$3,"")</f>
        <v/>
      </c>
      <c r="D3848" s="12"/>
      <c r="E3848" s="123"/>
      <c r="F3848" s="123"/>
      <c r="G3848" s="124"/>
      <c r="H3848" s="124"/>
      <c r="I3848" s="125"/>
      <c r="J3848" s="125"/>
      <c r="K3848" s="13"/>
      <c r="L3848" s="2">
        <f t="shared" si="4317"/>
        <v>0</v>
      </c>
      <c r="M3848" s="3">
        <f t="shared" si="4318"/>
        <v>0</v>
      </c>
      <c r="R3848" t="str">
        <f t="shared" si="4282"/>
        <v/>
      </c>
      <c r="S3848" s="33" t="str">
        <f t="shared" ref="S3848" si="4354">B3848</f>
        <v/>
      </c>
      <c r="T3848" t="str">
        <f t="shared" si="4284"/>
        <v/>
      </c>
      <c r="U3848" t="str">
        <f t="shared" si="4285"/>
        <v/>
      </c>
      <c r="V3848" t="str">
        <f t="shared" si="4320"/>
        <v/>
      </c>
      <c r="W3848" s="188">
        <f t="shared" si="4286"/>
        <v>0</v>
      </c>
      <c r="X3848" s="188">
        <f t="shared" si="4287"/>
        <v>0</v>
      </c>
      <c r="Y3848" s="33" t="str">
        <f t="shared" si="4288"/>
        <v/>
      </c>
    </row>
    <row r="3849" spans="1:25" ht="15">
      <c r="A3849" s="39"/>
      <c r="B3849" s="240"/>
      <c r="C3849" s="14" t="str">
        <f>IF(B3848&lt;&gt;"",'Agents Postes'!E$4,"")</f>
        <v/>
      </c>
      <c r="D3849" s="15"/>
      <c r="E3849" s="16"/>
      <c r="F3849" s="16"/>
      <c r="G3849" s="17"/>
      <c r="H3849" s="17"/>
      <c r="I3849" s="18"/>
      <c r="J3849" s="18"/>
      <c r="K3849" s="19"/>
      <c r="L3849" s="1">
        <f t="shared" si="4317"/>
        <v>0</v>
      </c>
      <c r="M3849" s="4">
        <f t="shared" si="4318"/>
        <v>0</v>
      </c>
      <c r="R3849" t="str">
        <f t="shared" ref="R3849:R3912" si="4355">IF(S3849&lt;&gt;"",WEEKDAY(S3849,2),"")</f>
        <v/>
      </c>
      <c r="S3849" s="33" t="str">
        <f t="shared" ref="S3849" si="4356">S3848</f>
        <v/>
      </c>
      <c r="T3849" t="str">
        <f t="shared" ref="T3849:T3912" si="4357">IF(S3849&lt;&gt;"",WEEKNUM(S3849,2),"")</f>
        <v/>
      </c>
      <c r="U3849" t="str">
        <f t="shared" ref="U3849:U3912" si="4358">IF(S3849&lt;&gt;"",MONTH(S3849),"")</f>
        <v/>
      </c>
      <c r="V3849" t="str">
        <f t="shared" si="4320"/>
        <v/>
      </c>
      <c r="W3849" s="188">
        <f t="shared" ref="W3849:W3912" si="4359">D3849</f>
        <v>0</v>
      </c>
      <c r="X3849" s="188">
        <f t="shared" ref="X3849:X3912" si="4360">K3849</f>
        <v>0</v>
      </c>
      <c r="Y3849" s="33" t="str">
        <f t="shared" ref="Y3849:Y3912" si="4361">S3849</f>
        <v/>
      </c>
    </row>
    <row r="3850" spans="1:25" ht="15">
      <c r="A3850" s="39"/>
      <c r="B3850" s="240"/>
      <c r="C3850" s="14" t="str">
        <f>IF(B3848&lt;&gt;"",'Agents Postes'!E$5,"")</f>
        <v/>
      </c>
      <c r="D3850" s="15"/>
      <c r="E3850" s="16"/>
      <c r="F3850" s="16"/>
      <c r="G3850" s="17"/>
      <c r="H3850" s="17"/>
      <c r="I3850" s="18"/>
      <c r="J3850" s="18"/>
      <c r="K3850" s="19"/>
      <c r="L3850" s="1">
        <f t="shared" si="4317"/>
        <v>0</v>
      </c>
      <c r="M3850" s="4">
        <f t="shared" si="4318"/>
        <v>0</v>
      </c>
      <c r="R3850" t="str">
        <f t="shared" si="4355"/>
        <v/>
      </c>
      <c r="S3850" s="33" t="str">
        <f t="shared" ref="S3850" si="4362">S3848</f>
        <v/>
      </c>
      <c r="T3850" t="str">
        <f t="shared" si="4357"/>
        <v/>
      </c>
      <c r="U3850" t="str">
        <f t="shared" si="4358"/>
        <v/>
      </c>
      <c r="V3850" t="str">
        <f t="shared" si="4320"/>
        <v/>
      </c>
      <c r="W3850" s="188">
        <f t="shared" si="4359"/>
        <v>0</v>
      </c>
      <c r="X3850" s="188">
        <f t="shared" si="4360"/>
        <v>0</v>
      </c>
      <c r="Y3850" s="33" t="str">
        <f t="shared" si="4361"/>
        <v/>
      </c>
    </row>
    <row r="3851" spans="1:25" ht="15">
      <c r="A3851" s="39"/>
      <c r="B3851" s="240"/>
      <c r="C3851" s="14" t="str">
        <f>IF(B3848&lt;&gt;"",'Agents Postes'!E$6,"")</f>
        <v/>
      </c>
      <c r="D3851" s="15"/>
      <c r="E3851" s="16"/>
      <c r="F3851" s="16"/>
      <c r="G3851" s="17"/>
      <c r="H3851" s="17"/>
      <c r="I3851" s="18"/>
      <c r="J3851" s="18"/>
      <c r="K3851" s="19"/>
      <c r="L3851" s="1">
        <f t="shared" si="4317"/>
        <v>0</v>
      </c>
      <c r="M3851" s="4">
        <f t="shared" si="4318"/>
        <v>0</v>
      </c>
      <c r="R3851" t="str">
        <f t="shared" si="4355"/>
        <v/>
      </c>
      <c r="S3851" s="33" t="str">
        <f t="shared" ref="S3851" si="4363">S3848</f>
        <v/>
      </c>
      <c r="T3851" t="str">
        <f t="shared" si="4357"/>
        <v/>
      </c>
      <c r="U3851" t="str">
        <f t="shared" si="4358"/>
        <v/>
      </c>
      <c r="V3851" t="str">
        <f t="shared" si="4320"/>
        <v/>
      </c>
      <c r="W3851" s="188">
        <f t="shared" si="4359"/>
        <v>0</v>
      </c>
      <c r="X3851" s="188">
        <f t="shared" si="4360"/>
        <v>0</v>
      </c>
      <c r="Y3851" s="33" t="str">
        <f t="shared" si="4361"/>
        <v/>
      </c>
    </row>
    <row r="3852" spans="1:25" ht="15">
      <c r="A3852" s="39"/>
      <c r="B3852" s="240"/>
      <c r="C3852" s="14" t="str">
        <f>IF(B3848&lt;&gt;"",'Agents Postes'!E$7,"")</f>
        <v/>
      </c>
      <c r="D3852" s="15"/>
      <c r="E3852" s="16"/>
      <c r="F3852" s="16"/>
      <c r="G3852" s="17"/>
      <c r="H3852" s="17"/>
      <c r="I3852" s="18"/>
      <c r="J3852" s="18"/>
      <c r="K3852" s="19"/>
      <c r="L3852" s="1">
        <f t="shared" si="4317"/>
        <v>0</v>
      </c>
      <c r="M3852" s="4">
        <f t="shared" si="4318"/>
        <v>0</v>
      </c>
      <c r="R3852" t="str">
        <f t="shared" si="4355"/>
        <v/>
      </c>
      <c r="S3852" s="33" t="str">
        <f t="shared" ref="S3852" si="4364">S3848</f>
        <v/>
      </c>
      <c r="T3852" t="str">
        <f t="shared" si="4357"/>
        <v/>
      </c>
      <c r="U3852" t="str">
        <f t="shared" si="4358"/>
        <v/>
      </c>
      <c r="V3852" t="str">
        <f t="shared" si="4320"/>
        <v/>
      </c>
      <c r="W3852" s="188">
        <f t="shared" si="4359"/>
        <v>0</v>
      </c>
      <c r="X3852" s="188">
        <f t="shared" si="4360"/>
        <v>0</v>
      </c>
      <c r="Y3852" s="33" t="str">
        <f t="shared" si="4361"/>
        <v/>
      </c>
    </row>
    <row r="3853" spans="1:25" ht="15">
      <c r="A3853" s="39"/>
      <c r="B3853" s="240"/>
      <c r="C3853" s="14" t="str">
        <f>IF(B3848&lt;&gt;"",'Agents Postes'!E$8,"")</f>
        <v/>
      </c>
      <c r="D3853" s="15"/>
      <c r="E3853" s="16"/>
      <c r="F3853" s="16"/>
      <c r="G3853" s="17"/>
      <c r="H3853" s="17"/>
      <c r="I3853" s="18"/>
      <c r="J3853" s="18"/>
      <c r="K3853" s="19"/>
      <c r="L3853" s="1">
        <f t="shared" si="4317"/>
        <v>0</v>
      </c>
      <c r="M3853" s="4">
        <f t="shared" si="4318"/>
        <v>0</v>
      </c>
      <c r="R3853" t="str">
        <f t="shared" si="4355"/>
        <v/>
      </c>
      <c r="S3853" s="33" t="str">
        <f t="shared" ref="S3853" si="4365">S3848</f>
        <v/>
      </c>
      <c r="T3853" t="str">
        <f t="shared" si="4357"/>
        <v/>
      </c>
      <c r="U3853" t="str">
        <f t="shared" si="4358"/>
        <v/>
      </c>
      <c r="V3853" t="str">
        <f t="shared" si="4320"/>
        <v/>
      </c>
      <c r="W3853" s="188">
        <f t="shared" si="4359"/>
        <v>0</v>
      </c>
      <c r="X3853" s="188">
        <f t="shared" si="4360"/>
        <v>0</v>
      </c>
      <c r="Y3853" s="33" t="str">
        <f t="shared" si="4361"/>
        <v/>
      </c>
    </row>
    <row r="3854" spans="1:25" ht="15">
      <c r="A3854" s="39"/>
      <c r="B3854" s="240"/>
      <c r="C3854" s="14" t="str">
        <f>IF(B3848&lt;&gt;"",'Agents Postes'!E$9,"")</f>
        <v/>
      </c>
      <c r="D3854" s="15"/>
      <c r="E3854" s="16"/>
      <c r="F3854" s="16"/>
      <c r="G3854" s="17"/>
      <c r="H3854" s="17"/>
      <c r="I3854" s="18"/>
      <c r="J3854" s="18"/>
      <c r="K3854" s="19"/>
      <c r="L3854" s="1">
        <f t="shared" si="4317"/>
        <v>0</v>
      </c>
      <c r="M3854" s="4">
        <f t="shared" si="4318"/>
        <v>0</v>
      </c>
      <c r="R3854" t="str">
        <f t="shared" si="4355"/>
        <v/>
      </c>
      <c r="S3854" s="33" t="str">
        <f t="shared" ref="S3854" si="4366">S3848</f>
        <v/>
      </c>
      <c r="T3854" t="str">
        <f t="shared" si="4357"/>
        <v/>
      </c>
      <c r="U3854" t="str">
        <f t="shared" si="4358"/>
        <v/>
      </c>
      <c r="V3854" t="str">
        <f t="shared" si="4320"/>
        <v/>
      </c>
      <c r="W3854" s="188">
        <f t="shared" si="4359"/>
        <v>0</v>
      </c>
      <c r="X3854" s="188">
        <f t="shared" si="4360"/>
        <v>0</v>
      </c>
      <c r="Y3854" s="33" t="str">
        <f t="shared" si="4361"/>
        <v/>
      </c>
    </row>
    <row r="3855" spans="1:25" ht="15">
      <c r="A3855" s="39"/>
      <c r="B3855" s="240"/>
      <c r="C3855" s="14" t="str">
        <f>IF(B3848&lt;&gt;"",'Agents Postes'!E$10,"")</f>
        <v/>
      </c>
      <c r="D3855" s="15"/>
      <c r="E3855" s="16"/>
      <c r="F3855" s="16"/>
      <c r="G3855" s="17"/>
      <c r="H3855" s="17"/>
      <c r="I3855" s="18"/>
      <c r="J3855" s="18"/>
      <c r="K3855" s="19"/>
      <c r="L3855" s="1">
        <f t="shared" si="4317"/>
        <v>0</v>
      </c>
      <c r="M3855" s="4">
        <f t="shared" si="4318"/>
        <v>0</v>
      </c>
      <c r="R3855" t="str">
        <f t="shared" si="4355"/>
        <v/>
      </c>
      <c r="S3855" s="33" t="str">
        <f t="shared" ref="S3855" si="4367">S3848</f>
        <v/>
      </c>
      <c r="T3855" t="str">
        <f t="shared" si="4357"/>
        <v/>
      </c>
      <c r="U3855" t="str">
        <f t="shared" si="4358"/>
        <v/>
      </c>
      <c r="V3855" t="str">
        <f t="shared" si="4320"/>
        <v/>
      </c>
      <c r="W3855" s="188">
        <f t="shared" si="4359"/>
        <v>0</v>
      </c>
      <c r="X3855" s="188">
        <f t="shared" si="4360"/>
        <v>0</v>
      </c>
      <c r="Y3855" s="33" t="str">
        <f t="shared" si="4361"/>
        <v/>
      </c>
    </row>
    <row r="3856" spans="1:25" ht="15">
      <c r="A3856" s="39"/>
      <c r="B3856" s="240"/>
      <c r="C3856" s="14" t="str">
        <f>IF(B3848&lt;&gt;"",'Agents Postes'!E$11,"")</f>
        <v/>
      </c>
      <c r="D3856" s="15"/>
      <c r="E3856" s="16"/>
      <c r="F3856" s="16"/>
      <c r="G3856" s="17"/>
      <c r="H3856" s="17"/>
      <c r="I3856" s="18"/>
      <c r="J3856" s="18"/>
      <c r="K3856" s="19"/>
      <c r="L3856" s="1">
        <f t="shared" si="4317"/>
        <v>0</v>
      </c>
      <c r="M3856" s="4">
        <f t="shared" si="4318"/>
        <v>0</v>
      </c>
      <c r="R3856" t="str">
        <f t="shared" si="4355"/>
        <v/>
      </c>
      <c r="S3856" s="33" t="str">
        <f t="shared" ref="S3856" si="4368">S3848</f>
        <v/>
      </c>
      <c r="T3856" t="str">
        <f t="shared" si="4357"/>
        <v/>
      </c>
      <c r="U3856" t="str">
        <f t="shared" si="4358"/>
        <v/>
      </c>
      <c r="V3856" t="str">
        <f t="shared" si="4320"/>
        <v/>
      </c>
      <c r="W3856" s="188">
        <f t="shared" si="4359"/>
        <v>0</v>
      </c>
      <c r="X3856" s="188">
        <f t="shared" si="4360"/>
        <v>0</v>
      </c>
      <c r="Y3856" s="33" t="str">
        <f t="shared" si="4361"/>
        <v/>
      </c>
    </row>
    <row r="3857" spans="1:25" ht="15">
      <c r="A3857" s="39"/>
      <c r="B3857" s="240"/>
      <c r="C3857" s="14" t="str">
        <f>IF(B3848&lt;&gt;"",'Agents Postes'!E$12,"")</f>
        <v/>
      </c>
      <c r="D3857" s="15"/>
      <c r="E3857" s="16"/>
      <c r="F3857" s="16"/>
      <c r="G3857" s="17"/>
      <c r="H3857" s="17"/>
      <c r="I3857" s="18"/>
      <c r="J3857" s="18"/>
      <c r="K3857" s="19"/>
      <c r="L3857" s="1">
        <f t="shared" si="4317"/>
        <v>0</v>
      </c>
      <c r="M3857" s="4">
        <f t="shared" si="4318"/>
        <v>0</v>
      </c>
      <c r="R3857" t="str">
        <f t="shared" si="4355"/>
        <v/>
      </c>
      <c r="S3857" s="33" t="str">
        <f t="shared" ref="S3857" si="4369">S3848</f>
        <v/>
      </c>
      <c r="T3857" t="str">
        <f t="shared" si="4357"/>
        <v/>
      </c>
      <c r="U3857" t="str">
        <f t="shared" si="4358"/>
        <v/>
      </c>
      <c r="V3857" t="str">
        <f t="shared" si="4320"/>
        <v/>
      </c>
      <c r="W3857" s="188">
        <f t="shared" si="4359"/>
        <v>0</v>
      </c>
      <c r="X3857" s="188">
        <f t="shared" si="4360"/>
        <v>0</v>
      </c>
      <c r="Y3857" s="33" t="str">
        <f t="shared" si="4361"/>
        <v/>
      </c>
    </row>
    <row r="3858" spans="1:25" ht="15">
      <c r="A3858" s="39"/>
      <c r="B3858" s="240"/>
      <c r="C3858" s="14" t="str">
        <f>IF(B3848&lt;&gt;"",'Agents Postes'!E$13,"")</f>
        <v/>
      </c>
      <c r="D3858" s="15"/>
      <c r="E3858" s="16"/>
      <c r="F3858" s="16"/>
      <c r="G3858" s="17"/>
      <c r="H3858" s="17"/>
      <c r="I3858" s="18"/>
      <c r="J3858" s="18"/>
      <c r="K3858" s="19"/>
      <c r="L3858" s="1">
        <f t="shared" si="4317"/>
        <v>0</v>
      </c>
      <c r="M3858" s="4">
        <f t="shared" si="4318"/>
        <v>0</v>
      </c>
      <c r="R3858" t="str">
        <f t="shared" si="4355"/>
        <v/>
      </c>
      <c r="S3858" s="33" t="str">
        <f t="shared" ref="S3858" si="4370">S3848</f>
        <v/>
      </c>
      <c r="T3858" t="str">
        <f t="shared" si="4357"/>
        <v/>
      </c>
      <c r="U3858" t="str">
        <f t="shared" si="4358"/>
        <v/>
      </c>
      <c r="V3858" t="str">
        <f t="shared" si="4320"/>
        <v/>
      </c>
      <c r="W3858" s="188">
        <f t="shared" si="4359"/>
        <v>0</v>
      </c>
      <c r="X3858" s="188">
        <f t="shared" si="4360"/>
        <v>0</v>
      </c>
      <c r="Y3858" s="33" t="str">
        <f t="shared" si="4361"/>
        <v/>
      </c>
    </row>
    <row r="3859" spans="1:25" ht="15">
      <c r="A3859" s="39"/>
      <c r="B3859" s="240"/>
      <c r="C3859" s="14" t="str">
        <f>IF(B3848&lt;&gt;"",'Agents Postes'!E$14,"")</f>
        <v/>
      </c>
      <c r="D3859" s="15"/>
      <c r="E3859" s="16"/>
      <c r="F3859" s="16"/>
      <c r="G3859" s="17"/>
      <c r="H3859" s="17"/>
      <c r="I3859" s="18"/>
      <c r="J3859" s="18"/>
      <c r="K3859" s="19"/>
      <c r="L3859" s="1">
        <f t="shared" si="4317"/>
        <v>0</v>
      </c>
      <c r="M3859" s="4">
        <f t="shared" si="4318"/>
        <v>0</v>
      </c>
      <c r="R3859" t="str">
        <f t="shared" si="4355"/>
        <v/>
      </c>
      <c r="S3859" s="33" t="str">
        <f t="shared" ref="S3859" si="4371">S3848</f>
        <v/>
      </c>
      <c r="T3859" t="str">
        <f t="shared" si="4357"/>
        <v/>
      </c>
      <c r="U3859" t="str">
        <f t="shared" si="4358"/>
        <v/>
      </c>
      <c r="V3859" t="str">
        <f t="shared" si="4320"/>
        <v/>
      </c>
      <c r="W3859" s="188">
        <f t="shared" si="4359"/>
        <v>0</v>
      </c>
      <c r="X3859" s="188">
        <f t="shared" si="4360"/>
        <v>0</v>
      </c>
      <c r="Y3859" s="33" t="str">
        <f t="shared" si="4361"/>
        <v/>
      </c>
    </row>
    <row r="3860" spans="1:25" ht="15">
      <c r="A3860" s="39"/>
      <c r="B3860" s="240"/>
      <c r="C3860" s="14" t="str">
        <f>IF(B3849&lt;&gt;"",'Agents Postes'!E$14,"")</f>
        <v/>
      </c>
      <c r="D3860" s="15"/>
      <c r="E3860" s="16"/>
      <c r="F3860" s="16"/>
      <c r="G3860" s="17"/>
      <c r="H3860" s="17"/>
      <c r="I3860" s="18"/>
      <c r="J3860" s="18"/>
      <c r="K3860" s="19"/>
      <c r="L3860" s="1">
        <f t="shared" si="4317"/>
        <v>0</v>
      </c>
      <c r="M3860" s="4">
        <f t="shared" si="4318"/>
        <v>0</v>
      </c>
      <c r="R3860" t="str">
        <f t="shared" si="4355"/>
        <v/>
      </c>
      <c r="S3860" s="33" t="str">
        <f t="shared" ref="S3860" si="4372">S3848</f>
        <v/>
      </c>
      <c r="T3860" t="str">
        <f t="shared" si="4357"/>
        <v/>
      </c>
      <c r="U3860" t="str">
        <f t="shared" si="4358"/>
        <v/>
      </c>
      <c r="V3860" t="str">
        <f t="shared" si="4320"/>
        <v/>
      </c>
      <c r="W3860" s="188">
        <f t="shared" si="4359"/>
        <v>0</v>
      </c>
      <c r="X3860" s="188">
        <f t="shared" si="4360"/>
        <v>0</v>
      </c>
      <c r="Y3860" s="33" t="str">
        <f t="shared" si="4361"/>
        <v/>
      </c>
    </row>
    <row r="3861" spans="1:25" ht="15">
      <c r="A3861" s="39"/>
      <c r="B3861" s="240"/>
      <c r="C3861" s="14" t="str">
        <f>IF(B3850&lt;&gt;"",'Agents Postes'!E$14,"")</f>
        <v/>
      </c>
      <c r="D3861" s="15"/>
      <c r="E3861" s="16"/>
      <c r="F3861" s="16"/>
      <c r="G3861" s="17"/>
      <c r="H3861" s="17"/>
      <c r="I3861" s="18"/>
      <c r="J3861" s="18"/>
      <c r="K3861" s="19"/>
      <c r="L3861" s="1">
        <f t="shared" si="4317"/>
        <v>0</v>
      </c>
      <c r="M3861" s="4">
        <f t="shared" si="4318"/>
        <v>0</v>
      </c>
      <c r="R3861" t="str">
        <f t="shared" si="4355"/>
        <v/>
      </c>
      <c r="S3861" s="33" t="str">
        <f t="shared" ref="S3861" si="4373">S3848</f>
        <v/>
      </c>
      <c r="T3861" t="str">
        <f t="shared" si="4357"/>
        <v/>
      </c>
      <c r="U3861" t="str">
        <f t="shared" si="4358"/>
        <v/>
      </c>
      <c r="V3861" t="str">
        <f t="shared" si="4320"/>
        <v/>
      </c>
      <c r="W3861" s="188">
        <f t="shared" si="4359"/>
        <v>0</v>
      </c>
      <c r="X3861" s="188">
        <f t="shared" si="4360"/>
        <v>0</v>
      </c>
      <c r="Y3861" s="33" t="str">
        <f t="shared" si="4361"/>
        <v/>
      </c>
    </row>
    <row r="3862" spans="1:25" ht="15.75" thickBot="1">
      <c r="A3862" s="39"/>
      <c r="B3862" s="241"/>
      <c r="C3862" s="14" t="str">
        <f>IF(B3851&lt;&gt;"",'Agents Postes'!E$14,"")</f>
        <v/>
      </c>
      <c r="D3862" s="15"/>
      <c r="E3862" s="126"/>
      <c r="F3862" s="126"/>
      <c r="G3862" s="127"/>
      <c r="H3862" s="127"/>
      <c r="I3862" s="128"/>
      <c r="J3862" s="128"/>
      <c r="K3862" s="21"/>
      <c r="L3862" s="5">
        <f t="shared" si="4317"/>
        <v>0</v>
      </c>
      <c r="M3862" s="6">
        <f t="shared" si="4318"/>
        <v>0</v>
      </c>
      <c r="R3862" t="str">
        <f t="shared" si="4355"/>
        <v/>
      </c>
      <c r="S3862" s="33" t="str">
        <f t="shared" ref="S3862" si="4374">S3848</f>
        <v/>
      </c>
      <c r="T3862" t="str">
        <f t="shared" si="4357"/>
        <v/>
      </c>
      <c r="U3862" t="str">
        <f t="shared" si="4358"/>
        <v/>
      </c>
      <c r="V3862" t="str">
        <f t="shared" si="4320"/>
        <v/>
      </c>
      <c r="W3862" s="188">
        <f t="shared" si="4359"/>
        <v>0</v>
      </c>
      <c r="X3862" s="188">
        <f t="shared" si="4360"/>
        <v>0</v>
      </c>
      <c r="Y3862" s="33" t="str">
        <f t="shared" si="4361"/>
        <v/>
      </c>
    </row>
    <row r="3863" spans="1:25" ht="15">
      <c r="A3863" s="39">
        <v>257</v>
      </c>
      <c r="B3863" s="239" t="str">
        <f>IF(WORKDAY(D$4,A3863,Feries)&lt;=F$4,WORKDAY(D$4,A3863,Feries),"")</f>
        <v/>
      </c>
      <c r="C3863" s="11" t="str">
        <f>IF(B3863&lt;&gt;"",'Agents Postes'!E$3,"")</f>
        <v/>
      </c>
      <c r="D3863" s="12"/>
      <c r="E3863" s="123"/>
      <c r="F3863" s="123"/>
      <c r="G3863" s="124"/>
      <c r="H3863" s="124"/>
      <c r="I3863" s="125"/>
      <c r="J3863" s="125"/>
      <c r="K3863" s="13"/>
      <c r="L3863" s="2">
        <f t="shared" si="4317"/>
        <v>0</v>
      </c>
      <c r="M3863" s="3">
        <f t="shared" si="4318"/>
        <v>0</v>
      </c>
      <c r="R3863" t="str">
        <f t="shared" si="4355"/>
        <v/>
      </c>
      <c r="S3863" s="33" t="str">
        <f t="shared" ref="S3863" si="4375">B3863</f>
        <v/>
      </c>
      <c r="T3863" t="str">
        <f t="shared" si="4357"/>
        <v/>
      </c>
      <c r="U3863" t="str">
        <f t="shared" si="4358"/>
        <v/>
      </c>
      <c r="V3863" t="str">
        <f t="shared" si="4320"/>
        <v/>
      </c>
      <c r="W3863" s="188">
        <f t="shared" si="4359"/>
        <v>0</v>
      </c>
      <c r="X3863" s="188">
        <f t="shared" si="4360"/>
        <v>0</v>
      </c>
      <c r="Y3863" s="33" t="str">
        <f t="shared" si="4361"/>
        <v/>
      </c>
    </row>
    <row r="3864" spans="1:25" ht="15">
      <c r="A3864" s="39"/>
      <c r="B3864" s="240"/>
      <c r="C3864" s="14" t="str">
        <f>IF(B3863&lt;&gt;"",'Agents Postes'!E$4,"")</f>
        <v/>
      </c>
      <c r="D3864" s="15"/>
      <c r="E3864" s="16"/>
      <c r="F3864" s="16"/>
      <c r="G3864" s="17"/>
      <c r="H3864" s="17"/>
      <c r="I3864" s="18"/>
      <c r="J3864" s="18"/>
      <c r="K3864" s="19"/>
      <c r="L3864" s="1">
        <f t="shared" si="4317"/>
        <v>0</v>
      </c>
      <c r="M3864" s="4">
        <f t="shared" si="4318"/>
        <v>0</v>
      </c>
      <c r="R3864" t="str">
        <f t="shared" si="4355"/>
        <v/>
      </c>
      <c r="S3864" s="33" t="str">
        <f t="shared" ref="S3864" si="4376">S3863</f>
        <v/>
      </c>
      <c r="T3864" t="str">
        <f t="shared" si="4357"/>
        <v/>
      </c>
      <c r="U3864" t="str">
        <f t="shared" si="4358"/>
        <v/>
      </c>
      <c r="V3864" t="str">
        <f t="shared" si="4320"/>
        <v/>
      </c>
      <c r="W3864" s="188">
        <f t="shared" si="4359"/>
        <v>0</v>
      </c>
      <c r="X3864" s="188">
        <f t="shared" si="4360"/>
        <v>0</v>
      </c>
      <c r="Y3864" s="33" t="str">
        <f t="shared" si="4361"/>
        <v/>
      </c>
    </row>
    <row r="3865" spans="1:25" ht="15">
      <c r="A3865" s="39"/>
      <c r="B3865" s="240"/>
      <c r="C3865" s="14" t="str">
        <f>IF(B3863&lt;&gt;"",'Agents Postes'!E$5,"")</f>
        <v/>
      </c>
      <c r="D3865" s="15"/>
      <c r="E3865" s="16"/>
      <c r="F3865" s="16"/>
      <c r="G3865" s="17"/>
      <c r="H3865" s="17"/>
      <c r="I3865" s="18"/>
      <c r="J3865" s="18"/>
      <c r="K3865" s="19"/>
      <c r="L3865" s="1">
        <f t="shared" si="4317"/>
        <v>0</v>
      </c>
      <c r="M3865" s="4">
        <f t="shared" si="4318"/>
        <v>0</v>
      </c>
      <c r="R3865" t="str">
        <f t="shared" si="4355"/>
        <v/>
      </c>
      <c r="S3865" s="33" t="str">
        <f t="shared" ref="S3865" si="4377">S3863</f>
        <v/>
      </c>
      <c r="T3865" t="str">
        <f t="shared" si="4357"/>
        <v/>
      </c>
      <c r="U3865" t="str">
        <f t="shared" si="4358"/>
        <v/>
      </c>
      <c r="V3865" t="str">
        <f t="shared" si="4320"/>
        <v/>
      </c>
      <c r="W3865" s="188">
        <f t="shared" si="4359"/>
        <v>0</v>
      </c>
      <c r="X3865" s="188">
        <f t="shared" si="4360"/>
        <v>0</v>
      </c>
      <c r="Y3865" s="33" t="str">
        <f t="shared" si="4361"/>
        <v/>
      </c>
    </row>
    <row r="3866" spans="1:25" ht="15">
      <c r="A3866" s="39"/>
      <c r="B3866" s="240"/>
      <c r="C3866" s="14" t="str">
        <f>IF(B3863&lt;&gt;"",'Agents Postes'!E$6,"")</f>
        <v/>
      </c>
      <c r="D3866" s="15"/>
      <c r="E3866" s="16"/>
      <c r="F3866" s="16"/>
      <c r="G3866" s="17"/>
      <c r="H3866" s="17"/>
      <c r="I3866" s="18"/>
      <c r="J3866" s="18"/>
      <c r="K3866" s="19"/>
      <c r="L3866" s="1">
        <f t="shared" si="4317"/>
        <v>0</v>
      </c>
      <c r="M3866" s="4">
        <f t="shared" si="4318"/>
        <v>0</v>
      </c>
      <c r="R3866" t="str">
        <f t="shared" si="4355"/>
        <v/>
      </c>
      <c r="S3866" s="33" t="str">
        <f t="shared" ref="S3866" si="4378">S3863</f>
        <v/>
      </c>
      <c r="T3866" t="str">
        <f t="shared" si="4357"/>
        <v/>
      </c>
      <c r="U3866" t="str">
        <f t="shared" si="4358"/>
        <v/>
      </c>
      <c r="V3866" t="str">
        <f t="shared" si="4320"/>
        <v/>
      </c>
      <c r="W3866" s="188">
        <f t="shared" si="4359"/>
        <v>0</v>
      </c>
      <c r="X3866" s="188">
        <f t="shared" si="4360"/>
        <v>0</v>
      </c>
      <c r="Y3866" s="33" t="str">
        <f t="shared" si="4361"/>
        <v/>
      </c>
    </row>
    <row r="3867" spans="1:25" ht="15">
      <c r="A3867" s="39"/>
      <c r="B3867" s="240"/>
      <c r="C3867" s="14" t="str">
        <f>IF(B3863&lt;&gt;"",'Agents Postes'!E$7,"")</f>
        <v/>
      </c>
      <c r="D3867" s="15"/>
      <c r="E3867" s="16"/>
      <c r="F3867" s="16"/>
      <c r="G3867" s="17"/>
      <c r="H3867" s="17"/>
      <c r="I3867" s="18"/>
      <c r="J3867" s="18"/>
      <c r="K3867" s="19"/>
      <c r="L3867" s="1">
        <f t="shared" si="4317"/>
        <v>0</v>
      </c>
      <c r="M3867" s="4">
        <f t="shared" si="4318"/>
        <v>0</v>
      </c>
      <c r="R3867" t="str">
        <f t="shared" si="4355"/>
        <v/>
      </c>
      <c r="S3867" s="33" t="str">
        <f t="shared" ref="S3867" si="4379">S3863</f>
        <v/>
      </c>
      <c r="T3867" t="str">
        <f t="shared" si="4357"/>
        <v/>
      </c>
      <c r="U3867" t="str">
        <f t="shared" si="4358"/>
        <v/>
      </c>
      <c r="V3867" t="str">
        <f t="shared" si="4320"/>
        <v/>
      </c>
      <c r="W3867" s="188">
        <f t="shared" si="4359"/>
        <v>0</v>
      </c>
      <c r="X3867" s="188">
        <f t="shared" si="4360"/>
        <v>0</v>
      </c>
      <c r="Y3867" s="33" t="str">
        <f t="shared" si="4361"/>
        <v/>
      </c>
    </row>
    <row r="3868" spans="1:25" ht="15">
      <c r="A3868" s="39"/>
      <c r="B3868" s="240"/>
      <c r="C3868" s="14" t="str">
        <f>IF(B3863&lt;&gt;"",'Agents Postes'!E$8,"")</f>
        <v/>
      </c>
      <c r="D3868" s="15"/>
      <c r="E3868" s="16"/>
      <c r="F3868" s="16"/>
      <c r="G3868" s="17"/>
      <c r="H3868" s="17"/>
      <c r="I3868" s="18"/>
      <c r="J3868" s="18"/>
      <c r="K3868" s="19"/>
      <c r="L3868" s="1">
        <f t="shared" si="4317"/>
        <v>0</v>
      </c>
      <c r="M3868" s="4">
        <f t="shared" si="4318"/>
        <v>0</v>
      </c>
      <c r="R3868" t="str">
        <f t="shared" si="4355"/>
        <v/>
      </c>
      <c r="S3868" s="33" t="str">
        <f t="shared" ref="S3868" si="4380">S3863</f>
        <v/>
      </c>
      <c r="T3868" t="str">
        <f t="shared" si="4357"/>
        <v/>
      </c>
      <c r="U3868" t="str">
        <f t="shared" si="4358"/>
        <v/>
      </c>
      <c r="V3868" t="str">
        <f t="shared" si="4320"/>
        <v/>
      </c>
      <c r="W3868" s="188">
        <f t="shared" si="4359"/>
        <v>0</v>
      </c>
      <c r="X3868" s="188">
        <f t="shared" si="4360"/>
        <v>0</v>
      </c>
      <c r="Y3868" s="33" t="str">
        <f t="shared" si="4361"/>
        <v/>
      </c>
    </row>
    <row r="3869" spans="1:25" ht="15">
      <c r="A3869" s="39"/>
      <c r="B3869" s="240"/>
      <c r="C3869" s="14" t="str">
        <f>IF(B3863&lt;&gt;"",'Agents Postes'!E$9,"")</f>
        <v/>
      </c>
      <c r="D3869" s="15"/>
      <c r="E3869" s="16"/>
      <c r="F3869" s="16"/>
      <c r="G3869" s="17"/>
      <c r="H3869" s="17"/>
      <c r="I3869" s="18"/>
      <c r="J3869" s="18"/>
      <c r="K3869" s="19"/>
      <c r="L3869" s="1">
        <f t="shared" si="4317"/>
        <v>0</v>
      </c>
      <c r="M3869" s="4">
        <f t="shared" si="4318"/>
        <v>0</v>
      </c>
      <c r="R3869" t="str">
        <f t="shared" si="4355"/>
        <v/>
      </c>
      <c r="S3869" s="33" t="str">
        <f t="shared" ref="S3869" si="4381">S3863</f>
        <v/>
      </c>
      <c r="T3869" t="str">
        <f t="shared" si="4357"/>
        <v/>
      </c>
      <c r="U3869" t="str">
        <f t="shared" si="4358"/>
        <v/>
      </c>
      <c r="V3869" t="str">
        <f t="shared" si="4320"/>
        <v/>
      </c>
      <c r="W3869" s="188">
        <f t="shared" si="4359"/>
        <v>0</v>
      </c>
      <c r="X3869" s="188">
        <f t="shared" si="4360"/>
        <v>0</v>
      </c>
      <c r="Y3869" s="33" t="str">
        <f t="shared" si="4361"/>
        <v/>
      </c>
    </row>
    <row r="3870" spans="1:25" ht="15">
      <c r="A3870" s="39"/>
      <c r="B3870" s="240"/>
      <c r="C3870" s="14" t="str">
        <f>IF(B3863&lt;&gt;"",'Agents Postes'!E$10,"")</f>
        <v/>
      </c>
      <c r="D3870" s="15"/>
      <c r="E3870" s="16"/>
      <c r="F3870" s="16"/>
      <c r="G3870" s="17"/>
      <c r="H3870" s="17"/>
      <c r="I3870" s="18"/>
      <c r="J3870" s="18"/>
      <c r="K3870" s="19"/>
      <c r="L3870" s="1">
        <f t="shared" si="4317"/>
        <v>0</v>
      </c>
      <c r="M3870" s="4">
        <f t="shared" si="4318"/>
        <v>0</v>
      </c>
      <c r="R3870" t="str">
        <f t="shared" si="4355"/>
        <v/>
      </c>
      <c r="S3870" s="33" t="str">
        <f t="shared" ref="S3870" si="4382">S3863</f>
        <v/>
      </c>
      <c r="T3870" t="str">
        <f t="shared" si="4357"/>
        <v/>
      </c>
      <c r="U3870" t="str">
        <f t="shared" si="4358"/>
        <v/>
      </c>
      <c r="V3870" t="str">
        <f t="shared" si="4320"/>
        <v/>
      </c>
      <c r="W3870" s="188">
        <f t="shared" si="4359"/>
        <v>0</v>
      </c>
      <c r="X3870" s="188">
        <f t="shared" si="4360"/>
        <v>0</v>
      </c>
      <c r="Y3870" s="33" t="str">
        <f t="shared" si="4361"/>
        <v/>
      </c>
    </row>
    <row r="3871" spans="1:25" ht="15">
      <c r="A3871" s="39"/>
      <c r="B3871" s="240"/>
      <c r="C3871" s="14" t="str">
        <f>IF(B3863&lt;&gt;"",'Agents Postes'!E$11,"")</f>
        <v/>
      </c>
      <c r="D3871" s="15"/>
      <c r="E3871" s="16"/>
      <c r="F3871" s="16"/>
      <c r="G3871" s="17"/>
      <c r="H3871" s="17"/>
      <c r="I3871" s="18"/>
      <c r="J3871" s="18"/>
      <c r="K3871" s="19"/>
      <c r="L3871" s="1">
        <f t="shared" si="4317"/>
        <v>0</v>
      </c>
      <c r="M3871" s="4">
        <f t="shared" si="4318"/>
        <v>0</v>
      </c>
      <c r="R3871" t="str">
        <f t="shared" si="4355"/>
        <v/>
      </c>
      <c r="S3871" s="33" t="str">
        <f t="shared" ref="S3871" si="4383">S3863</f>
        <v/>
      </c>
      <c r="T3871" t="str">
        <f t="shared" si="4357"/>
        <v/>
      </c>
      <c r="U3871" t="str">
        <f t="shared" si="4358"/>
        <v/>
      </c>
      <c r="V3871" t="str">
        <f t="shared" si="4320"/>
        <v/>
      </c>
      <c r="W3871" s="188">
        <f t="shared" si="4359"/>
        <v>0</v>
      </c>
      <c r="X3871" s="188">
        <f t="shared" si="4360"/>
        <v>0</v>
      </c>
      <c r="Y3871" s="33" t="str">
        <f t="shared" si="4361"/>
        <v/>
      </c>
    </row>
    <row r="3872" spans="1:25" ht="15">
      <c r="A3872" s="39"/>
      <c r="B3872" s="240"/>
      <c r="C3872" s="14" t="str">
        <f>IF(B3863&lt;&gt;"",'Agents Postes'!E$12,"")</f>
        <v/>
      </c>
      <c r="D3872" s="15"/>
      <c r="E3872" s="16"/>
      <c r="F3872" s="16"/>
      <c r="G3872" s="17"/>
      <c r="H3872" s="17"/>
      <c r="I3872" s="18"/>
      <c r="J3872" s="18"/>
      <c r="K3872" s="19"/>
      <c r="L3872" s="1">
        <f t="shared" si="4317"/>
        <v>0</v>
      </c>
      <c r="M3872" s="4">
        <f t="shared" si="4318"/>
        <v>0</v>
      </c>
      <c r="R3872" t="str">
        <f t="shared" si="4355"/>
        <v/>
      </c>
      <c r="S3872" s="33" t="str">
        <f t="shared" ref="S3872" si="4384">S3863</f>
        <v/>
      </c>
      <c r="T3872" t="str">
        <f t="shared" si="4357"/>
        <v/>
      </c>
      <c r="U3872" t="str">
        <f t="shared" si="4358"/>
        <v/>
      </c>
      <c r="V3872" t="str">
        <f t="shared" si="4320"/>
        <v/>
      </c>
      <c r="W3872" s="188">
        <f t="shared" si="4359"/>
        <v>0</v>
      </c>
      <c r="X3872" s="188">
        <f t="shared" si="4360"/>
        <v>0</v>
      </c>
      <c r="Y3872" s="33" t="str">
        <f t="shared" si="4361"/>
        <v/>
      </c>
    </row>
    <row r="3873" spans="1:25" ht="15">
      <c r="A3873" s="39"/>
      <c r="B3873" s="240"/>
      <c r="C3873" s="14" t="str">
        <f>IF(B3863&lt;&gt;"",'Agents Postes'!E$13,"")</f>
        <v/>
      </c>
      <c r="D3873" s="15"/>
      <c r="E3873" s="16"/>
      <c r="F3873" s="16"/>
      <c r="G3873" s="17"/>
      <c r="H3873" s="17"/>
      <c r="I3873" s="18"/>
      <c r="J3873" s="18"/>
      <c r="K3873" s="19"/>
      <c r="L3873" s="1">
        <f t="shared" si="4317"/>
        <v>0</v>
      </c>
      <c r="M3873" s="4">
        <f t="shared" si="4318"/>
        <v>0</v>
      </c>
      <c r="R3873" t="str">
        <f t="shared" si="4355"/>
        <v/>
      </c>
      <c r="S3873" s="33" t="str">
        <f t="shared" ref="S3873" si="4385">S3863</f>
        <v/>
      </c>
      <c r="T3873" t="str">
        <f t="shared" si="4357"/>
        <v/>
      </c>
      <c r="U3873" t="str">
        <f t="shared" si="4358"/>
        <v/>
      </c>
      <c r="V3873" t="str">
        <f t="shared" si="4320"/>
        <v/>
      </c>
      <c r="W3873" s="188">
        <f t="shared" si="4359"/>
        <v>0</v>
      </c>
      <c r="X3873" s="188">
        <f t="shared" si="4360"/>
        <v>0</v>
      </c>
      <c r="Y3873" s="33" t="str">
        <f t="shared" si="4361"/>
        <v/>
      </c>
    </row>
    <row r="3874" spans="1:25" ht="15">
      <c r="A3874" s="39"/>
      <c r="B3874" s="240"/>
      <c r="C3874" s="14" t="str">
        <f>IF(B3863&lt;&gt;"",'Agents Postes'!E$14,"")</f>
        <v/>
      </c>
      <c r="D3874" s="15"/>
      <c r="E3874" s="16"/>
      <c r="F3874" s="16"/>
      <c r="G3874" s="17"/>
      <c r="H3874" s="17"/>
      <c r="I3874" s="18"/>
      <c r="J3874" s="18"/>
      <c r="K3874" s="19"/>
      <c r="L3874" s="1">
        <f t="shared" si="4317"/>
        <v>0</v>
      </c>
      <c r="M3874" s="4">
        <f t="shared" si="4318"/>
        <v>0</v>
      </c>
      <c r="R3874" t="str">
        <f t="shared" si="4355"/>
        <v/>
      </c>
      <c r="S3874" s="33" t="str">
        <f t="shared" ref="S3874" si="4386">S3863</f>
        <v/>
      </c>
      <c r="T3874" t="str">
        <f t="shared" si="4357"/>
        <v/>
      </c>
      <c r="U3874" t="str">
        <f t="shared" si="4358"/>
        <v/>
      </c>
      <c r="V3874" t="str">
        <f t="shared" si="4320"/>
        <v/>
      </c>
      <c r="W3874" s="188">
        <f t="shared" si="4359"/>
        <v>0</v>
      </c>
      <c r="X3874" s="188">
        <f t="shared" si="4360"/>
        <v>0</v>
      </c>
      <c r="Y3874" s="33" t="str">
        <f t="shared" si="4361"/>
        <v/>
      </c>
    </row>
    <row r="3875" spans="1:25" ht="15">
      <c r="A3875" s="39"/>
      <c r="B3875" s="240"/>
      <c r="C3875" s="14" t="str">
        <f>IF(B3864&lt;&gt;"",'Agents Postes'!E$14,"")</f>
        <v/>
      </c>
      <c r="D3875" s="15"/>
      <c r="E3875" s="16"/>
      <c r="F3875" s="16"/>
      <c r="G3875" s="17"/>
      <c r="H3875" s="17"/>
      <c r="I3875" s="18"/>
      <c r="J3875" s="18"/>
      <c r="K3875" s="19"/>
      <c r="L3875" s="1">
        <f t="shared" si="4317"/>
        <v>0</v>
      </c>
      <c r="M3875" s="4">
        <f t="shared" si="4318"/>
        <v>0</v>
      </c>
      <c r="R3875" t="str">
        <f t="shared" si="4355"/>
        <v/>
      </c>
      <c r="S3875" s="33" t="str">
        <f t="shared" ref="S3875" si="4387">S3863</f>
        <v/>
      </c>
      <c r="T3875" t="str">
        <f t="shared" si="4357"/>
        <v/>
      </c>
      <c r="U3875" t="str">
        <f t="shared" si="4358"/>
        <v/>
      </c>
      <c r="V3875" t="str">
        <f t="shared" si="4320"/>
        <v/>
      </c>
      <c r="W3875" s="188">
        <f t="shared" si="4359"/>
        <v>0</v>
      </c>
      <c r="X3875" s="188">
        <f t="shared" si="4360"/>
        <v>0</v>
      </c>
      <c r="Y3875" s="33" t="str">
        <f t="shared" si="4361"/>
        <v/>
      </c>
    </row>
    <row r="3876" spans="1:25" ht="15">
      <c r="A3876" s="39"/>
      <c r="B3876" s="240"/>
      <c r="C3876" s="14" t="str">
        <f>IF(B3865&lt;&gt;"",'Agents Postes'!E$14,"")</f>
        <v/>
      </c>
      <c r="D3876" s="15"/>
      <c r="E3876" s="16"/>
      <c r="F3876" s="16"/>
      <c r="G3876" s="17"/>
      <c r="H3876" s="17"/>
      <c r="I3876" s="18"/>
      <c r="J3876" s="18"/>
      <c r="K3876" s="19"/>
      <c r="L3876" s="1">
        <f t="shared" si="4317"/>
        <v>0</v>
      </c>
      <c r="M3876" s="4">
        <f t="shared" si="4318"/>
        <v>0</v>
      </c>
      <c r="R3876" t="str">
        <f t="shared" si="4355"/>
        <v/>
      </c>
      <c r="S3876" s="33" t="str">
        <f t="shared" ref="S3876" si="4388">S3863</f>
        <v/>
      </c>
      <c r="T3876" t="str">
        <f t="shared" si="4357"/>
        <v/>
      </c>
      <c r="U3876" t="str">
        <f t="shared" si="4358"/>
        <v/>
      </c>
      <c r="V3876" t="str">
        <f t="shared" si="4320"/>
        <v/>
      </c>
      <c r="W3876" s="188">
        <f t="shared" si="4359"/>
        <v>0</v>
      </c>
      <c r="X3876" s="188">
        <f t="shared" si="4360"/>
        <v>0</v>
      </c>
      <c r="Y3876" s="33" t="str">
        <f t="shared" si="4361"/>
        <v/>
      </c>
    </row>
    <row r="3877" spans="1:25" ht="15.75" thickBot="1">
      <c r="A3877" s="39"/>
      <c r="B3877" s="241"/>
      <c r="C3877" s="14" t="str">
        <f>IF(B3866&lt;&gt;"",'Agents Postes'!E$14,"")</f>
        <v/>
      </c>
      <c r="D3877" s="15"/>
      <c r="E3877" s="126"/>
      <c r="F3877" s="126"/>
      <c r="G3877" s="127"/>
      <c r="H3877" s="127"/>
      <c r="I3877" s="128"/>
      <c r="J3877" s="128"/>
      <c r="K3877" s="21"/>
      <c r="L3877" s="5">
        <f t="shared" si="4317"/>
        <v>0</v>
      </c>
      <c r="M3877" s="6">
        <f t="shared" si="4318"/>
        <v>0</v>
      </c>
      <c r="R3877" t="str">
        <f t="shared" si="4355"/>
        <v/>
      </c>
      <c r="S3877" s="33" t="str">
        <f t="shared" ref="S3877" si="4389">S3863</f>
        <v/>
      </c>
      <c r="T3877" t="str">
        <f t="shared" si="4357"/>
        <v/>
      </c>
      <c r="U3877" t="str">
        <f t="shared" si="4358"/>
        <v/>
      </c>
      <c r="V3877" t="str">
        <f t="shared" si="4320"/>
        <v/>
      </c>
      <c r="W3877" s="188">
        <f t="shared" si="4359"/>
        <v>0</v>
      </c>
      <c r="X3877" s="188">
        <f t="shared" si="4360"/>
        <v>0</v>
      </c>
      <c r="Y3877" s="33" t="str">
        <f t="shared" si="4361"/>
        <v/>
      </c>
    </row>
    <row r="3878" spans="1:25" ht="15">
      <c r="A3878" s="39">
        <v>258</v>
      </c>
      <c r="B3878" s="239" t="str">
        <f>IF(WORKDAY(D$4,A3878,Feries)&lt;=F$4,WORKDAY(D$4,A3878,Feries),"")</f>
        <v/>
      </c>
      <c r="C3878" s="11" t="str">
        <f>IF(B3878&lt;&gt;"",'Agents Postes'!E$3,"")</f>
        <v/>
      </c>
      <c r="D3878" s="12"/>
      <c r="E3878" s="123"/>
      <c r="F3878" s="123"/>
      <c r="G3878" s="124"/>
      <c r="H3878" s="124"/>
      <c r="I3878" s="125"/>
      <c r="J3878" s="125"/>
      <c r="K3878" s="13"/>
      <c r="L3878" s="2">
        <f t="shared" ref="L3878:L3922" si="4390">(F3878-E3878)+(H3878-G3878)+(J3878-I3878)</f>
        <v>0</v>
      </c>
      <c r="M3878" s="3">
        <f t="shared" ref="M3878:M3922" si="4391">L3878*24</f>
        <v>0</v>
      </c>
      <c r="R3878" t="str">
        <f t="shared" si="4355"/>
        <v/>
      </c>
      <c r="S3878" s="33" t="str">
        <f t="shared" ref="S3878" si="4392">B3878</f>
        <v/>
      </c>
      <c r="T3878" t="str">
        <f t="shared" si="4357"/>
        <v/>
      </c>
      <c r="U3878" t="str">
        <f t="shared" si="4358"/>
        <v/>
      </c>
      <c r="V3878" t="str">
        <f t="shared" ref="V3878:V3922" si="4393">T3878&amp;C3878&amp;R3878</f>
        <v/>
      </c>
      <c r="W3878" s="188">
        <f t="shared" si="4359"/>
        <v>0</v>
      </c>
      <c r="X3878" s="188">
        <f t="shared" si="4360"/>
        <v>0</v>
      </c>
      <c r="Y3878" s="33" t="str">
        <f t="shared" si="4361"/>
        <v/>
      </c>
    </row>
    <row r="3879" spans="1:25" ht="15">
      <c r="A3879" s="39"/>
      <c r="B3879" s="240"/>
      <c r="C3879" s="14" t="str">
        <f>IF(B3878&lt;&gt;"",'Agents Postes'!E$4,"")</f>
        <v/>
      </c>
      <c r="D3879" s="15"/>
      <c r="E3879" s="16"/>
      <c r="F3879" s="16"/>
      <c r="G3879" s="17"/>
      <c r="H3879" s="17"/>
      <c r="I3879" s="18"/>
      <c r="J3879" s="18"/>
      <c r="K3879" s="19"/>
      <c r="L3879" s="1">
        <f t="shared" si="4390"/>
        <v>0</v>
      </c>
      <c r="M3879" s="4">
        <f t="shared" si="4391"/>
        <v>0</v>
      </c>
      <c r="R3879" t="str">
        <f t="shared" si="4355"/>
        <v/>
      </c>
      <c r="S3879" s="33" t="str">
        <f t="shared" ref="S3879" si="4394">S3878</f>
        <v/>
      </c>
      <c r="T3879" t="str">
        <f t="shared" si="4357"/>
        <v/>
      </c>
      <c r="U3879" t="str">
        <f t="shared" si="4358"/>
        <v/>
      </c>
      <c r="V3879" t="str">
        <f t="shared" si="4393"/>
        <v/>
      </c>
      <c r="W3879" s="188">
        <f t="shared" si="4359"/>
        <v>0</v>
      </c>
      <c r="X3879" s="188">
        <f t="shared" si="4360"/>
        <v>0</v>
      </c>
      <c r="Y3879" s="33" t="str">
        <f t="shared" si="4361"/>
        <v/>
      </c>
    </row>
    <row r="3880" spans="1:25" ht="15">
      <c r="A3880" s="39"/>
      <c r="B3880" s="240"/>
      <c r="C3880" s="14" t="str">
        <f>IF(B3878&lt;&gt;"",'Agents Postes'!E$5,"")</f>
        <v/>
      </c>
      <c r="D3880" s="15"/>
      <c r="E3880" s="16"/>
      <c r="F3880" s="16"/>
      <c r="G3880" s="17"/>
      <c r="H3880" s="17"/>
      <c r="I3880" s="18"/>
      <c r="J3880" s="18"/>
      <c r="K3880" s="19"/>
      <c r="L3880" s="1">
        <f t="shared" si="4390"/>
        <v>0</v>
      </c>
      <c r="M3880" s="4">
        <f t="shared" si="4391"/>
        <v>0</v>
      </c>
      <c r="R3880" t="str">
        <f t="shared" si="4355"/>
        <v/>
      </c>
      <c r="S3880" s="33" t="str">
        <f t="shared" ref="S3880" si="4395">S3878</f>
        <v/>
      </c>
      <c r="T3880" t="str">
        <f t="shared" si="4357"/>
        <v/>
      </c>
      <c r="U3880" t="str">
        <f t="shared" si="4358"/>
        <v/>
      </c>
      <c r="V3880" t="str">
        <f t="shared" si="4393"/>
        <v/>
      </c>
      <c r="W3880" s="188">
        <f t="shared" si="4359"/>
        <v>0</v>
      </c>
      <c r="X3880" s="188">
        <f t="shared" si="4360"/>
        <v>0</v>
      </c>
      <c r="Y3880" s="33" t="str">
        <f t="shared" si="4361"/>
        <v/>
      </c>
    </row>
    <row r="3881" spans="1:25" ht="15">
      <c r="A3881" s="39"/>
      <c r="B3881" s="240"/>
      <c r="C3881" s="14" t="str">
        <f>IF(B3878&lt;&gt;"",'Agents Postes'!E$6,"")</f>
        <v/>
      </c>
      <c r="D3881" s="15"/>
      <c r="E3881" s="16"/>
      <c r="F3881" s="16"/>
      <c r="G3881" s="17"/>
      <c r="H3881" s="17"/>
      <c r="I3881" s="18"/>
      <c r="J3881" s="18"/>
      <c r="K3881" s="19"/>
      <c r="L3881" s="1">
        <f t="shared" si="4390"/>
        <v>0</v>
      </c>
      <c r="M3881" s="4">
        <f t="shared" si="4391"/>
        <v>0</v>
      </c>
      <c r="R3881" t="str">
        <f t="shared" si="4355"/>
        <v/>
      </c>
      <c r="S3881" s="33" t="str">
        <f t="shared" ref="S3881" si="4396">S3878</f>
        <v/>
      </c>
      <c r="T3881" t="str">
        <f t="shared" si="4357"/>
        <v/>
      </c>
      <c r="U3881" t="str">
        <f t="shared" si="4358"/>
        <v/>
      </c>
      <c r="V3881" t="str">
        <f t="shared" si="4393"/>
        <v/>
      </c>
      <c r="W3881" s="188">
        <f t="shared" si="4359"/>
        <v>0</v>
      </c>
      <c r="X3881" s="188">
        <f t="shared" si="4360"/>
        <v>0</v>
      </c>
      <c r="Y3881" s="33" t="str">
        <f t="shared" si="4361"/>
        <v/>
      </c>
    </row>
    <row r="3882" spans="1:25" ht="15">
      <c r="A3882" s="39"/>
      <c r="B3882" s="240"/>
      <c r="C3882" s="14" t="str">
        <f>IF(B3878&lt;&gt;"",'Agents Postes'!E$7,"")</f>
        <v/>
      </c>
      <c r="D3882" s="15"/>
      <c r="E3882" s="16"/>
      <c r="F3882" s="16"/>
      <c r="G3882" s="17"/>
      <c r="H3882" s="17"/>
      <c r="I3882" s="18"/>
      <c r="J3882" s="18"/>
      <c r="K3882" s="19"/>
      <c r="L3882" s="1">
        <f t="shared" si="4390"/>
        <v>0</v>
      </c>
      <c r="M3882" s="4">
        <f t="shared" si="4391"/>
        <v>0</v>
      </c>
      <c r="R3882" t="str">
        <f t="shared" si="4355"/>
        <v/>
      </c>
      <c r="S3882" s="33" t="str">
        <f t="shared" ref="S3882" si="4397">S3878</f>
        <v/>
      </c>
      <c r="T3882" t="str">
        <f t="shared" si="4357"/>
        <v/>
      </c>
      <c r="U3882" t="str">
        <f t="shared" si="4358"/>
        <v/>
      </c>
      <c r="V3882" t="str">
        <f t="shared" si="4393"/>
        <v/>
      </c>
      <c r="W3882" s="188">
        <f t="shared" si="4359"/>
        <v>0</v>
      </c>
      <c r="X3882" s="188">
        <f t="shared" si="4360"/>
        <v>0</v>
      </c>
      <c r="Y3882" s="33" t="str">
        <f t="shared" si="4361"/>
        <v/>
      </c>
    </row>
    <row r="3883" spans="1:25" ht="15">
      <c r="A3883" s="39"/>
      <c r="B3883" s="240"/>
      <c r="C3883" s="14" t="str">
        <f>IF(B3878&lt;&gt;"",'Agents Postes'!E$8,"")</f>
        <v/>
      </c>
      <c r="D3883" s="15"/>
      <c r="E3883" s="16"/>
      <c r="F3883" s="16"/>
      <c r="G3883" s="17"/>
      <c r="H3883" s="17"/>
      <c r="I3883" s="18"/>
      <c r="J3883" s="18"/>
      <c r="K3883" s="19"/>
      <c r="L3883" s="1">
        <f t="shared" si="4390"/>
        <v>0</v>
      </c>
      <c r="M3883" s="4">
        <f t="shared" si="4391"/>
        <v>0</v>
      </c>
      <c r="R3883" t="str">
        <f t="shared" si="4355"/>
        <v/>
      </c>
      <c r="S3883" s="33" t="str">
        <f t="shared" ref="S3883" si="4398">S3878</f>
        <v/>
      </c>
      <c r="T3883" t="str">
        <f t="shared" si="4357"/>
        <v/>
      </c>
      <c r="U3883" t="str">
        <f t="shared" si="4358"/>
        <v/>
      </c>
      <c r="V3883" t="str">
        <f t="shared" si="4393"/>
        <v/>
      </c>
      <c r="W3883" s="188">
        <f t="shared" si="4359"/>
        <v>0</v>
      </c>
      <c r="X3883" s="188">
        <f t="shared" si="4360"/>
        <v>0</v>
      </c>
      <c r="Y3883" s="33" t="str">
        <f t="shared" si="4361"/>
        <v/>
      </c>
    </row>
    <row r="3884" spans="1:25" ht="15">
      <c r="A3884" s="39"/>
      <c r="B3884" s="240"/>
      <c r="C3884" s="14" t="str">
        <f>IF(B3878&lt;&gt;"",'Agents Postes'!E$9,"")</f>
        <v/>
      </c>
      <c r="D3884" s="15"/>
      <c r="E3884" s="16"/>
      <c r="F3884" s="16"/>
      <c r="G3884" s="17"/>
      <c r="H3884" s="17"/>
      <c r="I3884" s="18"/>
      <c r="J3884" s="18"/>
      <c r="K3884" s="19"/>
      <c r="L3884" s="1">
        <f t="shared" si="4390"/>
        <v>0</v>
      </c>
      <c r="M3884" s="4">
        <f t="shared" si="4391"/>
        <v>0</v>
      </c>
      <c r="R3884" t="str">
        <f t="shared" si="4355"/>
        <v/>
      </c>
      <c r="S3884" s="33" t="str">
        <f t="shared" ref="S3884" si="4399">S3878</f>
        <v/>
      </c>
      <c r="T3884" t="str">
        <f t="shared" si="4357"/>
        <v/>
      </c>
      <c r="U3884" t="str">
        <f t="shared" si="4358"/>
        <v/>
      </c>
      <c r="V3884" t="str">
        <f t="shared" si="4393"/>
        <v/>
      </c>
      <c r="W3884" s="188">
        <f t="shared" si="4359"/>
        <v>0</v>
      </c>
      <c r="X3884" s="188">
        <f t="shared" si="4360"/>
        <v>0</v>
      </c>
      <c r="Y3884" s="33" t="str">
        <f t="shared" si="4361"/>
        <v/>
      </c>
    </row>
    <row r="3885" spans="1:25" ht="15">
      <c r="A3885" s="39"/>
      <c r="B3885" s="240"/>
      <c r="C3885" s="14" t="str">
        <f>IF(B3878&lt;&gt;"",'Agents Postes'!E$10,"")</f>
        <v/>
      </c>
      <c r="D3885" s="15"/>
      <c r="E3885" s="16"/>
      <c r="F3885" s="16"/>
      <c r="G3885" s="17"/>
      <c r="H3885" s="17"/>
      <c r="I3885" s="18"/>
      <c r="J3885" s="18"/>
      <c r="K3885" s="19"/>
      <c r="L3885" s="1">
        <f t="shared" si="4390"/>
        <v>0</v>
      </c>
      <c r="M3885" s="4">
        <f t="shared" si="4391"/>
        <v>0</v>
      </c>
      <c r="R3885" t="str">
        <f t="shared" si="4355"/>
        <v/>
      </c>
      <c r="S3885" s="33" t="str">
        <f t="shared" ref="S3885" si="4400">S3878</f>
        <v/>
      </c>
      <c r="T3885" t="str">
        <f t="shared" si="4357"/>
        <v/>
      </c>
      <c r="U3885" t="str">
        <f t="shared" si="4358"/>
        <v/>
      </c>
      <c r="V3885" t="str">
        <f t="shared" si="4393"/>
        <v/>
      </c>
      <c r="W3885" s="188">
        <f t="shared" si="4359"/>
        <v>0</v>
      </c>
      <c r="X3885" s="188">
        <f t="shared" si="4360"/>
        <v>0</v>
      </c>
      <c r="Y3885" s="33" t="str">
        <f t="shared" si="4361"/>
        <v/>
      </c>
    </row>
    <row r="3886" spans="1:25" ht="15">
      <c r="A3886" s="39"/>
      <c r="B3886" s="240"/>
      <c r="C3886" s="14" t="str">
        <f>IF(B3878&lt;&gt;"",'Agents Postes'!E$11,"")</f>
        <v/>
      </c>
      <c r="D3886" s="15"/>
      <c r="E3886" s="16"/>
      <c r="F3886" s="16"/>
      <c r="G3886" s="17"/>
      <c r="H3886" s="17"/>
      <c r="I3886" s="18"/>
      <c r="J3886" s="18"/>
      <c r="K3886" s="19"/>
      <c r="L3886" s="1">
        <f t="shared" si="4390"/>
        <v>0</v>
      </c>
      <c r="M3886" s="4">
        <f t="shared" si="4391"/>
        <v>0</v>
      </c>
      <c r="R3886" t="str">
        <f t="shared" si="4355"/>
        <v/>
      </c>
      <c r="S3886" s="33" t="str">
        <f t="shared" ref="S3886" si="4401">S3878</f>
        <v/>
      </c>
      <c r="T3886" t="str">
        <f t="shared" si="4357"/>
        <v/>
      </c>
      <c r="U3886" t="str">
        <f t="shared" si="4358"/>
        <v/>
      </c>
      <c r="V3886" t="str">
        <f t="shared" si="4393"/>
        <v/>
      </c>
      <c r="W3886" s="188">
        <f t="shared" si="4359"/>
        <v>0</v>
      </c>
      <c r="X3886" s="188">
        <f t="shared" si="4360"/>
        <v>0</v>
      </c>
      <c r="Y3886" s="33" t="str">
        <f t="shared" si="4361"/>
        <v/>
      </c>
    </row>
    <row r="3887" spans="1:25" ht="15">
      <c r="A3887" s="39"/>
      <c r="B3887" s="240"/>
      <c r="C3887" s="14" t="str">
        <f>IF(B3878&lt;&gt;"",'Agents Postes'!E$12,"")</f>
        <v/>
      </c>
      <c r="D3887" s="15"/>
      <c r="E3887" s="16"/>
      <c r="F3887" s="16"/>
      <c r="G3887" s="17"/>
      <c r="H3887" s="17"/>
      <c r="I3887" s="18"/>
      <c r="J3887" s="18"/>
      <c r="K3887" s="19"/>
      <c r="L3887" s="1">
        <f t="shared" si="4390"/>
        <v>0</v>
      </c>
      <c r="M3887" s="4">
        <f t="shared" si="4391"/>
        <v>0</v>
      </c>
      <c r="R3887" t="str">
        <f t="shared" si="4355"/>
        <v/>
      </c>
      <c r="S3887" s="33" t="str">
        <f t="shared" ref="S3887" si="4402">S3878</f>
        <v/>
      </c>
      <c r="T3887" t="str">
        <f t="shared" si="4357"/>
        <v/>
      </c>
      <c r="U3887" t="str">
        <f t="shared" si="4358"/>
        <v/>
      </c>
      <c r="V3887" t="str">
        <f t="shared" si="4393"/>
        <v/>
      </c>
      <c r="W3887" s="188">
        <f t="shared" si="4359"/>
        <v>0</v>
      </c>
      <c r="X3887" s="188">
        <f t="shared" si="4360"/>
        <v>0</v>
      </c>
      <c r="Y3887" s="33" t="str">
        <f t="shared" si="4361"/>
        <v/>
      </c>
    </row>
    <row r="3888" spans="1:25" ht="15">
      <c r="A3888" s="39"/>
      <c r="B3888" s="240"/>
      <c r="C3888" s="14" t="str">
        <f>IF(B3878&lt;&gt;"",'Agents Postes'!E$13,"")</f>
        <v/>
      </c>
      <c r="D3888" s="15"/>
      <c r="E3888" s="16"/>
      <c r="F3888" s="16"/>
      <c r="G3888" s="17"/>
      <c r="H3888" s="17"/>
      <c r="I3888" s="18"/>
      <c r="J3888" s="18"/>
      <c r="K3888" s="19"/>
      <c r="L3888" s="1">
        <f t="shared" si="4390"/>
        <v>0</v>
      </c>
      <c r="M3888" s="4">
        <f t="shared" si="4391"/>
        <v>0</v>
      </c>
      <c r="R3888" t="str">
        <f t="shared" si="4355"/>
        <v/>
      </c>
      <c r="S3888" s="33" t="str">
        <f t="shared" ref="S3888" si="4403">S3878</f>
        <v/>
      </c>
      <c r="T3888" t="str">
        <f t="shared" si="4357"/>
        <v/>
      </c>
      <c r="U3888" t="str">
        <f t="shared" si="4358"/>
        <v/>
      </c>
      <c r="V3888" t="str">
        <f t="shared" si="4393"/>
        <v/>
      </c>
      <c r="W3888" s="188">
        <f t="shared" si="4359"/>
        <v>0</v>
      </c>
      <c r="X3888" s="188">
        <f t="shared" si="4360"/>
        <v>0</v>
      </c>
      <c r="Y3888" s="33" t="str">
        <f t="shared" si="4361"/>
        <v/>
      </c>
    </row>
    <row r="3889" spans="1:25" ht="15">
      <c r="A3889" s="39"/>
      <c r="B3889" s="240"/>
      <c r="C3889" s="14" t="str">
        <f>IF(B3878&lt;&gt;"",'Agents Postes'!E$14,"")</f>
        <v/>
      </c>
      <c r="D3889" s="15"/>
      <c r="E3889" s="16"/>
      <c r="F3889" s="16"/>
      <c r="G3889" s="17"/>
      <c r="H3889" s="17"/>
      <c r="I3889" s="18"/>
      <c r="J3889" s="18"/>
      <c r="K3889" s="19"/>
      <c r="L3889" s="1">
        <f t="shared" si="4390"/>
        <v>0</v>
      </c>
      <c r="M3889" s="4">
        <f t="shared" si="4391"/>
        <v>0</v>
      </c>
      <c r="R3889" t="str">
        <f t="shared" si="4355"/>
        <v/>
      </c>
      <c r="S3889" s="33" t="str">
        <f t="shared" ref="S3889" si="4404">S3878</f>
        <v/>
      </c>
      <c r="T3889" t="str">
        <f t="shared" si="4357"/>
        <v/>
      </c>
      <c r="U3889" t="str">
        <f t="shared" si="4358"/>
        <v/>
      </c>
      <c r="V3889" t="str">
        <f t="shared" si="4393"/>
        <v/>
      </c>
      <c r="W3889" s="188">
        <f t="shared" si="4359"/>
        <v>0</v>
      </c>
      <c r="X3889" s="188">
        <f t="shared" si="4360"/>
        <v>0</v>
      </c>
      <c r="Y3889" s="33" t="str">
        <f t="shared" si="4361"/>
        <v/>
      </c>
    </row>
    <row r="3890" spans="1:25" ht="15">
      <c r="A3890" s="39"/>
      <c r="B3890" s="240"/>
      <c r="C3890" s="14" t="str">
        <f>IF(B3879&lt;&gt;"",'Agents Postes'!E$14,"")</f>
        <v/>
      </c>
      <c r="D3890" s="15"/>
      <c r="E3890" s="16"/>
      <c r="F3890" s="16"/>
      <c r="G3890" s="17"/>
      <c r="H3890" s="17"/>
      <c r="I3890" s="18"/>
      <c r="J3890" s="18"/>
      <c r="K3890" s="19"/>
      <c r="L3890" s="1">
        <f t="shared" si="4390"/>
        <v>0</v>
      </c>
      <c r="M3890" s="4">
        <f t="shared" si="4391"/>
        <v>0</v>
      </c>
      <c r="R3890" t="str">
        <f t="shared" si="4355"/>
        <v/>
      </c>
      <c r="S3890" s="33" t="str">
        <f t="shared" ref="S3890" si="4405">S3878</f>
        <v/>
      </c>
      <c r="T3890" t="str">
        <f t="shared" si="4357"/>
        <v/>
      </c>
      <c r="U3890" t="str">
        <f t="shared" si="4358"/>
        <v/>
      </c>
      <c r="V3890" t="str">
        <f t="shared" si="4393"/>
        <v/>
      </c>
      <c r="W3890" s="188">
        <f t="shared" si="4359"/>
        <v>0</v>
      </c>
      <c r="X3890" s="188">
        <f t="shared" si="4360"/>
        <v>0</v>
      </c>
      <c r="Y3890" s="33" t="str">
        <f t="shared" si="4361"/>
        <v/>
      </c>
    </row>
    <row r="3891" spans="1:25" ht="15">
      <c r="A3891" s="39"/>
      <c r="B3891" s="240"/>
      <c r="C3891" s="14" t="str">
        <f>IF(B3880&lt;&gt;"",'Agents Postes'!E$14,"")</f>
        <v/>
      </c>
      <c r="D3891" s="15"/>
      <c r="E3891" s="16"/>
      <c r="F3891" s="16"/>
      <c r="G3891" s="17"/>
      <c r="H3891" s="17"/>
      <c r="I3891" s="18"/>
      <c r="J3891" s="18"/>
      <c r="K3891" s="19"/>
      <c r="L3891" s="1">
        <f t="shared" si="4390"/>
        <v>0</v>
      </c>
      <c r="M3891" s="4">
        <f t="shared" si="4391"/>
        <v>0</v>
      </c>
      <c r="R3891" t="str">
        <f t="shared" si="4355"/>
        <v/>
      </c>
      <c r="S3891" s="33" t="str">
        <f t="shared" ref="S3891" si="4406">S3878</f>
        <v/>
      </c>
      <c r="T3891" t="str">
        <f t="shared" si="4357"/>
        <v/>
      </c>
      <c r="U3891" t="str">
        <f t="shared" si="4358"/>
        <v/>
      </c>
      <c r="V3891" t="str">
        <f t="shared" si="4393"/>
        <v/>
      </c>
      <c r="W3891" s="188">
        <f t="shared" si="4359"/>
        <v>0</v>
      </c>
      <c r="X3891" s="188">
        <f t="shared" si="4360"/>
        <v>0</v>
      </c>
      <c r="Y3891" s="33" t="str">
        <f t="shared" si="4361"/>
        <v/>
      </c>
    </row>
    <row r="3892" spans="1:25" ht="15.75" thickBot="1">
      <c r="A3892" s="39"/>
      <c r="B3892" s="241"/>
      <c r="C3892" s="14" t="str">
        <f>IF(B3881&lt;&gt;"",'Agents Postes'!E$14,"")</f>
        <v/>
      </c>
      <c r="D3892" s="15"/>
      <c r="E3892" s="126"/>
      <c r="F3892" s="126"/>
      <c r="G3892" s="127"/>
      <c r="H3892" s="127"/>
      <c r="I3892" s="128"/>
      <c r="J3892" s="128"/>
      <c r="K3892" s="21"/>
      <c r="L3892" s="5">
        <f t="shared" si="4390"/>
        <v>0</v>
      </c>
      <c r="M3892" s="6">
        <f t="shared" si="4391"/>
        <v>0</v>
      </c>
      <c r="R3892" t="str">
        <f t="shared" si="4355"/>
        <v/>
      </c>
      <c r="S3892" s="33" t="str">
        <f t="shared" ref="S3892" si="4407">S3878</f>
        <v/>
      </c>
      <c r="T3892" t="str">
        <f t="shared" si="4357"/>
        <v/>
      </c>
      <c r="U3892" t="str">
        <f t="shared" si="4358"/>
        <v/>
      </c>
      <c r="V3892" t="str">
        <f t="shared" si="4393"/>
        <v/>
      </c>
      <c r="W3892" s="188">
        <f t="shared" si="4359"/>
        <v>0</v>
      </c>
      <c r="X3892" s="188">
        <f t="shared" si="4360"/>
        <v>0</v>
      </c>
      <c r="Y3892" s="33" t="str">
        <f t="shared" si="4361"/>
        <v/>
      </c>
    </row>
    <row r="3893" spans="1:25" ht="15">
      <c r="A3893" s="39">
        <v>259</v>
      </c>
      <c r="B3893" s="239" t="str">
        <f>IF(WORKDAY(D$4,A3893,Feries)&lt;=F$4,WORKDAY(D$4,A3893,Feries),"")</f>
        <v/>
      </c>
      <c r="C3893" s="11" t="str">
        <f>IF(B3893&lt;&gt;"",'Agents Postes'!E$3,"")</f>
        <v/>
      </c>
      <c r="D3893" s="12"/>
      <c r="E3893" s="123"/>
      <c r="F3893" s="123"/>
      <c r="G3893" s="124"/>
      <c r="H3893" s="124"/>
      <c r="I3893" s="125"/>
      <c r="J3893" s="125"/>
      <c r="K3893" s="13"/>
      <c r="L3893" s="2">
        <f t="shared" si="4390"/>
        <v>0</v>
      </c>
      <c r="M3893" s="3">
        <f t="shared" si="4391"/>
        <v>0</v>
      </c>
      <c r="R3893" t="str">
        <f t="shared" si="4355"/>
        <v/>
      </c>
      <c r="S3893" s="33" t="str">
        <f t="shared" ref="S3893" si="4408">B3893</f>
        <v/>
      </c>
      <c r="T3893" t="str">
        <f t="shared" si="4357"/>
        <v/>
      </c>
      <c r="U3893" t="str">
        <f t="shared" si="4358"/>
        <v/>
      </c>
      <c r="V3893" t="str">
        <f t="shared" si="4393"/>
        <v/>
      </c>
      <c r="W3893" s="188">
        <f t="shared" si="4359"/>
        <v>0</v>
      </c>
      <c r="X3893" s="188">
        <f t="shared" si="4360"/>
        <v>0</v>
      </c>
      <c r="Y3893" s="33" t="str">
        <f t="shared" si="4361"/>
        <v/>
      </c>
    </row>
    <row r="3894" spans="1:25" ht="15">
      <c r="A3894" s="39"/>
      <c r="B3894" s="240"/>
      <c r="C3894" s="14" t="str">
        <f>IF(B3893&lt;&gt;"",'Agents Postes'!E$4,"")</f>
        <v/>
      </c>
      <c r="D3894" s="15"/>
      <c r="E3894" s="16"/>
      <c r="F3894" s="16"/>
      <c r="G3894" s="17"/>
      <c r="H3894" s="17"/>
      <c r="I3894" s="18"/>
      <c r="J3894" s="18"/>
      <c r="K3894" s="19"/>
      <c r="L3894" s="1">
        <f t="shared" si="4390"/>
        <v>0</v>
      </c>
      <c r="M3894" s="4">
        <f t="shared" si="4391"/>
        <v>0</v>
      </c>
      <c r="R3894" t="str">
        <f t="shared" si="4355"/>
        <v/>
      </c>
      <c r="S3894" s="33" t="str">
        <f t="shared" ref="S3894" si="4409">S3893</f>
        <v/>
      </c>
      <c r="T3894" t="str">
        <f t="shared" si="4357"/>
        <v/>
      </c>
      <c r="U3894" t="str">
        <f t="shared" si="4358"/>
        <v/>
      </c>
      <c r="V3894" t="str">
        <f t="shared" si="4393"/>
        <v/>
      </c>
      <c r="W3894" s="188">
        <f t="shared" si="4359"/>
        <v>0</v>
      </c>
      <c r="X3894" s="188">
        <f t="shared" si="4360"/>
        <v>0</v>
      </c>
      <c r="Y3894" s="33" t="str">
        <f t="shared" si="4361"/>
        <v/>
      </c>
    </row>
    <row r="3895" spans="1:25" ht="15">
      <c r="A3895" s="39"/>
      <c r="B3895" s="240"/>
      <c r="C3895" s="14" t="str">
        <f>IF(B3893&lt;&gt;"",'Agents Postes'!E$5,"")</f>
        <v/>
      </c>
      <c r="D3895" s="15"/>
      <c r="E3895" s="16"/>
      <c r="F3895" s="16"/>
      <c r="G3895" s="17"/>
      <c r="H3895" s="17"/>
      <c r="I3895" s="18"/>
      <c r="J3895" s="18"/>
      <c r="K3895" s="19"/>
      <c r="L3895" s="1">
        <f t="shared" si="4390"/>
        <v>0</v>
      </c>
      <c r="M3895" s="4">
        <f t="shared" si="4391"/>
        <v>0</v>
      </c>
      <c r="R3895" t="str">
        <f t="shared" si="4355"/>
        <v/>
      </c>
      <c r="S3895" s="33" t="str">
        <f t="shared" ref="S3895" si="4410">S3893</f>
        <v/>
      </c>
      <c r="T3895" t="str">
        <f t="shared" si="4357"/>
        <v/>
      </c>
      <c r="U3895" t="str">
        <f t="shared" si="4358"/>
        <v/>
      </c>
      <c r="V3895" t="str">
        <f t="shared" si="4393"/>
        <v/>
      </c>
      <c r="W3895" s="188">
        <f t="shared" si="4359"/>
        <v>0</v>
      </c>
      <c r="X3895" s="188">
        <f t="shared" si="4360"/>
        <v>0</v>
      </c>
      <c r="Y3895" s="33" t="str">
        <f t="shared" si="4361"/>
        <v/>
      </c>
    </row>
    <row r="3896" spans="1:25" ht="15">
      <c r="A3896" s="39"/>
      <c r="B3896" s="240"/>
      <c r="C3896" s="14" t="str">
        <f>IF(B3893&lt;&gt;"",'Agents Postes'!E$6,"")</f>
        <v/>
      </c>
      <c r="D3896" s="15"/>
      <c r="E3896" s="16"/>
      <c r="F3896" s="16"/>
      <c r="G3896" s="17"/>
      <c r="H3896" s="17"/>
      <c r="I3896" s="18"/>
      <c r="J3896" s="18"/>
      <c r="K3896" s="19"/>
      <c r="L3896" s="1">
        <f t="shared" si="4390"/>
        <v>0</v>
      </c>
      <c r="M3896" s="4">
        <f t="shared" si="4391"/>
        <v>0</v>
      </c>
      <c r="R3896" t="str">
        <f t="shared" si="4355"/>
        <v/>
      </c>
      <c r="S3896" s="33" t="str">
        <f t="shared" ref="S3896" si="4411">S3893</f>
        <v/>
      </c>
      <c r="T3896" t="str">
        <f t="shared" si="4357"/>
        <v/>
      </c>
      <c r="U3896" t="str">
        <f t="shared" si="4358"/>
        <v/>
      </c>
      <c r="V3896" t="str">
        <f t="shared" si="4393"/>
        <v/>
      </c>
      <c r="W3896" s="188">
        <f t="shared" si="4359"/>
        <v>0</v>
      </c>
      <c r="X3896" s="188">
        <f t="shared" si="4360"/>
        <v>0</v>
      </c>
      <c r="Y3896" s="33" t="str">
        <f t="shared" si="4361"/>
        <v/>
      </c>
    </row>
    <row r="3897" spans="1:25" ht="15">
      <c r="A3897" s="39"/>
      <c r="B3897" s="240"/>
      <c r="C3897" s="14" t="str">
        <f>IF(B3893&lt;&gt;"",'Agents Postes'!E$7,"")</f>
        <v/>
      </c>
      <c r="D3897" s="15"/>
      <c r="E3897" s="16"/>
      <c r="F3897" s="16"/>
      <c r="G3897" s="17"/>
      <c r="H3897" s="17"/>
      <c r="I3897" s="18"/>
      <c r="J3897" s="18"/>
      <c r="K3897" s="19"/>
      <c r="L3897" s="1">
        <f t="shared" si="4390"/>
        <v>0</v>
      </c>
      <c r="M3897" s="4">
        <f t="shared" si="4391"/>
        <v>0</v>
      </c>
      <c r="R3897" t="str">
        <f t="shared" si="4355"/>
        <v/>
      </c>
      <c r="S3897" s="33" t="str">
        <f t="shared" ref="S3897" si="4412">S3893</f>
        <v/>
      </c>
      <c r="T3897" t="str">
        <f t="shared" si="4357"/>
        <v/>
      </c>
      <c r="U3897" t="str">
        <f t="shared" si="4358"/>
        <v/>
      </c>
      <c r="V3897" t="str">
        <f t="shared" si="4393"/>
        <v/>
      </c>
      <c r="W3897" s="188">
        <f t="shared" si="4359"/>
        <v>0</v>
      </c>
      <c r="X3897" s="188">
        <f t="shared" si="4360"/>
        <v>0</v>
      </c>
      <c r="Y3897" s="33" t="str">
        <f t="shared" si="4361"/>
        <v/>
      </c>
    </row>
    <row r="3898" spans="1:25" ht="15">
      <c r="A3898" s="39"/>
      <c r="B3898" s="240"/>
      <c r="C3898" s="14" t="str">
        <f>IF(B3893&lt;&gt;"",'Agents Postes'!E$8,"")</f>
        <v/>
      </c>
      <c r="D3898" s="15"/>
      <c r="E3898" s="16"/>
      <c r="F3898" s="16"/>
      <c r="G3898" s="17"/>
      <c r="H3898" s="17"/>
      <c r="I3898" s="18"/>
      <c r="J3898" s="18"/>
      <c r="K3898" s="19"/>
      <c r="L3898" s="1">
        <f t="shared" si="4390"/>
        <v>0</v>
      </c>
      <c r="M3898" s="4">
        <f t="shared" si="4391"/>
        <v>0</v>
      </c>
      <c r="R3898" t="str">
        <f t="shared" si="4355"/>
        <v/>
      </c>
      <c r="S3898" s="33" t="str">
        <f t="shared" ref="S3898" si="4413">S3893</f>
        <v/>
      </c>
      <c r="T3898" t="str">
        <f t="shared" si="4357"/>
        <v/>
      </c>
      <c r="U3898" t="str">
        <f t="shared" si="4358"/>
        <v/>
      </c>
      <c r="V3898" t="str">
        <f t="shared" si="4393"/>
        <v/>
      </c>
      <c r="W3898" s="188">
        <f t="shared" si="4359"/>
        <v>0</v>
      </c>
      <c r="X3898" s="188">
        <f t="shared" si="4360"/>
        <v>0</v>
      </c>
      <c r="Y3898" s="33" t="str">
        <f t="shared" si="4361"/>
        <v/>
      </c>
    </row>
    <row r="3899" spans="1:25" ht="15">
      <c r="A3899" s="39"/>
      <c r="B3899" s="240"/>
      <c r="C3899" s="14" t="str">
        <f>IF(B3893&lt;&gt;"",'Agents Postes'!E$9,"")</f>
        <v/>
      </c>
      <c r="D3899" s="15"/>
      <c r="E3899" s="16"/>
      <c r="F3899" s="16"/>
      <c r="G3899" s="17"/>
      <c r="H3899" s="17"/>
      <c r="I3899" s="18"/>
      <c r="J3899" s="18"/>
      <c r="K3899" s="19"/>
      <c r="L3899" s="1">
        <f t="shared" si="4390"/>
        <v>0</v>
      </c>
      <c r="M3899" s="4">
        <f t="shared" si="4391"/>
        <v>0</v>
      </c>
      <c r="R3899" t="str">
        <f t="shared" si="4355"/>
        <v/>
      </c>
      <c r="S3899" s="33" t="str">
        <f t="shared" ref="S3899" si="4414">S3893</f>
        <v/>
      </c>
      <c r="T3899" t="str">
        <f t="shared" si="4357"/>
        <v/>
      </c>
      <c r="U3899" t="str">
        <f t="shared" si="4358"/>
        <v/>
      </c>
      <c r="V3899" t="str">
        <f t="shared" si="4393"/>
        <v/>
      </c>
      <c r="W3899" s="188">
        <f t="shared" si="4359"/>
        <v>0</v>
      </c>
      <c r="X3899" s="188">
        <f t="shared" si="4360"/>
        <v>0</v>
      </c>
      <c r="Y3899" s="33" t="str">
        <f t="shared" si="4361"/>
        <v/>
      </c>
    </row>
    <row r="3900" spans="1:25" ht="15">
      <c r="A3900" s="39"/>
      <c r="B3900" s="240"/>
      <c r="C3900" s="14" t="str">
        <f>IF(B3893&lt;&gt;"",'Agents Postes'!E$10,"")</f>
        <v/>
      </c>
      <c r="D3900" s="15"/>
      <c r="E3900" s="16"/>
      <c r="F3900" s="16"/>
      <c r="G3900" s="17"/>
      <c r="H3900" s="17"/>
      <c r="I3900" s="18"/>
      <c r="J3900" s="18"/>
      <c r="K3900" s="19"/>
      <c r="L3900" s="1">
        <f t="shared" si="4390"/>
        <v>0</v>
      </c>
      <c r="M3900" s="4">
        <f t="shared" si="4391"/>
        <v>0</v>
      </c>
      <c r="R3900" t="str">
        <f t="shared" si="4355"/>
        <v/>
      </c>
      <c r="S3900" s="33" t="str">
        <f t="shared" ref="S3900" si="4415">S3893</f>
        <v/>
      </c>
      <c r="T3900" t="str">
        <f t="shared" si="4357"/>
        <v/>
      </c>
      <c r="U3900" t="str">
        <f t="shared" si="4358"/>
        <v/>
      </c>
      <c r="V3900" t="str">
        <f t="shared" si="4393"/>
        <v/>
      </c>
      <c r="W3900" s="188">
        <f t="shared" si="4359"/>
        <v>0</v>
      </c>
      <c r="X3900" s="188">
        <f t="shared" si="4360"/>
        <v>0</v>
      </c>
      <c r="Y3900" s="33" t="str">
        <f t="shared" si="4361"/>
        <v/>
      </c>
    </row>
    <row r="3901" spans="1:25" ht="15">
      <c r="A3901" s="39"/>
      <c r="B3901" s="240"/>
      <c r="C3901" s="14" t="str">
        <f>IF(B3893&lt;&gt;"",'Agents Postes'!E$11,"")</f>
        <v/>
      </c>
      <c r="D3901" s="15"/>
      <c r="E3901" s="16"/>
      <c r="F3901" s="16"/>
      <c r="G3901" s="17"/>
      <c r="H3901" s="17"/>
      <c r="I3901" s="18"/>
      <c r="J3901" s="18"/>
      <c r="K3901" s="19"/>
      <c r="L3901" s="1">
        <f t="shared" si="4390"/>
        <v>0</v>
      </c>
      <c r="M3901" s="4">
        <f t="shared" si="4391"/>
        <v>0</v>
      </c>
      <c r="R3901" t="str">
        <f t="shared" si="4355"/>
        <v/>
      </c>
      <c r="S3901" s="33" t="str">
        <f t="shared" ref="S3901" si="4416">S3893</f>
        <v/>
      </c>
      <c r="T3901" t="str">
        <f t="shared" si="4357"/>
        <v/>
      </c>
      <c r="U3901" t="str">
        <f t="shared" si="4358"/>
        <v/>
      </c>
      <c r="V3901" t="str">
        <f t="shared" si="4393"/>
        <v/>
      </c>
      <c r="W3901" s="188">
        <f t="shared" si="4359"/>
        <v>0</v>
      </c>
      <c r="X3901" s="188">
        <f t="shared" si="4360"/>
        <v>0</v>
      </c>
      <c r="Y3901" s="33" t="str">
        <f t="shared" si="4361"/>
        <v/>
      </c>
    </row>
    <row r="3902" spans="1:25" ht="15">
      <c r="A3902" s="39"/>
      <c r="B3902" s="240"/>
      <c r="C3902" s="14" t="str">
        <f>IF(B3893&lt;&gt;"",'Agents Postes'!E$12,"")</f>
        <v/>
      </c>
      <c r="D3902" s="15"/>
      <c r="E3902" s="16"/>
      <c r="F3902" s="16"/>
      <c r="G3902" s="17"/>
      <c r="H3902" s="17"/>
      <c r="I3902" s="18"/>
      <c r="J3902" s="18"/>
      <c r="K3902" s="19"/>
      <c r="L3902" s="1">
        <f t="shared" si="4390"/>
        <v>0</v>
      </c>
      <c r="M3902" s="4">
        <f t="shared" si="4391"/>
        <v>0</v>
      </c>
      <c r="R3902" t="str">
        <f t="shared" si="4355"/>
        <v/>
      </c>
      <c r="S3902" s="33" t="str">
        <f t="shared" ref="S3902" si="4417">S3893</f>
        <v/>
      </c>
      <c r="T3902" t="str">
        <f t="shared" si="4357"/>
        <v/>
      </c>
      <c r="U3902" t="str">
        <f t="shared" si="4358"/>
        <v/>
      </c>
      <c r="V3902" t="str">
        <f t="shared" si="4393"/>
        <v/>
      </c>
      <c r="W3902" s="188">
        <f t="shared" si="4359"/>
        <v>0</v>
      </c>
      <c r="X3902" s="188">
        <f t="shared" si="4360"/>
        <v>0</v>
      </c>
      <c r="Y3902" s="33" t="str">
        <f t="shared" si="4361"/>
        <v/>
      </c>
    </row>
    <row r="3903" spans="1:25" ht="15">
      <c r="A3903" s="39"/>
      <c r="B3903" s="240"/>
      <c r="C3903" s="14" t="str">
        <f>IF(B3893&lt;&gt;"",'Agents Postes'!E$13,"")</f>
        <v/>
      </c>
      <c r="D3903" s="15"/>
      <c r="E3903" s="16"/>
      <c r="F3903" s="16"/>
      <c r="G3903" s="17"/>
      <c r="H3903" s="17"/>
      <c r="I3903" s="18"/>
      <c r="J3903" s="18"/>
      <c r="K3903" s="19"/>
      <c r="L3903" s="1">
        <f t="shared" si="4390"/>
        <v>0</v>
      </c>
      <c r="M3903" s="4">
        <f t="shared" si="4391"/>
        <v>0</v>
      </c>
      <c r="R3903" t="str">
        <f t="shared" si="4355"/>
        <v/>
      </c>
      <c r="S3903" s="33" t="str">
        <f t="shared" ref="S3903" si="4418">S3893</f>
        <v/>
      </c>
      <c r="T3903" t="str">
        <f t="shared" si="4357"/>
        <v/>
      </c>
      <c r="U3903" t="str">
        <f t="shared" si="4358"/>
        <v/>
      </c>
      <c r="V3903" t="str">
        <f t="shared" si="4393"/>
        <v/>
      </c>
      <c r="W3903" s="188">
        <f t="shared" si="4359"/>
        <v>0</v>
      </c>
      <c r="X3903" s="188">
        <f t="shared" si="4360"/>
        <v>0</v>
      </c>
      <c r="Y3903" s="33" t="str">
        <f t="shared" si="4361"/>
        <v/>
      </c>
    </row>
    <row r="3904" spans="1:25" ht="15">
      <c r="A3904" s="39"/>
      <c r="B3904" s="240"/>
      <c r="C3904" s="14" t="str">
        <f>IF(B3893&lt;&gt;"",'Agents Postes'!E$14,"")</f>
        <v/>
      </c>
      <c r="D3904" s="15"/>
      <c r="E3904" s="16"/>
      <c r="F3904" s="16"/>
      <c r="G3904" s="17"/>
      <c r="H3904" s="17"/>
      <c r="I3904" s="18"/>
      <c r="J3904" s="18"/>
      <c r="K3904" s="19"/>
      <c r="L3904" s="1">
        <f t="shared" si="4390"/>
        <v>0</v>
      </c>
      <c r="M3904" s="4">
        <f t="shared" si="4391"/>
        <v>0</v>
      </c>
      <c r="R3904" t="str">
        <f t="shared" si="4355"/>
        <v/>
      </c>
      <c r="S3904" s="33" t="str">
        <f t="shared" ref="S3904" si="4419">S3893</f>
        <v/>
      </c>
      <c r="T3904" t="str">
        <f t="shared" si="4357"/>
        <v/>
      </c>
      <c r="U3904" t="str">
        <f t="shared" si="4358"/>
        <v/>
      </c>
      <c r="V3904" t="str">
        <f t="shared" si="4393"/>
        <v/>
      </c>
      <c r="W3904" s="188">
        <f t="shared" si="4359"/>
        <v>0</v>
      </c>
      <c r="X3904" s="188">
        <f t="shared" si="4360"/>
        <v>0</v>
      </c>
      <c r="Y3904" s="33" t="str">
        <f t="shared" si="4361"/>
        <v/>
      </c>
    </row>
    <row r="3905" spans="1:25" ht="15">
      <c r="A3905" s="39"/>
      <c r="B3905" s="240"/>
      <c r="C3905" s="14" t="str">
        <f>IF(B3894&lt;&gt;"",'Agents Postes'!E$14,"")</f>
        <v/>
      </c>
      <c r="D3905" s="15"/>
      <c r="E3905" s="16"/>
      <c r="F3905" s="16"/>
      <c r="G3905" s="17"/>
      <c r="H3905" s="17"/>
      <c r="I3905" s="18"/>
      <c r="J3905" s="18"/>
      <c r="K3905" s="19"/>
      <c r="L3905" s="1">
        <f t="shared" si="4390"/>
        <v>0</v>
      </c>
      <c r="M3905" s="4">
        <f t="shared" si="4391"/>
        <v>0</v>
      </c>
      <c r="R3905" t="str">
        <f t="shared" si="4355"/>
        <v/>
      </c>
      <c r="S3905" s="33" t="str">
        <f t="shared" ref="S3905" si="4420">S3893</f>
        <v/>
      </c>
      <c r="T3905" t="str">
        <f t="shared" si="4357"/>
        <v/>
      </c>
      <c r="U3905" t="str">
        <f t="shared" si="4358"/>
        <v/>
      </c>
      <c r="V3905" t="str">
        <f t="shared" si="4393"/>
        <v/>
      </c>
      <c r="W3905" s="188">
        <f t="shared" si="4359"/>
        <v>0</v>
      </c>
      <c r="X3905" s="188">
        <f t="shared" si="4360"/>
        <v>0</v>
      </c>
      <c r="Y3905" s="33" t="str">
        <f t="shared" si="4361"/>
        <v/>
      </c>
    </row>
    <row r="3906" spans="1:25" ht="15">
      <c r="A3906" s="39"/>
      <c r="B3906" s="240"/>
      <c r="C3906" s="14" t="str">
        <f>IF(B3895&lt;&gt;"",'Agents Postes'!E$14,"")</f>
        <v/>
      </c>
      <c r="D3906" s="15"/>
      <c r="E3906" s="16"/>
      <c r="F3906" s="16"/>
      <c r="G3906" s="17"/>
      <c r="H3906" s="17"/>
      <c r="I3906" s="18"/>
      <c r="J3906" s="18"/>
      <c r="K3906" s="19"/>
      <c r="L3906" s="1">
        <f t="shared" si="4390"/>
        <v>0</v>
      </c>
      <c r="M3906" s="4">
        <f t="shared" si="4391"/>
        <v>0</v>
      </c>
      <c r="R3906" t="str">
        <f t="shared" si="4355"/>
        <v/>
      </c>
      <c r="S3906" s="33" t="str">
        <f t="shared" ref="S3906" si="4421">S3893</f>
        <v/>
      </c>
      <c r="T3906" t="str">
        <f t="shared" si="4357"/>
        <v/>
      </c>
      <c r="U3906" t="str">
        <f t="shared" si="4358"/>
        <v/>
      </c>
      <c r="V3906" t="str">
        <f t="shared" si="4393"/>
        <v/>
      </c>
      <c r="W3906" s="188">
        <f t="shared" si="4359"/>
        <v>0</v>
      </c>
      <c r="X3906" s="188">
        <f t="shared" si="4360"/>
        <v>0</v>
      </c>
      <c r="Y3906" s="33" t="str">
        <f t="shared" si="4361"/>
        <v/>
      </c>
    </row>
    <row r="3907" spans="1:25" ht="15.75" thickBot="1">
      <c r="A3907" s="39"/>
      <c r="B3907" s="241"/>
      <c r="C3907" s="14" t="str">
        <f>IF(B3896&lt;&gt;"",'Agents Postes'!E$14,"")</f>
        <v/>
      </c>
      <c r="D3907" s="15"/>
      <c r="E3907" s="126"/>
      <c r="F3907" s="126"/>
      <c r="G3907" s="127"/>
      <c r="H3907" s="127"/>
      <c r="I3907" s="128"/>
      <c r="J3907" s="128"/>
      <c r="K3907" s="21"/>
      <c r="L3907" s="5">
        <f t="shared" si="4390"/>
        <v>0</v>
      </c>
      <c r="M3907" s="6">
        <f t="shared" si="4391"/>
        <v>0</v>
      </c>
      <c r="R3907" t="str">
        <f t="shared" si="4355"/>
        <v/>
      </c>
      <c r="S3907" s="33" t="str">
        <f t="shared" ref="S3907" si="4422">S3893</f>
        <v/>
      </c>
      <c r="T3907" t="str">
        <f t="shared" si="4357"/>
        <v/>
      </c>
      <c r="U3907" t="str">
        <f t="shared" si="4358"/>
        <v/>
      </c>
      <c r="V3907" t="str">
        <f t="shared" si="4393"/>
        <v/>
      </c>
      <c r="W3907" s="188">
        <f t="shared" si="4359"/>
        <v>0</v>
      </c>
      <c r="X3907" s="188">
        <f t="shared" si="4360"/>
        <v>0</v>
      </c>
      <c r="Y3907" s="33" t="str">
        <f t="shared" si="4361"/>
        <v/>
      </c>
    </row>
    <row r="3908" spans="1:25" ht="15">
      <c r="A3908" s="39">
        <v>260</v>
      </c>
      <c r="B3908" s="239" t="str">
        <f>IF(WORKDAY(D$4,A3908,Feries)&lt;=F$4,WORKDAY(D$4,A3908,Feries),"")</f>
        <v/>
      </c>
      <c r="C3908" s="11" t="str">
        <f>IF(B3908&lt;&gt;"",'Agents Postes'!E$3,"")</f>
        <v/>
      </c>
      <c r="D3908" s="12"/>
      <c r="E3908" s="123"/>
      <c r="F3908" s="123"/>
      <c r="G3908" s="124"/>
      <c r="H3908" s="124"/>
      <c r="I3908" s="125"/>
      <c r="J3908" s="125"/>
      <c r="K3908" s="13"/>
      <c r="L3908" s="2">
        <f t="shared" si="4390"/>
        <v>0</v>
      </c>
      <c r="M3908" s="3">
        <f t="shared" si="4391"/>
        <v>0</v>
      </c>
      <c r="R3908" t="str">
        <f t="shared" si="4355"/>
        <v/>
      </c>
      <c r="S3908" s="33" t="str">
        <f t="shared" ref="S3908" si="4423">B3908</f>
        <v/>
      </c>
      <c r="T3908" t="str">
        <f t="shared" si="4357"/>
        <v/>
      </c>
      <c r="U3908" t="str">
        <f t="shared" si="4358"/>
        <v/>
      </c>
      <c r="V3908" t="str">
        <f t="shared" si="4393"/>
        <v/>
      </c>
      <c r="W3908" s="188">
        <f t="shared" si="4359"/>
        <v>0</v>
      </c>
      <c r="X3908" s="188">
        <f t="shared" si="4360"/>
        <v>0</v>
      </c>
      <c r="Y3908" s="33" t="str">
        <f t="shared" si="4361"/>
        <v/>
      </c>
    </row>
    <row r="3909" spans="1:25" ht="15">
      <c r="A3909" s="39"/>
      <c r="B3909" s="240"/>
      <c r="C3909" s="14" t="str">
        <f>IF(B3908&lt;&gt;"",'Agents Postes'!E$4,"")</f>
        <v/>
      </c>
      <c r="D3909" s="15"/>
      <c r="E3909" s="16"/>
      <c r="F3909" s="16"/>
      <c r="G3909" s="17"/>
      <c r="H3909" s="17"/>
      <c r="I3909" s="18"/>
      <c r="J3909" s="18"/>
      <c r="K3909" s="19"/>
      <c r="L3909" s="1">
        <f t="shared" si="4390"/>
        <v>0</v>
      </c>
      <c r="M3909" s="4">
        <f t="shared" si="4391"/>
        <v>0</v>
      </c>
      <c r="R3909" t="str">
        <f t="shared" si="4355"/>
        <v/>
      </c>
      <c r="S3909" s="33" t="str">
        <f t="shared" ref="S3909" si="4424">S3908</f>
        <v/>
      </c>
      <c r="T3909" t="str">
        <f t="shared" si="4357"/>
        <v/>
      </c>
      <c r="U3909" t="str">
        <f t="shared" si="4358"/>
        <v/>
      </c>
      <c r="V3909" t="str">
        <f t="shared" si="4393"/>
        <v/>
      </c>
      <c r="W3909" s="188">
        <f t="shared" si="4359"/>
        <v>0</v>
      </c>
      <c r="X3909" s="188">
        <f t="shared" si="4360"/>
        <v>0</v>
      </c>
      <c r="Y3909" s="33" t="str">
        <f t="shared" si="4361"/>
        <v/>
      </c>
    </row>
    <row r="3910" spans="1:25" ht="15">
      <c r="A3910" s="39"/>
      <c r="B3910" s="240"/>
      <c r="C3910" s="14" t="str">
        <f>IF(B3908&lt;&gt;"",'Agents Postes'!E$5,"")</f>
        <v/>
      </c>
      <c r="D3910" s="15"/>
      <c r="E3910" s="16"/>
      <c r="F3910" s="16"/>
      <c r="G3910" s="17"/>
      <c r="H3910" s="17"/>
      <c r="I3910" s="18"/>
      <c r="J3910" s="18"/>
      <c r="K3910" s="19"/>
      <c r="L3910" s="1">
        <f t="shared" si="4390"/>
        <v>0</v>
      </c>
      <c r="M3910" s="4">
        <f t="shared" si="4391"/>
        <v>0</v>
      </c>
      <c r="R3910" t="str">
        <f t="shared" si="4355"/>
        <v/>
      </c>
      <c r="S3910" s="33" t="str">
        <f t="shared" ref="S3910" si="4425">S3908</f>
        <v/>
      </c>
      <c r="T3910" t="str">
        <f t="shared" si="4357"/>
        <v/>
      </c>
      <c r="U3910" t="str">
        <f t="shared" si="4358"/>
        <v/>
      </c>
      <c r="V3910" t="str">
        <f t="shared" si="4393"/>
        <v/>
      </c>
      <c r="W3910" s="188">
        <f t="shared" si="4359"/>
        <v>0</v>
      </c>
      <c r="X3910" s="188">
        <f t="shared" si="4360"/>
        <v>0</v>
      </c>
      <c r="Y3910" s="33" t="str">
        <f t="shared" si="4361"/>
        <v/>
      </c>
    </row>
    <row r="3911" spans="1:25" ht="15">
      <c r="A3911" s="39"/>
      <c r="B3911" s="240"/>
      <c r="C3911" s="14" t="str">
        <f>IF(B3908&lt;&gt;"",'Agents Postes'!E$6,"")</f>
        <v/>
      </c>
      <c r="D3911" s="15"/>
      <c r="E3911" s="16"/>
      <c r="F3911" s="16"/>
      <c r="G3911" s="17"/>
      <c r="H3911" s="17"/>
      <c r="I3911" s="18"/>
      <c r="J3911" s="18"/>
      <c r="K3911" s="19"/>
      <c r="L3911" s="1">
        <f t="shared" si="4390"/>
        <v>0</v>
      </c>
      <c r="M3911" s="4">
        <f t="shared" si="4391"/>
        <v>0</v>
      </c>
      <c r="R3911" t="str">
        <f t="shared" si="4355"/>
        <v/>
      </c>
      <c r="S3911" s="33" t="str">
        <f t="shared" ref="S3911" si="4426">S3908</f>
        <v/>
      </c>
      <c r="T3911" t="str">
        <f t="shared" si="4357"/>
        <v/>
      </c>
      <c r="U3911" t="str">
        <f t="shared" si="4358"/>
        <v/>
      </c>
      <c r="V3911" t="str">
        <f t="shared" si="4393"/>
        <v/>
      </c>
      <c r="W3911" s="188">
        <f t="shared" si="4359"/>
        <v>0</v>
      </c>
      <c r="X3911" s="188">
        <f t="shared" si="4360"/>
        <v>0</v>
      </c>
      <c r="Y3911" s="33" t="str">
        <f t="shared" si="4361"/>
        <v/>
      </c>
    </row>
    <row r="3912" spans="1:25" ht="15">
      <c r="A3912" s="39"/>
      <c r="B3912" s="240"/>
      <c r="C3912" s="14" t="str">
        <f>IF(B3908&lt;&gt;"",'Agents Postes'!E$7,"")</f>
        <v/>
      </c>
      <c r="D3912" s="15"/>
      <c r="E3912" s="16"/>
      <c r="F3912" s="16"/>
      <c r="G3912" s="17"/>
      <c r="H3912" s="17"/>
      <c r="I3912" s="18"/>
      <c r="J3912" s="18"/>
      <c r="K3912" s="19"/>
      <c r="L3912" s="1">
        <f t="shared" si="4390"/>
        <v>0</v>
      </c>
      <c r="M3912" s="4">
        <f t="shared" si="4391"/>
        <v>0</v>
      </c>
      <c r="R3912" t="str">
        <f t="shared" si="4355"/>
        <v/>
      </c>
      <c r="S3912" s="33" t="str">
        <f t="shared" ref="S3912" si="4427">S3908</f>
        <v/>
      </c>
      <c r="T3912" t="str">
        <f t="shared" si="4357"/>
        <v/>
      </c>
      <c r="U3912" t="str">
        <f t="shared" si="4358"/>
        <v/>
      </c>
      <c r="V3912" t="str">
        <f t="shared" si="4393"/>
        <v/>
      </c>
      <c r="W3912" s="188">
        <f t="shared" si="4359"/>
        <v>0</v>
      </c>
      <c r="X3912" s="188">
        <f t="shared" si="4360"/>
        <v>0</v>
      </c>
      <c r="Y3912" s="33" t="str">
        <f t="shared" si="4361"/>
        <v/>
      </c>
    </row>
    <row r="3913" spans="1:25" ht="15">
      <c r="A3913" s="39"/>
      <c r="B3913" s="240"/>
      <c r="C3913" s="14" t="str">
        <f>IF(B3908&lt;&gt;"",'Agents Postes'!E$8,"")</f>
        <v/>
      </c>
      <c r="D3913" s="15"/>
      <c r="E3913" s="16"/>
      <c r="F3913" s="16"/>
      <c r="G3913" s="17"/>
      <c r="H3913" s="17"/>
      <c r="I3913" s="18"/>
      <c r="J3913" s="18"/>
      <c r="K3913" s="19"/>
      <c r="L3913" s="1">
        <f t="shared" si="4390"/>
        <v>0</v>
      </c>
      <c r="M3913" s="4">
        <f t="shared" si="4391"/>
        <v>0</v>
      </c>
      <c r="R3913" t="str">
        <f t="shared" ref="R3913:R3922" si="4428">IF(S3913&lt;&gt;"",WEEKDAY(S3913,2),"")</f>
        <v/>
      </c>
      <c r="S3913" s="33" t="str">
        <f t="shared" ref="S3913" si="4429">S3908</f>
        <v/>
      </c>
      <c r="T3913" t="str">
        <f t="shared" ref="T3913:T3922" si="4430">IF(S3913&lt;&gt;"",WEEKNUM(S3913,2),"")</f>
        <v/>
      </c>
      <c r="U3913" t="str">
        <f t="shared" ref="U3913:U3922" si="4431">IF(S3913&lt;&gt;"",MONTH(S3913),"")</f>
        <v/>
      </c>
      <c r="V3913" t="str">
        <f t="shared" si="4393"/>
        <v/>
      </c>
      <c r="W3913" s="188">
        <f t="shared" ref="W3913:W3922" si="4432">D3913</f>
        <v>0</v>
      </c>
      <c r="X3913" s="188">
        <f t="shared" ref="X3913:X3922" si="4433">K3913</f>
        <v>0</v>
      </c>
      <c r="Y3913" s="33" t="str">
        <f t="shared" ref="Y3913:Y3922" si="4434">S3913</f>
        <v/>
      </c>
    </row>
    <row r="3914" spans="1:25" ht="15">
      <c r="A3914" s="39"/>
      <c r="B3914" s="240"/>
      <c r="C3914" s="14" t="str">
        <f>IF(B3908&lt;&gt;"",'Agents Postes'!E$9,"")</f>
        <v/>
      </c>
      <c r="D3914" s="15"/>
      <c r="E3914" s="16"/>
      <c r="F3914" s="16"/>
      <c r="G3914" s="17"/>
      <c r="H3914" s="17"/>
      <c r="I3914" s="18"/>
      <c r="J3914" s="18"/>
      <c r="K3914" s="19"/>
      <c r="L3914" s="1">
        <f t="shared" si="4390"/>
        <v>0</v>
      </c>
      <c r="M3914" s="4">
        <f t="shared" si="4391"/>
        <v>0</v>
      </c>
      <c r="R3914" t="str">
        <f t="shared" si="4428"/>
        <v/>
      </c>
      <c r="S3914" s="33" t="str">
        <f t="shared" ref="S3914" si="4435">S3908</f>
        <v/>
      </c>
      <c r="T3914" t="str">
        <f t="shared" si="4430"/>
        <v/>
      </c>
      <c r="U3914" t="str">
        <f t="shared" si="4431"/>
        <v/>
      </c>
      <c r="V3914" t="str">
        <f t="shared" si="4393"/>
        <v/>
      </c>
      <c r="W3914" s="188">
        <f t="shared" si="4432"/>
        <v>0</v>
      </c>
      <c r="X3914" s="188">
        <f t="shared" si="4433"/>
        <v>0</v>
      </c>
      <c r="Y3914" s="33" t="str">
        <f t="shared" si="4434"/>
        <v/>
      </c>
    </row>
    <row r="3915" spans="1:25" ht="15">
      <c r="A3915" s="39"/>
      <c r="B3915" s="240"/>
      <c r="C3915" s="14" t="str">
        <f>IF(B3908&lt;&gt;"",'Agents Postes'!E$10,"")</f>
        <v/>
      </c>
      <c r="D3915" s="15"/>
      <c r="E3915" s="16"/>
      <c r="F3915" s="16"/>
      <c r="G3915" s="17"/>
      <c r="H3915" s="17"/>
      <c r="I3915" s="18"/>
      <c r="J3915" s="18"/>
      <c r="K3915" s="19"/>
      <c r="L3915" s="1">
        <f t="shared" si="4390"/>
        <v>0</v>
      </c>
      <c r="M3915" s="4">
        <f t="shared" si="4391"/>
        <v>0</v>
      </c>
      <c r="R3915" t="str">
        <f t="shared" si="4428"/>
        <v/>
      </c>
      <c r="S3915" s="33" t="str">
        <f t="shared" ref="S3915" si="4436">S3908</f>
        <v/>
      </c>
      <c r="T3915" t="str">
        <f t="shared" si="4430"/>
        <v/>
      </c>
      <c r="U3915" t="str">
        <f t="shared" si="4431"/>
        <v/>
      </c>
      <c r="V3915" t="str">
        <f t="shared" si="4393"/>
        <v/>
      </c>
      <c r="W3915" s="188">
        <f t="shared" si="4432"/>
        <v>0</v>
      </c>
      <c r="X3915" s="188">
        <f t="shared" si="4433"/>
        <v>0</v>
      </c>
      <c r="Y3915" s="33" t="str">
        <f t="shared" si="4434"/>
        <v/>
      </c>
    </row>
    <row r="3916" spans="1:25" ht="15">
      <c r="A3916" s="39"/>
      <c r="B3916" s="240"/>
      <c r="C3916" s="14" t="str">
        <f>IF(B3908&lt;&gt;"",'Agents Postes'!E$11,"")</f>
        <v/>
      </c>
      <c r="D3916" s="15"/>
      <c r="E3916" s="16"/>
      <c r="F3916" s="16"/>
      <c r="G3916" s="17"/>
      <c r="H3916" s="17"/>
      <c r="I3916" s="18"/>
      <c r="J3916" s="18"/>
      <c r="K3916" s="19"/>
      <c r="L3916" s="1">
        <f t="shared" si="4390"/>
        <v>0</v>
      </c>
      <c r="M3916" s="4">
        <f t="shared" si="4391"/>
        <v>0</v>
      </c>
      <c r="R3916" t="str">
        <f t="shared" si="4428"/>
        <v/>
      </c>
      <c r="S3916" s="33" t="str">
        <f t="shared" ref="S3916" si="4437">S3908</f>
        <v/>
      </c>
      <c r="T3916" t="str">
        <f t="shared" si="4430"/>
        <v/>
      </c>
      <c r="U3916" t="str">
        <f t="shared" si="4431"/>
        <v/>
      </c>
      <c r="V3916" t="str">
        <f t="shared" si="4393"/>
        <v/>
      </c>
      <c r="W3916" s="188">
        <f t="shared" si="4432"/>
        <v>0</v>
      </c>
      <c r="X3916" s="188">
        <f t="shared" si="4433"/>
        <v>0</v>
      </c>
      <c r="Y3916" s="33" t="str">
        <f t="shared" si="4434"/>
        <v/>
      </c>
    </row>
    <row r="3917" spans="1:25" ht="15">
      <c r="A3917" s="39"/>
      <c r="B3917" s="240"/>
      <c r="C3917" s="14" t="str">
        <f>IF(B3908&lt;&gt;"",'Agents Postes'!E$12,"")</f>
        <v/>
      </c>
      <c r="D3917" s="15"/>
      <c r="E3917" s="16"/>
      <c r="F3917" s="16"/>
      <c r="G3917" s="17"/>
      <c r="H3917" s="17"/>
      <c r="I3917" s="18"/>
      <c r="J3917" s="18"/>
      <c r="K3917" s="19"/>
      <c r="L3917" s="1">
        <f t="shared" si="4390"/>
        <v>0</v>
      </c>
      <c r="M3917" s="4">
        <f t="shared" si="4391"/>
        <v>0</v>
      </c>
      <c r="R3917" t="str">
        <f t="shared" si="4428"/>
        <v/>
      </c>
      <c r="S3917" s="33" t="str">
        <f t="shared" ref="S3917" si="4438">S3908</f>
        <v/>
      </c>
      <c r="T3917" t="str">
        <f t="shared" si="4430"/>
        <v/>
      </c>
      <c r="U3917" t="str">
        <f t="shared" si="4431"/>
        <v/>
      </c>
      <c r="V3917" t="str">
        <f t="shared" si="4393"/>
        <v/>
      </c>
      <c r="W3917" s="188">
        <f t="shared" si="4432"/>
        <v>0</v>
      </c>
      <c r="X3917" s="188">
        <f t="shared" si="4433"/>
        <v>0</v>
      </c>
      <c r="Y3917" s="33" t="str">
        <f t="shared" si="4434"/>
        <v/>
      </c>
    </row>
    <row r="3918" spans="1:25" ht="15">
      <c r="A3918" s="39"/>
      <c r="B3918" s="240"/>
      <c r="C3918" s="14" t="str">
        <f>IF(B3908&lt;&gt;"",'Agents Postes'!E$13,"")</f>
        <v/>
      </c>
      <c r="D3918" s="15"/>
      <c r="E3918" s="16"/>
      <c r="F3918" s="16"/>
      <c r="G3918" s="17"/>
      <c r="H3918" s="17"/>
      <c r="I3918" s="18"/>
      <c r="J3918" s="18"/>
      <c r="K3918" s="19"/>
      <c r="L3918" s="1">
        <f t="shared" si="4390"/>
        <v>0</v>
      </c>
      <c r="M3918" s="4">
        <f t="shared" si="4391"/>
        <v>0</v>
      </c>
      <c r="R3918" t="str">
        <f t="shared" si="4428"/>
        <v/>
      </c>
      <c r="S3918" s="33" t="str">
        <f t="shared" ref="S3918" si="4439">S3908</f>
        <v/>
      </c>
      <c r="T3918" t="str">
        <f t="shared" si="4430"/>
        <v/>
      </c>
      <c r="U3918" t="str">
        <f t="shared" si="4431"/>
        <v/>
      </c>
      <c r="V3918" t="str">
        <f t="shared" si="4393"/>
        <v/>
      </c>
      <c r="W3918" s="188">
        <f t="shared" si="4432"/>
        <v>0</v>
      </c>
      <c r="X3918" s="188">
        <f t="shared" si="4433"/>
        <v>0</v>
      </c>
      <c r="Y3918" s="33" t="str">
        <f t="shared" si="4434"/>
        <v/>
      </c>
    </row>
    <row r="3919" spans="1:25" ht="15">
      <c r="A3919" s="39"/>
      <c r="B3919" s="240"/>
      <c r="C3919" s="14" t="str">
        <f>IF(B3908&lt;&gt;"",'Agents Postes'!E$14,"")</f>
        <v/>
      </c>
      <c r="D3919" s="15"/>
      <c r="E3919" s="16"/>
      <c r="F3919" s="16"/>
      <c r="G3919" s="17"/>
      <c r="H3919" s="17"/>
      <c r="I3919" s="18"/>
      <c r="J3919" s="18"/>
      <c r="K3919" s="19"/>
      <c r="L3919" s="1">
        <f t="shared" si="4390"/>
        <v>0</v>
      </c>
      <c r="M3919" s="4">
        <f t="shared" si="4391"/>
        <v>0</v>
      </c>
      <c r="R3919" t="str">
        <f t="shared" si="4428"/>
        <v/>
      </c>
      <c r="S3919" s="33" t="str">
        <f t="shared" ref="S3919" si="4440">S3908</f>
        <v/>
      </c>
      <c r="T3919" t="str">
        <f t="shared" si="4430"/>
        <v/>
      </c>
      <c r="U3919" t="str">
        <f t="shared" si="4431"/>
        <v/>
      </c>
      <c r="V3919" t="str">
        <f t="shared" si="4393"/>
        <v/>
      </c>
      <c r="W3919" s="188">
        <f t="shared" si="4432"/>
        <v>0</v>
      </c>
      <c r="X3919" s="188">
        <f t="shared" si="4433"/>
        <v>0</v>
      </c>
      <c r="Y3919" s="33" t="str">
        <f t="shared" si="4434"/>
        <v/>
      </c>
    </row>
    <row r="3920" spans="1:25" ht="15">
      <c r="A3920" s="39"/>
      <c r="B3920" s="240"/>
      <c r="C3920" s="14" t="str">
        <f>IF(B3909&lt;&gt;"",'Agents Postes'!E$14,"")</f>
        <v/>
      </c>
      <c r="D3920" s="15"/>
      <c r="E3920" s="16"/>
      <c r="F3920" s="16"/>
      <c r="G3920" s="17"/>
      <c r="H3920" s="17"/>
      <c r="I3920" s="18"/>
      <c r="J3920" s="18"/>
      <c r="K3920" s="19"/>
      <c r="L3920" s="1">
        <f t="shared" si="4390"/>
        <v>0</v>
      </c>
      <c r="M3920" s="4">
        <f t="shared" si="4391"/>
        <v>0</v>
      </c>
      <c r="R3920" t="str">
        <f t="shared" si="4428"/>
        <v/>
      </c>
      <c r="S3920" s="33" t="str">
        <f t="shared" ref="S3920" si="4441">S3908</f>
        <v/>
      </c>
      <c r="T3920" t="str">
        <f t="shared" si="4430"/>
        <v/>
      </c>
      <c r="U3920" t="str">
        <f t="shared" si="4431"/>
        <v/>
      </c>
      <c r="V3920" t="str">
        <f t="shared" si="4393"/>
        <v/>
      </c>
      <c r="W3920" s="188">
        <f t="shared" si="4432"/>
        <v>0</v>
      </c>
      <c r="X3920" s="188">
        <f t="shared" si="4433"/>
        <v>0</v>
      </c>
      <c r="Y3920" s="33" t="str">
        <f t="shared" si="4434"/>
        <v/>
      </c>
    </row>
    <row r="3921" spans="1:25" ht="15">
      <c r="A3921" s="39"/>
      <c r="B3921" s="240"/>
      <c r="C3921" s="14" t="str">
        <f>IF(B3910&lt;&gt;"",'Agents Postes'!E$14,"")</f>
        <v/>
      </c>
      <c r="D3921" s="15"/>
      <c r="E3921" s="16"/>
      <c r="F3921" s="16"/>
      <c r="G3921" s="17"/>
      <c r="H3921" s="17"/>
      <c r="I3921" s="18"/>
      <c r="J3921" s="18"/>
      <c r="K3921" s="19"/>
      <c r="L3921" s="1">
        <f t="shared" si="4390"/>
        <v>0</v>
      </c>
      <c r="M3921" s="4">
        <f t="shared" si="4391"/>
        <v>0</v>
      </c>
      <c r="R3921" t="str">
        <f t="shared" si="4428"/>
        <v/>
      </c>
      <c r="S3921" s="33" t="str">
        <f t="shared" ref="S3921" si="4442">S3908</f>
        <v/>
      </c>
      <c r="T3921" t="str">
        <f t="shared" si="4430"/>
        <v/>
      </c>
      <c r="U3921" t="str">
        <f t="shared" si="4431"/>
        <v/>
      </c>
      <c r="V3921" t="str">
        <f t="shared" si="4393"/>
        <v/>
      </c>
      <c r="W3921" s="188">
        <f t="shared" si="4432"/>
        <v>0</v>
      </c>
      <c r="X3921" s="188">
        <f t="shared" si="4433"/>
        <v>0</v>
      </c>
      <c r="Y3921" s="33" t="str">
        <f t="shared" si="4434"/>
        <v/>
      </c>
    </row>
    <row r="3922" spans="1:25" ht="15.75" thickBot="1">
      <c r="A3922" s="39"/>
      <c r="B3922" s="241"/>
      <c r="C3922" s="20" t="str">
        <f>IF(B3911&lt;&gt;"",'Agents Postes'!E$14,"")</f>
        <v/>
      </c>
      <c r="D3922" s="15"/>
      <c r="E3922" s="126"/>
      <c r="F3922" s="126"/>
      <c r="G3922" s="127"/>
      <c r="H3922" s="127"/>
      <c r="I3922" s="128"/>
      <c r="J3922" s="128"/>
      <c r="K3922" s="21"/>
      <c r="L3922" s="5">
        <f t="shared" si="4390"/>
        <v>0</v>
      </c>
      <c r="M3922" s="6">
        <f t="shared" si="4391"/>
        <v>0</v>
      </c>
      <c r="R3922" t="str">
        <f t="shared" si="4428"/>
        <v/>
      </c>
      <c r="S3922" s="33" t="str">
        <f t="shared" ref="S3922" si="4443">S3908</f>
        <v/>
      </c>
      <c r="T3922" t="str">
        <f t="shared" si="4430"/>
        <v/>
      </c>
      <c r="U3922" t="str">
        <f t="shared" si="4431"/>
        <v/>
      </c>
      <c r="V3922" t="str">
        <f t="shared" si="4393"/>
        <v/>
      </c>
      <c r="W3922" s="188">
        <f t="shared" si="4432"/>
        <v>0</v>
      </c>
      <c r="X3922" s="188">
        <f t="shared" si="4433"/>
        <v>0</v>
      </c>
      <c r="Y3922" s="33" t="str">
        <f t="shared" si="4434"/>
        <v/>
      </c>
    </row>
    <row r="3923" spans="1:25">
      <c r="A3923" s="39"/>
    </row>
    <row r="3924" spans="1:25">
      <c r="A3924" s="39"/>
    </row>
    <row r="3925" spans="1:25">
      <c r="A3925" s="39"/>
    </row>
    <row r="3926" spans="1:25">
      <c r="A3926" s="39"/>
    </row>
    <row r="3927" spans="1:25">
      <c r="A3927" s="39"/>
    </row>
    <row r="3928" spans="1:25">
      <c r="A3928" s="39"/>
    </row>
    <row r="3929" spans="1:25">
      <c r="A3929" s="39"/>
    </row>
    <row r="3930" spans="1:25">
      <c r="A3930" s="39"/>
    </row>
    <row r="3931" spans="1:25">
      <c r="A3931" s="39"/>
    </row>
    <row r="3932" spans="1:25">
      <c r="A3932" s="39"/>
    </row>
    <row r="3933" spans="1:25">
      <c r="A3933" s="39"/>
    </row>
    <row r="3934" spans="1:25">
      <c r="A3934" s="39"/>
    </row>
    <row r="3935" spans="1:25">
      <c r="A3935" s="39"/>
    </row>
    <row r="3936" spans="1:25">
      <c r="A3936" s="39"/>
    </row>
    <row r="3937" spans="1:1">
      <c r="A3937" s="39"/>
    </row>
    <row r="3938" spans="1:1">
      <c r="A3938" s="39"/>
    </row>
    <row r="3939" spans="1:1">
      <c r="A3939" s="39"/>
    </row>
    <row r="3940" spans="1:1">
      <c r="A3940" s="39"/>
    </row>
    <row r="3941" spans="1:1">
      <c r="A3941" s="39"/>
    </row>
    <row r="3942" spans="1:1">
      <c r="A3942" s="39"/>
    </row>
    <row r="3943" spans="1:1">
      <c r="A3943" s="39"/>
    </row>
    <row r="3944" spans="1:1">
      <c r="A3944" s="39"/>
    </row>
    <row r="3945" spans="1:1">
      <c r="A3945" s="39"/>
    </row>
    <row r="3946" spans="1:1">
      <c r="A3946" s="39"/>
    </row>
    <row r="3947" spans="1:1">
      <c r="A3947" s="39"/>
    </row>
    <row r="3948" spans="1:1">
      <c r="A3948" s="39"/>
    </row>
    <row r="3949" spans="1:1">
      <c r="A3949" s="39"/>
    </row>
    <row r="3950" spans="1:1">
      <c r="A3950" s="39"/>
    </row>
    <row r="3951" spans="1:1">
      <c r="A3951" s="39"/>
    </row>
    <row r="3952" spans="1:1">
      <c r="A3952" s="39"/>
    </row>
    <row r="3953" spans="1:1">
      <c r="A3953" s="39"/>
    </row>
    <row r="3954" spans="1:1">
      <c r="A3954" s="39"/>
    </row>
    <row r="3955" spans="1:1">
      <c r="A3955" s="39"/>
    </row>
    <row r="3956" spans="1:1">
      <c r="A3956" s="39"/>
    </row>
    <row r="3957" spans="1:1">
      <c r="A3957" s="39"/>
    </row>
    <row r="3958" spans="1:1">
      <c r="A3958" s="39"/>
    </row>
    <row r="3959" spans="1:1">
      <c r="A3959" s="39"/>
    </row>
    <row r="3960" spans="1:1">
      <c r="A3960" s="39"/>
    </row>
    <row r="3961" spans="1:1">
      <c r="A3961" s="39"/>
    </row>
    <row r="3962" spans="1:1">
      <c r="A3962" s="39"/>
    </row>
    <row r="3963" spans="1:1">
      <c r="A3963" s="39"/>
    </row>
    <row r="3964" spans="1:1">
      <c r="A3964" s="39"/>
    </row>
    <row r="3965" spans="1:1">
      <c r="A3965" s="39"/>
    </row>
    <row r="3966" spans="1:1">
      <c r="A3966" s="39"/>
    </row>
    <row r="3967" spans="1:1">
      <c r="A3967" s="39"/>
    </row>
    <row r="3968" spans="1:1">
      <c r="A3968" s="39"/>
    </row>
    <row r="3969" spans="1:1">
      <c r="A3969" s="39"/>
    </row>
    <row r="3970" spans="1:1">
      <c r="A3970" s="39"/>
    </row>
    <row r="3971" spans="1:1">
      <c r="A3971" s="39"/>
    </row>
    <row r="3972" spans="1:1">
      <c r="A3972" s="39"/>
    </row>
    <row r="3973" spans="1:1">
      <c r="A3973" s="39"/>
    </row>
    <row r="3974" spans="1:1">
      <c r="A3974" s="39"/>
    </row>
    <row r="3975" spans="1:1">
      <c r="A3975" s="39"/>
    </row>
    <row r="3976" spans="1:1">
      <c r="A3976" s="39"/>
    </row>
    <row r="3977" spans="1:1">
      <c r="A3977" s="39"/>
    </row>
    <row r="3978" spans="1:1">
      <c r="A3978" s="39"/>
    </row>
    <row r="3979" spans="1:1">
      <c r="A3979" s="39"/>
    </row>
    <row r="3980" spans="1:1">
      <c r="A3980" s="39"/>
    </row>
    <row r="3981" spans="1:1">
      <c r="A3981" s="39"/>
    </row>
    <row r="3982" spans="1:1">
      <c r="A3982" s="39"/>
    </row>
    <row r="3983" spans="1:1">
      <c r="A3983" s="39"/>
    </row>
    <row r="3984" spans="1:1">
      <c r="A3984" s="39"/>
    </row>
    <row r="3985" spans="1:1">
      <c r="A3985" s="39"/>
    </row>
    <row r="3986" spans="1:1">
      <c r="A3986" s="39"/>
    </row>
    <row r="3987" spans="1:1">
      <c r="A3987" s="39"/>
    </row>
    <row r="3988" spans="1:1">
      <c r="A3988" s="39"/>
    </row>
    <row r="3989" spans="1:1">
      <c r="A3989" s="39"/>
    </row>
    <row r="3990" spans="1:1">
      <c r="A3990" s="39"/>
    </row>
    <row r="3991" spans="1:1">
      <c r="A3991" s="39"/>
    </row>
    <row r="3992" spans="1:1">
      <c r="A3992" s="39"/>
    </row>
    <row r="3993" spans="1:1">
      <c r="A3993" s="39"/>
    </row>
    <row r="3994" spans="1:1">
      <c r="A3994" s="39"/>
    </row>
    <row r="3995" spans="1:1">
      <c r="A3995" s="39"/>
    </row>
    <row r="3996" spans="1:1">
      <c r="A3996" s="39"/>
    </row>
    <row r="3997" spans="1:1">
      <c r="A3997" s="39"/>
    </row>
    <row r="3998" spans="1:1">
      <c r="A3998" s="39"/>
    </row>
    <row r="3999" spans="1:1">
      <c r="A3999" s="39"/>
    </row>
    <row r="4000" spans="1:1">
      <c r="A4000" s="39"/>
    </row>
    <row r="4001" spans="1:1">
      <c r="A4001" s="39"/>
    </row>
    <row r="4002" spans="1:1">
      <c r="A4002" s="39"/>
    </row>
    <row r="4003" spans="1:1">
      <c r="A4003" s="39"/>
    </row>
    <row r="4004" spans="1:1">
      <c r="A4004" s="39"/>
    </row>
    <row r="4005" spans="1:1">
      <c r="A4005" s="39"/>
    </row>
    <row r="4006" spans="1:1">
      <c r="A4006" s="39"/>
    </row>
    <row r="4007" spans="1:1">
      <c r="A4007" s="39"/>
    </row>
    <row r="4008" spans="1:1">
      <c r="A4008" s="39"/>
    </row>
    <row r="4009" spans="1:1">
      <c r="A4009" s="39"/>
    </row>
    <row r="4010" spans="1:1">
      <c r="A4010" s="39"/>
    </row>
    <row r="4011" spans="1:1">
      <c r="A4011" s="39"/>
    </row>
    <row r="4012" spans="1:1">
      <c r="A4012" s="39"/>
    </row>
    <row r="4013" spans="1:1">
      <c r="A4013" s="39"/>
    </row>
    <row r="4014" spans="1:1">
      <c r="A4014" s="39"/>
    </row>
    <row r="4015" spans="1:1">
      <c r="A4015" s="39"/>
    </row>
    <row r="4016" spans="1:1">
      <c r="A4016" s="39"/>
    </row>
    <row r="4017" spans="1:1">
      <c r="A4017" s="39"/>
    </row>
    <row r="4018" spans="1:1">
      <c r="A4018" s="39"/>
    </row>
    <row r="4019" spans="1:1">
      <c r="A4019" s="39"/>
    </row>
    <row r="4020" spans="1:1">
      <c r="A4020" s="39"/>
    </row>
    <row r="4021" spans="1:1">
      <c r="A4021" s="39"/>
    </row>
    <row r="4022" spans="1:1">
      <c r="A4022" s="39"/>
    </row>
    <row r="4023" spans="1:1">
      <c r="A4023" s="39"/>
    </row>
    <row r="4024" spans="1:1">
      <c r="A4024" s="39"/>
    </row>
    <row r="4025" spans="1:1">
      <c r="A4025" s="39"/>
    </row>
    <row r="4026" spans="1:1">
      <c r="A4026" s="39"/>
    </row>
    <row r="4027" spans="1:1">
      <c r="A4027" s="39"/>
    </row>
    <row r="4028" spans="1:1">
      <c r="A4028" s="39"/>
    </row>
    <row r="4029" spans="1:1">
      <c r="A4029" s="39"/>
    </row>
    <row r="4030" spans="1:1">
      <c r="A4030" s="39"/>
    </row>
    <row r="4031" spans="1:1">
      <c r="A4031" s="39"/>
    </row>
    <row r="4032" spans="1:1">
      <c r="A4032" s="39"/>
    </row>
    <row r="4033" spans="1:1">
      <c r="A4033" s="39"/>
    </row>
    <row r="4034" spans="1:1">
      <c r="A4034" s="39"/>
    </row>
    <row r="4035" spans="1:1">
      <c r="A4035" s="39"/>
    </row>
    <row r="4036" spans="1:1">
      <c r="A4036" s="39"/>
    </row>
    <row r="4037" spans="1:1">
      <c r="A4037" s="39"/>
    </row>
    <row r="4038" spans="1:1">
      <c r="A4038" s="39"/>
    </row>
    <row r="4039" spans="1:1">
      <c r="A4039" s="39"/>
    </row>
    <row r="4040" spans="1:1">
      <c r="A4040" s="39"/>
    </row>
    <row r="4041" spans="1:1">
      <c r="A4041" s="39"/>
    </row>
    <row r="4042" spans="1:1">
      <c r="A4042" s="39"/>
    </row>
    <row r="4043" spans="1:1">
      <c r="A4043" s="39"/>
    </row>
    <row r="4044" spans="1:1">
      <c r="A4044" s="39"/>
    </row>
    <row r="4045" spans="1:1">
      <c r="A4045" s="39"/>
    </row>
    <row r="4046" spans="1:1">
      <c r="A4046" s="39"/>
    </row>
    <row r="4047" spans="1:1">
      <c r="A4047" s="39"/>
    </row>
    <row r="4048" spans="1:1">
      <c r="A4048" s="39"/>
    </row>
    <row r="4049" spans="1:1">
      <c r="A4049" s="39"/>
    </row>
    <row r="4050" spans="1:1">
      <c r="A4050" s="39"/>
    </row>
    <row r="4051" spans="1:1">
      <c r="A4051" s="39"/>
    </row>
    <row r="4052" spans="1:1">
      <c r="A4052" s="39"/>
    </row>
    <row r="4053" spans="1:1">
      <c r="A4053" s="39"/>
    </row>
    <row r="4054" spans="1:1">
      <c r="A4054" s="39"/>
    </row>
    <row r="4055" spans="1:1">
      <c r="A4055" s="39"/>
    </row>
    <row r="4056" spans="1:1">
      <c r="A4056" s="39"/>
    </row>
    <row r="4057" spans="1:1">
      <c r="A4057" s="39"/>
    </row>
    <row r="4058" spans="1:1">
      <c r="A4058" s="39"/>
    </row>
    <row r="4059" spans="1:1">
      <c r="A4059" s="39"/>
    </row>
    <row r="4060" spans="1:1">
      <c r="A4060" s="39"/>
    </row>
    <row r="4061" spans="1:1">
      <c r="A4061" s="39"/>
    </row>
    <row r="4062" spans="1:1">
      <c r="A4062" s="39"/>
    </row>
    <row r="4063" spans="1:1">
      <c r="A4063" s="39"/>
    </row>
    <row r="4064" spans="1:1">
      <c r="A4064" s="39"/>
    </row>
    <row r="4065" spans="1:1">
      <c r="A4065" s="39"/>
    </row>
    <row r="4066" spans="1:1">
      <c r="A4066" s="39"/>
    </row>
    <row r="4067" spans="1:1">
      <c r="A4067" s="39"/>
    </row>
    <row r="4068" spans="1:1">
      <c r="A4068" s="39"/>
    </row>
    <row r="4069" spans="1:1">
      <c r="A4069" s="39"/>
    </row>
    <row r="4070" spans="1:1">
      <c r="A4070" s="39"/>
    </row>
    <row r="4071" spans="1:1">
      <c r="A4071" s="39"/>
    </row>
    <row r="4072" spans="1:1">
      <c r="A4072" s="39"/>
    </row>
    <row r="4073" spans="1:1">
      <c r="A4073" s="39"/>
    </row>
    <row r="4074" spans="1:1">
      <c r="A4074" s="39"/>
    </row>
    <row r="4075" spans="1:1">
      <c r="A4075" s="39"/>
    </row>
    <row r="4076" spans="1:1">
      <c r="A4076" s="39"/>
    </row>
    <row r="4077" spans="1:1">
      <c r="A4077" s="39"/>
    </row>
    <row r="4078" spans="1:1">
      <c r="A4078" s="39"/>
    </row>
    <row r="4079" spans="1:1">
      <c r="A4079" s="39"/>
    </row>
    <row r="4080" spans="1:1">
      <c r="A4080" s="39"/>
    </row>
    <row r="4081" spans="1:1">
      <c r="A4081" s="39"/>
    </row>
    <row r="4082" spans="1:1">
      <c r="A4082" s="39"/>
    </row>
    <row r="4083" spans="1:1">
      <c r="A4083" s="39"/>
    </row>
    <row r="4084" spans="1:1">
      <c r="A4084" s="39"/>
    </row>
    <row r="4085" spans="1:1">
      <c r="A4085" s="39"/>
    </row>
    <row r="4086" spans="1:1">
      <c r="A4086" s="39"/>
    </row>
    <row r="4087" spans="1:1">
      <c r="A4087" s="39"/>
    </row>
    <row r="4088" spans="1:1">
      <c r="A4088" s="39"/>
    </row>
    <row r="4089" spans="1:1">
      <c r="A4089" s="39"/>
    </row>
    <row r="4090" spans="1:1">
      <c r="A4090" s="39"/>
    </row>
    <row r="4091" spans="1:1">
      <c r="A4091" s="39"/>
    </row>
    <row r="4092" spans="1:1">
      <c r="A4092" s="39"/>
    </row>
    <row r="4093" spans="1:1">
      <c r="A4093" s="39"/>
    </row>
    <row r="4094" spans="1:1">
      <c r="A4094" s="39"/>
    </row>
    <row r="4095" spans="1:1">
      <c r="A4095" s="39"/>
    </row>
    <row r="4096" spans="1:1">
      <c r="A4096" s="39"/>
    </row>
    <row r="4097" spans="1:1">
      <c r="A4097" s="39"/>
    </row>
    <row r="4098" spans="1:1">
      <c r="A4098" s="39"/>
    </row>
    <row r="4099" spans="1:1">
      <c r="A4099" s="39"/>
    </row>
    <row r="4100" spans="1:1">
      <c r="A4100" s="39"/>
    </row>
    <row r="4101" spans="1:1">
      <c r="A4101" s="39"/>
    </row>
    <row r="4102" spans="1:1">
      <c r="A4102" s="39"/>
    </row>
    <row r="4103" spans="1:1">
      <c r="A4103" s="39"/>
    </row>
    <row r="4104" spans="1:1">
      <c r="A4104" s="39"/>
    </row>
    <row r="4105" spans="1:1">
      <c r="A4105" s="39"/>
    </row>
    <row r="4106" spans="1:1">
      <c r="A4106" s="39"/>
    </row>
    <row r="4107" spans="1:1">
      <c r="A4107" s="39"/>
    </row>
    <row r="4108" spans="1:1">
      <c r="A4108" s="39"/>
    </row>
    <row r="4109" spans="1:1">
      <c r="A4109" s="39"/>
    </row>
    <row r="4110" spans="1:1">
      <c r="A4110" s="39"/>
    </row>
    <row r="4111" spans="1:1">
      <c r="A4111" s="39"/>
    </row>
    <row r="4112" spans="1:1">
      <c r="A4112" s="39"/>
    </row>
    <row r="4113" spans="1:1">
      <c r="A4113" s="39"/>
    </row>
    <row r="4114" spans="1:1">
      <c r="A4114" s="39"/>
    </row>
    <row r="4115" spans="1:1">
      <c r="A4115" s="39"/>
    </row>
    <row r="4116" spans="1:1">
      <c r="A4116" s="39"/>
    </row>
    <row r="4117" spans="1:1">
      <c r="A4117" s="39"/>
    </row>
    <row r="4118" spans="1:1">
      <c r="A4118" s="39"/>
    </row>
    <row r="4119" spans="1:1">
      <c r="A4119" s="39"/>
    </row>
    <row r="4120" spans="1:1">
      <c r="A4120" s="39"/>
    </row>
    <row r="4121" spans="1:1">
      <c r="A4121" s="39"/>
    </row>
    <row r="4122" spans="1:1">
      <c r="A4122" s="39"/>
    </row>
    <row r="4123" spans="1:1">
      <c r="A4123" s="39"/>
    </row>
    <row r="4124" spans="1:1">
      <c r="A4124" s="39"/>
    </row>
    <row r="4125" spans="1:1">
      <c r="A4125" s="39"/>
    </row>
    <row r="4126" spans="1:1">
      <c r="A4126" s="39"/>
    </row>
    <row r="4127" spans="1:1">
      <c r="A4127" s="39"/>
    </row>
    <row r="4128" spans="1:1">
      <c r="A4128" s="39"/>
    </row>
    <row r="4129" spans="1:1">
      <c r="A4129" s="39"/>
    </row>
    <row r="4130" spans="1:1">
      <c r="A4130" s="39"/>
    </row>
    <row r="4131" spans="1:1">
      <c r="A4131" s="39"/>
    </row>
    <row r="4132" spans="1:1">
      <c r="A4132" s="39"/>
    </row>
    <row r="4133" spans="1:1">
      <c r="A4133" s="39"/>
    </row>
    <row r="4134" spans="1:1">
      <c r="A4134" s="39"/>
    </row>
    <row r="4135" spans="1:1">
      <c r="A4135" s="39"/>
    </row>
    <row r="4136" spans="1:1">
      <c r="A4136" s="39"/>
    </row>
    <row r="4137" spans="1:1">
      <c r="A4137" s="39"/>
    </row>
    <row r="4138" spans="1:1">
      <c r="A4138" s="39"/>
    </row>
    <row r="4139" spans="1:1">
      <c r="A4139" s="39"/>
    </row>
    <row r="4140" spans="1:1">
      <c r="A4140" s="39"/>
    </row>
    <row r="4141" spans="1:1">
      <c r="A4141" s="39"/>
    </row>
    <row r="4142" spans="1:1">
      <c r="A4142" s="39"/>
    </row>
    <row r="4143" spans="1:1">
      <c r="A4143" s="39"/>
    </row>
    <row r="4144" spans="1:1">
      <c r="A4144" s="39"/>
    </row>
    <row r="4145" spans="1:1">
      <c r="A4145" s="39"/>
    </row>
    <row r="4146" spans="1:1">
      <c r="A4146" s="39"/>
    </row>
    <row r="4147" spans="1:1">
      <c r="A4147" s="39"/>
    </row>
    <row r="4148" spans="1:1">
      <c r="A4148" s="39"/>
    </row>
    <row r="4149" spans="1:1">
      <c r="A4149" s="39"/>
    </row>
    <row r="4150" spans="1:1">
      <c r="A4150" s="39"/>
    </row>
    <row r="4151" spans="1:1">
      <c r="A4151" s="39"/>
    </row>
    <row r="4152" spans="1:1">
      <c r="A4152" s="39"/>
    </row>
    <row r="4153" spans="1:1">
      <c r="A4153" s="39"/>
    </row>
    <row r="4154" spans="1:1">
      <c r="A4154" s="39"/>
    </row>
    <row r="4155" spans="1:1">
      <c r="A4155" s="39"/>
    </row>
    <row r="4156" spans="1:1">
      <c r="A4156" s="39"/>
    </row>
    <row r="4157" spans="1:1">
      <c r="A4157" s="39"/>
    </row>
    <row r="4158" spans="1:1">
      <c r="A4158" s="39"/>
    </row>
    <row r="4159" spans="1:1">
      <c r="A4159" s="39"/>
    </row>
    <row r="4160" spans="1:1">
      <c r="A4160" s="39"/>
    </row>
    <row r="4161" spans="1:1">
      <c r="A4161" s="39"/>
    </row>
    <row r="4162" spans="1:1">
      <c r="A4162" s="39"/>
    </row>
    <row r="4163" spans="1:1">
      <c r="A4163" s="39"/>
    </row>
    <row r="4164" spans="1:1">
      <c r="A4164" s="39"/>
    </row>
    <row r="4165" spans="1:1">
      <c r="A4165" s="39"/>
    </row>
    <row r="4166" spans="1:1">
      <c r="A4166" s="39"/>
    </row>
    <row r="4167" spans="1:1">
      <c r="A4167" s="39"/>
    </row>
    <row r="4168" spans="1:1">
      <c r="A4168" s="39"/>
    </row>
    <row r="4169" spans="1:1">
      <c r="A4169" s="39"/>
    </row>
    <row r="4170" spans="1:1">
      <c r="A4170" s="39"/>
    </row>
    <row r="4171" spans="1:1">
      <c r="A4171" s="39"/>
    </row>
    <row r="4172" spans="1:1">
      <c r="A4172" s="39"/>
    </row>
    <row r="4173" spans="1:1">
      <c r="A4173" s="39"/>
    </row>
    <row r="4174" spans="1:1">
      <c r="A4174" s="39"/>
    </row>
    <row r="4175" spans="1:1">
      <c r="A4175" s="39"/>
    </row>
    <row r="4176" spans="1:1">
      <c r="A4176" s="39"/>
    </row>
    <row r="4177" spans="1:1">
      <c r="A4177" s="39"/>
    </row>
    <row r="4178" spans="1:1">
      <c r="A4178" s="39"/>
    </row>
    <row r="4179" spans="1:1">
      <c r="A4179" s="39"/>
    </row>
    <row r="4180" spans="1:1">
      <c r="A4180" s="39"/>
    </row>
    <row r="4181" spans="1:1">
      <c r="A4181" s="39"/>
    </row>
    <row r="4182" spans="1:1">
      <c r="A4182" s="39"/>
    </row>
    <row r="4183" spans="1:1">
      <c r="A4183" s="39"/>
    </row>
    <row r="4184" spans="1:1">
      <c r="A4184" s="39"/>
    </row>
    <row r="4185" spans="1:1">
      <c r="A4185" s="39"/>
    </row>
    <row r="4186" spans="1:1">
      <c r="A4186" s="39"/>
    </row>
    <row r="4187" spans="1:1">
      <c r="A4187" s="39"/>
    </row>
    <row r="4188" spans="1:1">
      <c r="A4188" s="39"/>
    </row>
    <row r="4189" spans="1:1">
      <c r="A4189" s="39"/>
    </row>
    <row r="4190" spans="1:1">
      <c r="A4190" s="39"/>
    </row>
    <row r="4191" spans="1:1">
      <c r="A4191" s="39"/>
    </row>
    <row r="4192" spans="1:1">
      <c r="A4192" s="39"/>
    </row>
    <row r="4193" spans="1:1">
      <c r="A4193" s="39"/>
    </row>
    <row r="4194" spans="1:1">
      <c r="A4194" s="39"/>
    </row>
    <row r="4195" spans="1:1">
      <c r="A4195" s="39"/>
    </row>
    <row r="4196" spans="1:1">
      <c r="A4196" s="39"/>
    </row>
    <row r="4197" spans="1:1">
      <c r="A4197" s="39"/>
    </row>
    <row r="4198" spans="1:1">
      <c r="A4198" s="39"/>
    </row>
    <row r="4199" spans="1:1">
      <c r="A4199" s="39"/>
    </row>
    <row r="4200" spans="1:1">
      <c r="A4200" s="39"/>
    </row>
    <row r="4201" spans="1:1">
      <c r="A4201" s="39"/>
    </row>
    <row r="4202" spans="1:1">
      <c r="A4202" s="39"/>
    </row>
    <row r="4203" spans="1:1">
      <c r="A4203" s="39"/>
    </row>
    <row r="4204" spans="1:1">
      <c r="A4204" s="39"/>
    </row>
    <row r="4205" spans="1:1">
      <c r="A4205" s="39"/>
    </row>
    <row r="4206" spans="1:1">
      <c r="A4206" s="39"/>
    </row>
    <row r="4207" spans="1:1">
      <c r="A4207" s="39"/>
    </row>
    <row r="4208" spans="1:1">
      <c r="A4208" s="39"/>
    </row>
    <row r="4209" spans="1:1">
      <c r="A4209" s="39"/>
    </row>
    <row r="4210" spans="1:1">
      <c r="A4210" s="39"/>
    </row>
    <row r="4211" spans="1:1">
      <c r="A4211" s="39"/>
    </row>
    <row r="4212" spans="1:1">
      <c r="A4212" s="39"/>
    </row>
    <row r="4213" spans="1:1">
      <c r="A4213" s="39"/>
    </row>
    <row r="4214" spans="1:1">
      <c r="A4214" s="39"/>
    </row>
    <row r="4215" spans="1:1">
      <c r="A4215" s="39"/>
    </row>
    <row r="4216" spans="1:1">
      <c r="A4216" s="39"/>
    </row>
    <row r="4217" spans="1:1">
      <c r="A4217" s="39"/>
    </row>
    <row r="4218" spans="1:1">
      <c r="A4218" s="39"/>
    </row>
    <row r="4219" spans="1:1">
      <c r="A4219" s="39"/>
    </row>
    <row r="4220" spans="1:1">
      <c r="A4220" s="39"/>
    </row>
    <row r="4221" spans="1:1">
      <c r="A4221" s="39"/>
    </row>
    <row r="4222" spans="1:1">
      <c r="A4222" s="39"/>
    </row>
    <row r="4223" spans="1:1">
      <c r="A4223" s="39"/>
    </row>
    <row r="4224" spans="1:1">
      <c r="A4224" s="39"/>
    </row>
    <row r="4225" spans="1:1">
      <c r="A4225" s="39"/>
    </row>
    <row r="4226" spans="1:1">
      <c r="A4226" s="39"/>
    </row>
    <row r="4227" spans="1:1">
      <c r="A4227" s="39"/>
    </row>
    <row r="4228" spans="1:1">
      <c r="A4228" s="39"/>
    </row>
    <row r="4229" spans="1:1">
      <c r="A4229" s="39"/>
    </row>
    <row r="4230" spans="1:1">
      <c r="A4230" s="39"/>
    </row>
    <row r="4231" spans="1:1">
      <c r="A4231" s="39"/>
    </row>
    <row r="4232" spans="1:1">
      <c r="A4232" s="39"/>
    </row>
    <row r="4233" spans="1:1">
      <c r="A4233" s="39"/>
    </row>
    <row r="4234" spans="1:1">
      <c r="A4234" s="39"/>
    </row>
    <row r="4235" spans="1:1">
      <c r="A4235" s="39"/>
    </row>
    <row r="4236" spans="1:1">
      <c r="A4236" s="39"/>
    </row>
    <row r="4237" spans="1:1">
      <c r="A4237" s="39"/>
    </row>
    <row r="4238" spans="1:1">
      <c r="A4238" s="39"/>
    </row>
    <row r="4239" spans="1:1">
      <c r="A4239" s="39"/>
    </row>
    <row r="4240" spans="1:1">
      <c r="A4240" s="39"/>
    </row>
    <row r="4241" spans="1:1">
      <c r="A4241" s="39"/>
    </row>
    <row r="4242" spans="1:1">
      <c r="A4242" s="39"/>
    </row>
    <row r="4243" spans="1:1">
      <c r="A4243" s="39"/>
    </row>
    <row r="4244" spans="1:1">
      <c r="A4244" s="39"/>
    </row>
    <row r="4245" spans="1:1">
      <c r="A4245" s="39"/>
    </row>
    <row r="4246" spans="1:1">
      <c r="A4246" s="39"/>
    </row>
    <row r="4247" spans="1:1">
      <c r="A4247" s="39"/>
    </row>
    <row r="4248" spans="1:1">
      <c r="A4248" s="39"/>
    </row>
    <row r="4249" spans="1:1">
      <c r="A4249" s="39"/>
    </row>
    <row r="4250" spans="1:1">
      <c r="A4250" s="39"/>
    </row>
    <row r="4251" spans="1:1">
      <c r="A4251" s="39"/>
    </row>
    <row r="4252" spans="1:1">
      <c r="A4252" s="39"/>
    </row>
    <row r="4253" spans="1:1">
      <c r="A4253" s="39"/>
    </row>
    <row r="4254" spans="1:1">
      <c r="A4254" s="39"/>
    </row>
    <row r="4255" spans="1:1">
      <c r="A4255" s="39"/>
    </row>
    <row r="4256" spans="1:1">
      <c r="A4256" s="39"/>
    </row>
    <row r="4257" spans="1:1">
      <c r="A4257" s="39"/>
    </row>
    <row r="4258" spans="1:1">
      <c r="A4258" s="39"/>
    </row>
    <row r="4259" spans="1:1">
      <c r="A4259" s="39"/>
    </row>
    <row r="4260" spans="1:1">
      <c r="A4260" s="39"/>
    </row>
    <row r="4261" spans="1:1">
      <c r="A4261" s="39"/>
    </row>
    <row r="4262" spans="1:1">
      <c r="A4262" s="39"/>
    </row>
    <row r="4263" spans="1:1">
      <c r="A4263" s="39"/>
    </row>
    <row r="4264" spans="1:1">
      <c r="A4264" s="39"/>
    </row>
    <row r="4265" spans="1:1">
      <c r="A4265" s="39"/>
    </row>
    <row r="4266" spans="1:1">
      <c r="A4266" s="39"/>
    </row>
    <row r="4267" spans="1:1">
      <c r="A4267" s="39"/>
    </row>
    <row r="4268" spans="1:1">
      <c r="A4268" s="39"/>
    </row>
    <row r="4269" spans="1:1">
      <c r="A4269" s="39"/>
    </row>
    <row r="4270" spans="1:1">
      <c r="A4270" s="39"/>
    </row>
    <row r="4271" spans="1:1">
      <c r="A4271" s="39"/>
    </row>
    <row r="4272" spans="1:1">
      <c r="A4272" s="39"/>
    </row>
    <row r="4273" spans="1:1">
      <c r="A4273" s="39"/>
    </row>
    <row r="4274" spans="1:1">
      <c r="A4274" s="39"/>
    </row>
    <row r="4275" spans="1:1">
      <c r="A4275" s="39"/>
    </row>
    <row r="4276" spans="1:1">
      <c r="A4276" s="39"/>
    </row>
    <row r="4277" spans="1:1">
      <c r="A4277" s="39"/>
    </row>
    <row r="4278" spans="1:1">
      <c r="A4278" s="39"/>
    </row>
    <row r="4279" spans="1:1">
      <c r="A4279" s="39"/>
    </row>
    <row r="4280" spans="1:1">
      <c r="A4280" s="39"/>
    </row>
    <row r="4281" spans="1:1">
      <c r="A4281" s="39"/>
    </row>
    <row r="4282" spans="1:1">
      <c r="A4282" s="39"/>
    </row>
    <row r="4283" spans="1:1">
      <c r="A4283" s="39"/>
    </row>
    <row r="4284" spans="1:1">
      <c r="A4284" s="39"/>
    </row>
    <row r="4285" spans="1:1">
      <c r="A4285" s="39"/>
    </row>
    <row r="4286" spans="1:1">
      <c r="A4286" s="39"/>
    </row>
    <row r="4287" spans="1:1">
      <c r="A4287" s="39"/>
    </row>
    <row r="4288" spans="1:1">
      <c r="A4288" s="39"/>
    </row>
    <row r="4289" spans="1:1">
      <c r="A4289" s="39"/>
    </row>
    <row r="4290" spans="1:1">
      <c r="A4290" s="39"/>
    </row>
    <row r="4291" spans="1:1">
      <c r="A4291" s="39"/>
    </row>
    <row r="4292" spans="1:1">
      <c r="A4292" s="39"/>
    </row>
    <row r="4293" spans="1:1">
      <c r="A4293" s="39"/>
    </row>
    <row r="4294" spans="1:1">
      <c r="A4294" s="39"/>
    </row>
    <row r="4295" spans="1:1">
      <c r="A4295" s="39"/>
    </row>
    <row r="4296" spans="1:1">
      <c r="A4296" s="39"/>
    </row>
    <row r="4297" spans="1:1">
      <c r="A4297" s="39"/>
    </row>
    <row r="4298" spans="1:1">
      <c r="A4298" s="39"/>
    </row>
    <row r="4299" spans="1:1">
      <c r="A4299" s="39"/>
    </row>
    <row r="4300" spans="1:1">
      <c r="A4300" s="39"/>
    </row>
    <row r="4301" spans="1:1">
      <c r="A4301" s="39"/>
    </row>
    <row r="4302" spans="1:1">
      <c r="A4302" s="39"/>
    </row>
    <row r="4303" spans="1:1">
      <c r="A4303" s="39"/>
    </row>
    <row r="4304" spans="1:1">
      <c r="A4304" s="39"/>
    </row>
    <row r="4305" spans="1:1">
      <c r="A4305" s="39"/>
    </row>
    <row r="4306" spans="1:1">
      <c r="A4306" s="39"/>
    </row>
    <row r="4307" spans="1:1">
      <c r="A4307" s="39"/>
    </row>
    <row r="4308" spans="1:1">
      <c r="A4308" s="39"/>
    </row>
    <row r="4309" spans="1:1">
      <c r="A4309" s="39"/>
    </row>
    <row r="4310" spans="1:1">
      <c r="A4310" s="39"/>
    </row>
    <row r="4311" spans="1:1">
      <c r="A4311" s="39"/>
    </row>
    <row r="4312" spans="1:1">
      <c r="A4312" s="39"/>
    </row>
    <row r="4313" spans="1:1">
      <c r="A4313" s="39"/>
    </row>
    <row r="4314" spans="1:1">
      <c r="A4314" s="39"/>
    </row>
    <row r="4315" spans="1:1">
      <c r="A4315" s="39"/>
    </row>
    <row r="4316" spans="1:1">
      <c r="A4316" s="39"/>
    </row>
    <row r="4317" spans="1:1">
      <c r="A4317" s="39"/>
    </row>
    <row r="4318" spans="1:1">
      <c r="A4318" s="39"/>
    </row>
    <row r="4319" spans="1:1">
      <c r="A4319" s="39"/>
    </row>
    <row r="4320" spans="1:1">
      <c r="A4320" s="39"/>
    </row>
    <row r="4321" spans="1:1">
      <c r="A4321" s="39"/>
    </row>
    <row r="4322" spans="1:1">
      <c r="A4322" s="39"/>
    </row>
    <row r="4323" spans="1:1">
      <c r="A4323" s="39"/>
    </row>
    <row r="4324" spans="1:1">
      <c r="A4324" s="39"/>
    </row>
    <row r="4325" spans="1:1">
      <c r="A4325" s="39"/>
    </row>
    <row r="4326" spans="1:1">
      <c r="A4326" s="39"/>
    </row>
    <row r="4327" spans="1:1">
      <c r="A4327" s="39"/>
    </row>
    <row r="4328" spans="1:1">
      <c r="A4328" s="39"/>
    </row>
    <row r="4329" spans="1:1">
      <c r="A4329" s="39"/>
    </row>
    <row r="4330" spans="1:1">
      <c r="A4330" s="39"/>
    </row>
    <row r="4331" spans="1:1">
      <c r="A4331" s="39"/>
    </row>
    <row r="4332" spans="1:1">
      <c r="A4332" s="39"/>
    </row>
    <row r="4333" spans="1:1">
      <c r="A4333" s="39"/>
    </row>
    <row r="4334" spans="1:1">
      <c r="A4334" s="39"/>
    </row>
    <row r="4335" spans="1:1">
      <c r="A4335" s="39"/>
    </row>
    <row r="4336" spans="1:1">
      <c r="A4336" s="39"/>
    </row>
    <row r="4337" spans="1:1">
      <c r="A4337" s="39"/>
    </row>
    <row r="4338" spans="1:1">
      <c r="A4338" s="39"/>
    </row>
    <row r="4339" spans="1:1">
      <c r="A4339" s="39"/>
    </row>
    <row r="4340" spans="1:1">
      <c r="A4340" s="39"/>
    </row>
    <row r="4341" spans="1:1">
      <c r="A4341" s="39"/>
    </row>
    <row r="4342" spans="1:1">
      <c r="A4342" s="39"/>
    </row>
    <row r="4343" spans="1:1">
      <c r="A4343" s="39"/>
    </row>
    <row r="4344" spans="1:1">
      <c r="A4344" s="39"/>
    </row>
    <row r="4345" spans="1:1">
      <c r="A4345" s="39"/>
    </row>
    <row r="4346" spans="1:1">
      <c r="A4346" s="39"/>
    </row>
    <row r="4347" spans="1:1">
      <c r="A4347" s="39"/>
    </row>
    <row r="4348" spans="1:1">
      <c r="A4348" s="39"/>
    </row>
    <row r="4349" spans="1:1">
      <c r="A4349" s="39"/>
    </row>
    <row r="4350" spans="1:1">
      <c r="A4350" s="39"/>
    </row>
    <row r="4351" spans="1:1">
      <c r="A4351" s="39"/>
    </row>
    <row r="4352" spans="1:1">
      <c r="A4352" s="39"/>
    </row>
  </sheetData>
  <mergeCells count="262">
    <mergeCell ref="B3878:B3892"/>
    <mergeCell ref="B3893:B3907"/>
    <mergeCell ref="B3908:B3922"/>
    <mergeCell ref="B3803:B3817"/>
    <mergeCell ref="B3818:B3832"/>
    <mergeCell ref="B3833:B3847"/>
    <mergeCell ref="B3848:B3862"/>
    <mergeCell ref="B3863:B3877"/>
    <mergeCell ref="B3728:B3742"/>
    <mergeCell ref="B3743:B3757"/>
    <mergeCell ref="B3758:B3772"/>
    <mergeCell ref="B3773:B3787"/>
    <mergeCell ref="B3788:B3802"/>
    <mergeCell ref="B3653:B3667"/>
    <mergeCell ref="B3668:B3682"/>
    <mergeCell ref="B3683:B3697"/>
    <mergeCell ref="B3698:B3712"/>
    <mergeCell ref="B3713:B3727"/>
    <mergeCell ref="B3578:B3592"/>
    <mergeCell ref="B3593:B3607"/>
    <mergeCell ref="B3608:B3622"/>
    <mergeCell ref="B3623:B3637"/>
    <mergeCell ref="B3638:B3652"/>
    <mergeCell ref="B3503:B3517"/>
    <mergeCell ref="B3518:B3532"/>
    <mergeCell ref="B3533:B3547"/>
    <mergeCell ref="B3548:B3562"/>
    <mergeCell ref="B3563:B3577"/>
    <mergeCell ref="B3428:B3442"/>
    <mergeCell ref="B3443:B3457"/>
    <mergeCell ref="B3458:B3472"/>
    <mergeCell ref="B3473:B3487"/>
    <mergeCell ref="B3488:B3502"/>
    <mergeCell ref="B3353:B3367"/>
    <mergeCell ref="B3368:B3382"/>
    <mergeCell ref="B3383:B3397"/>
    <mergeCell ref="B3398:B3412"/>
    <mergeCell ref="B3413:B3427"/>
    <mergeCell ref="B3278:B3292"/>
    <mergeCell ref="B3293:B3307"/>
    <mergeCell ref="B3308:B3322"/>
    <mergeCell ref="B3323:B3337"/>
    <mergeCell ref="B3338:B3352"/>
    <mergeCell ref="B3203:B3217"/>
    <mergeCell ref="B3218:B3232"/>
    <mergeCell ref="B3233:B3247"/>
    <mergeCell ref="B3248:B3262"/>
    <mergeCell ref="B3263:B3277"/>
    <mergeCell ref="B3128:B3142"/>
    <mergeCell ref="B3143:B3157"/>
    <mergeCell ref="B3158:B3172"/>
    <mergeCell ref="B3173:B3187"/>
    <mergeCell ref="B3188:B3202"/>
    <mergeCell ref="B3053:B3067"/>
    <mergeCell ref="B3068:B3082"/>
    <mergeCell ref="B3083:B3097"/>
    <mergeCell ref="B3098:B3112"/>
    <mergeCell ref="B3113:B3127"/>
    <mergeCell ref="B2978:B2992"/>
    <mergeCell ref="B2993:B3007"/>
    <mergeCell ref="B3008:B3022"/>
    <mergeCell ref="B3023:B3037"/>
    <mergeCell ref="B3038:B3052"/>
    <mergeCell ref="B2903:B2917"/>
    <mergeCell ref="B2918:B2932"/>
    <mergeCell ref="B2933:B2947"/>
    <mergeCell ref="B2948:B2962"/>
    <mergeCell ref="B2963:B2977"/>
    <mergeCell ref="B2828:B2842"/>
    <mergeCell ref="B2843:B2857"/>
    <mergeCell ref="B2858:B2872"/>
    <mergeCell ref="B2873:B2887"/>
    <mergeCell ref="B2888:B2902"/>
    <mergeCell ref="B2753:B2767"/>
    <mergeCell ref="B2768:B2782"/>
    <mergeCell ref="B2783:B2797"/>
    <mergeCell ref="B2798:B2812"/>
    <mergeCell ref="B2813:B2827"/>
    <mergeCell ref="B2678:B2692"/>
    <mergeCell ref="B2693:B2707"/>
    <mergeCell ref="B2708:B2722"/>
    <mergeCell ref="B2723:B2737"/>
    <mergeCell ref="B2738:B2752"/>
    <mergeCell ref="B2603:B2617"/>
    <mergeCell ref="B2618:B2632"/>
    <mergeCell ref="B2633:B2647"/>
    <mergeCell ref="B2648:B2662"/>
    <mergeCell ref="B2663:B2677"/>
    <mergeCell ref="B2528:B2542"/>
    <mergeCell ref="B2543:B2557"/>
    <mergeCell ref="B2558:B2572"/>
    <mergeCell ref="B2573:B2587"/>
    <mergeCell ref="B2588:B2602"/>
    <mergeCell ref="B2453:B2467"/>
    <mergeCell ref="B2468:B2482"/>
    <mergeCell ref="B2483:B2497"/>
    <mergeCell ref="B2498:B2512"/>
    <mergeCell ref="B2513:B2527"/>
    <mergeCell ref="B2378:B2392"/>
    <mergeCell ref="B2393:B2407"/>
    <mergeCell ref="B2408:B2422"/>
    <mergeCell ref="B2423:B2437"/>
    <mergeCell ref="B2438:B2452"/>
    <mergeCell ref="B2303:B2317"/>
    <mergeCell ref="B2318:B2332"/>
    <mergeCell ref="B2333:B2347"/>
    <mergeCell ref="B2348:B2362"/>
    <mergeCell ref="B2363:B2377"/>
    <mergeCell ref="B2228:B2242"/>
    <mergeCell ref="B2243:B2257"/>
    <mergeCell ref="B2258:B2272"/>
    <mergeCell ref="B2273:B2287"/>
    <mergeCell ref="B2288:B2302"/>
    <mergeCell ref="B2153:B2167"/>
    <mergeCell ref="B2168:B2182"/>
    <mergeCell ref="B2183:B2197"/>
    <mergeCell ref="B2198:B2212"/>
    <mergeCell ref="B2213:B2227"/>
    <mergeCell ref="B2078:B2092"/>
    <mergeCell ref="B2093:B2107"/>
    <mergeCell ref="B2108:B2122"/>
    <mergeCell ref="B2123:B2137"/>
    <mergeCell ref="B2138:B2152"/>
    <mergeCell ref="B2003:B2017"/>
    <mergeCell ref="B2018:B2032"/>
    <mergeCell ref="B2033:B2047"/>
    <mergeCell ref="B2048:B2062"/>
    <mergeCell ref="B2063:B2077"/>
    <mergeCell ref="B1928:B1942"/>
    <mergeCell ref="B1943:B1957"/>
    <mergeCell ref="B1958:B1972"/>
    <mergeCell ref="B1973:B1987"/>
    <mergeCell ref="B1988:B2002"/>
    <mergeCell ref="B1853:B1867"/>
    <mergeCell ref="B1868:B1882"/>
    <mergeCell ref="B1883:B1897"/>
    <mergeCell ref="B1898:B1912"/>
    <mergeCell ref="B1913:B1927"/>
    <mergeCell ref="B1778:B1792"/>
    <mergeCell ref="B1793:B1807"/>
    <mergeCell ref="B1808:B1822"/>
    <mergeCell ref="B1823:B1837"/>
    <mergeCell ref="B1838:B1852"/>
    <mergeCell ref="B1703:B1717"/>
    <mergeCell ref="B1718:B1732"/>
    <mergeCell ref="B1733:B1747"/>
    <mergeCell ref="B1748:B1762"/>
    <mergeCell ref="B1763:B1777"/>
    <mergeCell ref="B1628:B1642"/>
    <mergeCell ref="B1643:B1657"/>
    <mergeCell ref="B1658:B1672"/>
    <mergeCell ref="B1673:B1687"/>
    <mergeCell ref="B1688:B1702"/>
    <mergeCell ref="B1553:B1567"/>
    <mergeCell ref="B1568:B1582"/>
    <mergeCell ref="B1583:B1597"/>
    <mergeCell ref="B1598:B1612"/>
    <mergeCell ref="B1613:B1627"/>
    <mergeCell ref="B1478:B1492"/>
    <mergeCell ref="B1493:B1507"/>
    <mergeCell ref="B1508:B1522"/>
    <mergeCell ref="B1523:B1537"/>
    <mergeCell ref="B1538:B1552"/>
    <mergeCell ref="B1403:B1417"/>
    <mergeCell ref="B1418:B1432"/>
    <mergeCell ref="B1433:B1447"/>
    <mergeCell ref="B1448:B1462"/>
    <mergeCell ref="B1463:B1477"/>
    <mergeCell ref="B1328:B1342"/>
    <mergeCell ref="B1343:B1357"/>
    <mergeCell ref="B1358:B1372"/>
    <mergeCell ref="B1373:B1387"/>
    <mergeCell ref="B1388:B1402"/>
    <mergeCell ref="B1253:B1267"/>
    <mergeCell ref="B1268:B1282"/>
    <mergeCell ref="B1283:B1297"/>
    <mergeCell ref="B1298:B1312"/>
    <mergeCell ref="B1313:B1327"/>
    <mergeCell ref="B1178:B1192"/>
    <mergeCell ref="B1193:B1207"/>
    <mergeCell ref="B1208:B1222"/>
    <mergeCell ref="B1223:B1237"/>
    <mergeCell ref="B1238:B1252"/>
    <mergeCell ref="B1103:B1117"/>
    <mergeCell ref="B1118:B1132"/>
    <mergeCell ref="B1133:B1147"/>
    <mergeCell ref="B1148:B1162"/>
    <mergeCell ref="B1163:B1177"/>
    <mergeCell ref="B1028:B1042"/>
    <mergeCell ref="B1043:B1057"/>
    <mergeCell ref="B1058:B1072"/>
    <mergeCell ref="B1073:B1087"/>
    <mergeCell ref="B1088:B1102"/>
    <mergeCell ref="B953:B967"/>
    <mergeCell ref="B968:B982"/>
    <mergeCell ref="B983:B997"/>
    <mergeCell ref="B998:B1012"/>
    <mergeCell ref="B1013:B1027"/>
    <mergeCell ref="B878:B892"/>
    <mergeCell ref="B893:B907"/>
    <mergeCell ref="B908:B922"/>
    <mergeCell ref="B923:B937"/>
    <mergeCell ref="B938:B952"/>
    <mergeCell ref="B803:B817"/>
    <mergeCell ref="B818:B832"/>
    <mergeCell ref="B833:B847"/>
    <mergeCell ref="B848:B862"/>
    <mergeCell ref="B863:B877"/>
    <mergeCell ref="B728:B742"/>
    <mergeCell ref="B743:B757"/>
    <mergeCell ref="B758:B772"/>
    <mergeCell ref="B773:B787"/>
    <mergeCell ref="B788:B802"/>
    <mergeCell ref="B653:B667"/>
    <mergeCell ref="B668:B682"/>
    <mergeCell ref="B683:B697"/>
    <mergeCell ref="B698:B712"/>
    <mergeCell ref="B713:B727"/>
    <mergeCell ref="B158:B172"/>
    <mergeCell ref="B173:B187"/>
    <mergeCell ref="B188:B202"/>
    <mergeCell ref="E3:F3"/>
    <mergeCell ref="B83:B97"/>
    <mergeCell ref="B98:B112"/>
    <mergeCell ref="B113:B127"/>
    <mergeCell ref="B128:B142"/>
    <mergeCell ref="B143:B157"/>
    <mergeCell ref="B8:B22"/>
    <mergeCell ref="B23:B37"/>
    <mergeCell ref="B38:B52"/>
    <mergeCell ref="B53:B67"/>
    <mergeCell ref="B68:B82"/>
    <mergeCell ref="B203:B217"/>
    <mergeCell ref="B218:B232"/>
    <mergeCell ref="B233:B247"/>
    <mergeCell ref="B248:B262"/>
    <mergeCell ref="B263:B277"/>
    <mergeCell ref="B278:B292"/>
    <mergeCell ref="B293:B307"/>
    <mergeCell ref="B308:B322"/>
    <mergeCell ref="B323:B337"/>
    <mergeCell ref="B338:B352"/>
    <mergeCell ref="B353:B367"/>
    <mergeCell ref="B368:B382"/>
    <mergeCell ref="B383:B397"/>
    <mergeCell ref="B398:B412"/>
    <mergeCell ref="B548:B562"/>
    <mergeCell ref="B563:B577"/>
    <mergeCell ref="B578:B592"/>
    <mergeCell ref="B593:B607"/>
    <mergeCell ref="B608:B622"/>
    <mergeCell ref="B623:B637"/>
    <mergeCell ref="B638:B652"/>
    <mergeCell ref="B413:B427"/>
    <mergeCell ref="B428:B442"/>
    <mergeCell ref="B443:B457"/>
    <mergeCell ref="B458:B472"/>
    <mergeCell ref="B473:B487"/>
    <mergeCell ref="B488:B502"/>
    <mergeCell ref="B503:B517"/>
    <mergeCell ref="B518:B532"/>
    <mergeCell ref="B533:B547"/>
  </mergeCells>
  <phoneticPr fontId="3" type="noConversion"/>
  <dataValidations count="1">
    <dataValidation type="list" allowBlank="1" showInputMessage="1" showErrorMessage="1" sqref="D5">
      <formula1>"Aspiran, Brignac, Canet, Cazouls, Ceyras, Fontès, Nébian, Paulhan, St Felix"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P1200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RowHeight="15"/>
  <cols>
    <col min="1" max="1" width="5.7109375" hidden="1" customWidth="1"/>
    <col min="2" max="2" width="21.5703125" customWidth="1"/>
    <col min="3" max="3" width="16.5703125" customWidth="1"/>
    <col min="4" max="4" width="12.28515625" customWidth="1"/>
    <col min="5" max="5" width="12.42578125" customWidth="1"/>
    <col min="6" max="6" width="10.5703125" customWidth="1"/>
    <col min="7" max="8" width="9.28515625" customWidth="1"/>
    <col min="9" max="9" width="9.140625" customWidth="1"/>
    <col min="10" max="10" width="13.140625" customWidth="1"/>
    <col min="11" max="11" width="10.42578125" customWidth="1"/>
    <col min="12" max="12" width="43.7109375" customWidth="1"/>
    <col min="13" max="13" width="1.5703125" customWidth="1"/>
    <col min="14" max="14" width="9.28515625" style="132" customWidth="1"/>
    <col min="15" max="15" width="1.5703125" customWidth="1"/>
    <col min="16" max="16" width="11.28515625" customWidth="1"/>
    <col min="17" max="17" width="3.140625" customWidth="1"/>
    <col min="18" max="18" width="11.140625" customWidth="1"/>
    <col min="19" max="19" width="23.28515625" customWidth="1"/>
    <col min="20" max="20" width="24.140625" customWidth="1"/>
    <col min="24" max="30" width="0" hidden="1" customWidth="1"/>
    <col min="31" max="36" width="10.28515625" style="106" hidden="1" customWidth="1"/>
    <col min="37" max="42" width="0" hidden="1" customWidth="1"/>
  </cols>
  <sheetData>
    <row r="1" spans="1:42" ht="75.75" thickBot="1">
      <c r="B1" s="34" t="s">
        <v>0</v>
      </c>
      <c r="C1" s="81" t="s">
        <v>54</v>
      </c>
      <c r="D1" s="45" t="s">
        <v>10</v>
      </c>
      <c r="E1" s="45" t="s">
        <v>11</v>
      </c>
      <c r="F1" s="35" t="s">
        <v>8</v>
      </c>
      <c r="G1" s="36" t="s">
        <v>7</v>
      </c>
      <c r="H1" s="37" t="s">
        <v>6</v>
      </c>
      <c r="I1" s="37" t="s">
        <v>2</v>
      </c>
      <c r="J1" s="38" t="s">
        <v>9</v>
      </c>
      <c r="K1" s="38" t="s">
        <v>3</v>
      </c>
      <c r="L1" s="158" t="s">
        <v>5</v>
      </c>
      <c r="N1" s="159" t="s">
        <v>36</v>
      </c>
      <c r="P1" s="160" t="s">
        <v>37</v>
      </c>
      <c r="R1" s="161" t="s">
        <v>33</v>
      </c>
      <c r="S1" s="95">
        <v>43831</v>
      </c>
      <c r="T1" s="162">
        <f>S1</f>
        <v>43831</v>
      </c>
      <c r="X1" s="46" t="s">
        <v>74</v>
      </c>
      <c r="Z1" s="86" t="s">
        <v>81</v>
      </c>
      <c r="AA1" s="87"/>
      <c r="AB1" s="87" t="s">
        <v>82</v>
      </c>
      <c r="AC1" s="88"/>
      <c r="AE1" s="102" t="s">
        <v>67</v>
      </c>
      <c r="AF1" s="107" t="s">
        <v>69</v>
      </c>
      <c r="AG1" s="102" t="s">
        <v>71</v>
      </c>
      <c r="AH1" s="103" t="s">
        <v>72</v>
      </c>
      <c r="AI1" s="107" t="s">
        <v>70</v>
      </c>
      <c r="AJ1" s="103" t="s">
        <v>68</v>
      </c>
    </row>
    <row r="2" spans="1:42" ht="15.75" thickBot="1">
      <c r="A2" t="str">
        <f>IF(B2&lt;&gt;"",VLOOKUP(B2,'Agents Postes'!E$3:F$17,2,FALSE),"")</f>
        <v/>
      </c>
      <c r="B2" s="47"/>
      <c r="C2" s="48"/>
      <c r="D2" s="49"/>
      <c r="E2" s="49"/>
      <c r="F2" s="50"/>
      <c r="G2" s="50"/>
      <c r="H2" s="50"/>
      <c r="I2" s="50"/>
      <c r="J2" s="50"/>
      <c r="K2" s="50"/>
      <c r="L2" s="51"/>
      <c r="M2" s="52"/>
      <c r="N2" s="129"/>
      <c r="P2" s="64" t="str">
        <f>IF(OR(B2="",C2="",E2="",SUM(F2:K2)=0,AND(S$1&lt;&gt;"",D2&lt;S$1),AND(S$3&lt;&gt;"",E2&gt;S$3),AND(SUM(F2:G2)&gt;0,OR(F2=0,G2=0)),AND(SUM(H2:I2)&gt;0,OR(H2=0,I2=0)),AND(SUM(J2:K2)&gt;0,OR(J2=0,K2=0)),ISERROR(MONTH(D2)),ISERROR(MONTH(E2))),"NC","")</f>
        <v>NC</v>
      </c>
      <c r="X2" s="133"/>
      <c r="Y2" s="89" t="str">
        <f t="shared" ref="Y2:Y65" si="0">IF(D2&lt;&gt;"",IF(NETWORKDAYS($D2,$D2,Feries)&gt;=1,1,0),"")</f>
        <v/>
      </c>
      <c r="Z2" s="133" t="str">
        <f t="shared" ref="Z2:Z65" si="1">IF(D2&lt;&gt;"",IF(NETWORKDAYS($D2,$D2+1,Feries)&gt;=1,1,0),"")</f>
        <v/>
      </c>
      <c r="AA2" s="133" t="str">
        <f t="shared" ref="AA2:AA65" si="2">IF(D2&lt;&gt;"",IF(NETWORKDAYS($D2,$D2+2,Feries)&gt;=1,1,0),"")</f>
        <v/>
      </c>
      <c r="AB2" s="133" t="str">
        <f t="shared" ref="AB2:AB65" si="3">IF(D2&lt;&gt;"",IF(NETWORKDAYS($D2,$D2+3,Feries)&gt;=1,1,0),"")</f>
        <v/>
      </c>
      <c r="AC2" s="133" t="str">
        <f t="shared" ref="AC2:AC65" si="4">IF(D2&lt;&gt;"",IF(NETWORKDAYS($D2,$D2+4,Feries)&gt;=1,1,0),"")</f>
        <v/>
      </c>
      <c r="AD2" s="100" t="str">
        <f>IF(D2&lt;&gt;"",IF(Y2=1,0,IF(Z2=1,1,IF(AA2=1,2,IF(AB2=1,3,IF(AB2=1,4,5))))),"")</f>
        <v/>
      </c>
      <c r="AE2" s="104" t="str">
        <f>IF(D2&lt;&gt;"",D2+AD2,"")</f>
        <v/>
      </c>
      <c r="AF2" s="108" t="str">
        <f>IF(AE2&lt;&gt;"",HLOOKUP(AE2,Controle!$2:$3,2,FALSE)+3,"")</f>
        <v/>
      </c>
      <c r="AG2" s="104" t="str">
        <f>IF(AE2&lt;&gt;"",HLOOKUP(AE2,Controle!$2:$3,2,FALSE)+HLOOKUP(AE2,Controle!$2:$3,2,FALSE)*14-8,"")</f>
        <v/>
      </c>
      <c r="AH2" s="105" t="str">
        <f>IF(AJ2&lt;&gt;"",HLOOKUP(AJ2,Controle!$2:$3,2,FALSE)+HLOOKUP(AJ2,Controle!$2:$3,2,FALSE)*14-8,"")</f>
        <v/>
      </c>
      <c r="AI2" s="108" t="str">
        <f>IF(AJ2&lt;&gt;"",HLOOKUP(AJ2,Controle!$2:$3,2,FALSE)+3,"")</f>
        <v/>
      </c>
      <c r="AJ2" s="105" t="str">
        <f>IF(E2&lt;&gt;"",E2-AK2,"")</f>
        <v/>
      </c>
      <c r="AK2" s="101" t="str">
        <f>IF(E2&lt;&gt;"",IF(AP2=1,0,IF(AO2=1,1,IF(AN2=1,2,IF(AM2=1,3,IF(AL2=1,4,5))))),"")</f>
        <v/>
      </c>
      <c r="AL2" s="89" t="str">
        <f t="shared" ref="AL2:AL65" si="5">IF(E2&lt;&gt;"",IF(OR(NETWORKDAYS($E2,$E2-4,Feries)=1,NETWORKDAYS($E2,$E2-4,Feries)&lt;0),1,0),"")</f>
        <v/>
      </c>
      <c r="AM2" s="89" t="str">
        <f t="shared" ref="AM2:AM65" si="6">IF(E2&lt;&gt;"",IF(OR(NETWORKDAYS($E2,$E2-3,Feries)=1,NETWORKDAYS($E2,$E2-3,Feries)&lt;0),1,0),"")</f>
        <v/>
      </c>
      <c r="AN2" s="89" t="str">
        <f t="shared" ref="AN2:AN65" si="7">IF(E2&lt;&gt;"",IF(OR(NETWORKDAYS($E2,$E2-2,Feries)=1,NETWORKDAYS($E2,$E2-2,Feries)&lt;0),1,0),"")</f>
        <v/>
      </c>
      <c r="AO2" s="89" t="str">
        <f t="shared" ref="AO2:AO65" si="8">IF(E2&lt;&gt;"",IF(OR(NETWORKDAYS($E2,$E2-1,Feries)=1,NETWORKDAYS($E2,$E2-1,Feries)&lt;0),1,0),"")</f>
        <v/>
      </c>
      <c r="AP2" s="89" t="str">
        <f t="shared" ref="AP2:AP65" si="9">IF(E2&lt;&gt;"",IF(OR(NETWORKDAYS($E2,$E2,Feries)=1,NETWORKDAYS($E2,$E2,Feries)&lt;0),1,0),"")</f>
        <v/>
      </c>
    </row>
    <row r="3" spans="1:42" ht="15" customHeight="1">
      <c r="A3" t="str">
        <f>IF(B3&lt;&gt;"",VLOOKUP(B3,'Agents Postes'!E$3:F$17,2,FALSE),"")</f>
        <v/>
      </c>
      <c r="B3" s="57"/>
      <c r="C3" s="58"/>
      <c r="D3" s="59"/>
      <c r="E3" s="59"/>
      <c r="F3" s="60"/>
      <c r="G3" s="61"/>
      <c r="H3" s="60"/>
      <c r="I3" s="61"/>
      <c r="J3" s="60"/>
      <c r="K3" s="61"/>
      <c r="L3" s="62"/>
      <c r="M3" s="52"/>
      <c r="N3" s="130"/>
      <c r="P3" s="65" t="str">
        <f t="shared" ref="P3:P66" si="10">IF(OR(B3="",C3="",E3="",SUM(F3:K3)=0,AND(S$1&lt;&gt;"",D3&lt;S$1),AND(S$3&lt;&gt;"",E3&gt;S$3),AND(SUM(F3:G3)&gt;0,OR(F3=0,G3=0)),AND(SUM(H3:I3)&gt;0,OR(H3=0,I3=0)),AND(SUM(J3:K3)&gt;0,OR(J3=0,K3=0)),ISERROR(MONTH(D3)),ISERROR(MONTH(E3))),"NC","")</f>
        <v>NC</v>
      </c>
      <c r="R3" s="243" t="s">
        <v>34</v>
      </c>
      <c r="S3" s="246">
        <v>44196</v>
      </c>
      <c r="T3" s="249">
        <f>S3</f>
        <v>44196</v>
      </c>
      <c r="X3" s="89"/>
      <c r="Y3" s="89" t="str">
        <f t="shared" si="0"/>
        <v/>
      </c>
      <c r="Z3" s="89" t="str">
        <f t="shared" si="1"/>
        <v/>
      </c>
      <c r="AA3" s="89" t="str">
        <f t="shared" si="2"/>
        <v/>
      </c>
      <c r="AB3" s="89" t="str">
        <f t="shared" si="3"/>
        <v/>
      </c>
      <c r="AC3" s="89" t="str">
        <f t="shared" si="4"/>
        <v/>
      </c>
      <c r="AD3" s="100" t="str">
        <f t="shared" ref="AD3:AD4" si="11">IF(D3&lt;&gt;"",IF(Y3=1,0,IF(Z3=1,1,IF(AA3=1,2,IF(AB3=1,3,IF(AB3=1,4,5))))),"")</f>
        <v/>
      </c>
      <c r="AE3" s="104" t="str">
        <f t="shared" ref="AE3:AE4" si="12">IF(D3&lt;&gt;"",D3+AD3,"")</f>
        <v/>
      </c>
      <c r="AF3" s="108" t="str">
        <f>IF(AE3&lt;&gt;"",HLOOKUP(AE3,Controle!$2:$3,2,FALSE)+3,"")</f>
        <v/>
      </c>
      <c r="AG3" s="104" t="str">
        <f>IF(AE3&lt;&gt;"",HLOOKUP(AE3,Controle!$2:$3,2,FALSE)+HLOOKUP(AE3,Controle!$2:$3,2,FALSE)*14-8,"")</f>
        <v/>
      </c>
      <c r="AH3" s="105" t="str">
        <f>IF(AJ3&lt;&gt;"",HLOOKUP(AJ3,Controle!$2:$3,2,FALSE)+HLOOKUP(AJ3,Controle!$2:$3,2,FALSE)*14-8,"")</f>
        <v/>
      </c>
      <c r="AI3" s="108" t="str">
        <f>IF(AJ3&lt;&gt;"",HLOOKUP(AJ3,Controle!$2:$3,2,FALSE)+3,"")</f>
        <v/>
      </c>
      <c r="AJ3" s="105" t="str">
        <f>IF(E3&lt;&gt;"",E3-AK3,"")</f>
        <v/>
      </c>
      <c r="AK3" s="101" t="str">
        <f>IF(E3&lt;&gt;"",IF(AP3=1,0,IF(AO3=1,1,IF(AN3=1,2,IF(AM3=1,3,IF(AL3=1,4,5))))),"")</f>
        <v/>
      </c>
      <c r="AL3" s="89" t="str">
        <f t="shared" si="5"/>
        <v/>
      </c>
      <c r="AM3" s="89" t="str">
        <f t="shared" si="6"/>
        <v/>
      </c>
      <c r="AN3" s="89" t="str">
        <f t="shared" si="7"/>
        <v/>
      </c>
      <c r="AO3" s="89" t="str">
        <f t="shared" si="8"/>
        <v/>
      </c>
      <c r="AP3" s="89" t="str">
        <f t="shared" si="9"/>
        <v/>
      </c>
    </row>
    <row r="4" spans="1:42">
      <c r="A4" t="str">
        <f>IF(B4&lt;&gt;"",VLOOKUP(B4,'Agents Postes'!E$3:F$17,2,FALSE),"")</f>
        <v/>
      </c>
      <c r="B4" s="47"/>
      <c r="C4" s="53"/>
      <c r="D4" s="49"/>
      <c r="E4" s="49"/>
      <c r="F4" s="54"/>
      <c r="G4" s="50"/>
      <c r="H4" s="54"/>
      <c r="I4" s="50"/>
      <c r="J4" s="154"/>
      <c r="K4" s="155"/>
      <c r="L4" s="55"/>
      <c r="M4" s="52"/>
      <c r="N4" s="131"/>
      <c r="P4" s="64" t="str">
        <f t="shared" si="10"/>
        <v>NC</v>
      </c>
      <c r="R4" s="244"/>
      <c r="S4" s="247"/>
      <c r="T4" s="250"/>
      <c r="X4" s="89"/>
      <c r="Y4" s="89" t="str">
        <f t="shared" si="0"/>
        <v/>
      </c>
      <c r="Z4" s="89" t="str">
        <f t="shared" si="1"/>
        <v/>
      </c>
      <c r="AA4" s="89" t="str">
        <f t="shared" si="2"/>
        <v/>
      </c>
      <c r="AB4" s="89" t="str">
        <f t="shared" si="3"/>
        <v/>
      </c>
      <c r="AC4" s="89" t="str">
        <f t="shared" si="4"/>
        <v/>
      </c>
      <c r="AD4" s="100" t="str">
        <f t="shared" si="11"/>
        <v/>
      </c>
      <c r="AE4" s="104" t="str">
        <f t="shared" si="12"/>
        <v/>
      </c>
      <c r="AF4" s="108" t="str">
        <f>IF(AE4&lt;&gt;"",HLOOKUP(AE4,Controle!$2:$3,2,FALSE)+3,"")</f>
        <v/>
      </c>
      <c r="AG4" s="104" t="str">
        <f>IF(AE4&lt;&gt;"",HLOOKUP(AE4,Controle!$2:$3,2,FALSE)+HLOOKUP(AE4,Controle!$2:$3,2,FALSE)*14-8,"")</f>
        <v/>
      </c>
      <c r="AH4" s="105" t="str">
        <f>IF(AJ4&lt;&gt;"",HLOOKUP(AJ4,Controle!$2:$3,2,FALSE)+HLOOKUP(AJ4,Controle!$2:$3,2,FALSE)*14-8,"")</f>
        <v/>
      </c>
      <c r="AI4" s="108" t="str">
        <f>IF(AJ4&lt;&gt;"",HLOOKUP(AJ4,Controle!$2:$3,2,FALSE)+3,"")</f>
        <v/>
      </c>
      <c r="AJ4" s="105" t="str">
        <f>IF(E4&lt;&gt;"",E4-AK4,"")</f>
        <v/>
      </c>
      <c r="AK4" s="101" t="str">
        <f>IF(E4&lt;&gt;"",IF(AP4=1,0,IF(AO4=1,1,IF(AN4=1,2,IF(AM4=1,1,IF(AL4=1,4,5))))),"")</f>
        <v/>
      </c>
      <c r="AL4" s="89" t="str">
        <f t="shared" si="5"/>
        <v/>
      </c>
      <c r="AM4" s="89" t="str">
        <f t="shared" si="6"/>
        <v/>
      </c>
      <c r="AN4" s="89" t="str">
        <f t="shared" si="7"/>
        <v/>
      </c>
      <c r="AO4" s="89" t="str">
        <f t="shared" si="8"/>
        <v/>
      </c>
      <c r="AP4" s="89" t="str">
        <f t="shared" si="9"/>
        <v/>
      </c>
    </row>
    <row r="5" spans="1:42">
      <c r="A5" t="str">
        <f>IF(B5&lt;&gt;"",VLOOKUP(B5,'Agents Postes'!E$3:F$17,2,FALSE),"")</f>
        <v/>
      </c>
      <c r="B5" s="57"/>
      <c r="C5" s="58"/>
      <c r="D5" s="59"/>
      <c r="E5" s="59"/>
      <c r="F5" s="60"/>
      <c r="G5" s="61"/>
      <c r="H5" s="60"/>
      <c r="I5" s="61"/>
      <c r="J5" s="156"/>
      <c r="K5" s="157"/>
      <c r="L5" s="62"/>
      <c r="M5" s="52"/>
      <c r="N5" s="130"/>
      <c r="P5" s="65" t="str">
        <f t="shared" si="10"/>
        <v>NC</v>
      </c>
      <c r="R5" s="244"/>
      <c r="S5" s="247"/>
      <c r="T5" s="250"/>
      <c r="X5" s="89"/>
      <c r="Y5" s="89" t="str">
        <f t="shared" si="0"/>
        <v/>
      </c>
      <c r="Z5" s="89" t="str">
        <f t="shared" si="1"/>
        <v/>
      </c>
      <c r="AA5" s="89" t="str">
        <f t="shared" si="2"/>
        <v/>
      </c>
      <c r="AB5" s="89" t="str">
        <f t="shared" si="3"/>
        <v/>
      </c>
      <c r="AC5" s="89" t="str">
        <f t="shared" si="4"/>
        <v/>
      </c>
      <c r="AD5" s="100" t="str">
        <f t="shared" ref="AD5:AD68" si="13">IF(D5&lt;&gt;"",IF(Y5=1,0,IF(Z5=1,1,IF(AA5=1,2,IF(AB5=1,3,IF(AB5=1,4,5))))),"")</f>
        <v/>
      </c>
      <c r="AE5" s="104" t="str">
        <f t="shared" ref="AE5:AE68" si="14">IF(D5&lt;&gt;"",D5+AD5,"")</f>
        <v/>
      </c>
      <c r="AF5" s="108" t="str">
        <f>IF(AE5&lt;&gt;"",HLOOKUP(AE5,Controle!$2:$3,2,FALSE)+3,"")</f>
        <v/>
      </c>
      <c r="AG5" s="104" t="str">
        <f>IF(AE5&lt;&gt;"",HLOOKUP(AE5,Controle!$2:$3,2,FALSE)+HLOOKUP(AE5,Controle!$2:$3,2,FALSE)*14-8,"")</f>
        <v/>
      </c>
      <c r="AH5" s="105" t="str">
        <f>IF(AJ5&lt;&gt;"",HLOOKUP(AJ5,Controle!$2:$3,2,FALSE)+HLOOKUP(AJ5,Controle!$2:$3,2,FALSE)*14-8,"")</f>
        <v/>
      </c>
      <c r="AI5" s="108" t="str">
        <f>IF(AJ5&lt;&gt;"",HLOOKUP(AJ5,Controle!$2:$3,2,FALSE)+3,"")</f>
        <v/>
      </c>
      <c r="AJ5" s="105" t="str">
        <f t="shared" ref="AJ5:AJ68" si="15">IF(E5&lt;&gt;"",E5-AK5,"")</f>
        <v/>
      </c>
      <c r="AK5" s="101" t="str">
        <f t="shared" ref="AK5:AK68" si="16">IF(E5&lt;&gt;"",IF(AP5=1,0,IF(AO5=1,1,IF(AN5=1,2,IF(AM5=1,1,IF(AL5=1,4,5))))),"")</f>
        <v/>
      </c>
      <c r="AL5" s="89" t="str">
        <f t="shared" si="5"/>
        <v/>
      </c>
      <c r="AM5" s="89" t="str">
        <f t="shared" si="6"/>
        <v/>
      </c>
      <c r="AN5" s="89" t="str">
        <f t="shared" si="7"/>
        <v/>
      </c>
      <c r="AO5" s="89" t="str">
        <f t="shared" si="8"/>
        <v/>
      </c>
      <c r="AP5" s="89" t="str">
        <f t="shared" si="9"/>
        <v/>
      </c>
    </row>
    <row r="6" spans="1:42" ht="15.75" thickBot="1">
      <c r="A6" t="str">
        <f>IF(B6&lt;&gt;"",VLOOKUP(B6,'Agents Postes'!E$3:F$17,2,FALSE),"")</f>
        <v/>
      </c>
      <c r="B6" s="47"/>
      <c r="C6" s="53"/>
      <c r="D6" s="49"/>
      <c r="E6" s="49"/>
      <c r="F6" s="54"/>
      <c r="G6" s="50"/>
      <c r="H6" s="54"/>
      <c r="I6" s="50"/>
      <c r="J6" s="154"/>
      <c r="K6" s="155"/>
      <c r="L6" s="55"/>
      <c r="M6" s="52"/>
      <c r="N6" s="131"/>
      <c r="P6" s="64" t="str">
        <f t="shared" si="10"/>
        <v>NC</v>
      </c>
      <c r="R6" s="245"/>
      <c r="S6" s="248"/>
      <c r="T6" s="251"/>
      <c r="X6" s="89"/>
      <c r="Y6" s="89" t="str">
        <f t="shared" si="0"/>
        <v/>
      </c>
      <c r="Z6" s="89" t="str">
        <f t="shared" si="1"/>
        <v/>
      </c>
      <c r="AA6" s="89" t="str">
        <f t="shared" si="2"/>
        <v/>
      </c>
      <c r="AB6" s="89" t="str">
        <f t="shared" si="3"/>
        <v/>
      </c>
      <c r="AC6" s="89" t="str">
        <f t="shared" si="4"/>
        <v/>
      </c>
      <c r="AD6" s="100" t="str">
        <f t="shared" si="13"/>
        <v/>
      </c>
      <c r="AE6" s="104" t="str">
        <f t="shared" si="14"/>
        <v/>
      </c>
      <c r="AF6" s="108" t="str">
        <f>IF(AE6&lt;&gt;"",HLOOKUP(AE6,Controle!$2:$3,2,FALSE)+3,"")</f>
        <v/>
      </c>
      <c r="AG6" s="104" t="str">
        <f>IF(AE6&lt;&gt;"",HLOOKUP(AE6,Controle!$2:$3,2,FALSE)+HLOOKUP(AE6,Controle!$2:$3,2,FALSE)*14-8,"")</f>
        <v/>
      </c>
      <c r="AH6" s="105" t="str">
        <f>IF(AJ6&lt;&gt;"",HLOOKUP(AJ6,Controle!$2:$3,2,FALSE)+HLOOKUP(AJ6,Controle!$2:$3,2,FALSE)*14-8,"")</f>
        <v/>
      </c>
      <c r="AI6" s="108" t="str">
        <f>IF(AJ6&lt;&gt;"",HLOOKUP(AJ6,Controle!$2:$3,2,FALSE)+3,"")</f>
        <v/>
      </c>
      <c r="AJ6" s="105" t="str">
        <f t="shared" si="15"/>
        <v/>
      </c>
      <c r="AK6" s="101" t="str">
        <f t="shared" si="16"/>
        <v/>
      </c>
      <c r="AL6" s="89" t="str">
        <f t="shared" si="5"/>
        <v/>
      </c>
      <c r="AM6" s="89" t="str">
        <f t="shared" si="6"/>
        <v/>
      </c>
      <c r="AN6" s="89" t="str">
        <f t="shared" si="7"/>
        <v/>
      </c>
      <c r="AO6" s="89" t="str">
        <f t="shared" si="8"/>
        <v/>
      </c>
      <c r="AP6" s="89" t="str">
        <f t="shared" si="9"/>
        <v/>
      </c>
    </row>
    <row r="7" spans="1:42">
      <c r="A7" t="str">
        <f>IF(B7&lt;&gt;"",VLOOKUP(B7,'Agents Postes'!E$3:F$17,2,FALSE),"")</f>
        <v/>
      </c>
      <c r="B7" s="57"/>
      <c r="C7" s="58"/>
      <c r="D7" s="59"/>
      <c r="E7" s="59"/>
      <c r="F7" s="60"/>
      <c r="G7" s="61"/>
      <c r="H7" s="60"/>
      <c r="I7" s="61"/>
      <c r="J7" s="156"/>
      <c r="K7" s="157"/>
      <c r="L7" s="62"/>
      <c r="M7" s="52"/>
      <c r="N7" s="130"/>
      <c r="P7" s="65" t="str">
        <f t="shared" si="10"/>
        <v>NC</v>
      </c>
      <c r="X7" s="89"/>
      <c r="Y7" s="89" t="str">
        <f t="shared" si="0"/>
        <v/>
      </c>
      <c r="Z7" s="89" t="str">
        <f t="shared" si="1"/>
        <v/>
      </c>
      <c r="AA7" s="89" t="str">
        <f t="shared" si="2"/>
        <v/>
      </c>
      <c r="AB7" s="89" t="str">
        <f t="shared" si="3"/>
        <v/>
      </c>
      <c r="AC7" s="89" t="str">
        <f t="shared" si="4"/>
        <v/>
      </c>
      <c r="AD7" s="100" t="str">
        <f t="shared" si="13"/>
        <v/>
      </c>
      <c r="AE7" s="104" t="str">
        <f t="shared" si="14"/>
        <v/>
      </c>
      <c r="AF7" s="108" t="str">
        <f>IF(AE7&lt;&gt;"",HLOOKUP(AE7,Controle!$2:$3,2,FALSE)+3,"")</f>
        <v/>
      </c>
      <c r="AG7" s="104" t="str">
        <f>IF(AE7&lt;&gt;"",HLOOKUP(AE7,Controle!$2:$3,2,FALSE)+HLOOKUP(AE7,Controle!$2:$3,2,FALSE)*14-8,"")</f>
        <v/>
      </c>
      <c r="AH7" s="105" t="str">
        <f>IF(AJ7&lt;&gt;"",HLOOKUP(AJ7,Controle!$2:$3,2,FALSE)+HLOOKUP(AJ7,Controle!$2:$3,2,FALSE)*14-8,"")</f>
        <v/>
      </c>
      <c r="AI7" s="108" t="str">
        <f>IF(AJ7&lt;&gt;"",HLOOKUP(AJ7,Controle!$2:$3,2,FALSE)+3,"")</f>
        <v/>
      </c>
      <c r="AJ7" s="105" t="str">
        <f t="shared" si="15"/>
        <v/>
      </c>
      <c r="AK7" s="101" t="str">
        <f t="shared" si="16"/>
        <v/>
      </c>
      <c r="AL7" s="89" t="str">
        <f t="shared" si="5"/>
        <v/>
      </c>
      <c r="AM7" s="89" t="str">
        <f t="shared" si="6"/>
        <v/>
      </c>
      <c r="AN7" s="89" t="str">
        <f t="shared" si="7"/>
        <v/>
      </c>
      <c r="AO7" s="89" t="str">
        <f t="shared" si="8"/>
        <v/>
      </c>
      <c r="AP7" s="89" t="str">
        <f t="shared" si="9"/>
        <v/>
      </c>
    </row>
    <row r="8" spans="1:42">
      <c r="A8" t="str">
        <f>IF(B8&lt;&gt;"",VLOOKUP(B8,'Agents Postes'!E$3:F$17,2,FALSE),"")</f>
        <v/>
      </c>
      <c r="B8" s="47"/>
      <c r="C8" s="53"/>
      <c r="D8" s="49"/>
      <c r="E8" s="49"/>
      <c r="F8" s="54"/>
      <c r="G8" s="50"/>
      <c r="H8" s="54"/>
      <c r="I8" s="50"/>
      <c r="J8" s="56"/>
      <c r="K8" s="49"/>
      <c r="L8" s="55"/>
      <c r="M8" s="52"/>
      <c r="N8" s="131"/>
      <c r="P8" s="64" t="str">
        <f t="shared" si="10"/>
        <v>NC</v>
      </c>
      <c r="S8" s="99"/>
      <c r="X8" s="89"/>
      <c r="Y8" s="89" t="str">
        <f t="shared" si="0"/>
        <v/>
      </c>
      <c r="Z8" s="89" t="str">
        <f t="shared" si="1"/>
        <v/>
      </c>
      <c r="AA8" s="89" t="str">
        <f t="shared" si="2"/>
        <v/>
      </c>
      <c r="AB8" s="89" t="str">
        <f t="shared" si="3"/>
        <v/>
      </c>
      <c r="AC8" s="89" t="str">
        <f t="shared" si="4"/>
        <v/>
      </c>
      <c r="AD8" s="100" t="str">
        <f t="shared" si="13"/>
        <v/>
      </c>
      <c r="AE8" s="104" t="str">
        <f t="shared" si="14"/>
        <v/>
      </c>
      <c r="AF8" s="108" t="str">
        <f>IF(AE8&lt;&gt;"",HLOOKUP(AE8,Controle!$2:$3,2,FALSE)+3,"")</f>
        <v/>
      </c>
      <c r="AG8" s="104" t="str">
        <f>IF(AE8&lt;&gt;"",HLOOKUP(AE8,Controle!$2:$3,2,FALSE)+HLOOKUP(AE8,Controle!$2:$3,2,FALSE)*14-8,"")</f>
        <v/>
      </c>
      <c r="AH8" s="105" t="str">
        <f>IF(AJ8&lt;&gt;"",HLOOKUP(AJ8,Controle!$2:$3,2,FALSE)+HLOOKUP(AJ8,Controle!$2:$3,2,FALSE)*14-8,"")</f>
        <v/>
      </c>
      <c r="AI8" s="108" t="str">
        <f>IF(AJ8&lt;&gt;"",HLOOKUP(AJ8,Controle!$2:$3,2,FALSE)+3,"")</f>
        <v/>
      </c>
      <c r="AJ8" s="105" t="str">
        <f t="shared" si="15"/>
        <v/>
      </c>
      <c r="AK8" s="101" t="str">
        <f t="shared" si="16"/>
        <v/>
      </c>
      <c r="AL8" s="89" t="str">
        <f t="shared" si="5"/>
        <v/>
      </c>
      <c r="AM8" s="89" t="str">
        <f t="shared" si="6"/>
        <v/>
      </c>
      <c r="AN8" s="89" t="str">
        <f t="shared" si="7"/>
        <v/>
      </c>
      <c r="AO8" s="89" t="str">
        <f t="shared" si="8"/>
        <v/>
      </c>
      <c r="AP8" s="89" t="str">
        <f t="shared" si="9"/>
        <v/>
      </c>
    </row>
    <row r="9" spans="1:42">
      <c r="A9" t="str">
        <f>IF(B9&lt;&gt;"",VLOOKUP(B9,'Agents Postes'!E$3:F$17,2,FALSE),"")</f>
        <v/>
      </c>
      <c r="B9" s="57"/>
      <c r="C9" s="58"/>
      <c r="D9" s="59"/>
      <c r="E9" s="59"/>
      <c r="F9" s="60"/>
      <c r="G9" s="61"/>
      <c r="H9" s="60"/>
      <c r="I9" s="61"/>
      <c r="J9" s="63"/>
      <c r="K9" s="59"/>
      <c r="L9" s="62"/>
      <c r="M9" s="52"/>
      <c r="N9" s="130"/>
      <c r="P9" s="65" t="str">
        <f t="shared" si="10"/>
        <v>NC</v>
      </c>
      <c r="S9" s="139"/>
      <c r="X9" s="89"/>
      <c r="Y9" s="89" t="str">
        <f t="shared" si="0"/>
        <v/>
      </c>
      <c r="Z9" s="89" t="str">
        <f t="shared" si="1"/>
        <v/>
      </c>
      <c r="AA9" s="89" t="str">
        <f t="shared" si="2"/>
        <v/>
      </c>
      <c r="AB9" s="89" t="str">
        <f t="shared" si="3"/>
        <v/>
      </c>
      <c r="AC9" s="89" t="str">
        <f t="shared" si="4"/>
        <v/>
      </c>
      <c r="AD9" s="100" t="str">
        <f t="shared" si="13"/>
        <v/>
      </c>
      <c r="AE9" s="104" t="str">
        <f t="shared" si="14"/>
        <v/>
      </c>
      <c r="AF9" s="108" t="str">
        <f>IF(AE9&lt;&gt;"",HLOOKUP(AE9,Controle!$2:$3,2,FALSE)+3,"")</f>
        <v/>
      </c>
      <c r="AG9" s="104" t="str">
        <f>IF(AE9&lt;&gt;"",HLOOKUP(AE9,Controle!$2:$3,2,FALSE)+HLOOKUP(AE9,Controle!$2:$3,2,FALSE)*14-8,"")</f>
        <v/>
      </c>
      <c r="AH9" s="105" t="str">
        <f>IF(AJ9&lt;&gt;"",HLOOKUP(AJ9,Controle!$2:$3,2,FALSE)+HLOOKUP(AJ9,Controle!$2:$3,2,FALSE)*14-8,"")</f>
        <v/>
      </c>
      <c r="AI9" s="108" t="str">
        <f>IF(AJ9&lt;&gt;"",HLOOKUP(AJ9,Controle!$2:$3,2,FALSE)+3,"")</f>
        <v/>
      </c>
      <c r="AJ9" s="105" t="str">
        <f t="shared" si="15"/>
        <v/>
      </c>
      <c r="AK9" s="101" t="str">
        <f t="shared" si="16"/>
        <v/>
      </c>
      <c r="AL9" s="89" t="str">
        <f t="shared" si="5"/>
        <v/>
      </c>
      <c r="AM9" s="89" t="str">
        <f t="shared" si="6"/>
        <v/>
      </c>
      <c r="AN9" s="89" t="str">
        <f t="shared" si="7"/>
        <v/>
      </c>
      <c r="AO9" s="89" t="str">
        <f t="shared" si="8"/>
        <v/>
      </c>
      <c r="AP9" s="89" t="str">
        <f t="shared" si="9"/>
        <v/>
      </c>
    </row>
    <row r="10" spans="1:42">
      <c r="A10" t="str">
        <f>IF(B10&lt;&gt;"",VLOOKUP(B10,'Agents Postes'!E$3:F$17,2,FALSE),"")</f>
        <v/>
      </c>
      <c r="B10" s="47"/>
      <c r="C10" s="53"/>
      <c r="D10" s="49"/>
      <c r="E10" s="49"/>
      <c r="F10" s="54"/>
      <c r="G10" s="50"/>
      <c r="H10" s="54"/>
      <c r="I10" s="50"/>
      <c r="J10" s="56"/>
      <c r="K10" s="49"/>
      <c r="L10" s="55"/>
      <c r="M10" s="52"/>
      <c r="N10" s="131"/>
      <c r="P10" s="64" t="str">
        <f t="shared" si="10"/>
        <v>NC</v>
      </c>
      <c r="X10" s="89"/>
      <c r="Y10" s="89" t="str">
        <f t="shared" si="0"/>
        <v/>
      </c>
      <c r="Z10" s="89" t="str">
        <f t="shared" si="1"/>
        <v/>
      </c>
      <c r="AA10" s="89" t="str">
        <f t="shared" si="2"/>
        <v/>
      </c>
      <c r="AB10" s="89" t="str">
        <f t="shared" si="3"/>
        <v/>
      </c>
      <c r="AC10" s="89" t="str">
        <f t="shared" si="4"/>
        <v/>
      </c>
      <c r="AD10" s="100" t="str">
        <f t="shared" si="13"/>
        <v/>
      </c>
      <c r="AE10" s="104" t="str">
        <f t="shared" si="14"/>
        <v/>
      </c>
      <c r="AF10" s="108" t="str">
        <f>IF(AE10&lt;&gt;"",HLOOKUP(AE10,Controle!$2:$3,2,FALSE)+3,"")</f>
        <v/>
      </c>
      <c r="AG10" s="104" t="str">
        <f>IF(AE10&lt;&gt;"",HLOOKUP(AE10,Controle!$2:$3,2,FALSE)+HLOOKUP(AE10,Controle!$2:$3,2,FALSE)*14-8,"")</f>
        <v/>
      </c>
      <c r="AH10" s="105" t="str">
        <f>IF(AJ10&lt;&gt;"",HLOOKUP(AJ10,Controle!$2:$3,2,FALSE)+HLOOKUP(AJ10,Controle!$2:$3,2,FALSE)*14-8,"")</f>
        <v/>
      </c>
      <c r="AI10" s="108" t="str">
        <f>IF(AJ10&lt;&gt;"",HLOOKUP(AJ10,Controle!$2:$3,2,FALSE)+3,"")</f>
        <v/>
      </c>
      <c r="AJ10" s="105" t="str">
        <f t="shared" si="15"/>
        <v/>
      </c>
      <c r="AK10" s="101" t="str">
        <f t="shared" si="16"/>
        <v/>
      </c>
      <c r="AL10" s="89" t="str">
        <f t="shared" si="5"/>
        <v/>
      </c>
      <c r="AM10" s="89" t="str">
        <f t="shared" si="6"/>
        <v/>
      </c>
      <c r="AN10" s="89" t="str">
        <f t="shared" si="7"/>
        <v/>
      </c>
      <c r="AO10" s="89" t="str">
        <f t="shared" si="8"/>
        <v/>
      </c>
      <c r="AP10" s="89" t="str">
        <f t="shared" si="9"/>
        <v/>
      </c>
    </row>
    <row r="11" spans="1:42">
      <c r="A11" t="str">
        <f>IF(B11&lt;&gt;"",VLOOKUP(B11,'Agents Postes'!E$3:F$17,2,FALSE),"")</f>
        <v/>
      </c>
      <c r="B11" s="57"/>
      <c r="C11" s="58"/>
      <c r="D11" s="59"/>
      <c r="E11" s="59"/>
      <c r="F11" s="60"/>
      <c r="G11" s="61"/>
      <c r="H11" s="60"/>
      <c r="I11" s="61"/>
      <c r="J11" s="63"/>
      <c r="K11" s="59"/>
      <c r="L11" s="62"/>
      <c r="M11" s="52"/>
      <c r="N11" s="130"/>
      <c r="P11" s="65" t="str">
        <f t="shared" si="10"/>
        <v>NC</v>
      </c>
      <c r="X11" s="89"/>
      <c r="Y11" s="89" t="str">
        <f t="shared" si="0"/>
        <v/>
      </c>
      <c r="Z11" s="89" t="str">
        <f t="shared" si="1"/>
        <v/>
      </c>
      <c r="AA11" s="89" t="str">
        <f t="shared" si="2"/>
        <v/>
      </c>
      <c r="AB11" s="89" t="str">
        <f t="shared" si="3"/>
        <v/>
      </c>
      <c r="AC11" s="89" t="str">
        <f t="shared" si="4"/>
        <v/>
      </c>
      <c r="AD11" s="100" t="str">
        <f t="shared" si="13"/>
        <v/>
      </c>
      <c r="AE11" s="104" t="str">
        <f t="shared" si="14"/>
        <v/>
      </c>
      <c r="AF11" s="108" t="str">
        <f>IF(AE11&lt;&gt;"",HLOOKUP(AE11,Controle!$2:$3,2,FALSE)+3,"")</f>
        <v/>
      </c>
      <c r="AG11" s="104" t="str">
        <f>IF(AE11&lt;&gt;"",HLOOKUP(AE11,Controle!$2:$3,2,FALSE)+HLOOKUP(AE11,Controle!$2:$3,2,FALSE)*14-8,"")</f>
        <v/>
      </c>
      <c r="AH11" s="105" t="str">
        <f>IF(AJ11&lt;&gt;"",HLOOKUP(AJ11,Controle!$2:$3,2,FALSE)+HLOOKUP(AJ11,Controle!$2:$3,2,FALSE)*14-8,"")</f>
        <v/>
      </c>
      <c r="AI11" s="108" t="str">
        <f>IF(AJ11&lt;&gt;"",HLOOKUP(AJ11,Controle!$2:$3,2,FALSE)+3,"")</f>
        <v/>
      </c>
      <c r="AJ11" s="105" t="str">
        <f t="shared" si="15"/>
        <v/>
      </c>
      <c r="AK11" s="101" t="str">
        <f t="shared" si="16"/>
        <v/>
      </c>
      <c r="AL11" s="89" t="str">
        <f t="shared" si="5"/>
        <v/>
      </c>
      <c r="AM11" s="89" t="str">
        <f t="shared" si="6"/>
        <v/>
      </c>
      <c r="AN11" s="89" t="str">
        <f t="shared" si="7"/>
        <v/>
      </c>
      <c r="AO11" s="89" t="str">
        <f t="shared" si="8"/>
        <v/>
      </c>
      <c r="AP11" s="89" t="str">
        <f t="shared" si="9"/>
        <v/>
      </c>
    </row>
    <row r="12" spans="1:42">
      <c r="A12" t="str">
        <f>IF(B12&lt;&gt;"",VLOOKUP(B12,'Agents Postes'!E$3:F$17,2,FALSE),"")</f>
        <v/>
      </c>
      <c r="B12" s="47"/>
      <c r="C12" s="53"/>
      <c r="D12" s="49"/>
      <c r="E12" s="49"/>
      <c r="F12" s="54"/>
      <c r="G12" s="50"/>
      <c r="H12" s="54"/>
      <c r="I12" s="50"/>
      <c r="J12" s="56"/>
      <c r="K12" s="49"/>
      <c r="L12" s="55"/>
      <c r="M12" s="52"/>
      <c r="N12" s="131"/>
      <c r="P12" s="64" t="str">
        <f t="shared" si="10"/>
        <v>NC</v>
      </c>
      <c r="X12" s="89"/>
      <c r="Y12" s="89" t="str">
        <f t="shared" si="0"/>
        <v/>
      </c>
      <c r="Z12" s="89" t="str">
        <f t="shared" si="1"/>
        <v/>
      </c>
      <c r="AA12" s="89" t="str">
        <f t="shared" si="2"/>
        <v/>
      </c>
      <c r="AB12" s="89" t="str">
        <f t="shared" si="3"/>
        <v/>
      </c>
      <c r="AC12" s="89" t="str">
        <f t="shared" si="4"/>
        <v/>
      </c>
      <c r="AD12" s="100" t="str">
        <f t="shared" si="13"/>
        <v/>
      </c>
      <c r="AE12" s="104" t="str">
        <f t="shared" si="14"/>
        <v/>
      </c>
      <c r="AF12" s="108" t="str">
        <f>IF(AE12&lt;&gt;"",HLOOKUP(AE12,Controle!$2:$3,2,FALSE)+3,"")</f>
        <v/>
      </c>
      <c r="AG12" s="104" t="str">
        <f>IF(AE12&lt;&gt;"",HLOOKUP(AE12,Controle!$2:$3,2,FALSE)+HLOOKUP(AE12,Controle!$2:$3,2,FALSE)*14-8,"")</f>
        <v/>
      </c>
      <c r="AH12" s="105" t="str">
        <f>IF(AJ12&lt;&gt;"",HLOOKUP(AJ12,Controle!$2:$3,2,FALSE)+HLOOKUP(AJ12,Controle!$2:$3,2,FALSE)*14-8,"")</f>
        <v/>
      </c>
      <c r="AI12" s="108" t="str">
        <f>IF(AJ12&lt;&gt;"",HLOOKUP(AJ12,Controle!$2:$3,2,FALSE)+3,"")</f>
        <v/>
      </c>
      <c r="AJ12" s="105" t="str">
        <f t="shared" si="15"/>
        <v/>
      </c>
      <c r="AK12" s="101" t="str">
        <f t="shared" si="16"/>
        <v/>
      </c>
      <c r="AL12" s="89" t="str">
        <f t="shared" si="5"/>
        <v/>
      </c>
      <c r="AM12" s="89" t="str">
        <f t="shared" si="6"/>
        <v/>
      </c>
      <c r="AN12" s="89" t="str">
        <f t="shared" si="7"/>
        <v/>
      </c>
      <c r="AO12" s="89" t="str">
        <f t="shared" si="8"/>
        <v/>
      </c>
      <c r="AP12" s="89" t="str">
        <f t="shared" si="9"/>
        <v/>
      </c>
    </row>
    <row r="13" spans="1:42">
      <c r="A13" t="str">
        <f>IF(B13&lt;&gt;"",VLOOKUP(B13,'Agents Postes'!E$3:F$17,2,FALSE),"")</f>
        <v/>
      </c>
      <c r="B13" s="57"/>
      <c r="C13" s="58"/>
      <c r="D13" s="59"/>
      <c r="E13" s="59"/>
      <c r="F13" s="60"/>
      <c r="G13" s="61"/>
      <c r="H13" s="60"/>
      <c r="I13" s="61"/>
      <c r="J13" s="63"/>
      <c r="K13" s="59"/>
      <c r="L13" s="62"/>
      <c r="M13" s="52"/>
      <c r="N13" s="130"/>
      <c r="P13" s="65" t="str">
        <f t="shared" si="10"/>
        <v>NC</v>
      </c>
      <c r="X13" s="89"/>
      <c r="Y13" s="89" t="str">
        <f t="shared" si="0"/>
        <v/>
      </c>
      <c r="Z13" s="89" t="str">
        <f t="shared" si="1"/>
        <v/>
      </c>
      <c r="AA13" s="89" t="str">
        <f t="shared" si="2"/>
        <v/>
      </c>
      <c r="AB13" s="89" t="str">
        <f t="shared" si="3"/>
        <v/>
      </c>
      <c r="AC13" s="89" t="str">
        <f t="shared" si="4"/>
        <v/>
      </c>
      <c r="AD13" s="100" t="str">
        <f t="shared" si="13"/>
        <v/>
      </c>
      <c r="AE13" s="104" t="str">
        <f t="shared" si="14"/>
        <v/>
      </c>
      <c r="AF13" s="108" t="str">
        <f>IF(AE13&lt;&gt;"",HLOOKUP(AE13,Controle!$2:$3,2,FALSE)+3,"")</f>
        <v/>
      </c>
      <c r="AG13" s="104" t="str">
        <f>IF(AE13&lt;&gt;"",HLOOKUP(AE13,Controle!$2:$3,2,FALSE)+HLOOKUP(AE13,Controle!$2:$3,2,FALSE)*14-8,"")</f>
        <v/>
      </c>
      <c r="AH13" s="105" t="str">
        <f>IF(AJ13&lt;&gt;"",HLOOKUP(AJ13,Controle!$2:$3,2,FALSE)+HLOOKUP(AJ13,Controle!$2:$3,2,FALSE)*14-8,"")</f>
        <v/>
      </c>
      <c r="AI13" s="108" t="str">
        <f>IF(AJ13&lt;&gt;"",HLOOKUP(AJ13,Controle!$2:$3,2,FALSE)+3,"")</f>
        <v/>
      </c>
      <c r="AJ13" s="105" t="str">
        <f t="shared" si="15"/>
        <v/>
      </c>
      <c r="AK13" s="101" t="str">
        <f t="shared" si="16"/>
        <v/>
      </c>
      <c r="AL13" s="89" t="str">
        <f t="shared" si="5"/>
        <v/>
      </c>
      <c r="AM13" s="89" t="str">
        <f t="shared" si="6"/>
        <v/>
      </c>
      <c r="AN13" s="89" t="str">
        <f t="shared" si="7"/>
        <v/>
      </c>
      <c r="AO13" s="89" t="str">
        <f t="shared" si="8"/>
        <v/>
      </c>
      <c r="AP13" s="89" t="str">
        <f t="shared" si="9"/>
        <v/>
      </c>
    </row>
    <row r="14" spans="1:42">
      <c r="A14" t="str">
        <f>IF(B14&lt;&gt;"",VLOOKUP(B14,'Agents Postes'!E$3:F$17,2,FALSE),"")</f>
        <v/>
      </c>
      <c r="B14" s="47"/>
      <c r="C14" s="53"/>
      <c r="D14" s="49"/>
      <c r="E14" s="49"/>
      <c r="F14" s="54"/>
      <c r="G14" s="50"/>
      <c r="H14" s="54"/>
      <c r="I14" s="50"/>
      <c r="J14" s="56"/>
      <c r="K14" s="49"/>
      <c r="L14" s="55"/>
      <c r="M14" s="52"/>
      <c r="N14" s="131"/>
      <c r="P14" s="64" t="str">
        <f t="shared" si="10"/>
        <v>NC</v>
      </c>
      <c r="X14" s="89"/>
      <c r="Y14" s="89" t="str">
        <f t="shared" si="0"/>
        <v/>
      </c>
      <c r="Z14" s="89" t="str">
        <f t="shared" si="1"/>
        <v/>
      </c>
      <c r="AA14" s="89" t="str">
        <f t="shared" si="2"/>
        <v/>
      </c>
      <c r="AB14" s="89" t="str">
        <f t="shared" si="3"/>
        <v/>
      </c>
      <c r="AC14" s="89" t="str">
        <f t="shared" si="4"/>
        <v/>
      </c>
      <c r="AD14" s="100" t="str">
        <f t="shared" si="13"/>
        <v/>
      </c>
      <c r="AE14" s="104" t="str">
        <f t="shared" si="14"/>
        <v/>
      </c>
      <c r="AF14" s="108" t="str">
        <f>IF(AE14&lt;&gt;"",HLOOKUP(AE14,Controle!$2:$3,2,FALSE)+3,"")</f>
        <v/>
      </c>
      <c r="AG14" s="104" t="str">
        <f>IF(AE14&lt;&gt;"",HLOOKUP(AE14,Controle!$2:$3,2,FALSE)+HLOOKUP(AE14,Controle!$2:$3,2,FALSE)*14-8,"")</f>
        <v/>
      </c>
      <c r="AH14" s="105" t="str">
        <f>IF(AJ14&lt;&gt;"",HLOOKUP(AJ14,Controle!$2:$3,2,FALSE)+HLOOKUP(AJ14,Controle!$2:$3,2,FALSE)*14-8,"")</f>
        <v/>
      </c>
      <c r="AI14" s="108" t="str">
        <f>IF(AJ14&lt;&gt;"",HLOOKUP(AJ14,Controle!$2:$3,2,FALSE)+3,"")</f>
        <v/>
      </c>
      <c r="AJ14" s="105" t="str">
        <f t="shared" si="15"/>
        <v/>
      </c>
      <c r="AK14" s="101" t="str">
        <f t="shared" si="16"/>
        <v/>
      </c>
      <c r="AL14" s="89" t="str">
        <f t="shared" si="5"/>
        <v/>
      </c>
      <c r="AM14" s="89" t="str">
        <f t="shared" si="6"/>
        <v/>
      </c>
      <c r="AN14" s="89" t="str">
        <f t="shared" si="7"/>
        <v/>
      </c>
      <c r="AO14" s="89" t="str">
        <f t="shared" si="8"/>
        <v/>
      </c>
      <c r="AP14" s="89" t="str">
        <f t="shared" si="9"/>
        <v/>
      </c>
    </row>
    <row r="15" spans="1:42">
      <c r="A15" t="str">
        <f>IF(B15&lt;&gt;"",VLOOKUP(B15,'Agents Postes'!E$3:F$17,2,FALSE),"")</f>
        <v/>
      </c>
      <c r="B15" s="57"/>
      <c r="C15" s="58"/>
      <c r="D15" s="59"/>
      <c r="E15" s="59"/>
      <c r="F15" s="60"/>
      <c r="G15" s="61"/>
      <c r="H15" s="60"/>
      <c r="I15" s="61"/>
      <c r="J15" s="63"/>
      <c r="K15" s="59"/>
      <c r="L15" s="62"/>
      <c r="M15" s="52"/>
      <c r="N15" s="130"/>
      <c r="P15" s="65" t="str">
        <f t="shared" si="10"/>
        <v>NC</v>
      </c>
      <c r="S15" s="134" t="s">
        <v>77</v>
      </c>
      <c r="X15" s="89"/>
      <c r="Y15" s="89" t="str">
        <f t="shared" si="0"/>
        <v/>
      </c>
      <c r="Z15" s="89" t="str">
        <f t="shared" si="1"/>
        <v/>
      </c>
      <c r="AA15" s="89" t="str">
        <f t="shared" si="2"/>
        <v/>
      </c>
      <c r="AB15" s="89" t="str">
        <f t="shared" si="3"/>
        <v/>
      </c>
      <c r="AC15" s="89" t="str">
        <f t="shared" si="4"/>
        <v/>
      </c>
      <c r="AD15" s="100" t="str">
        <f t="shared" si="13"/>
        <v/>
      </c>
      <c r="AE15" s="104" t="str">
        <f t="shared" si="14"/>
        <v/>
      </c>
      <c r="AF15" s="108" t="str">
        <f>IF(AE15&lt;&gt;"",HLOOKUP(AE15,Controle!$2:$3,2,FALSE)+3,"")</f>
        <v/>
      </c>
      <c r="AG15" s="104" t="str">
        <f>IF(AE15&lt;&gt;"",HLOOKUP(AE15,Controle!$2:$3,2,FALSE)+HLOOKUP(AE15,Controle!$2:$3,2,FALSE)*14-8,"")</f>
        <v/>
      </c>
      <c r="AH15" s="105" t="str">
        <f>IF(AJ15&lt;&gt;"",HLOOKUP(AJ15,Controle!$2:$3,2,FALSE)+HLOOKUP(AJ15,Controle!$2:$3,2,FALSE)*14-8,"")</f>
        <v/>
      </c>
      <c r="AI15" s="108" t="str">
        <f>IF(AJ15&lt;&gt;"",HLOOKUP(AJ15,Controle!$2:$3,2,FALSE)+3,"")</f>
        <v/>
      </c>
      <c r="AJ15" s="105" t="str">
        <f t="shared" si="15"/>
        <v/>
      </c>
      <c r="AK15" s="101" t="str">
        <f t="shared" si="16"/>
        <v/>
      </c>
      <c r="AL15" s="89" t="str">
        <f t="shared" si="5"/>
        <v/>
      </c>
      <c r="AM15" s="89" t="str">
        <f t="shared" si="6"/>
        <v/>
      </c>
      <c r="AN15" s="89" t="str">
        <f t="shared" si="7"/>
        <v/>
      </c>
      <c r="AO15" s="89" t="str">
        <f t="shared" si="8"/>
        <v/>
      </c>
      <c r="AP15" s="89" t="str">
        <f t="shared" si="9"/>
        <v/>
      </c>
    </row>
    <row r="16" spans="1:42">
      <c r="A16" t="str">
        <f>IF(B16&lt;&gt;"",VLOOKUP(B16,'Agents Postes'!E$3:F$17,2,FALSE),"")</f>
        <v/>
      </c>
      <c r="B16" s="47"/>
      <c r="C16" s="53"/>
      <c r="D16" s="49"/>
      <c r="E16" s="49"/>
      <c r="F16" s="54"/>
      <c r="G16" s="50"/>
      <c r="H16" s="54"/>
      <c r="I16" s="50"/>
      <c r="J16" s="56"/>
      <c r="K16" s="49"/>
      <c r="L16" s="55"/>
      <c r="M16" s="52"/>
      <c r="N16" s="131"/>
      <c r="P16" s="64" t="str">
        <f t="shared" si="10"/>
        <v>NC</v>
      </c>
      <c r="X16" s="89"/>
      <c r="Y16" s="89" t="str">
        <f t="shared" si="0"/>
        <v/>
      </c>
      <c r="Z16" s="89" t="str">
        <f t="shared" si="1"/>
        <v/>
      </c>
      <c r="AA16" s="89" t="str">
        <f t="shared" si="2"/>
        <v/>
      </c>
      <c r="AB16" s="89" t="str">
        <f t="shared" si="3"/>
        <v/>
      </c>
      <c r="AC16" s="89" t="str">
        <f t="shared" si="4"/>
        <v/>
      </c>
      <c r="AD16" s="100" t="str">
        <f t="shared" si="13"/>
        <v/>
      </c>
      <c r="AE16" s="104" t="str">
        <f t="shared" si="14"/>
        <v/>
      </c>
      <c r="AF16" s="108" t="str">
        <f>IF(AE16&lt;&gt;"",HLOOKUP(AE16,Controle!$2:$3,2,FALSE)+3,"")</f>
        <v/>
      </c>
      <c r="AG16" s="104" t="str">
        <f>IF(AE16&lt;&gt;"",HLOOKUP(AE16,Controle!$2:$3,2,FALSE)+HLOOKUP(AE16,Controle!$2:$3,2,FALSE)*14-8,"")</f>
        <v/>
      </c>
      <c r="AH16" s="105" t="str">
        <f>IF(AJ16&lt;&gt;"",HLOOKUP(AJ16,Controle!$2:$3,2,FALSE)+HLOOKUP(AJ16,Controle!$2:$3,2,FALSE)*14-8,"")</f>
        <v/>
      </c>
      <c r="AI16" s="108" t="str">
        <f>IF(AJ16&lt;&gt;"",HLOOKUP(AJ16,Controle!$2:$3,2,FALSE)+3,"")</f>
        <v/>
      </c>
      <c r="AJ16" s="105" t="str">
        <f t="shared" si="15"/>
        <v/>
      </c>
      <c r="AK16" s="101" t="str">
        <f t="shared" si="16"/>
        <v/>
      </c>
      <c r="AL16" s="89" t="str">
        <f t="shared" si="5"/>
        <v/>
      </c>
      <c r="AM16" s="89" t="str">
        <f t="shared" si="6"/>
        <v/>
      </c>
      <c r="AN16" s="89" t="str">
        <f t="shared" si="7"/>
        <v/>
      </c>
      <c r="AO16" s="89" t="str">
        <f t="shared" si="8"/>
        <v/>
      </c>
      <c r="AP16" s="89" t="str">
        <f t="shared" si="9"/>
        <v/>
      </c>
    </row>
    <row r="17" spans="1:42">
      <c r="A17" t="str">
        <f>IF(B17&lt;&gt;"",VLOOKUP(B17,'Agents Postes'!E$3:F$17,2,FALSE),"")</f>
        <v/>
      </c>
      <c r="B17" s="57"/>
      <c r="C17" s="58"/>
      <c r="D17" s="59"/>
      <c r="E17" s="59"/>
      <c r="F17" s="60"/>
      <c r="G17" s="61"/>
      <c r="H17" s="60"/>
      <c r="I17" s="61"/>
      <c r="J17" s="63"/>
      <c r="K17" s="59"/>
      <c r="L17" s="62"/>
      <c r="M17" s="52"/>
      <c r="N17" s="130"/>
      <c r="P17" s="65" t="str">
        <f t="shared" si="10"/>
        <v>NC</v>
      </c>
      <c r="X17" s="89"/>
      <c r="Y17" s="89" t="str">
        <f t="shared" si="0"/>
        <v/>
      </c>
      <c r="Z17" s="89" t="str">
        <f t="shared" si="1"/>
        <v/>
      </c>
      <c r="AA17" s="89" t="str">
        <f t="shared" si="2"/>
        <v/>
      </c>
      <c r="AB17" s="89" t="str">
        <f t="shared" si="3"/>
        <v/>
      </c>
      <c r="AC17" s="89" t="str">
        <f t="shared" si="4"/>
        <v/>
      </c>
      <c r="AD17" s="100" t="str">
        <f t="shared" si="13"/>
        <v/>
      </c>
      <c r="AE17" s="104" t="str">
        <f t="shared" si="14"/>
        <v/>
      </c>
      <c r="AF17" s="108" t="str">
        <f>IF(AE17&lt;&gt;"",HLOOKUP(AE17,Controle!$2:$3,2,FALSE)+3,"")</f>
        <v/>
      </c>
      <c r="AG17" s="104" t="str">
        <f>IF(AE17&lt;&gt;"",HLOOKUP(AE17,Controle!$2:$3,2,FALSE)+HLOOKUP(AE17,Controle!$2:$3,2,FALSE)*14-8,"")</f>
        <v/>
      </c>
      <c r="AH17" s="105" t="str">
        <f>IF(AJ17&lt;&gt;"",HLOOKUP(AJ17,Controle!$2:$3,2,FALSE)+HLOOKUP(AJ17,Controle!$2:$3,2,FALSE)*14-8,"")</f>
        <v/>
      </c>
      <c r="AI17" s="108" t="str">
        <f>IF(AJ17&lt;&gt;"",HLOOKUP(AJ17,Controle!$2:$3,2,FALSE)+3,"")</f>
        <v/>
      </c>
      <c r="AJ17" s="105" t="str">
        <f t="shared" si="15"/>
        <v/>
      </c>
      <c r="AK17" s="101" t="str">
        <f t="shared" si="16"/>
        <v/>
      </c>
      <c r="AL17" s="89" t="str">
        <f t="shared" si="5"/>
        <v/>
      </c>
      <c r="AM17" s="89" t="str">
        <f t="shared" si="6"/>
        <v/>
      </c>
      <c r="AN17" s="89" t="str">
        <f t="shared" si="7"/>
        <v/>
      </c>
      <c r="AO17" s="89" t="str">
        <f t="shared" si="8"/>
        <v/>
      </c>
      <c r="AP17" s="89" t="str">
        <f t="shared" si="9"/>
        <v/>
      </c>
    </row>
    <row r="18" spans="1:42">
      <c r="A18" t="str">
        <f>IF(B18&lt;&gt;"",VLOOKUP(B18,'Agents Postes'!E$3:F$17,2,FALSE),"")</f>
        <v/>
      </c>
      <c r="B18" s="47"/>
      <c r="C18" s="53"/>
      <c r="D18" s="49"/>
      <c r="E18" s="49"/>
      <c r="F18" s="54"/>
      <c r="G18" s="50"/>
      <c r="H18" s="54"/>
      <c r="I18" s="50"/>
      <c r="J18" s="56"/>
      <c r="K18" s="49"/>
      <c r="L18" s="55"/>
      <c r="M18" s="52"/>
      <c r="N18" s="131"/>
      <c r="P18" s="64" t="str">
        <f t="shared" si="10"/>
        <v>NC</v>
      </c>
      <c r="X18" s="89"/>
      <c r="Y18" s="89" t="str">
        <f t="shared" si="0"/>
        <v/>
      </c>
      <c r="Z18" s="89" t="str">
        <f t="shared" si="1"/>
        <v/>
      </c>
      <c r="AA18" s="89" t="str">
        <f t="shared" si="2"/>
        <v/>
      </c>
      <c r="AB18" s="89" t="str">
        <f t="shared" si="3"/>
        <v/>
      </c>
      <c r="AC18" s="89" t="str">
        <f t="shared" si="4"/>
        <v/>
      </c>
      <c r="AD18" s="100" t="str">
        <f t="shared" si="13"/>
        <v/>
      </c>
      <c r="AE18" s="104" t="str">
        <f t="shared" si="14"/>
        <v/>
      </c>
      <c r="AF18" s="108" t="str">
        <f>IF(AE18&lt;&gt;"",HLOOKUP(AE18,Controle!$2:$3,2,FALSE)+3,"")</f>
        <v/>
      </c>
      <c r="AG18" s="104" t="str">
        <f>IF(AE18&lt;&gt;"",HLOOKUP(AE18,Controle!$2:$3,2,FALSE)+HLOOKUP(AE18,Controle!$2:$3,2,FALSE)*14-8,"")</f>
        <v/>
      </c>
      <c r="AH18" s="105" t="str">
        <f>IF(AJ18&lt;&gt;"",HLOOKUP(AJ18,Controle!$2:$3,2,FALSE)+HLOOKUP(AJ18,Controle!$2:$3,2,FALSE)*14-8,"")</f>
        <v/>
      </c>
      <c r="AI18" s="108" t="str">
        <f>IF(AJ18&lt;&gt;"",HLOOKUP(AJ18,Controle!$2:$3,2,FALSE)+3,"")</f>
        <v/>
      </c>
      <c r="AJ18" s="105" t="str">
        <f t="shared" si="15"/>
        <v/>
      </c>
      <c r="AK18" s="101" t="str">
        <f t="shared" si="16"/>
        <v/>
      </c>
      <c r="AL18" s="89" t="str">
        <f t="shared" si="5"/>
        <v/>
      </c>
      <c r="AM18" s="89" t="str">
        <f t="shared" si="6"/>
        <v/>
      </c>
      <c r="AN18" s="89" t="str">
        <f t="shared" si="7"/>
        <v/>
      </c>
      <c r="AO18" s="89" t="str">
        <f t="shared" si="8"/>
        <v/>
      </c>
      <c r="AP18" s="89" t="str">
        <f t="shared" si="9"/>
        <v/>
      </c>
    </row>
    <row r="19" spans="1:42">
      <c r="A19" t="str">
        <f>IF(B19&lt;&gt;"",VLOOKUP(B19,'Agents Postes'!E$3:F$17,2,FALSE),"")</f>
        <v/>
      </c>
      <c r="B19" s="57"/>
      <c r="C19" s="58"/>
      <c r="D19" s="59"/>
      <c r="E19" s="59"/>
      <c r="F19" s="60"/>
      <c r="G19" s="61"/>
      <c r="H19" s="60"/>
      <c r="I19" s="61"/>
      <c r="J19" s="63"/>
      <c r="K19" s="59"/>
      <c r="L19" s="62"/>
      <c r="M19" s="52"/>
      <c r="N19" s="130"/>
      <c r="P19" s="65" t="str">
        <f t="shared" si="10"/>
        <v>NC</v>
      </c>
      <c r="X19" s="89"/>
      <c r="Y19" s="89" t="str">
        <f t="shared" si="0"/>
        <v/>
      </c>
      <c r="Z19" s="89" t="str">
        <f t="shared" si="1"/>
        <v/>
      </c>
      <c r="AA19" s="89" t="str">
        <f t="shared" si="2"/>
        <v/>
      </c>
      <c r="AB19" s="89" t="str">
        <f t="shared" si="3"/>
        <v/>
      </c>
      <c r="AC19" s="89" t="str">
        <f t="shared" si="4"/>
        <v/>
      </c>
      <c r="AD19" s="100" t="str">
        <f t="shared" si="13"/>
        <v/>
      </c>
      <c r="AE19" s="104" t="str">
        <f t="shared" si="14"/>
        <v/>
      </c>
      <c r="AF19" s="108" t="str">
        <f>IF(AE19&lt;&gt;"",HLOOKUP(AE19,Controle!$2:$3,2,FALSE)+3,"")</f>
        <v/>
      </c>
      <c r="AG19" s="104" t="str">
        <f>IF(AE19&lt;&gt;"",HLOOKUP(AE19,Controle!$2:$3,2,FALSE)+HLOOKUP(AE19,Controle!$2:$3,2,FALSE)*14-8,"")</f>
        <v/>
      </c>
      <c r="AH19" s="105" t="str">
        <f>IF(AJ19&lt;&gt;"",HLOOKUP(AJ19,Controle!$2:$3,2,FALSE)+HLOOKUP(AJ19,Controle!$2:$3,2,FALSE)*14-8,"")</f>
        <v/>
      </c>
      <c r="AI19" s="108" t="str">
        <f>IF(AJ19&lt;&gt;"",HLOOKUP(AJ19,Controle!$2:$3,2,FALSE)+3,"")</f>
        <v/>
      </c>
      <c r="AJ19" s="105" t="str">
        <f t="shared" si="15"/>
        <v/>
      </c>
      <c r="AK19" s="101" t="str">
        <f t="shared" si="16"/>
        <v/>
      </c>
      <c r="AL19" s="89" t="str">
        <f t="shared" si="5"/>
        <v/>
      </c>
      <c r="AM19" s="89" t="str">
        <f t="shared" si="6"/>
        <v/>
      </c>
      <c r="AN19" s="89" t="str">
        <f t="shared" si="7"/>
        <v/>
      </c>
      <c r="AO19" s="89" t="str">
        <f t="shared" si="8"/>
        <v/>
      </c>
      <c r="AP19" s="89" t="str">
        <f t="shared" si="9"/>
        <v/>
      </c>
    </row>
    <row r="20" spans="1:42">
      <c r="A20" t="str">
        <f>IF(B20&lt;&gt;"",VLOOKUP(B20,'Agents Postes'!E$3:F$17,2,FALSE),"")</f>
        <v/>
      </c>
      <c r="B20" s="47"/>
      <c r="C20" s="53"/>
      <c r="D20" s="49"/>
      <c r="E20" s="49"/>
      <c r="F20" s="54"/>
      <c r="G20" s="50"/>
      <c r="H20" s="54"/>
      <c r="I20" s="50"/>
      <c r="J20" s="56"/>
      <c r="K20" s="49"/>
      <c r="L20" s="55"/>
      <c r="M20" s="52"/>
      <c r="N20" s="131"/>
      <c r="P20" s="64" t="str">
        <f t="shared" si="10"/>
        <v>NC</v>
      </c>
      <c r="X20" s="89"/>
      <c r="Y20" s="89" t="str">
        <f t="shared" si="0"/>
        <v/>
      </c>
      <c r="Z20" s="89" t="str">
        <f t="shared" si="1"/>
        <v/>
      </c>
      <c r="AA20" s="89" t="str">
        <f t="shared" si="2"/>
        <v/>
      </c>
      <c r="AB20" s="89" t="str">
        <f t="shared" si="3"/>
        <v/>
      </c>
      <c r="AC20" s="89" t="str">
        <f t="shared" si="4"/>
        <v/>
      </c>
      <c r="AD20" s="100" t="str">
        <f t="shared" si="13"/>
        <v/>
      </c>
      <c r="AE20" s="104" t="str">
        <f t="shared" si="14"/>
        <v/>
      </c>
      <c r="AF20" s="108" t="str">
        <f>IF(AE20&lt;&gt;"",HLOOKUP(AE20,Controle!$2:$3,2,FALSE)+3,"")</f>
        <v/>
      </c>
      <c r="AG20" s="104" t="str">
        <f>IF(AE20&lt;&gt;"",HLOOKUP(AE20,Controle!$2:$3,2,FALSE)+HLOOKUP(AE20,Controle!$2:$3,2,FALSE)*14-8,"")</f>
        <v/>
      </c>
      <c r="AH20" s="105" t="str">
        <f>IF(AJ20&lt;&gt;"",HLOOKUP(AJ20,Controle!$2:$3,2,FALSE)+HLOOKUP(AJ20,Controle!$2:$3,2,FALSE)*14-8,"")</f>
        <v/>
      </c>
      <c r="AI20" s="108" t="str">
        <f>IF(AJ20&lt;&gt;"",HLOOKUP(AJ20,Controle!$2:$3,2,FALSE)+3,"")</f>
        <v/>
      </c>
      <c r="AJ20" s="105" t="str">
        <f t="shared" si="15"/>
        <v/>
      </c>
      <c r="AK20" s="101" t="str">
        <f t="shared" si="16"/>
        <v/>
      </c>
      <c r="AL20" s="89" t="str">
        <f t="shared" si="5"/>
        <v/>
      </c>
      <c r="AM20" s="89" t="str">
        <f t="shared" si="6"/>
        <v/>
      </c>
      <c r="AN20" s="89" t="str">
        <f t="shared" si="7"/>
        <v/>
      </c>
      <c r="AO20" s="89" t="str">
        <f t="shared" si="8"/>
        <v/>
      </c>
      <c r="AP20" s="89" t="str">
        <f t="shared" si="9"/>
        <v/>
      </c>
    </row>
    <row r="21" spans="1:42">
      <c r="A21" t="str">
        <f>IF(B21&lt;&gt;"",VLOOKUP(B21,'Agents Postes'!E$3:F$17,2,FALSE),"")</f>
        <v/>
      </c>
      <c r="B21" s="57"/>
      <c r="C21" s="58"/>
      <c r="D21" s="59"/>
      <c r="E21" s="59"/>
      <c r="F21" s="60"/>
      <c r="G21" s="61"/>
      <c r="H21" s="60"/>
      <c r="I21" s="61"/>
      <c r="J21" s="63"/>
      <c r="K21" s="59"/>
      <c r="L21" s="62"/>
      <c r="M21" s="52"/>
      <c r="N21" s="130"/>
      <c r="P21" s="65" t="str">
        <f t="shared" si="10"/>
        <v>NC</v>
      </c>
      <c r="X21" s="89"/>
      <c r="Y21" s="89" t="str">
        <f t="shared" si="0"/>
        <v/>
      </c>
      <c r="Z21" s="89" t="str">
        <f t="shared" si="1"/>
        <v/>
      </c>
      <c r="AA21" s="89" t="str">
        <f t="shared" si="2"/>
        <v/>
      </c>
      <c r="AB21" s="89" t="str">
        <f t="shared" si="3"/>
        <v/>
      </c>
      <c r="AC21" s="89" t="str">
        <f t="shared" si="4"/>
        <v/>
      </c>
      <c r="AD21" s="100" t="str">
        <f t="shared" si="13"/>
        <v/>
      </c>
      <c r="AE21" s="104" t="str">
        <f t="shared" si="14"/>
        <v/>
      </c>
      <c r="AF21" s="108" t="str">
        <f>IF(AE21&lt;&gt;"",HLOOKUP(AE21,Controle!$2:$3,2,FALSE)+3,"")</f>
        <v/>
      </c>
      <c r="AG21" s="104" t="str">
        <f>IF(AE21&lt;&gt;"",HLOOKUP(AE21,Controle!$2:$3,2,FALSE)+HLOOKUP(AE21,Controle!$2:$3,2,FALSE)*14-8,"")</f>
        <v/>
      </c>
      <c r="AH21" s="105" t="str">
        <f>IF(AJ21&lt;&gt;"",HLOOKUP(AJ21,Controle!$2:$3,2,FALSE)+HLOOKUP(AJ21,Controle!$2:$3,2,FALSE)*14-8,"")</f>
        <v/>
      </c>
      <c r="AI21" s="108" t="str">
        <f>IF(AJ21&lt;&gt;"",HLOOKUP(AJ21,Controle!$2:$3,2,FALSE)+3,"")</f>
        <v/>
      </c>
      <c r="AJ21" s="105" t="str">
        <f t="shared" si="15"/>
        <v/>
      </c>
      <c r="AK21" s="101" t="str">
        <f t="shared" si="16"/>
        <v/>
      </c>
      <c r="AL21" s="89" t="str">
        <f t="shared" si="5"/>
        <v/>
      </c>
      <c r="AM21" s="89" t="str">
        <f t="shared" si="6"/>
        <v/>
      </c>
      <c r="AN21" s="89" t="str">
        <f t="shared" si="7"/>
        <v/>
      </c>
      <c r="AO21" s="89" t="str">
        <f t="shared" si="8"/>
        <v/>
      </c>
      <c r="AP21" s="89" t="str">
        <f t="shared" si="9"/>
        <v/>
      </c>
    </row>
    <row r="22" spans="1:42">
      <c r="A22" t="str">
        <f>IF(B22&lt;&gt;"",VLOOKUP(B22,'Agents Postes'!E$3:F$17,2,FALSE),"")</f>
        <v/>
      </c>
      <c r="B22" s="47"/>
      <c r="C22" s="53"/>
      <c r="D22" s="49"/>
      <c r="E22" s="49"/>
      <c r="F22" s="54"/>
      <c r="G22" s="50"/>
      <c r="H22" s="54"/>
      <c r="I22" s="50"/>
      <c r="J22" s="56"/>
      <c r="K22" s="49"/>
      <c r="L22" s="55"/>
      <c r="M22" s="52"/>
      <c r="N22" s="131"/>
      <c r="P22" s="64" t="str">
        <f t="shared" si="10"/>
        <v>NC</v>
      </c>
      <c r="X22" s="89"/>
      <c r="Y22" s="89" t="str">
        <f t="shared" si="0"/>
        <v/>
      </c>
      <c r="Z22" s="89" t="str">
        <f t="shared" si="1"/>
        <v/>
      </c>
      <c r="AA22" s="89" t="str">
        <f t="shared" si="2"/>
        <v/>
      </c>
      <c r="AB22" s="89" t="str">
        <f t="shared" si="3"/>
        <v/>
      </c>
      <c r="AC22" s="89" t="str">
        <f t="shared" si="4"/>
        <v/>
      </c>
      <c r="AD22" s="100" t="str">
        <f t="shared" si="13"/>
        <v/>
      </c>
      <c r="AE22" s="104" t="str">
        <f t="shared" si="14"/>
        <v/>
      </c>
      <c r="AF22" s="108" t="str">
        <f>IF(AE22&lt;&gt;"",HLOOKUP(AE22,Controle!$2:$3,2,FALSE)+3,"")</f>
        <v/>
      </c>
      <c r="AG22" s="104" t="str">
        <f>IF(AE22&lt;&gt;"",HLOOKUP(AE22,Controle!$2:$3,2,FALSE)+HLOOKUP(AE22,Controle!$2:$3,2,FALSE)*14-8,"")</f>
        <v/>
      </c>
      <c r="AH22" s="105" t="str">
        <f>IF(AJ22&lt;&gt;"",HLOOKUP(AJ22,Controle!$2:$3,2,FALSE)+HLOOKUP(AJ22,Controle!$2:$3,2,FALSE)*14-8,"")</f>
        <v/>
      </c>
      <c r="AI22" s="108" t="str">
        <f>IF(AJ22&lt;&gt;"",HLOOKUP(AJ22,Controle!$2:$3,2,FALSE)+3,"")</f>
        <v/>
      </c>
      <c r="AJ22" s="105" t="str">
        <f t="shared" si="15"/>
        <v/>
      </c>
      <c r="AK22" s="101" t="str">
        <f t="shared" si="16"/>
        <v/>
      </c>
      <c r="AL22" s="89" t="str">
        <f t="shared" si="5"/>
        <v/>
      </c>
      <c r="AM22" s="89" t="str">
        <f t="shared" si="6"/>
        <v/>
      </c>
      <c r="AN22" s="89" t="str">
        <f t="shared" si="7"/>
        <v/>
      </c>
      <c r="AO22" s="89" t="str">
        <f t="shared" si="8"/>
        <v/>
      </c>
      <c r="AP22" s="89" t="str">
        <f t="shared" si="9"/>
        <v/>
      </c>
    </row>
    <row r="23" spans="1:42">
      <c r="A23" t="str">
        <f>IF(B23&lt;&gt;"",VLOOKUP(B23,'Agents Postes'!E$3:F$17,2,FALSE),"")</f>
        <v/>
      </c>
      <c r="B23" s="57"/>
      <c r="C23" s="58"/>
      <c r="D23" s="59"/>
      <c r="E23" s="59"/>
      <c r="F23" s="60"/>
      <c r="G23" s="61"/>
      <c r="H23" s="60"/>
      <c r="I23" s="61"/>
      <c r="J23" s="63"/>
      <c r="K23" s="59"/>
      <c r="L23" s="62"/>
      <c r="M23" s="52"/>
      <c r="N23" s="130"/>
      <c r="P23" s="65" t="str">
        <f t="shared" si="10"/>
        <v>NC</v>
      </c>
      <c r="X23" s="89"/>
      <c r="Y23" s="89" t="str">
        <f t="shared" si="0"/>
        <v/>
      </c>
      <c r="Z23" s="89" t="str">
        <f t="shared" si="1"/>
        <v/>
      </c>
      <c r="AA23" s="89" t="str">
        <f t="shared" si="2"/>
        <v/>
      </c>
      <c r="AB23" s="89" t="str">
        <f t="shared" si="3"/>
        <v/>
      </c>
      <c r="AC23" s="89" t="str">
        <f t="shared" si="4"/>
        <v/>
      </c>
      <c r="AD23" s="100" t="str">
        <f t="shared" si="13"/>
        <v/>
      </c>
      <c r="AE23" s="104" t="str">
        <f t="shared" si="14"/>
        <v/>
      </c>
      <c r="AF23" s="108" t="str">
        <f>IF(AE23&lt;&gt;"",HLOOKUP(AE23,Controle!$2:$3,2,FALSE)+3,"")</f>
        <v/>
      </c>
      <c r="AG23" s="104" t="str">
        <f>IF(AE23&lt;&gt;"",HLOOKUP(AE23,Controle!$2:$3,2,FALSE)+HLOOKUP(AE23,Controle!$2:$3,2,FALSE)*14-8,"")</f>
        <v/>
      </c>
      <c r="AH23" s="105" t="str">
        <f>IF(AJ23&lt;&gt;"",HLOOKUP(AJ23,Controle!$2:$3,2,FALSE)+HLOOKUP(AJ23,Controle!$2:$3,2,FALSE)*14-8,"")</f>
        <v/>
      </c>
      <c r="AI23" s="108" t="str">
        <f>IF(AJ23&lt;&gt;"",HLOOKUP(AJ23,Controle!$2:$3,2,FALSE)+3,"")</f>
        <v/>
      </c>
      <c r="AJ23" s="105" t="str">
        <f t="shared" si="15"/>
        <v/>
      </c>
      <c r="AK23" s="101" t="str">
        <f t="shared" si="16"/>
        <v/>
      </c>
      <c r="AL23" s="89" t="str">
        <f t="shared" si="5"/>
        <v/>
      </c>
      <c r="AM23" s="89" t="str">
        <f t="shared" si="6"/>
        <v/>
      </c>
      <c r="AN23" s="89" t="str">
        <f t="shared" si="7"/>
        <v/>
      </c>
      <c r="AO23" s="89" t="str">
        <f t="shared" si="8"/>
        <v/>
      </c>
      <c r="AP23" s="89" t="str">
        <f t="shared" si="9"/>
        <v/>
      </c>
    </row>
    <row r="24" spans="1:42">
      <c r="A24" t="str">
        <f>IF(B24&lt;&gt;"",VLOOKUP(B24,'Agents Postes'!E$3:F$17,2,FALSE),"")</f>
        <v/>
      </c>
      <c r="B24" s="47"/>
      <c r="C24" s="53"/>
      <c r="D24" s="49"/>
      <c r="E24" s="49"/>
      <c r="F24" s="54"/>
      <c r="G24" s="50"/>
      <c r="H24" s="54"/>
      <c r="I24" s="50"/>
      <c r="J24" s="56"/>
      <c r="K24" s="49"/>
      <c r="L24" s="55"/>
      <c r="M24" s="52"/>
      <c r="N24" s="131"/>
      <c r="P24" s="64" t="str">
        <f t="shared" si="10"/>
        <v>NC</v>
      </c>
      <c r="X24" s="89"/>
      <c r="Y24" s="89" t="str">
        <f t="shared" si="0"/>
        <v/>
      </c>
      <c r="Z24" s="89" t="str">
        <f t="shared" si="1"/>
        <v/>
      </c>
      <c r="AA24" s="89" t="str">
        <f t="shared" si="2"/>
        <v/>
      </c>
      <c r="AB24" s="89" t="str">
        <f t="shared" si="3"/>
        <v/>
      </c>
      <c r="AC24" s="89" t="str">
        <f t="shared" si="4"/>
        <v/>
      </c>
      <c r="AD24" s="100" t="str">
        <f t="shared" si="13"/>
        <v/>
      </c>
      <c r="AE24" s="104" t="str">
        <f t="shared" si="14"/>
        <v/>
      </c>
      <c r="AF24" s="108" t="str">
        <f>IF(AE24&lt;&gt;"",HLOOKUP(AE24,Controle!$2:$3,2,FALSE)+3,"")</f>
        <v/>
      </c>
      <c r="AG24" s="104" t="str">
        <f>IF(AE24&lt;&gt;"",HLOOKUP(AE24,Controle!$2:$3,2,FALSE)+HLOOKUP(AE24,Controle!$2:$3,2,FALSE)*14-8,"")</f>
        <v/>
      </c>
      <c r="AH24" s="105" t="str">
        <f>IF(AJ24&lt;&gt;"",HLOOKUP(AJ24,Controle!$2:$3,2,FALSE)+HLOOKUP(AJ24,Controle!$2:$3,2,FALSE)*14-8,"")</f>
        <v/>
      </c>
      <c r="AI24" s="108" t="str">
        <f>IF(AJ24&lt;&gt;"",HLOOKUP(AJ24,Controle!$2:$3,2,FALSE)+3,"")</f>
        <v/>
      </c>
      <c r="AJ24" s="105" t="str">
        <f t="shared" si="15"/>
        <v/>
      </c>
      <c r="AK24" s="101" t="str">
        <f t="shared" si="16"/>
        <v/>
      </c>
      <c r="AL24" s="89" t="str">
        <f t="shared" si="5"/>
        <v/>
      </c>
      <c r="AM24" s="89" t="str">
        <f t="shared" si="6"/>
        <v/>
      </c>
      <c r="AN24" s="89" t="str">
        <f t="shared" si="7"/>
        <v/>
      </c>
      <c r="AO24" s="89" t="str">
        <f t="shared" si="8"/>
        <v/>
      </c>
      <c r="AP24" s="89" t="str">
        <f t="shared" si="9"/>
        <v/>
      </c>
    </row>
    <row r="25" spans="1:42">
      <c r="A25" t="str">
        <f>IF(B25&lt;&gt;"",VLOOKUP(B25,'Agents Postes'!E$3:F$17,2,FALSE),"")</f>
        <v/>
      </c>
      <c r="B25" s="57"/>
      <c r="C25" s="58"/>
      <c r="D25" s="59"/>
      <c r="E25" s="59"/>
      <c r="F25" s="60"/>
      <c r="G25" s="61"/>
      <c r="H25" s="60"/>
      <c r="I25" s="61"/>
      <c r="J25" s="63"/>
      <c r="K25" s="59"/>
      <c r="L25" s="62"/>
      <c r="M25" s="52"/>
      <c r="N25" s="130"/>
      <c r="P25" s="65" t="str">
        <f t="shared" si="10"/>
        <v>NC</v>
      </c>
      <c r="X25" s="89"/>
      <c r="Y25" s="89" t="str">
        <f t="shared" si="0"/>
        <v/>
      </c>
      <c r="Z25" s="89" t="str">
        <f t="shared" si="1"/>
        <v/>
      </c>
      <c r="AA25" s="89" t="str">
        <f t="shared" si="2"/>
        <v/>
      </c>
      <c r="AB25" s="89" t="str">
        <f t="shared" si="3"/>
        <v/>
      </c>
      <c r="AC25" s="89" t="str">
        <f t="shared" si="4"/>
        <v/>
      </c>
      <c r="AD25" s="100" t="str">
        <f t="shared" si="13"/>
        <v/>
      </c>
      <c r="AE25" s="104" t="str">
        <f t="shared" si="14"/>
        <v/>
      </c>
      <c r="AF25" s="108" t="str">
        <f>IF(AE25&lt;&gt;"",HLOOKUP(AE25,Controle!$2:$3,2,FALSE)+3,"")</f>
        <v/>
      </c>
      <c r="AG25" s="104" t="str">
        <f>IF(AE25&lt;&gt;"",HLOOKUP(AE25,Controle!$2:$3,2,FALSE)+HLOOKUP(AE25,Controle!$2:$3,2,FALSE)*14-8,"")</f>
        <v/>
      </c>
      <c r="AH25" s="105" t="str">
        <f>IF(AJ25&lt;&gt;"",HLOOKUP(AJ25,Controle!$2:$3,2,FALSE)+HLOOKUP(AJ25,Controle!$2:$3,2,FALSE)*14-8,"")</f>
        <v/>
      </c>
      <c r="AI25" s="108" t="str">
        <f>IF(AJ25&lt;&gt;"",HLOOKUP(AJ25,Controle!$2:$3,2,FALSE)+3,"")</f>
        <v/>
      </c>
      <c r="AJ25" s="105" t="str">
        <f t="shared" si="15"/>
        <v/>
      </c>
      <c r="AK25" s="101" t="str">
        <f t="shared" si="16"/>
        <v/>
      </c>
      <c r="AL25" s="89" t="str">
        <f t="shared" si="5"/>
        <v/>
      </c>
      <c r="AM25" s="89" t="str">
        <f t="shared" si="6"/>
        <v/>
      </c>
      <c r="AN25" s="89" t="str">
        <f t="shared" si="7"/>
        <v/>
      </c>
      <c r="AO25" s="89" t="str">
        <f t="shared" si="8"/>
        <v/>
      </c>
      <c r="AP25" s="89" t="str">
        <f t="shared" si="9"/>
        <v/>
      </c>
    </row>
    <row r="26" spans="1:42">
      <c r="A26" t="str">
        <f>IF(B26&lt;&gt;"",VLOOKUP(B26,'Agents Postes'!E$3:F$17,2,FALSE),"")</f>
        <v/>
      </c>
      <c r="B26" s="47"/>
      <c r="C26" s="53"/>
      <c r="D26" s="49"/>
      <c r="E26" s="49"/>
      <c r="F26" s="54"/>
      <c r="G26" s="50"/>
      <c r="H26" s="54"/>
      <c r="I26" s="50"/>
      <c r="J26" s="56"/>
      <c r="K26" s="49"/>
      <c r="L26" s="55"/>
      <c r="M26" s="52"/>
      <c r="N26" s="131"/>
      <c r="P26" s="64" t="str">
        <f t="shared" si="10"/>
        <v>NC</v>
      </c>
      <c r="X26" s="89"/>
      <c r="Y26" s="89" t="str">
        <f t="shared" si="0"/>
        <v/>
      </c>
      <c r="Z26" s="89" t="str">
        <f t="shared" si="1"/>
        <v/>
      </c>
      <c r="AA26" s="89" t="str">
        <f t="shared" si="2"/>
        <v/>
      </c>
      <c r="AB26" s="89" t="str">
        <f t="shared" si="3"/>
        <v/>
      </c>
      <c r="AC26" s="89" t="str">
        <f t="shared" si="4"/>
        <v/>
      </c>
      <c r="AD26" s="100" t="str">
        <f t="shared" si="13"/>
        <v/>
      </c>
      <c r="AE26" s="104" t="str">
        <f t="shared" si="14"/>
        <v/>
      </c>
      <c r="AF26" s="108" t="str">
        <f>IF(AE26&lt;&gt;"",HLOOKUP(AE26,Controle!$2:$3,2,FALSE)+3,"")</f>
        <v/>
      </c>
      <c r="AG26" s="104" t="str">
        <f>IF(AE26&lt;&gt;"",HLOOKUP(AE26,Controle!$2:$3,2,FALSE)+HLOOKUP(AE26,Controle!$2:$3,2,FALSE)*14-8,"")</f>
        <v/>
      </c>
      <c r="AH26" s="105" t="str">
        <f>IF(AJ26&lt;&gt;"",HLOOKUP(AJ26,Controle!$2:$3,2,FALSE)+HLOOKUP(AJ26,Controle!$2:$3,2,FALSE)*14-8,"")</f>
        <v/>
      </c>
      <c r="AI26" s="108" t="str">
        <f>IF(AJ26&lt;&gt;"",HLOOKUP(AJ26,Controle!$2:$3,2,FALSE)+3,"")</f>
        <v/>
      </c>
      <c r="AJ26" s="105" t="str">
        <f t="shared" si="15"/>
        <v/>
      </c>
      <c r="AK26" s="101" t="str">
        <f t="shared" si="16"/>
        <v/>
      </c>
      <c r="AL26" s="89" t="str">
        <f t="shared" si="5"/>
        <v/>
      </c>
      <c r="AM26" s="89" t="str">
        <f t="shared" si="6"/>
        <v/>
      </c>
      <c r="AN26" s="89" t="str">
        <f t="shared" si="7"/>
        <v/>
      </c>
      <c r="AO26" s="89" t="str">
        <f t="shared" si="8"/>
        <v/>
      </c>
      <c r="AP26" s="89" t="str">
        <f t="shared" si="9"/>
        <v/>
      </c>
    </row>
    <row r="27" spans="1:42">
      <c r="A27" t="str">
        <f>IF(B27&lt;&gt;"",VLOOKUP(B27,'Agents Postes'!E$3:F$17,2,FALSE),"")</f>
        <v/>
      </c>
      <c r="B27" s="57"/>
      <c r="C27" s="58"/>
      <c r="D27" s="59"/>
      <c r="E27" s="59"/>
      <c r="F27" s="60"/>
      <c r="G27" s="61"/>
      <c r="H27" s="60"/>
      <c r="I27" s="61"/>
      <c r="J27" s="63"/>
      <c r="K27" s="59"/>
      <c r="L27" s="62"/>
      <c r="M27" s="52"/>
      <c r="N27" s="130"/>
      <c r="P27" s="65" t="str">
        <f t="shared" si="10"/>
        <v>NC</v>
      </c>
      <c r="X27" s="89"/>
      <c r="Y27" s="89" t="str">
        <f t="shared" si="0"/>
        <v/>
      </c>
      <c r="Z27" s="89" t="str">
        <f t="shared" si="1"/>
        <v/>
      </c>
      <c r="AA27" s="89" t="str">
        <f t="shared" si="2"/>
        <v/>
      </c>
      <c r="AB27" s="89" t="str">
        <f t="shared" si="3"/>
        <v/>
      </c>
      <c r="AC27" s="89" t="str">
        <f t="shared" si="4"/>
        <v/>
      </c>
      <c r="AD27" s="100" t="str">
        <f t="shared" si="13"/>
        <v/>
      </c>
      <c r="AE27" s="104" t="str">
        <f t="shared" si="14"/>
        <v/>
      </c>
      <c r="AF27" s="108" t="str">
        <f>IF(AE27&lt;&gt;"",HLOOKUP(AE27,Controle!$2:$3,2,FALSE)+3,"")</f>
        <v/>
      </c>
      <c r="AG27" s="104" t="str">
        <f>IF(AE27&lt;&gt;"",HLOOKUP(AE27,Controle!$2:$3,2,FALSE)+HLOOKUP(AE27,Controle!$2:$3,2,FALSE)*14-8,"")</f>
        <v/>
      </c>
      <c r="AH27" s="105" t="str">
        <f>IF(AJ27&lt;&gt;"",HLOOKUP(AJ27,Controle!$2:$3,2,FALSE)+HLOOKUP(AJ27,Controle!$2:$3,2,FALSE)*14-8,"")</f>
        <v/>
      </c>
      <c r="AI27" s="108" t="str">
        <f>IF(AJ27&lt;&gt;"",HLOOKUP(AJ27,Controle!$2:$3,2,FALSE)+3,"")</f>
        <v/>
      </c>
      <c r="AJ27" s="105" t="str">
        <f t="shared" si="15"/>
        <v/>
      </c>
      <c r="AK27" s="101" t="str">
        <f t="shared" si="16"/>
        <v/>
      </c>
      <c r="AL27" s="89" t="str">
        <f t="shared" si="5"/>
        <v/>
      </c>
      <c r="AM27" s="89" t="str">
        <f t="shared" si="6"/>
        <v/>
      </c>
      <c r="AN27" s="89" t="str">
        <f t="shared" si="7"/>
        <v/>
      </c>
      <c r="AO27" s="89" t="str">
        <f t="shared" si="8"/>
        <v/>
      </c>
      <c r="AP27" s="89" t="str">
        <f t="shared" si="9"/>
        <v/>
      </c>
    </row>
    <row r="28" spans="1:42">
      <c r="A28" t="str">
        <f>IF(B28&lt;&gt;"",VLOOKUP(B28,'Agents Postes'!E$3:F$17,2,FALSE),"")</f>
        <v/>
      </c>
      <c r="B28" s="47"/>
      <c r="C28" s="53"/>
      <c r="D28" s="49"/>
      <c r="E28" s="49"/>
      <c r="F28" s="54"/>
      <c r="G28" s="50"/>
      <c r="H28" s="54"/>
      <c r="I28" s="50"/>
      <c r="J28" s="56"/>
      <c r="K28" s="49"/>
      <c r="L28" s="55"/>
      <c r="M28" s="52"/>
      <c r="N28" s="131"/>
      <c r="P28" s="64" t="str">
        <f t="shared" si="10"/>
        <v>NC</v>
      </c>
      <c r="X28" s="89"/>
      <c r="Y28" s="89" t="str">
        <f t="shared" si="0"/>
        <v/>
      </c>
      <c r="Z28" s="89" t="str">
        <f t="shared" si="1"/>
        <v/>
      </c>
      <c r="AA28" s="89" t="str">
        <f t="shared" si="2"/>
        <v/>
      </c>
      <c r="AB28" s="89" t="str">
        <f t="shared" si="3"/>
        <v/>
      </c>
      <c r="AC28" s="89" t="str">
        <f t="shared" si="4"/>
        <v/>
      </c>
      <c r="AD28" s="100" t="str">
        <f t="shared" si="13"/>
        <v/>
      </c>
      <c r="AE28" s="104" t="str">
        <f t="shared" si="14"/>
        <v/>
      </c>
      <c r="AF28" s="108" t="str">
        <f>IF(AE28&lt;&gt;"",HLOOKUP(AE28,Controle!$2:$3,2,FALSE)+3,"")</f>
        <v/>
      </c>
      <c r="AG28" s="104" t="str">
        <f>IF(AE28&lt;&gt;"",HLOOKUP(AE28,Controle!$2:$3,2,FALSE)+HLOOKUP(AE28,Controle!$2:$3,2,FALSE)*14-8,"")</f>
        <v/>
      </c>
      <c r="AH28" s="105" t="str">
        <f>IF(AJ28&lt;&gt;"",HLOOKUP(AJ28,Controle!$2:$3,2,FALSE)+HLOOKUP(AJ28,Controle!$2:$3,2,FALSE)*14-8,"")</f>
        <v/>
      </c>
      <c r="AI28" s="108" t="str">
        <f>IF(AJ28&lt;&gt;"",HLOOKUP(AJ28,Controle!$2:$3,2,FALSE)+3,"")</f>
        <v/>
      </c>
      <c r="AJ28" s="105" t="str">
        <f t="shared" si="15"/>
        <v/>
      </c>
      <c r="AK28" s="101" t="str">
        <f t="shared" si="16"/>
        <v/>
      </c>
      <c r="AL28" s="89" t="str">
        <f t="shared" si="5"/>
        <v/>
      </c>
      <c r="AM28" s="89" t="str">
        <f t="shared" si="6"/>
        <v/>
      </c>
      <c r="AN28" s="89" t="str">
        <f t="shared" si="7"/>
        <v/>
      </c>
      <c r="AO28" s="89" t="str">
        <f t="shared" si="8"/>
        <v/>
      </c>
      <c r="AP28" s="89" t="str">
        <f t="shared" si="9"/>
        <v/>
      </c>
    </row>
    <row r="29" spans="1:42">
      <c r="A29" t="str">
        <f>IF(B29&lt;&gt;"",VLOOKUP(B29,'Agents Postes'!E$3:F$17,2,FALSE),"")</f>
        <v/>
      </c>
      <c r="B29" s="57"/>
      <c r="C29" s="58"/>
      <c r="D29" s="59"/>
      <c r="E29" s="59"/>
      <c r="F29" s="60"/>
      <c r="G29" s="61"/>
      <c r="H29" s="60"/>
      <c r="I29" s="61"/>
      <c r="J29" s="63"/>
      <c r="K29" s="59"/>
      <c r="L29" s="62"/>
      <c r="M29" s="52"/>
      <c r="N29" s="130"/>
      <c r="P29" s="65" t="str">
        <f t="shared" si="10"/>
        <v>NC</v>
      </c>
      <c r="X29" s="89"/>
      <c r="Y29" s="89" t="str">
        <f t="shared" si="0"/>
        <v/>
      </c>
      <c r="Z29" s="89" t="str">
        <f t="shared" si="1"/>
        <v/>
      </c>
      <c r="AA29" s="89" t="str">
        <f t="shared" si="2"/>
        <v/>
      </c>
      <c r="AB29" s="89" t="str">
        <f t="shared" si="3"/>
        <v/>
      </c>
      <c r="AC29" s="89" t="str">
        <f t="shared" si="4"/>
        <v/>
      </c>
      <c r="AD29" s="100" t="str">
        <f t="shared" si="13"/>
        <v/>
      </c>
      <c r="AE29" s="104" t="str">
        <f t="shared" si="14"/>
        <v/>
      </c>
      <c r="AF29" s="108" t="str">
        <f>IF(AE29&lt;&gt;"",HLOOKUP(AE29,Controle!$2:$3,2,FALSE)+3,"")</f>
        <v/>
      </c>
      <c r="AG29" s="104" t="str">
        <f>IF(AE29&lt;&gt;"",HLOOKUP(AE29,Controle!$2:$3,2,FALSE)+HLOOKUP(AE29,Controle!$2:$3,2,FALSE)*14-8,"")</f>
        <v/>
      </c>
      <c r="AH29" s="105" t="str">
        <f>IF(AJ29&lt;&gt;"",HLOOKUP(AJ29,Controle!$2:$3,2,FALSE)+HLOOKUP(AJ29,Controle!$2:$3,2,FALSE)*14-8,"")</f>
        <v/>
      </c>
      <c r="AI29" s="108" t="str">
        <f>IF(AJ29&lt;&gt;"",HLOOKUP(AJ29,Controle!$2:$3,2,FALSE)+3,"")</f>
        <v/>
      </c>
      <c r="AJ29" s="105" t="str">
        <f t="shared" si="15"/>
        <v/>
      </c>
      <c r="AK29" s="101" t="str">
        <f t="shared" si="16"/>
        <v/>
      </c>
      <c r="AL29" s="89" t="str">
        <f t="shared" si="5"/>
        <v/>
      </c>
      <c r="AM29" s="89" t="str">
        <f t="shared" si="6"/>
        <v/>
      </c>
      <c r="AN29" s="89" t="str">
        <f t="shared" si="7"/>
        <v/>
      </c>
      <c r="AO29" s="89" t="str">
        <f t="shared" si="8"/>
        <v/>
      </c>
      <c r="AP29" s="89" t="str">
        <f t="shared" si="9"/>
        <v/>
      </c>
    </row>
    <row r="30" spans="1:42">
      <c r="A30" t="str">
        <f>IF(B30&lt;&gt;"",VLOOKUP(B30,'Agents Postes'!E$3:F$17,2,FALSE),"")</f>
        <v/>
      </c>
      <c r="B30" s="47"/>
      <c r="C30" s="53"/>
      <c r="D30" s="49"/>
      <c r="E30" s="49"/>
      <c r="F30" s="54"/>
      <c r="G30" s="50"/>
      <c r="H30" s="54"/>
      <c r="I30" s="50"/>
      <c r="J30" s="56"/>
      <c r="K30" s="49"/>
      <c r="L30" s="55"/>
      <c r="M30" s="52"/>
      <c r="N30" s="131"/>
      <c r="P30" s="64" t="str">
        <f t="shared" si="10"/>
        <v>NC</v>
      </c>
      <c r="X30" s="89"/>
      <c r="Y30" s="89" t="str">
        <f t="shared" si="0"/>
        <v/>
      </c>
      <c r="Z30" s="89" t="str">
        <f t="shared" si="1"/>
        <v/>
      </c>
      <c r="AA30" s="89" t="str">
        <f t="shared" si="2"/>
        <v/>
      </c>
      <c r="AB30" s="89" t="str">
        <f t="shared" si="3"/>
        <v/>
      </c>
      <c r="AC30" s="89" t="str">
        <f t="shared" si="4"/>
        <v/>
      </c>
      <c r="AD30" s="100" t="str">
        <f t="shared" si="13"/>
        <v/>
      </c>
      <c r="AE30" s="104" t="str">
        <f t="shared" si="14"/>
        <v/>
      </c>
      <c r="AF30" s="108" t="str">
        <f>IF(AE30&lt;&gt;"",HLOOKUP(AE30,Controle!$2:$3,2,FALSE)+3,"")</f>
        <v/>
      </c>
      <c r="AG30" s="104" t="str">
        <f>IF(AE30&lt;&gt;"",HLOOKUP(AE30,Controle!$2:$3,2,FALSE)+HLOOKUP(AE30,Controle!$2:$3,2,FALSE)*14-8,"")</f>
        <v/>
      </c>
      <c r="AH30" s="105" t="str">
        <f>IF(AJ30&lt;&gt;"",HLOOKUP(AJ30,Controle!$2:$3,2,FALSE)+HLOOKUP(AJ30,Controle!$2:$3,2,FALSE)*14-8,"")</f>
        <v/>
      </c>
      <c r="AI30" s="108" t="str">
        <f>IF(AJ30&lt;&gt;"",HLOOKUP(AJ30,Controle!$2:$3,2,FALSE)+3,"")</f>
        <v/>
      </c>
      <c r="AJ30" s="105" t="str">
        <f t="shared" si="15"/>
        <v/>
      </c>
      <c r="AK30" s="101" t="str">
        <f t="shared" si="16"/>
        <v/>
      </c>
      <c r="AL30" s="89" t="str">
        <f t="shared" si="5"/>
        <v/>
      </c>
      <c r="AM30" s="89" t="str">
        <f t="shared" si="6"/>
        <v/>
      </c>
      <c r="AN30" s="89" t="str">
        <f t="shared" si="7"/>
        <v/>
      </c>
      <c r="AO30" s="89" t="str">
        <f t="shared" si="8"/>
        <v/>
      </c>
      <c r="AP30" s="89" t="str">
        <f t="shared" si="9"/>
        <v/>
      </c>
    </row>
    <row r="31" spans="1:42">
      <c r="A31" t="str">
        <f>IF(B31&lt;&gt;"",VLOOKUP(B31,'Agents Postes'!E$3:F$17,2,FALSE),"")</f>
        <v/>
      </c>
      <c r="B31" s="57"/>
      <c r="C31" s="58"/>
      <c r="D31" s="59"/>
      <c r="E31" s="59"/>
      <c r="F31" s="60"/>
      <c r="G31" s="61"/>
      <c r="H31" s="60"/>
      <c r="I31" s="61"/>
      <c r="J31" s="63"/>
      <c r="K31" s="59"/>
      <c r="L31" s="62"/>
      <c r="M31" s="52"/>
      <c r="N31" s="130"/>
      <c r="P31" s="65" t="str">
        <f t="shared" si="10"/>
        <v>NC</v>
      </c>
      <c r="X31" s="89"/>
      <c r="Y31" s="89" t="str">
        <f t="shared" si="0"/>
        <v/>
      </c>
      <c r="Z31" s="89" t="str">
        <f t="shared" si="1"/>
        <v/>
      </c>
      <c r="AA31" s="89" t="str">
        <f t="shared" si="2"/>
        <v/>
      </c>
      <c r="AB31" s="89" t="str">
        <f t="shared" si="3"/>
        <v/>
      </c>
      <c r="AC31" s="89" t="str">
        <f t="shared" si="4"/>
        <v/>
      </c>
      <c r="AD31" s="100" t="str">
        <f t="shared" si="13"/>
        <v/>
      </c>
      <c r="AE31" s="104" t="str">
        <f t="shared" si="14"/>
        <v/>
      </c>
      <c r="AF31" s="108" t="str">
        <f>IF(AE31&lt;&gt;"",HLOOKUP(AE31,Controle!$2:$3,2,FALSE)+3,"")</f>
        <v/>
      </c>
      <c r="AG31" s="104" t="str">
        <f>IF(AE31&lt;&gt;"",HLOOKUP(AE31,Controle!$2:$3,2,FALSE)+HLOOKUP(AE31,Controle!$2:$3,2,FALSE)*14-8,"")</f>
        <v/>
      </c>
      <c r="AH31" s="105" t="str">
        <f>IF(AJ31&lt;&gt;"",HLOOKUP(AJ31,Controle!$2:$3,2,FALSE)+HLOOKUP(AJ31,Controle!$2:$3,2,FALSE)*14-8,"")</f>
        <v/>
      </c>
      <c r="AI31" s="108" t="str">
        <f>IF(AJ31&lt;&gt;"",HLOOKUP(AJ31,Controle!$2:$3,2,FALSE)+3,"")</f>
        <v/>
      </c>
      <c r="AJ31" s="105" t="str">
        <f t="shared" si="15"/>
        <v/>
      </c>
      <c r="AK31" s="101" t="str">
        <f t="shared" si="16"/>
        <v/>
      </c>
      <c r="AL31" s="89" t="str">
        <f t="shared" si="5"/>
        <v/>
      </c>
      <c r="AM31" s="89" t="str">
        <f t="shared" si="6"/>
        <v/>
      </c>
      <c r="AN31" s="89" t="str">
        <f t="shared" si="7"/>
        <v/>
      </c>
      <c r="AO31" s="89" t="str">
        <f t="shared" si="8"/>
        <v/>
      </c>
      <c r="AP31" s="89" t="str">
        <f t="shared" si="9"/>
        <v/>
      </c>
    </row>
    <row r="32" spans="1:42">
      <c r="A32" t="str">
        <f>IF(B32&lt;&gt;"",VLOOKUP(B32,'Agents Postes'!E$3:F$17,2,FALSE),"")</f>
        <v/>
      </c>
      <c r="B32" s="47"/>
      <c r="C32" s="53"/>
      <c r="D32" s="49"/>
      <c r="E32" s="49"/>
      <c r="F32" s="54"/>
      <c r="G32" s="50"/>
      <c r="H32" s="54"/>
      <c r="I32" s="50"/>
      <c r="J32" s="56"/>
      <c r="K32" s="49"/>
      <c r="L32" s="55"/>
      <c r="M32" s="52"/>
      <c r="N32" s="131"/>
      <c r="P32" s="64" t="str">
        <f t="shared" si="10"/>
        <v>NC</v>
      </c>
      <c r="X32" s="89"/>
      <c r="Y32" s="89" t="str">
        <f t="shared" si="0"/>
        <v/>
      </c>
      <c r="Z32" s="89" t="str">
        <f t="shared" si="1"/>
        <v/>
      </c>
      <c r="AA32" s="89" t="str">
        <f t="shared" si="2"/>
        <v/>
      </c>
      <c r="AB32" s="89" t="str">
        <f t="shared" si="3"/>
        <v/>
      </c>
      <c r="AC32" s="89" t="str">
        <f t="shared" si="4"/>
        <v/>
      </c>
      <c r="AD32" s="100" t="str">
        <f t="shared" si="13"/>
        <v/>
      </c>
      <c r="AE32" s="104" t="str">
        <f t="shared" si="14"/>
        <v/>
      </c>
      <c r="AF32" s="108" t="str">
        <f>IF(AE32&lt;&gt;"",HLOOKUP(AE32,Controle!$2:$3,2,FALSE)+3,"")</f>
        <v/>
      </c>
      <c r="AG32" s="104" t="str">
        <f>IF(AE32&lt;&gt;"",HLOOKUP(AE32,Controle!$2:$3,2,FALSE)+HLOOKUP(AE32,Controle!$2:$3,2,FALSE)*14-8,"")</f>
        <v/>
      </c>
      <c r="AH32" s="105" t="str">
        <f>IF(AJ32&lt;&gt;"",HLOOKUP(AJ32,Controle!$2:$3,2,FALSE)+HLOOKUP(AJ32,Controle!$2:$3,2,FALSE)*14-8,"")</f>
        <v/>
      </c>
      <c r="AI32" s="108" t="str">
        <f>IF(AJ32&lt;&gt;"",HLOOKUP(AJ32,Controle!$2:$3,2,FALSE)+3,"")</f>
        <v/>
      </c>
      <c r="AJ32" s="105" t="str">
        <f t="shared" si="15"/>
        <v/>
      </c>
      <c r="AK32" s="101" t="str">
        <f t="shared" si="16"/>
        <v/>
      </c>
      <c r="AL32" s="89" t="str">
        <f t="shared" si="5"/>
        <v/>
      </c>
      <c r="AM32" s="89" t="str">
        <f t="shared" si="6"/>
        <v/>
      </c>
      <c r="AN32" s="89" t="str">
        <f t="shared" si="7"/>
        <v/>
      </c>
      <c r="AO32" s="89" t="str">
        <f t="shared" si="8"/>
        <v/>
      </c>
      <c r="AP32" s="89" t="str">
        <f t="shared" si="9"/>
        <v/>
      </c>
    </row>
    <row r="33" spans="1:42">
      <c r="A33" t="str">
        <f>IF(B33&lt;&gt;"",VLOOKUP(B33,'Agents Postes'!E$3:F$17,2,FALSE),"")</f>
        <v/>
      </c>
      <c r="B33" s="57"/>
      <c r="C33" s="58"/>
      <c r="D33" s="59"/>
      <c r="E33" s="59"/>
      <c r="F33" s="60"/>
      <c r="G33" s="61"/>
      <c r="H33" s="60"/>
      <c r="I33" s="61"/>
      <c r="J33" s="63"/>
      <c r="K33" s="59"/>
      <c r="L33" s="62"/>
      <c r="M33" s="52"/>
      <c r="N33" s="130"/>
      <c r="P33" s="65" t="str">
        <f t="shared" si="10"/>
        <v>NC</v>
      </c>
      <c r="R33" t="s">
        <v>142</v>
      </c>
      <c r="X33" s="89"/>
      <c r="Y33" s="89" t="str">
        <f t="shared" si="0"/>
        <v/>
      </c>
      <c r="Z33" s="89" t="str">
        <f t="shared" si="1"/>
        <v/>
      </c>
      <c r="AA33" s="89" t="str">
        <f t="shared" si="2"/>
        <v/>
      </c>
      <c r="AB33" s="89" t="str">
        <f t="shared" si="3"/>
        <v/>
      </c>
      <c r="AC33" s="89" t="str">
        <f t="shared" si="4"/>
        <v/>
      </c>
      <c r="AD33" s="100" t="str">
        <f t="shared" si="13"/>
        <v/>
      </c>
      <c r="AE33" s="104" t="str">
        <f t="shared" si="14"/>
        <v/>
      </c>
      <c r="AF33" s="108" t="str">
        <f>IF(AE33&lt;&gt;"",HLOOKUP(AE33,Controle!$2:$3,2,FALSE)+3,"")</f>
        <v/>
      </c>
      <c r="AG33" s="104" t="str">
        <f>IF(AE33&lt;&gt;"",HLOOKUP(AE33,Controle!$2:$3,2,FALSE)+HLOOKUP(AE33,Controle!$2:$3,2,FALSE)*14-8,"")</f>
        <v/>
      </c>
      <c r="AH33" s="105" t="str">
        <f>IF(AJ33&lt;&gt;"",HLOOKUP(AJ33,Controle!$2:$3,2,FALSE)+HLOOKUP(AJ33,Controle!$2:$3,2,FALSE)*14-8,"")</f>
        <v/>
      </c>
      <c r="AI33" s="108" t="str">
        <f>IF(AJ33&lt;&gt;"",HLOOKUP(AJ33,Controle!$2:$3,2,FALSE)+3,"")</f>
        <v/>
      </c>
      <c r="AJ33" s="105" t="str">
        <f t="shared" si="15"/>
        <v/>
      </c>
      <c r="AK33" s="101" t="str">
        <f t="shared" si="16"/>
        <v/>
      </c>
      <c r="AL33" s="89" t="str">
        <f t="shared" si="5"/>
        <v/>
      </c>
      <c r="AM33" s="89" t="str">
        <f t="shared" si="6"/>
        <v/>
      </c>
      <c r="AN33" s="89" t="str">
        <f t="shared" si="7"/>
        <v/>
      </c>
      <c r="AO33" s="89" t="str">
        <f t="shared" si="8"/>
        <v/>
      </c>
      <c r="AP33" s="89" t="str">
        <f t="shared" si="9"/>
        <v/>
      </c>
    </row>
    <row r="34" spans="1:42">
      <c r="A34" t="str">
        <f>IF(B34&lt;&gt;"",VLOOKUP(B34,'Agents Postes'!E$3:F$17,2,FALSE),"")</f>
        <v/>
      </c>
      <c r="B34" s="47"/>
      <c r="C34" s="53"/>
      <c r="D34" s="49"/>
      <c r="E34" s="49"/>
      <c r="F34" s="54"/>
      <c r="G34" s="50"/>
      <c r="H34" s="54"/>
      <c r="I34" s="50"/>
      <c r="J34" s="56"/>
      <c r="K34" s="49"/>
      <c r="L34" s="55"/>
      <c r="M34" s="52"/>
      <c r="N34" s="131"/>
      <c r="P34" s="64" t="str">
        <f t="shared" si="10"/>
        <v>NC</v>
      </c>
      <c r="R34" t="s">
        <v>140</v>
      </c>
      <c r="S34" s="198"/>
      <c r="X34" s="89"/>
      <c r="Y34" s="89" t="str">
        <f t="shared" si="0"/>
        <v/>
      </c>
      <c r="Z34" s="89" t="str">
        <f t="shared" si="1"/>
        <v/>
      </c>
      <c r="AA34" s="89" t="str">
        <f t="shared" si="2"/>
        <v/>
      </c>
      <c r="AB34" s="89" t="str">
        <f t="shared" si="3"/>
        <v/>
      </c>
      <c r="AC34" s="89" t="str">
        <f t="shared" si="4"/>
        <v/>
      </c>
      <c r="AD34" s="100" t="str">
        <f t="shared" si="13"/>
        <v/>
      </c>
      <c r="AE34" s="104" t="str">
        <f t="shared" si="14"/>
        <v/>
      </c>
      <c r="AF34" s="108" t="str">
        <f>IF(AE34&lt;&gt;"",HLOOKUP(AE34,Controle!$2:$3,2,FALSE)+3,"")</f>
        <v/>
      </c>
      <c r="AG34" s="104" t="str">
        <f>IF(AE34&lt;&gt;"",HLOOKUP(AE34,Controle!$2:$3,2,FALSE)+HLOOKUP(AE34,Controle!$2:$3,2,FALSE)*14-8,"")</f>
        <v/>
      </c>
      <c r="AH34" s="105" t="str">
        <f>IF(AJ34&lt;&gt;"",HLOOKUP(AJ34,Controle!$2:$3,2,FALSE)+HLOOKUP(AJ34,Controle!$2:$3,2,FALSE)*14-8,"")</f>
        <v/>
      </c>
      <c r="AI34" s="108" t="str">
        <f>IF(AJ34&lt;&gt;"",HLOOKUP(AJ34,Controle!$2:$3,2,FALSE)+3,"")</f>
        <v/>
      </c>
      <c r="AJ34" s="105" t="str">
        <f t="shared" si="15"/>
        <v/>
      </c>
      <c r="AK34" s="101" t="str">
        <f t="shared" si="16"/>
        <v/>
      </c>
      <c r="AL34" s="89" t="str">
        <f t="shared" si="5"/>
        <v/>
      </c>
      <c r="AM34" s="89" t="str">
        <f t="shared" si="6"/>
        <v/>
      </c>
      <c r="AN34" s="89" t="str">
        <f t="shared" si="7"/>
        <v/>
      </c>
      <c r="AO34" s="89" t="str">
        <f t="shared" si="8"/>
        <v/>
      </c>
      <c r="AP34" s="89" t="str">
        <f t="shared" si="9"/>
        <v/>
      </c>
    </row>
    <row r="35" spans="1:42">
      <c r="A35" t="str">
        <f>IF(B35&lt;&gt;"",VLOOKUP(B35,'Agents Postes'!E$3:F$17,2,FALSE),"")</f>
        <v/>
      </c>
      <c r="B35" s="57"/>
      <c r="C35" s="58"/>
      <c r="D35" s="59"/>
      <c r="E35" s="59"/>
      <c r="F35" s="60"/>
      <c r="G35" s="61"/>
      <c r="H35" s="60"/>
      <c r="I35" s="61"/>
      <c r="J35" s="63"/>
      <c r="K35" s="59"/>
      <c r="L35" s="62"/>
      <c r="M35" s="52"/>
      <c r="N35" s="130"/>
      <c r="P35" s="65" t="str">
        <f t="shared" si="10"/>
        <v>NC</v>
      </c>
      <c r="R35" t="s">
        <v>141</v>
      </c>
      <c r="X35" s="89"/>
      <c r="Y35" s="89" t="str">
        <f t="shared" si="0"/>
        <v/>
      </c>
      <c r="Z35" s="89" t="str">
        <f t="shared" si="1"/>
        <v/>
      </c>
      <c r="AA35" s="89" t="str">
        <f t="shared" si="2"/>
        <v/>
      </c>
      <c r="AB35" s="89" t="str">
        <f t="shared" si="3"/>
        <v/>
      </c>
      <c r="AC35" s="89" t="str">
        <f t="shared" si="4"/>
        <v/>
      </c>
      <c r="AD35" s="100" t="str">
        <f t="shared" si="13"/>
        <v/>
      </c>
      <c r="AE35" s="104" t="str">
        <f t="shared" si="14"/>
        <v/>
      </c>
      <c r="AF35" s="108" t="str">
        <f>IF(AE35&lt;&gt;"",HLOOKUP(AE35,Controle!$2:$3,2,FALSE)+3,"")</f>
        <v/>
      </c>
      <c r="AG35" s="104" t="str">
        <f>IF(AE35&lt;&gt;"",HLOOKUP(AE35,Controle!$2:$3,2,FALSE)+HLOOKUP(AE35,Controle!$2:$3,2,FALSE)*14-8,"")</f>
        <v/>
      </c>
      <c r="AH35" s="105" t="str">
        <f>IF(AJ35&lt;&gt;"",HLOOKUP(AJ35,Controle!$2:$3,2,FALSE)+HLOOKUP(AJ35,Controle!$2:$3,2,FALSE)*14-8,"")</f>
        <v/>
      </c>
      <c r="AI35" s="108" t="str">
        <f>IF(AJ35&lt;&gt;"",HLOOKUP(AJ35,Controle!$2:$3,2,FALSE)+3,"")</f>
        <v/>
      </c>
      <c r="AJ35" s="105" t="str">
        <f t="shared" si="15"/>
        <v/>
      </c>
      <c r="AK35" s="101" t="str">
        <f t="shared" si="16"/>
        <v/>
      </c>
      <c r="AL35" s="89" t="str">
        <f t="shared" si="5"/>
        <v/>
      </c>
      <c r="AM35" s="89" t="str">
        <f t="shared" si="6"/>
        <v/>
      </c>
      <c r="AN35" s="89" t="str">
        <f t="shared" si="7"/>
        <v/>
      </c>
      <c r="AO35" s="89" t="str">
        <f t="shared" si="8"/>
        <v/>
      </c>
      <c r="AP35" s="89" t="str">
        <f t="shared" si="9"/>
        <v/>
      </c>
    </row>
    <row r="36" spans="1:42">
      <c r="A36" t="str">
        <f>IF(B36&lt;&gt;"",VLOOKUP(B36,'Agents Postes'!E$3:F$17,2,FALSE),"")</f>
        <v/>
      </c>
      <c r="B36" s="47"/>
      <c r="C36" s="53"/>
      <c r="D36" s="49"/>
      <c r="E36" s="49"/>
      <c r="F36" s="54"/>
      <c r="G36" s="50"/>
      <c r="H36" s="54"/>
      <c r="I36" s="50"/>
      <c r="J36" s="56"/>
      <c r="K36" s="49"/>
      <c r="L36" s="55"/>
      <c r="M36" s="52"/>
      <c r="N36" s="131"/>
      <c r="P36" s="64" t="str">
        <f t="shared" si="10"/>
        <v>NC</v>
      </c>
      <c r="R36" t="s">
        <v>143</v>
      </c>
      <c r="X36" s="89"/>
      <c r="Y36" s="89" t="str">
        <f t="shared" si="0"/>
        <v/>
      </c>
      <c r="Z36" s="89" t="str">
        <f t="shared" si="1"/>
        <v/>
      </c>
      <c r="AA36" s="89" t="str">
        <f t="shared" si="2"/>
        <v/>
      </c>
      <c r="AB36" s="89" t="str">
        <f t="shared" si="3"/>
        <v/>
      </c>
      <c r="AC36" s="89" t="str">
        <f t="shared" si="4"/>
        <v/>
      </c>
      <c r="AD36" s="100" t="str">
        <f t="shared" si="13"/>
        <v/>
      </c>
      <c r="AE36" s="104" t="str">
        <f t="shared" si="14"/>
        <v/>
      </c>
      <c r="AF36" s="108" t="str">
        <f>IF(AE36&lt;&gt;"",HLOOKUP(AE36,Controle!$2:$3,2,FALSE)+3,"")</f>
        <v/>
      </c>
      <c r="AG36" s="104" t="str">
        <f>IF(AE36&lt;&gt;"",HLOOKUP(AE36,Controle!$2:$3,2,FALSE)+HLOOKUP(AE36,Controle!$2:$3,2,FALSE)*14-8,"")</f>
        <v/>
      </c>
      <c r="AH36" s="105" t="str">
        <f>IF(AJ36&lt;&gt;"",HLOOKUP(AJ36,Controle!$2:$3,2,FALSE)+HLOOKUP(AJ36,Controle!$2:$3,2,FALSE)*14-8,"")</f>
        <v/>
      </c>
      <c r="AI36" s="108" t="str">
        <f>IF(AJ36&lt;&gt;"",HLOOKUP(AJ36,Controle!$2:$3,2,FALSE)+3,"")</f>
        <v/>
      </c>
      <c r="AJ36" s="105" t="str">
        <f t="shared" si="15"/>
        <v/>
      </c>
      <c r="AK36" s="101" t="str">
        <f t="shared" si="16"/>
        <v/>
      </c>
      <c r="AL36" s="89" t="str">
        <f t="shared" si="5"/>
        <v/>
      </c>
      <c r="AM36" s="89" t="str">
        <f t="shared" si="6"/>
        <v/>
      </c>
      <c r="AN36" s="89" t="str">
        <f t="shared" si="7"/>
        <v/>
      </c>
      <c r="AO36" s="89" t="str">
        <f t="shared" si="8"/>
        <v/>
      </c>
      <c r="AP36" s="89" t="str">
        <f t="shared" si="9"/>
        <v/>
      </c>
    </row>
    <row r="37" spans="1:42">
      <c r="A37" t="str">
        <f>IF(B37&lt;&gt;"",VLOOKUP(B37,'Agents Postes'!E$3:F$17,2,FALSE),"")</f>
        <v/>
      </c>
      <c r="B37" s="57"/>
      <c r="C37" s="58"/>
      <c r="D37" s="59"/>
      <c r="E37" s="59"/>
      <c r="F37" s="60"/>
      <c r="G37" s="61"/>
      <c r="H37" s="60"/>
      <c r="I37" s="61"/>
      <c r="J37" s="63"/>
      <c r="K37" s="59"/>
      <c r="L37" s="62"/>
      <c r="M37" s="52"/>
      <c r="N37" s="130"/>
      <c r="P37" s="65" t="str">
        <f t="shared" si="10"/>
        <v>NC</v>
      </c>
      <c r="R37" t="s">
        <v>146</v>
      </c>
      <c r="X37" s="89"/>
      <c r="Y37" s="89" t="str">
        <f t="shared" si="0"/>
        <v/>
      </c>
      <c r="Z37" s="89" t="str">
        <f t="shared" si="1"/>
        <v/>
      </c>
      <c r="AA37" s="89" t="str">
        <f t="shared" si="2"/>
        <v/>
      </c>
      <c r="AB37" s="89" t="str">
        <f t="shared" si="3"/>
        <v/>
      </c>
      <c r="AC37" s="89" t="str">
        <f t="shared" si="4"/>
        <v/>
      </c>
      <c r="AD37" s="100" t="str">
        <f t="shared" si="13"/>
        <v/>
      </c>
      <c r="AE37" s="104" t="str">
        <f t="shared" si="14"/>
        <v/>
      </c>
      <c r="AF37" s="108" t="str">
        <f>IF(AE37&lt;&gt;"",HLOOKUP(AE37,Controle!$2:$3,2,FALSE)+3,"")</f>
        <v/>
      </c>
      <c r="AG37" s="104" t="str">
        <f>IF(AE37&lt;&gt;"",HLOOKUP(AE37,Controle!$2:$3,2,FALSE)+HLOOKUP(AE37,Controle!$2:$3,2,FALSE)*14-8,"")</f>
        <v/>
      </c>
      <c r="AH37" s="105" t="str">
        <f>IF(AJ37&lt;&gt;"",HLOOKUP(AJ37,Controle!$2:$3,2,FALSE)+HLOOKUP(AJ37,Controle!$2:$3,2,FALSE)*14-8,"")</f>
        <v/>
      </c>
      <c r="AI37" s="108" t="str">
        <f>IF(AJ37&lt;&gt;"",HLOOKUP(AJ37,Controle!$2:$3,2,FALSE)+3,"")</f>
        <v/>
      </c>
      <c r="AJ37" s="105" t="str">
        <f t="shared" si="15"/>
        <v/>
      </c>
      <c r="AK37" s="101" t="str">
        <f t="shared" si="16"/>
        <v/>
      </c>
      <c r="AL37" s="89" t="str">
        <f t="shared" si="5"/>
        <v/>
      </c>
      <c r="AM37" s="89" t="str">
        <f t="shared" si="6"/>
        <v/>
      </c>
      <c r="AN37" s="89" t="str">
        <f t="shared" si="7"/>
        <v/>
      </c>
      <c r="AO37" s="89" t="str">
        <f t="shared" si="8"/>
        <v/>
      </c>
      <c r="AP37" s="89" t="str">
        <f t="shared" si="9"/>
        <v/>
      </c>
    </row>
    <row r="38" spans="1:42">
      <c r="A38" t="str">
        <f>IF(B38&lt;&gt;"",VLOOKUP(B38,'Agents Postes'!E$3:F$17,2,FALSE),"")</f>
        <v/>
      </c>
      <c r="B38" s="47"/>
      <c r="C38" s="53"/>
      <c r="D38" s="49"/>
      <c r="E38" s="49"/>
      <c r="F38" s="54"/>
      <c r="G38" s="50"/>
      <c r="H38" s="54"/>
      <c r="I38" s="50"/>
      <c r="J38" s="56"/>
      <c r="K38" s="49"/>
      <c r="L38" s="55"/>
      <c r="M38" s="52"/>
      <c r="N38" s="131"/>
      <c r="P38" s="64" t="str">
        <f t="shared" si="10"/>
        <v>NC</v>
      </c>
      <c r="X38" s="89"/>
      <c r="Y38" s="89" t="str">
        <f t="shared" si="0"/>
        <v/>
      </c>
      <c r="Z38" s="89" t="str">
        <f t="shared" si="1"/>
        <v/>
      </c>
      <c r="AA38" s="89" t="str">
        <f t="shared" si="2"/>
        <v/>
      </c>
      <c r="AB38" s="89" t="str">
        <f t="shared" si="3"/>
        <v/>
      </c>
      <c r="AC38" s="89" t="str">
        <f t="shared" si="4"/>
        <v/>
      </c>
      <c r="AD38" s="100" t="str">
        <f t="shared" si="13"/>
        <v/>
      </c>
      <c r="AE38" s="104" t="str">
        <f t="shared" si="14"/>
        <v/>
      </c>
      <c r="AF38" s="108" t="str">
        <f>IF(AE38&lt;&gt;"",HLOOKUP(AE38,Controle!$2:$3,2,FALSE)+3,"")</f>
        <v/>
      </c>
      <c r="AG38" s="104" t="str">
        <f>IF(AE38&lt;&gt;"",HLOOKUP(AE38,Controle!$2:$3,2,FALSE)+HLOOKUP(AE38,Controle!$2:$3,2,FALSE)*14-8,"")</f>
        <v/>
      </c>
      <c r="AH38" s="105" t="str">
        <f>IF(AJ38&lt;&gt;"",HLOOKUP(AJ38,Controle!$2:$3,2,FALSE)+HLOOKUP(AJ38,Controle!$2:$3,2,FALSE)*14-8,"")</f>
        <v/>
      </c>
      <c r="AI38" s="108" t="str">
        <f>IF(AJ38&lt;&gt;"",HLOOKUP(AJ38,Controle!$2:$3,2,FALSE)+3,"")</f>
        <v/>
      </c>
      <c r="AJ38" s="105" t="str">
        <f t="shared" si="15"/>
        <v/>
      </c>
      <c r="AK38" s="101" t="str">
        <f t="shared" si="16"/>
        <v/>
      </c>
      <c r="AL38" s="89" t="str">
        <f t="shared" si="5"/>
        <v/>
      </c>
      <c r="AM38" s="89" t="str">
        <f t="shared" si="6"/>
        <v/>
      </c>
      <c r="AN38" s="89" t="str">
        <f t="shared" si="7"/>
        <v/>
      </c>
      <c r="AO38" s="89" t="str">
        <f t="shared" si="8"/>
        <v/>
      </c>
      <c r="AP38" s="89" t="str">
        <f t="shared" si="9"/>
        <v/>
      </c>
    </row>
    <row r="39" spans="1:42">
      <c r="A39" t="str">
        <f>IF(B39&lt;&gt;"",VLOOKUP(B39,'Agents Postes'!E$3:F$17,2,FALSE),"")</f>
        <v/>
      </c>
      <c r="B39" s="57"/>
      <c r="C39" s="58"/>
      <c r="D39" s="59"/>
      <c r="E39" s="59"/>
      <c r="F39" s="60"/>
      <c r="G39" s="61"/>
      <c r="H39" s="60"/>
      <c r="I39" s="61"/>
      <c r="J39" s="63"/>
      <c r="K39" s="59"/>
      <c r="L39" s="62"/>
      <c r="M39" s="52"/>
      <c r="N39" s="130"/>
      <c r="P39" s="65" t="str">
        <f t="shared" si="10"/>
        <v>NC</v>
      </c>
      <c r="X39" s="89"/>
      <c r="Y39" s="89" t="str">
        <f t="shared" si="0"/>
        <v/>
      </c>
      <c r="Z39" s="89" t="str">
        <f t="shared" si="1"/>
        <v/>
      </c>
      <c r="AA39" s="89" t="str">
        <f t="shared" si="2"/>
        <v/>
      </c>
      <c r="AB39" s="89" t="str">
        <f t="shared" si="3"/>
        <v/>
      </c>
      <c r="AC39" s="89" t="str">
        <f t="shared" si="4"/>
        <v/>
      </c>
      <c r="AD39" s="100" t="str">
        <f t="shared" si="13"/>
        <v/>
      </c>
      <c r="AE39" s="104" t="str">
        <f t="shared" si="14"/>
        <v/>
      </c>
      <c r="AF39" s="108" t="str">
        <f>IF(AE39&lt;&gt;"",HLOOKUP(AE39,Controle!$2:$3,2,FALSE)+3,"")</f>
        <v/>
      </c>
      <c r="AG39" s="104" t="str">
        <f>IF(AE39&lt;&gt;"",HLOOKUP(AE39,Controle!$2:$3,2,FALSE)+HLOOKUP(AE39,Controle!$2:$3,2,FALSE)*14-8,"")</f>
        <v/>
      </c>
      <c r="AH39" s="105" t="str">
        <f>IF(AJ39&lt;&gt;"",HLOOKUP(AJ39,Controle!$2:$3,2,FALSE)+HLOOKUP(AJ39,Controle!$2:$3,2,FALSE)*14-8,"")</f>
        <v/>
      </c>
      <c r="AI39" s="108" t="str">
        <f>IF(AJ39&lt;&gt;"",HLOOKUP(AJ39,Controle!$2:$3,2,FALSE)+3,"")</f>
        <v/>
      </c>
      <c r="AJ39" s="105" t="str">
        <f t="shared" si="15"/>
        <v/>
      </c>
      <c r="AK39" s="101" t="str">
        <f t="shared" si="16"/>
        <v/>
      </c>
      <c r="AL39" s="89" t="str">
        <f t="shared" si="5"/>
        <v/>
      </c>
      <c r="AM39" s="89" t="str">
        <f t="shared" si="6"/>
        <v/>
      </c>
      <c r="AN39" s="89" t="str">
        <f t="shared" si="7"/>
        <v/>
      </c>
      <c r="AO39" s="89" t="str">
        <f t="shared" si="8"/>
        <v/>
      </c>
      <c r="AP39" s="89" t="str">
        <f t="shared" si="9"/>
        <v/>
      </c>
    </row>
    <row r="40" spans="1:42">
      <c r="A40" t="str">
        <f>IF(B40&lt;&gt;"",VLOOKUP(B40,'Agents Postes'!E$3:F$17,2,FALSE),"")</f>
        <v/>
      </c>
      <c r="B40" s="47"/>
      <c r="C40" s="53"/>
      <c r="D40" s="49"/>
      <c r="E40" s="49"/>
      <c r="F40" s="54"/>
      <c r="G40" s="50"/>
      <c r="H40" s="54"/>
      <c r="I40" s="50"/>
      <c r="J40" s="56"/>
      <c r="K40" s="49"/>
      <c r="L40" s="55"/>
      <c r="M40" s="52"/>
      <c r="N40" s="131"/>
      <c r="P40" s="64" t="str">
        <f t="shared" si="10"/>
        <v>NC</v>
      </c>
      <c r="X40" s="89"/>
      <c r="Y40" s="89" t="str">
        <f t="shared" si="0"/>
        <v/>
      </c>
      <c r="Z40" s="89" t="str">
        <f t="shared" si="1"/>
        <v/>
      </c>
      <c r="AA40" s="89" t="str">
        <f t="shared" si="2"/>
        <v/>
      </c>
      <c r="AB40" s="89" t="str">
        <f t="shared" si="3"/>
        <v/>
      </c>
      <c r="AC40" s="89" t="str">
        <f t="shared" si="4"/>
        <v/>
      </c>
      <c r="AD40" s="100" t="str">
        <f t="shared" si="13"/>
        <v/>
      </c>
      <c r="AE40" s="104" t="str">
        <f t="shared" si="14"/>
        <v/>
      </c>
      <c r="AF40" s="108" t="str">
        <f>IF(AE40&lt;&gt;"",HLOOKUP(AE40,Controle!$2:$3,2,FALSE)+3,"")</f>
        <v/>
      </c>
      <c r="AG40" s="104" t="str">
        <f>IF(AE40&lt;&gt;"",HLOOKUP(AE40,Controle!$2:$3,2,FALSE)+HLOOKUP(AE40,Controle!$2:$3,2,FALSE)*14-8,"")</f>
        <v/>
      </c>
      <c r="AH40" s="105" t="str">
        <f>IF(AJ40&lt;&gt;"",HLOOKUP(AJ40,Controle!$2:$3,2,FALSE)+HLOOKUP(AJ40,Controle!$2:$3,2,FALSE)*14-8,"")</f>
        <v/>
      </c>
      <c r="AI40" s="108" t="str">
        <f>IF(AJ40&lt;&gt;"",HLOOKUP(AJ40,Controle!$2:$3,2,FALSE)+3,"")</f>
        <v/>
      </c>
      <c r="AJ40" s="105" t="str">
        <f t="shared" si="15"/>
        <v/>
      </c>
      <c r="AK40" s="101" t="str">
        <f t="shared" si="16"/>
        <v/>
      </c>
      <c r="AL40" s="89" t="str">
        <f t="shared" si="5"/>
        <v/>
      </c>
      <c r="AM40" s="89" t="str">
        <f t="shared" si="6"/>
        <v/>
      </c>
      <c r="AN40" s="89" t="str">
        <f t="shared" si="7"/>
        <v/>
      </c>
      <c r="AO40" s="89" t="str">
        <f t="shared" si="8"/>
        <v/>
      </c>
      <c r="AP40" s="89" t="str">
        <f t="shared" si="9"/>
        <v/>
      </c>
    </row>
    <row r="41" spans="1:42">
      <c r="A41" t="str">
        <f>IF(B41&lt;&gt;"",VLOOKUP(B41,'Agents Postes'!E$3:F$17,2,FALSE),"")</f>
        <v/>
      </c>
      <c r="B41" s="57"/>
      <c r="C41" s="58"/>
      <c r="D41" s="59"/>
      <c r="E41" s="59"/>
      <c r="F41" s="60"/>
      <c r="G41" s="61"/>
      <c r="H41" s="60"/>
      <c r="I41" s="61"/>
      <c r="J41" s="63"/>
      <c r="K41" s="59"/>
      <c r="L41" s="62"/>
      <c r="M41" s="52"/>
      <c r="N41" s="130"/>
      <c r="P41" s="65" t="str">
        <f t="shared" si="10"/>
        <v>NC</v>
      </c>
      <c r="X41" s="89"/>
      <c r="Y41" s="89" t="str">
        <f t="shared" si="0"/>
        <v/>
      </c>
      <c r="Z41" s="89" t="str">
        <f t="shared" si="1"/>
        <v/>
      </c>
      <c r="AA41" s="89" t="str">
        <f t="shared" si="2"/>
        <v/>
      </c>
      <c r="AB41" s="89" t="str">
        <f t="shared" si="3"/>
        <v/>
      </c>
      <c r="AC41" s="89" t="str">
        <f t="shared" si="4"/>
        <v/>
      </c>
      <c r="AD41" s="100" t="str">
        <f t="shared" si="13"/>
        <v/>
      </c>
      <c r="AE41" s="104" t="str">
        <f t="shared" si="14"/>
        <v/>
      </c>
      <c r="AF41" s="108" t="str">
        <f>IF(AE41&lt;&gt;"",HLOOKUP(AE41,Controle!$2:$3,2,FALSE)+3,"")</f>
        <v/>
      </c>
      <c r="AG41" s="104" t="str">
        <f>IF(AE41&lt;&gt;"",HLOOKUP(AE41,Controle!$2:$3,2,FALSE)+HLOOKUP(AE41,Controle!$2:$3,2,FALSE)*14-8,"")</f>
        <v/>
      </c>
      <c r="AH41" s="105" t="str">
        <f>IF(AJ41&lt;&gt;"",HLOOKUP(AJ41,Controle!$2:$3,2,FALSE)+HLOOKUP(AJ41,Controle!$2:$3,2,FALSE)*14-8,"")</f>
        <v/>
      </c>
      <c r="AI41" s="108" t="str">
        <f>IF(AJ41&lt;&gt;"",HLOOKUP(AJ41,Controle!$2:$3,2,FALSE)+3,"")</f>
        <v/>
      </c>
      <c r="AJ41" s="105" t="str">
        <f t="shared" si="15"/>
        <v/>
      </c>
      <c r="AK41" s="101" t="str">
        <f t="shared" si="16"/>
        <v/>
      </c>
      <c r="AL41" s="89" t="str">
        <f t="shared" si="5"/>
        <v/>
      </c>
      <c r="AM41" s="89" t="str">
        <f t="shared" si="6"/>
        <v/>
      </c>
      <c r="AN41" s="89" t="str">
        <f t="shared" si="7"/>
        <v/>
      </c>
      <c r="AO41" s="89" t="str">
        <f t="shared" si="8"/>
        <v/>
      </c>
      <c r="AP41" s="89" t="str">
        <f t="shared" si="9"/>
        <v/>
      </c>
    </row>
    <row r="42" spans="1:42">
      <c r="A42" t="str">
        <f>IF(B42&lt;&gt;"",VLOOKUP(B42,'Agents Postes'!E$3:F$17,2,FALSE),"")</f>
        <v/>
      </c>
      <c r="B42" s="47"/>
      <c r="C42" s="53"/>
      <c r="D42" s="49"/>
      <c r="E42" s="49"/>
      <c r="F42" s="54"/>
      <c r="G42" s="50"/>
      <c r="H42" s="54"/>
      <c r="I42" s="50"/>
      <c r="J42" s="56"/>
      <c r="K42" s="49"/>
      <c r="L42" s="55"/>
      <c r="M42" s="52"/>
      <c r="N42" s="131"/>
      <c r="P42" s="64" t="str">
        <f t="shared" si="10"/>
        <v>NC</v>
      </c>
      <c r="X42" s="89"/>
      <c r="Y42" s="89" t="str">
        <f t="shared" si="0"/>
        <v/>
      </c>
      <c r="Z42" s="89" t="str">
        <f t="shared" si="1"/>
        <v/>
      </c>
      <c r="AA42" s="89" t="str">
        <f t="shared" si="2"/>
        <v/>
      </c>
      <c r="AB42" s="89" t="str">
        <f t="shared" si="3"/>
        <v/>
      </c>
      <c r="AC42" s="89" t="str">
        <f t="shared" si="4"/>
        <v/>
      </c>
      <c r="AD42" s="100" t="str">
        <f t="shared" si="13"/>
        <v/>
      </c>
      <c r="AE42" s="104" t="str">
        <f t="shared" si="14"/>
        <v/>
      </c>
      <c r="AF42" s="108" t="str">
        <f>IF(AE42&lt;&gt;"",HLOOKUP(AE42,Controle!$2:$3,2,FALSE)+3,"")</f>
        <v/>
      </c>
      <c r="AG42" s="104" t="str">
        <f>IF(AE42&lt;&gt;"",HLOOKUP(AE42,Controle!$2:$3,2,FALSE)+HLOOKUP(AE42,Controle!$2:$3,2,FALSE)*14-8,"")</f>
        <v/>
      </c>
      <c r="AH42" s="105" t="str">
        <f>IF(AJ42&lt;&gt;"",HLOOKUP(AJ42,Controle!$2:$3,2,FALSE)+HLOOKUP(AJ42,Controle!$2:$3,2,FALSE)*14-8,"")</f>
        <v/>
      </c>
      <c r="AI42" s="108" t="str">
        <f>IF(AJ42&lt;&gt;"",HLOOKUP(AJ42,Controle!$2:$3,2,FALSE)+3,"")</f>
        <v/>
      </c>
      <c r="AJ42" s="105" t="str">
        <f t="shared" si="15"/>
        <v/>
      </c>
      <c r="AK42" s="101" t="str">
        <f t="shared" si="16"/>
        <v/>
      </c>
      <c r="AL42" s="89" t="str">
        <f t="shared" si="5"/>
        <v/>
      </c>
      <c r="AM42" s="89" t="str">
        <f t="shared" si="6"/>
        <v/>
      </c>
      <c r="AN42" s="89" t="str">
        <f t="shared" si="7"/>
        <v/>
      </c>
      <c r="AO42" s="89" t="str">
        <f t="shared" si="8"/>
        <v/>
      </c>
      <c r="AP42" s="89" t="str">
        <f t="shared" si="9"/>
        <v/>
      </c>
    </row>
    <row r="43" spans="1:42">
      <c r="A43" t="str">
        <f>IF(B43&lt;&gt;"",VLOOKUP(B43,'Agents Postes'!E$3:F$17,2,FALSE),"")</f>
        <v/>
      </c>
      <c r="B43" s="57"/>
      <c r="C43" s="58"/>
      <c r="D43" s="59"/>
      <c r="E43" s="59"/>
      <c r="F43" s="60"/>
      <c r="G43" s="61"/>
      <c r="H43" s="60"/>
      <c r="I43" s="61"/>
      <c r="J43" s="63"/>
      <c r="K43" s="59"/>
      <c r="L43" s="62"/>
      <c r="M43" s="52"/>
      <c r="N43" s="130"/>
      <c r="P43" s="65" t="str">
        <f t="shared" si="10"/>
        <v>NC</v>
      </c>
      <c r="X43" s="89"/>
      <c r="Y43" s="89" t="str">
        <f t="shared" si="0"/>
        <v/>
      </c>
      <c r="Z43" s="89" t="str">
        <f t="shared" si="1"/>
        <v/>
      </c>
      <c r="AA43" s="89" t="str">
        <f t="shared" si="2"/>
        <v/>
      </c>
      <c r="AB43" s="89" t="str">
        <f t="shared" si="3"/>
        <v/>
      </c>
      <c r="AC43" s="89" t="str">
        <f t="shared" si="4"/>
        <v/>
      </c>
      <c r="AD43" s="100" t="str">
        <f t="shared" si="13"/>
        <v/>
      </c>
      <c r="AE43" s="104" t="str">
        <f t="shared" si="14"/>
        <v/>
      </c>
      <c r="AF43" s="108" t="str">
        <f>IF(AE43&lt;&gt;"",HLOOKUP(AE43,Controle!$2:$3,2,FALSE)+3,"")</f>
        <v/>
      </c>
      <c r="AG43" s="104" t="str">
        <f>IF(AE43&lt;&gt;"",HLOOKUP(AE43,Controle!$2:$3,2,FALSE)+HLOOKUP(AE43,Controle!$2:$3,2,FALSE)*14-8,"")</f>
        <v/>
      </c>
      <c r="AH43" s="105" t="str">
        <f>IF(AJ43&lt;&gt;"",HLOOKUP(AJ43,Controle!$2:$3,2,FALSE)+HLOOKUP(AJ43,Controle!$2:$3,2,FALSE)*14-8,"")</f>
        <v/>
      </c>
      <c r="AI43" s="108" t="str">
        <f>IF(AJ43&lt;&gt;"",HLOOKUP(AJ43,Controle!$2:$3,2,FALSE)+3,"")</f>
        <v/>
      </c>
      <c r="AJ43" s="105" t="str">
        <f t="shared" si="15"/>
        <v/>
      </c>
      <c r="AK43" s="101" t="str">
        <f t="shared" si="16"/>
        <v/>
      </c>
      <c r="AL43" s="89" t="str">
        <f t="shared" si="5"/>
        <v/>
      </c>
      <c r="AM43" s="89" t="str">
        <f t="shared" si="6"/>
        <v/>
      </c>
      <c r="AN43" s="89" t="str">
        <f t="shared" si="7"/>
        <v/>
      </c>
      <c r="AO43" s="89" t="str">
        <f t="shared" si="8"/>
        <v/>
      </c>
      <c r="AP43" s="89" t="str">
        <f t="shared" si="9"/>
        <v/>
      </c>
    </row>
    <row r="44" spans="1:42">
      <c r="A44" t="str">
        <f>IF(B44&lt;&gt;"",VLOOKUP(B44,'Agents Postes'!E$3:F$17,2,FALSE),"")</f>
        <v/>
      </c>
      <c r="B44" s="47"/>
      <c r="C44" s="53"/>
      <c r="D44" s="49"/>
      <c r="E44" s="49"/>
      <c r="F44" s="54"/>
      <c r="G44" s="50"/>
      <c r="H44" s="54"/>
      <c r="I44" s="50"/>
      <c r="J44" s="56"/>
      <c r="K44" s="49"/>
      <c r="L44" s="55"/>
      <c r="M44" s="52"/>
      <c r="N44" s="131"/>
      <c r="P44" s="64" t="str">
        <f t="shared" si="10"/>
        <v>NC</v>
      </c>
      <c r="X44" s="89"/>
      <c r="Y44" s="89" t="str">
        <f t="shared" si="0"/>
        <v/>
      </c>
      <c r="Z44" s="89" t="str">
        <f t="shared" si="1"/>
        <v/>
      </c>
      <c r="AA44" s="89" t="str">
        <f t="shared" si="2"/>
        <v/>
      </c>
      <c r="AB44" s="89" t="str">
        <f t="shared" si="3"/>
        <v/>
      </c>
      <c r="AC44" s="89" t="str">
        <f t="shared" si="4"/>
        <v/>
      </c>
      <c r="AD44" s="100" t="str">
        <f t="shared" si="13"/>
        <v/>
      </c>
      <c r="AE44" s="104" t="str">
        <f t="shared" si="14"/>
        <v/>
      </c>
      <c r="AF44" s="108" t="str">
        <f>IF(AE44&lt;&gt;"",HLOOKUP(AE44,Controle!$2:$3,2,FALSE)+3,"")</f>
        <v/>
      </c>
      <c r="AG44" s="104" t="str">
        <f>IF(AE44&lt;&gt;"",HLOOKUP(AE44,Controle!$2:$3,2,FALSE)+HLOOKUP(AE44,Controle!$2:$3,2,FALSE)*14-8,"")</f>
        <v/>
      </c>
      <c r="AH44" s="105" t="str">
        <f>IF(AJ44&lt;&gt;"",HLOOKUP(AJ44,Controle!$2:$3,2,FALSE)+HLOOKUP(AJ44,Controle!$2:$3,2,FALSE)*14-8,"")</f>
        <v/>
      </c>
      <c r="AI44" s="108" t="str">
        <f>IF(AJ44&lt;&gt;"",HLOOKUP(AJ44,Controle!$2:$3,2,FALSE)+3,"")</f>
        <v/>
      </c>
      <c r="AJ44" s="105" t="str">
        <f t="shared" si="15"/>
        <v/>
      </c>
      <c r="AK44" s="101" t="str">
        <f t="shared" si="16"/>
        <v/>
      </c>
      <c r="AL44" s="89" t="str">
        <f t="shared" si="5"/>
        <v/>
      </c>
      <c r="AM44" s="89" t="str">
        <f t="shared" si="6"/>
        <v/>
      </c>
      <c r="AN44" s="89" t="str">
        <f t="shared" si="7"/>
        <v/>
      </c>
      <c r="AO44" s="89" t="str">
        <f t="shared" si="8"/>
        <v/>
      </c>
      <c r="AP44" s="89" t="str">
        <f t="shared" si="9"/>
        <v/>
      </c>
    </row>
    <row r="45" spans="1:42">
      <c r="A45" t="str">
        <f>IF(B45&lt;&gt;"",VLOOKUP(B45,'Agents Postes'!E$3:F$17,2,FALSE),"")</f>
        <v/>
      </c>
      <c r="B45" s="57"/>
      <c r="C45" s="58"/>
      <c r="D45" s="59"/>
      <c r="E45" s="59"/>
      <c r="F45" s="60"/>
      <c r="G45" s="61"/>
      <c r="H45" s="60"/>
      <c r="I45" s="61"/>
      <c r="J45" s="63"/>
      <c r="K45" s="59"/>
      <c r="L45" s="62"/>
      <c r="M45" s="52"/>
      <c r="N45" s="130"/>
      <c r="P45" s="65" t="str">
        <f t="shared" si="10"/>
        <v>NC</v>
      </c>
      <c r="X45" s="89"/>
      <c r="Y45" s="89" t="str">
        <f t="shared" si="0"/>
        <v/>
      </c>
      <c r="Z45" s="89" t="str">
        <f t="shared" si="1"/>
        <v/>
      </c>
      <c r="AA45" s="89" t="str">
        <f t="shared" si="2"/>
        <v/>
      </c>
      <c r="AB45" s="89" t="str">
        <f t="shared" si="3"/>
        <v/>
      </c>
      <c r="AC45" s="89" t="str">
        <f t="shared" si="4"/>
        <v/>
      </c>
      <c r="AD45" s="100" t="str">
        <f t="shared" si="13"/>
        <v/>
      </c>
      <c r="AE45" s="104" t="str">
        <f t="shared" si="14"/>
        <v/>
      </c>
      <c r="AF45" s="108" t="str">
        <f>IF(AE45&lt;&gt;"",HLOOKUP(AE45,Controle!$2:$3,2,FALSE)+3,"")</f>
        <v/>
      </c>
      <c r="AG45" s="104" t="str">
        <f>IF(AE45&lt;&gt;"",HLOOKUP(AE45,Controle!$2:$3,2,FALSE)+HLOOKUP(AE45,Controle!$2:$3,2,FALSE)*14-8,"")</f>
        <v/>
      </c>
      <c r="AH45" s="105" t="str">
        <f>IF(AJ45&lt;&gt;"",HLOOKUP(AJ45,Controle!$2:$3,2,FALSE)+HLOOKUP(AJ45,Controle!$2:$3,2,FALSE)*14-8,"")</f>
        <v/>
      </c>
      <c r="AI45" s="108" t="str">
        <f>IF(AJ45&lt;&gt;"",HLOOKUP(AJ45,Controle!$2:$3,2,FALSE)+3,"")</f>
        <v/>
      </c>
      <c r="AJ45" s="105" t="str">
        <f t="shared" si="15"/>
        <v/>
      </c>
      <c r="AK45" s="101" t="str">
        <f t="shared" si="16"/>
        <v/>
      </c>
      <c r="AL45" s="89" t="str">
        <f t="shared" si="5"/>
        <v/>
      </c>
      <c r="AM45" s="89" t="str">
        <f t="shared" si="6"/>
        <v/>
      </c>
      <c r="AN45" s="89" t="str">
        <f t="shared" si="7"/>
        <v/>
      </c>
      <c r="AO45" s="89" t="str">
        <f t="shared" si="8"/>
        <v/>
      </c>
      <c r="AP45" s="89" t="str">
        <f t="shared" si="9"/>
        <v/>
      </c>
    </row>
    <row r="46" spans="1:42">
      <c r="A46" t="str">
        <f>IF(B46&lt;&gt;"",VLOOKUP(B46,'Agents Postes'!E$3:F$17,2,FALSE),"")</f>
        <v/>
      </c>
      <c r="B46" s="47"/>
      <c r="C46" s="53"/>
      <c r="D46" s="49"/>
      <c r="E46" s="49"/>
      <c r="F46" s="54"/>
      <c r="G46" s="50"/>
      <c r="H46" s="54"/>
      <c r="I46" s="50"/>
      <c r="J46" s="56"/>
      <c r="K46" s="49"/>
      <c r="L46" s="55"/>
      <c r="M46" s="52"/>
      <c r="N46" s="131"/>
      <c r="P46" s="64" t="str">
        <f t="shared" si="10"/>
        <v>NC</v>
      </c>
      <c r="X46" s="89"/>
      <c r="Y46" s="89" t="str">
        <f t="shared" si="0"/>
        <v/>
      </c>
      <c r="Z46" s="89" t="str">
        <f t="shared" si="1"/>
        <v/>
      </c>
      <c r="AA46" s="89" t="str">
        <f t="shared" si="2"/>
        <v/>
      </c>
      <c r="AB46" s="89" t="str">
        <f t="shared" si="3"/>
        <v/>
      </c>
      <c r="AC46" s="89" t="str">
        <f t="shared" si="4"/>
        <v/>
      </c>
      <c r="AD46" s="100" t="str">
        <f t="shared" si="13"/>
        <v/>
      </c>
      <c r="AE46" s="104" t="str">
        <f t="shared" si="14"/>
        <v/>
      </c>
      <c r="AF46" s="108" t="str">
        <f>IF(AE46&lt;&gt;"",HLOOKUP(AE46,Controle!$2:$3,2,FALSE)+3,"")</f>
        <v/>
      </c>
      <c r="AG46" s="104" t="str">
        <f>IF(AE46&lt;&gt;"",HLOOKUP(AE46,Controle!$2:$3,2,FALSE)+HLOOKUP(AE46,Controle!$2:$3,2,FALSE)*14-8,"")</f>
        <v/>
      </c>
      <c r="AH46" s="105" t="str">
        <f>IF(AJ46&lt;&gt;"",HLOOKUP(AJ46,Controle!$2:$3,2,FALSE)+HLOOKUP(AJ46,Controle!$2:$3,2,FALSE)*14-8,"")</f>
        <v/>
      </c>
      <c r="AI46" s="108" t="str">
        <f>IF(AJ46&lt;&gt;"",HLOOKUP(AJ46,Controle!$2:$3,2,FALSE)+3,"")</f>
        <v/>
      </c>
      <c r="AJ46" s="105" t="str">
        <f t="shared" si="15"/>
        <v/>
      </c>
      <c r="AK46" s="101" t="str">
        <f t="shared" si="16"/>
        <v/>
      </c>
      <c r="AL46" s="89" t="str">
        <f t="shared" si="5"/>
        <v/>
      </c>
      <c r="AM46" s="89" t="str">
        <f t="shared" si="6"/>
        <v/>
      </c>
      <c r="AN46" s="89" t="str">
        <f t="shared" si="7"/>
        <v/>
      </c>
      <c r="AO46" s="89" t="str">
        <f t="shared" si="8"/>
        <v/>
      </c>
      <c r="AP46" s="89" t="str">
        <f t="shared" si="9"/>
        <v/>
      </c>
    </row>
    <row r="47" spans="1:42">
      <c r="A47" t="str">
        <f>IF(B47&lt;&gt;"",VLOOKUP(B47,'Agents Postes'!E$3:F$17,2,FALSE),"")</f>
        <v/>
      </c>
      <c r="B47" s="57"/>
      <c r="C47" s="58"/>
      <c r="D47" s="59"/>
      <c r="E47" s="59"/>
      <c r="F47" s="60"/>
      <c r="G47" s="61"/>
      <c r="H47" s="60"/>
      <c r="I47" s="61"/>
      <c r="J47" s="63"/>
      <c r="K47" s="59"/>
      <c r="L47" s="62"/>
      <c r="M47" s="52"/>
      <c r="N47" s="130"/>
      <c r="P47" s="65" t="str">
        <f t="shared" si="10"/>
        <v>NC</v>
      </c>
      <c r="X47" s="89"/>
      <c r="Y47" s="89" t="str">
        <f t="shared" si="0"/>
        <v/>
      </c>
      <c r="Z47" s="89" t="str">
        <f t="shared" si="1"/>
        <v/>
      </c>
      <c r="AA47" s="89" t="str">
        <f t="shared" si="2"/>
        <v/>
      </c>
      <c r="AB47" s="89" t="str">
        <f t="shared" si="3"/>
        <v/>
      </c>
      <c r="AC47" s="89" t="str">
        <f t="shared" si="4"/>
        <v/>
      </c>
      <c r="AD47" s="100" t="str">
        <f t="shared" si="13"/>
        <v/>
      </c>
      <c r="AE47" s="104" t="str">
        <f t="shared" si="14"/>
        <v/>
      </c>
      <c r="AF47" s="108" t="str">
        <f>IF(AE47&lt;&gt;"",HLOOKUP(AE47,Controle!$2:$3,2,FALSE)+3,"")</f>
        <v/>
      </c>
      <c r="AG47" s="104" t="str">
        <f>IF(AE47&lt;&gt;"",HLOOKUP(AE47,Controle!$2:$3,2,FALSE)+HLOOKUP(AE47,Controle!$2:$3,2,FALSE)*14-8,"")</f>
        <v/>
      </c>
      <c r="AH47" s="105" t="str">
        <f>IF(AJ47&lt;&gt;"",HLOOKUP(AJ47,Controle!$2:$3,2,FALSE)+HLOOKUP(AJ47,Controle!$2:$3,2,FALSE)*14-8,"")</f>
        <v/>
      </c>
      <c r="AI47" s="108" t="str">
        <f>IF(AJ47&lt;&gt;"",HLOOKUP(AJ47,Controle!$2:$3,2,FALSE)+3,"")</f>
        <v/>
      </c>
      <c r="AJ47" s="105" t="str">
        <f t="shared" si="15"/>
        <v/>
      </c>
      <c r="AK47" s="101" t="str">
        <f t="shared" si="16"/>
        <v/>
      </c>
      <c r="AL47" s="89" t="str">
        <f t="shared" si="5"/>
        <v/>
      </c>
      <c r="AM47" s="89" t="str">
        <f t="shared" si="6"/>
        <v/>
      </c>
      <c r="AN47" s="89" t="str">
        <f t="shared" si="7"/>
        <v/>
      </c>
      <c r="AO47" s="89" t="str">
        <f t="shared" si="8"/>
        <v/>
      </c>
      <c r="AP47" s="89" t="str">
        <f t="shared" si="9"/>
        <v/>
      </c>
    </row>
    <row r="48" spans="1:42">
      <c r="A48" t="str">
        <f>IF(B48&lt;&gt;"",VLOOKUP(B48,'Agents Postes'!E$3:F$17,2,FALSE),"")</f>
        <v/>
      </c>
      <c r="B48" s="47"/>
      <c r="C48" s="53"/>
      <c r="D48" s="49"/>
      <c r="E48" s="49"/>
      <c r="F48" s="54"/>
      <c r="G48" s="50"/>
      <c r="H48" s="54"/>
      <c r="I48" s="50"/>
      <c r="J48" s="56"/>
      <c r="K48" s="49"/>
      <c r="L48" s="55"/>
      <c r="M48" s="52"/>
      <c r="N48" s="131"/>
      <c r="P48" s="64" t="str">
        <f t="shared" si="10"/>
        <v>NC</v>
      </c>
      <c r="X48" s="89"/>
      <c r="Y48" s="89" t="str">
        <f t="shared" si="0"/>
        <v/>
      </c>
      <c r="Z48" s="89" t="str">
        <f t="shared" si="1"/>
        <v/>
      </c>
      <c r="AA48" s="89" t="str">
        <f t="shared" si="2"/>
        <v/>
      </c>
      <c r="AB48" s="89" t="str">
        <f t="shared" si="3"/>
        <v/>
      </c>
      <c r="AC48" s="89" t="str">
        <f t="shared" si="4"/>
        <v/>
      </c>
      <c r="AD48" s="100" t="str">
        <f t="shared" si="13"/>
        <v/>
      </c>
      <c r="AE48" s="104" t="str">
        <f t="shared" si="14"/>
        <v/>
      </c>
      <c r="AF48" s="108" t="str">
        <f>IF(AE48&lt;&gt;"",HLOOKUP(AE48,Controle!$2:$3,2,FALSE)+3,"")</f>
        <v/>
      </c>
      <c r="AG48" s="104" t="str">
        <f>IF(AE48&lt;&gt;"",HLOOKUP(AE48,Controle!$2:$3,2,FALSE)+HLOOKUP(AE48,Controle!$2:$3,2,FALSE)*14-8,"")</f>
        <v/>
      </c>
      <c r="AH48" s="105" t="str">
        <f>IF(AJ48&lt;&gt;"",HLOOKUP(AJ48,Controle!$2:$3,2,FALSE)+HLOOKUP(AJ48,Controle!$2:$3,2,FALSE)*14-8,"")</f>
        <v/>
      </c>
      <c r="AI48" s="108" t="str">
        <f>IF(AJ48&lt;&gt;"",HLOOKUP(AJ48,Controle!$2:$3,2,FALSE)+3,"")</f>
        <v/>
      </c>
      <c r="AJ48" s="105" t="str">
        <f t="shared" si="15"/>
        <v/>
      </c>
      <c r="AK48" s="101" t="str">
        <f t="shared" si="16"/>
        <v/>
      </c>
      <c r="AL48" s="89" t="str">
        <f t="shared" si="5"/>
        <v/>
      </c>
      <c r="AM48" s="89" t="str">
        <f t="shared" si="6"/>
        <v/>
      </c>
      <c r="AN48" s="89" t="str">
        <f t="shared" si="7"/>
        <v/>
      </c>
      <c r="AO48" s="89" t="str">
        <f t="shared" si="8"/>
        <v/>
      </c>
      <c r="AP48" s="89" t="str">
        <f t="shared" si="9"/>
        <v/>
      </c>
    </row>
    <row r="49" spans="1:42">
      <c r="A49" t="str">
        <f>IF(B49&lt;&gt;"",VLOOKUP(B49,'Agents Postes'!E$3:F$17,2,FALSE),"")</f>
        <v/>
      </c>
      <c r="B49" s="57"/>
      <c r="C49" s="58"/>
      <c r="D49" s="59"/>
      <c r="E49" s="59"/>
      <c r="F49" s="60"/>
      <c r="G49" s="61"/>
      <c r="H49" s="60"/>
      <c r="I49" s="61"/>
      <c r="J49" s="63"/>
      <c r="K49" s="59"/>
      <c r="L49" s="62"/>
      <c r="M49" s="52"/>
      <c r="N49" s="130"/>
      <c r="P49" s="65" t="str">
        <f t="shared" si="10"/>
        <v>NC</v>
      </c>
      <c r="X49" s="89"/>
      <c r="Y49" s="89" t="str">
        <f t="shared" si="0"/>
        <v/>
      </c>
      <c r="Z49" s="89" t="str">
        <f t="shared" si="1"/>
        <v/>
      </c>
      <c r="AA49" s="89" t="str">
        <f t="shared" si="2"/>
        <v/>
      </c>
      <c r="AB49" s="89" t="str">
        <f t="shared" si="3"/>
        <v/>
      </c>
      <c r="AC49" s="89" t="str">
        <f t="shared" si="4"/>
        <v/>
      </c>
      <c r="AD49" s="100" t="str">
        <f t="shared" si="13"/>
        <v/>
      </c>
      <c r="AE49" s="104" t="str">
        <f t="shared" si="14"/>
        <v/>
      </c>
      <c r="AF49" s="108" t="str">
        <f>IF(AE49&lt;&gt;"",HLOOKUP(AE49,Controle!$2:$3,2,FALSE)+3,"")</f>
        <v/>
      </c>
      <c r="AG49" s="104" t="str">
        <f>IF(AE49&lt;&gt;"",HLOOKUP(AE49,Controle!$2:$3,2,FALSE)+HLOOKUP(AE49,Controle!$2:$3,2,FALSE)*14-8,"")</f>
        <v/>
      </c>
      <c r="AH49" s="105" t="str">
        <f>IF(AJ49&lt;&gt;"",HLOOKUP(AJ49,Controle!$2:$3,2,FALSE)+HLOOKUP(AJ49,Controle!$2:$3,2,FALSE)*14-8,"")</f>
        <v/>
      </c>
      <c r="AI49" s="108" t="str">
        <f>IF(AJ49&lt;&gt;"",HLOOKUP(AJ49,Controle!$2:$3,2,FALSE)+3,"")</f>
        <v/>
      </c>
      <c r="AJ49" s="105" t="str">
        <f t="shared" si="15"/>
        <v/>
      </c>
      <c r="AK49" s="101" t="str">
        <f t="shared" si="16"/>
        <v/>
      </c>
      <c r="AL49" s="89" t="str">
        <f t="shared" si="5"/>
        <v/>
      </c>
      <c r="AM49" s="89" t="str">
        <f t="shared" si="6"/>
        <v/>
      </c>
      <c r="AN49" s="89" t="str">
        <f t="shared" si="7"/>
        <v/>
      </c>
      <c r="AO49" s="89" t="str">
        <f t="shared" si="8"/>
        <v/>
      </c>
      <c r="AP49" s="89" t="str">
        <f t="shared" si="9"/>
        <v/>
      </c>
    </row>
    <row r="50" spans="1:42">
      <c r="A50" t="str">
        <f>IF(B50&lt;&gt;"",VLOOKUP(B50,'Agents Postes'!E$3:F$17,2,FALSE),"")</f>
        <v/>
      </c>
      <c r="B50" s="47"/>
      <c r="C50" s="53"/>
      <c r="D50" s="49"/>
      <c r="E50" s="49"/>
      <c r="F50" s="54"/>
      <c r="G50" s="50"/>
      <c r="H50" s="54"/>
      <c r="I50" s="50"/>
      <c r="J50" s="56"/>
      <c r="K50" s="49"/>
      <c r="L50" s="55"/>
      <c r="M50" s="52"/>
      <c r="N50" s="131"/>
      <c r="P50" s="64" t="str">
        <f t="shared" si="10"/>
        <v>NC</v>
      </c>
      <c r="X50" s="89"/>
      <c r="Y50" s="89" t="str">
        <f t="shared" si="0"/>
        <v/>
      </c>
      <c r="Z50" s="89" t="str">
        <f t="shared" si="1"/>
        <v/>
      </c>
      <c r="AA50" s="89" t="str">
        <f t="shared" si="2"/>
        <v/>
      </c>
      <c r="AB50" s="89" t="str">
        <f t="shared" si="3"/>
        <v/>
      </c>
      <c r="AC50" s="89" t="str">
        <f t="shared" si="4"/>
        <v/>
      </c>
      <c r="AD50" s="100" t="str">
        <f t="shared" si="13"/>
        <v/>
      </c>
      <c r="AE50" s="104" t="str">
        <f t="shared" si="14"/>
        <v/>
      </c>
      <c r="AF50" s="108" t="str">
        <f>IF(AE50&lt;&gt;"",HLOOKUP(AE50,Controle!$2:$3,2,FALSE)+3,"")</f>
        <v/>
      </c>
      <c r="AG50" s="104" t="str">
        <f>IF(AE50&lt;&gt;"",HLOOKUP(AE50,Controle!$2:$3,2,FALSE)+HLOOKUP(AE50,Controle!$2:$3,2,FALSE)*14-8,"")</f>
        <v/>
      </c>
      <c r="AH50" s="105" t="str">
        <f>IF(AJ50&lt;&gt;"",HLOOKUP(AJ50,Controle!$2:$3,2,FALSE)+HLOOKUP(AJ50,Controle!$2:$3,2,FALSE)*14-8,"")</f>
        <v/>
      </c>
      <c r="AI50" s="108" t="str">
        <f>IF(AJ50&lt;&gt;"",HLOOKUP(AJ50,Controle!$2:$3,2,FALSE)+3,"")</f>
        <v/>
      </c>
      <c r="AJ50" s="105" t="str">
        <f t="shared" si="15"/>
        <v/>
      </c>
      <c r="AK50" s="101" t="str">
        <f t="shared" si="16"/>
        <v/>
      </c>
      <c r="AL50" s="89" t="str">
        <f t="shared" si="5"/>
        <v/>
      </c>
      <c r="AM50" s="89" t="str">
        <f t="shared" si="6"/>
        <v/>
      </c>
      <c r="AN50" s="89" t="str">
        <f t="shared" si="7"/>
        <v/>
      </c>
      <c r="AO50" s="89" t="str">
        <f t="shared" si="8"/>
        <v/>
      </c>
      <c r="AP50" s="89" t="str">
        <f t="shared" si="9"/>
        <v/>
      </c>
    </row>
    <row r="51" spans="1:42">
      <c r="A51" t="str">
        <f>IF(B51&lt;&gt;"",VLOOKUP(B51,'Agents Postes'!E$3:F$17,2,FALSE),"")</f>
        <v/>
      </c>
      <c r="B51" s="57"/>
      <c r="C51" s="58"/>
      <c r="D51" s="59"/>
      <c r="E51" s="59"/>
      <c r="F51" s="60"/>
      <c r="G51" s="61"/>
      <c r="H51" s="60"/>
      <c r="I51" s="61"/>
      <c r="J51" s="63"/>
      <c r="K51" s="59"/>
      <c r="L51" s="62"/>
      <c r="M51" s="52"/>
      <c r="N51" s="130"/>
      <c r="P51" s="65" t="str">
        <f t="shared" si="10"/>
        <v>NC</v>
      </c>
      <c r="X51" s="89"/>
      <c r="Y51" s="89" t="str">
        <f t="shared" si="0"/>
        <v/>
      </c>
      <c r="Z51" s="89" t="str">
        <f t="shared" si="1"/>
        <v/>
      </c>
      <c r="AA51" s="89" t="str">
        <f t="shared" si="2"/>
        <v/>
      </c>
      <c r="AB51" s="89" t="str">
        <f t="shared" si="3"/>
        <v/>
      </c>
      <c r="AC51" s="89" t="str">
        <f t="shared" si="4"/>
        <v/>
      </c>
      <c r="AD51" s="100" t="str">
        <f t="shared" si="13"/>
        <v/>
      </c>
      <c r="AE51" s="104" t="str">
        <f t="shared" si="14"/>
        <v/>
      </c>
      <c r="AF51" s="108" t="str">
        <f>IF(AE51&lt;&gt;"",HLOOKUP(AE51,Controle!$2:$3,2,FALSE)+3,"")</f>
        <v/>
      </c>
      <c r="AG51" s="104" t="str">
        <f>IF(AE51&lt;&gt;"",HLOOKUP(AE51,Controle!$2:$3,2,FALSE)+HLOOKUP(AE51,Controle!$2:$3,2,FALSE)*14-8,"")</f>
        <v/>
      </c>
      <c r="AH51" s="105" t="str">
        <f>IF(AJ51&lt;&gt;"",HLOOKUP(AJ51,Controle!$2:$3,2,FALSE)+HLOOKUP(AJ51,Controle!$2:$3,2,FALSE)*14-8,"")</f>
        <v/>
      </c>
      <c r="AI51" s="108" t="str">
        <f>IF(AJ51&lt;&gt;"",HLOOKUP(AJ51,Controle!$2:$3,2,FALSE)+3,"")</f>
        <v/>
      </c>
      <c r="AJ51" s="105" t="str">
        <f t="shared" si="15"/>
        <v/>
      </c>
      <c r="AK51" s="101" t="str">
        <f t="shared" si="16"/>
        <v/>
      </c>
      <c r="AL51" s="89" t="str">
        <f t="shared" si="5"/>
        <v/>
      </c>
      <c r="AM51" s="89" t="str">
        <f t="shared" si="6"/>
        <v/>
      </c>
      <c r="AN51" s="89" t="str">
        <f t="shared" si="7"/>
        <v/>
      </c>
      <c r="AO51" s="89" t="str">
        <f t="shared" si="8"/>
        <v/>
      </c>
      <c r="AP51" s="89" t="str">
        <f t="shared" si="9"/>
        <v/>
      </c>
    </row>
    <row r="52" spans="1:42">
      <c r="A52" t="str">
        <f>IF(B52&lt;&gt;"",VLOOKUP(B52,'Agents Postes'!E$3:F$17,2,FALSE),"")</f>
        <v/>
      </c>
      <c r="B52" s="47"/>
      <c r="C52" s="53"/>
      <c r="D52" s="49"/>
      <c r="E52" s="49"/>
      <c r="F52" s="54"/>
      <c r="G52" s="50"/>
      <c r="H52" s="54"/>
      <c r="I52" s="50"/>
      <c r="J52" s="56"/>
      <c r="K52" s="49"/>
      <c r="L52" s="55"/>
      <c r="M52" s="52"/>
      <c r="N52" s="131"/>
      <c r="P52" s="64" t="str">
        <f t="shared" si="10"/>
        <v>NC</v>
      </c>
      <c r="X52" s="89"/>
      <c r="Y52" s="89" t="str">
        <f t="shared" si="0"/>
        <v/>
      </c>
      <c r="Z52" s="89" t="str">
        <f t="shared" si="1"/>
        <v/>
      </c>
      <c r="AA52" s="89" t="str">
        <f t="shared" si="2"/>
        <v/>
      </c>
      <c r="AB52" s="89" t="str">
        <f t="shared" si="3"/>
        <v/>
      </c>
      <c r="AC52" s="89" t="str">
        <f t="shared" si="4"/>
        <v/>
      </c>
      <c r="AD52" s="100" t="str">
        <f t="shared" si="13"/>
        <v/>
      </c>
      <c r="AE52" s="104" t="str">
        <f t="shared" si="14"/>
        <v/>
      </c>
      <c r="AF52" s="108" t="str">
        <f>IF(AE52&lt;&gt;"",HLOOKUP(AE52,Controle!$2:$3,2,FALSE)+3,"")</f>
        <v/>
      </c>
      <c r="AG52" s="104" t="str">
        <f>IF(AE52&lt;&gt;"",HLOOKUP(AE52,Controle!$2:$3,2,FALSE)+HLOOKUP(AE52,Controle!$2:$3,2,FALSE)*14-8,"")</f>
        <v/>
      </c>
      <c r="AH52" s="105" t="str">
        <f>IF(AJ52&lt;&gt;"",HLOOKUP(AJ52,Controle!$2:$3,2,FALSE)+HLOOKUP(AJ52,Controle!$2:$3,2,FALSE)*14-8,"")</f>
        <v/>
      </c>
      <c r="AI52" s="108" t="str">
        <f>IF(AJ52&lt;&gt;"",HLOOKUP(AJ52,Controle!$2:$3,2,FALSE)+3,"")</f>
        <v/>
      </c>
      <c r="AJ52" s="105" t="str">
        <f t="shared" si="15"/>
        <v/>
      </c>
      <c r="AK52" s="101" t="str">
        <f t="shared" si="16"/>
        <v/>
      </c>
      <c r="AL52" s="89" t="str">
        <f t="shared" si="5"/>
        <v/>
      </c>
      <c r="AM52" s="89" t="str">
        <f t="shared" si="6"/>
        <v/>
      </c>
      <c r="AN52" s="89" t="str">
        <f t="shared" si="7"/>
        <v/>
      </c>
      <c r="AO52" s="89" t="str">
        <f t="shared" si="8"/>
        <v/>
      </c>
      <c r="AP52" s="89" t="str">
        <f t="shared" si="9"/>
        <v/>
      </c>
    </row>
    <row r="53" spans="1:42">
      <c r="A53" t="str">
        <f>IF(B53&lt;&gt;"",VLOOKUP(B53,'Agents Postes'!E$3:F$17,2,FALSE),"")</f>
        <v/>
      </c>
      <c r="B53" s="57"/>
      <c r="C53" s="58"/>
      <c r="D53" s="59"/>
      <c r="E53" s="59"/>
      <c r="F53" s="60"/>
      <c r="G53" s="61"/>
      <c r="H53" s="60"/>
      <c r="I53" s="61"/>
      <c r="J53" s="63"/>
      <c r="K53" s="59"/>
      <c r="L53" s="62"/>
      <c r="M53" s="52"/>
      <c r="N53" s="130"/>
      <c r="P53" s="65" t="str">
        <f t="shared" si="10"/>
        <v>NC</v>
      </c>
      <c r="X53" s="89"/>
      <c r="Y53" s="89" t="str">
        <f t="shared" si="0"/>
        <v/>
      </c>
      <c r="Z53" s="89" t="str">
        <f t="shared" si="1"/>
        <v/>
      </c>
      <c r="AA53" s="89" t="str">
        <f t="shared" si="2"/>
        <v/>
      </c>
      <c r="AB53" s="89" t="str">
        <f t="shared" si="3"/>
        <v/>
      </c>
      <c r="AC53" s="89" t="str">
        <f t="shared" si="4"/>
        <v/>
      </c>
      <c r="AD53" s="100" t="str">
        <f t="shared" si="13"/>
        <v/>
      </c>
      <c r="AE53" s="104" t="str">
        <f t="shared" si="14"/>
        <v/>
      </c>
      <c r="AF53" s="108" t="str">
        <f>IF(AE53&lt;&gt;"",HLOOKUP(AE53,Controle!$2:$3,2,FALSE)+3,"")</f>
        <v/>
      </c>
      <c r="AG53" s="104" t="str">
        <f>IF(AE53&lt;&gt;"",HLOOKUP(AE53,Controle!$2:$3,2,FALSE)+HLOOKUP(AE53,Controle!$2:$3,2,FALSE)*14-8,"")</f>
        <v/>
      </c>
      <c r="AH53" s="105" t="str">
        <f>IF(AJ53&lt;&gt;"",HLOOKUP(AJ53,Controle!$2:$3,2,FALSE)+HLOOKUP(AJ53,Controle!$2:$3,2,FALSE)*14-8,"")</f>
        <v/>
      </c>
      <c r="AI53" s="108" t="str">
        <f>IF(AJ53&lt;&gt;"",HLOOKUP(AJ53,Controle!$2:$3,2,FALSE)+3,"")</f>
        <v/>
      </c>
      <c r="AJ53" s="105" t="str">
        <f t="shared" si="15"/>
        <v/>
      </c>
      <c r="AK53" s="101" t="str">
        <f t="shared" si="16"/>
        <v/>
      </c>
      <c r="AL53" s="89" t="str">
        <f t="shared" si="5"/>
        <v/>
      </c>
      <c r="AM53" s="89" t="str">
        <f t="shared" si="6"/>
        <v/>
      </c>
      <c r="AN53" s="89" t="str">
        <f t="shared" si="7"/>
        <v/>
      </c>
      <c r="AO53" s="89" t="str">
        <f t="shared" si="8"/>
        <v/>
      </c>
      <c r="AP53" s="89" t="str">
        <f t="shared" si="9"/>
        <v/>
      </c>
    </row>
    <row r="54" spans="1:42">
      <c r="A54" t="str">
        <f>IF(B54&lt;&gt;"",VLOOKUP(B54,'Agents Postes'!E$3:F$17,2,FALSE),"")</f>
        <v/>
      </c>
      <c r="B54" s="47"/>
      <c r="C54" s="53"/>
      <c r="D54" s="49"/>
      <c r="E54" s="49"/>
      <c r="F54" s="54"/>
      <c r="G54" s="50"/>
      <c r="H54" s="54"/>
      <c r="I54" s="50"/>
      <c r="J54" s="56"/>
      <c r="K54" s="49"/>
      <c r="L54" s="55"/>
      <c r="M54" s="52"/>
      <c r="N54" s="131"/>
      <c r="P54" s="64" t="str">
        <f t="shared" si="10"/>
        <v>NC</v>
      </c>
      <c r="X54" s="89"/>
      <c r="Y54" s="89" t="str">
        <f t="shared" si="0"/>
        <v/>
      </c>
      <c r="Z54" s="89" t="str">
        <f t="shared" si="1"/>
        <v/>
      </c>
      <c r="AA54" s="89" t="str">
        <f t="shared" si="2"/>
        <v/>
      </c>
      <c r="AB54" s="89" t="str">
        <f t="shared" si="3"/>
        <v/>
      </c>
      <c r="AC54" s="89" t="str">
        <f t="shared" si="4"/>
        <v/>
      </c>
      <c r="AD54" s="100" t="str">
        <f t="shared" si="13"/>
        <v/>
      </c>
      <c r="AE54" s="104" t="str">
        <f t="shared" si="14"/>
        <v/>
      </c>
      <c r="AF54" s="108" t="str">
        <f>IF(AE54&lt;&gt;"",HLOOKUP(AE54,Controle!$2:$3,2,FALSE)+3,"")</f>
        <v/>
      </c>
      <c r="AG54" s="104" t="str">
        <f>IF(AE54&lt;&gt;"",HLOOKUP(AE54,Controle!$2:$3,2,FALSE)+HLOOKUP(AE54,Controle!$2:$3,2,FALSE)*14-8,"")</f>
        <v/>
      </c>
      <c r="AH54" s="105" t="str">
        <f>IF(AJ54&lt;&gt;"",HLOOKUP(AJ54,Controle!$2:$3,2,FALSE)+HLOOKUP(AJ54,Controle!$2:$3,2,FALSE)*14-8,"")</f>
        <v/>
      </c>
      <c r="AI54" s="108" t="str">
        <f>IF(AJ54&lt;&gt;"",HLOOKUP(AJ54,Controle!$2:$3,2,FALSE)+3,"")</f>
        <v/>
      </c>
      <c r="AJ54" s="105" t="str">
        <f t="shared" si="15"/>
        <v/>
      </c>
      <c r="AK54" s="101" t="str">
        <f t="shared" si="16"/>
        <v/>
      </c>
      <c r="AL54" s="89" t="str">
        <f t="shared" si="5"/>
        <v/>
      </c>
      <c r="AM54" s="89" t="str">
        <f t="shared" si="6"/>
        <v/>
      </c>
      <c r="AN54" s="89" t="str">
        <f t="shared" si="7"/>
        <v/>
      </c>
      <c r="AO54" s="89" t="str">
        <f t="shared" si="8"/>
        <v/>
      </c>
      <c r="AP54" s="89" t="str">
        <f t="shared" si="9"/>
        <v/>
      </c>
    </row>
    <row r="55" spans="1:42">
      <c r="A55" t="str">
        <f>IF(B55&lt;&gt;"",VLOOKUP(B55,'Agents Postes'!E$3:F$17,2,FALSE),"")</f>
        <v/>
      </c>
      <c r="B55" s="57"/>
      <c r="C55" s="58"/>
      <c r="D55" s="59"/>
      <c r="E55" s="59"/>
      <c r="F55" s="60"/>
      <c r="G55" s="61"/>
      <c r="H55" s="60"/>
      <c r="I55" s="61"/>
      <c r="J55" s="63"/>
      <c r="K55" s="59"/>
      <c r="L55" s="62"/>
      <c r="M55" s="52"/>
      <c r="N55" s="130"/>
      <c r="P55" s="65" t="str">
        <f t="shared" si="10"/>
        <v>NC</v>
      </c>
      <c r="X55" s="89"/>
      <c r="Y55" s="89" t="str">
        <f t="shared" si="0"/>
        <v/>
      </c>
      <c r="Z55" s="89" t="str">
        <f t="shared" si="1"/>
        <v/>
      </c>
      <c r="AA55" s="89" t="str">
        <f t="shared" si="2"/>
        <v/>
      </c>
      <c r="AB55" s="89" t="str">
        <f t="shared" si="3"/>
        <v/>
      </c>
      <c r="AC55" s="89" t="str">
        <f t="shared" si="4"/>
        <v/>
      </c>
      <c r="AD55" s="100" t="str">
        <f t="shared" si="13"/>
        <v/>
      </c>
      <c r="AE55" s="104" t="str">
        <f t="shared" si="14"/>
        <v/>
      </c>
      <c r="AF55" s="108" t="str">
        <f>IF(AE55&lt;&gt;"",HLOOKUP(AE55,Controle!$2:$3,2,FALSE)+3,"")</f>
        <v/>
      </c>
      <c r="AG55" s="104" t="str">
        <f>IF(AE55&lt;&gt;"",HLOOKUP(AE55,Controle!$2:$3,2,FALSE)+HLOOKUP(AE55,Controle!$2:$3,2,FALSE)*14-8,"")</f>
        <v/>
      </c>
      <c r="AH55" s="105" t="str">
        <f>IF(AJ55&lt;&gt;"",HLOOKUP(AJ55,Controle!$2:$3,2,FALSE)+HLOOKUP(AJ55,Controle!$2:$3,2,FALSE)*14-8,"")</f>
        <v/>
      </c>
      <c r="AI55" s="108" t="str">
        <f>IF(AJ55&lt;&gt;"",HLOOKUP(AJ55,Controle!$2:$3,2,FALSE)+3,"")</f>
        <v/>
      </c>
      <c r="AJ55" s="105" t="str">
        <f t="shared" si="15"/>
        <v/>
      </c>
      <c r="AK55" s="101" t="str">
        <f t="shared" si="16"/>
        <v/>
      </c>
      <c r="AL55" s="89" t="str">
        <f t="shared" si="5"/>
        <v/>
      </c>
      <c r="AM55" s="89" t="str">
        <f t="shared" si="6"/>
        <v/>
      </c>
      <c r="AN55" s="89" t="str">
        <f t="shared" si="7"/>
        <v/>
      </c>
      <c r="AO55" s="89" t="str">
        <f t="shared" si="8"/>
        <v/>
      </c>
      <c r="AP55" s="89" t="str">
        <f t="shared" si="9"/>
        <v/>
      </c>
    </row>
    <row r="56" spans="1:42">
      <c r="A56" t="str">
        <f>IF(B56&lt;&gt;"",VLOOKUP(B56,'Agents Postes'!E$3:F$17,2,FALSE),"")</f>
        <v/>
      </c>
      <c r="B56" s="47"/>
      <c r="C56" s="53"/>
      <c r="D56" s="49"/>
      <c r="E56" s="49"/>
      <c r="F56" s="54"/>
      <c r="G56" s="50"/>
      <c r="H56" s="54"/>
      <c r="I56" s="50"/>
      <c r="J56" s="56"/>
      <c r="K56" s="49"/>
      <c r="L56" s="55"/>
      <c r="M56" s="52"/>
      <c r="N56" s="131"/>
      <c r="P56" s="64" t="str">
        <f t="shared" si="10"/>
        <v>NC</v>
      </c>
      <c r="X56" s="89"/>
      <c r="Y56" s="89" t="str">
        <f t="shared" si="0"/>
        <v/>
      </c>
      <c r="Z56" s="89" t="str">
        <f t="shared" si="1"/>
        <v/>
      </c>
      <c r="AA56" s="89" t="str">
        <f t="shared" si="2"/>
        <v/>
      </c>
      <c r="AB56" s="89" t="str">
        <f t="shared" si="3"/>
        <v/>
      </c>
      <c r="AC56" s="89" t="str">
        <f t="shared" si="4"/>
        <v/>
      </c>
      <c r="AD56" s="100" t="str">
        <f t="shared" si="13"/>
        <v/>
      </c>
      <c r="AE56" s="104" t="str">
        <f t="shared" si="14"/>
        <v/>
      </c>
      <c r="AF56" s="108" t="str">
        <f>IF(AE56&lt;&gt;"",HLOOKUP(AE56,Controle!$2:$3,2,FALSE)+3,"")</f>
        <v/>
      </c>
      <c r="AG56" s="104" t="str">
        <f>IF(AE56&lt;&gt;"",HLOOKUP(AE56,Controle!$2:$3,2,FALSE)+HLOOKUP(AE56,Controle!$2:$3,2,FALSE)*14-8,"")</f>
        <v/>
      </c>
      <c r="AH56" s="105" t="str">
        <f>IF(AJ56&lt;&gt;"",HLOOKUP(AJ56,Controle!$2:$3,2,FALSE)+HLOOKUP(AJ56,Controle!$2:$3,2,FALSE)*14-8,"")</f>
        <v/>
      </c>
      <c r="AI56" s="108" t="str">
        <f>IF(AJ56&lt;&gt;"",HLOOKUP(AJ56,Controle!$2:$3,2,FALSE)+3,"")</f>
        <v/>
      </c>
      <c r="AJ56" s="105" t="str">
        <f t="shared" si="15"/>
        <v/>
      </c>
      <c r="AK56" s="101" t="str">
        <f t="shared" si="16"/>
        <v/>
      </c>
      <c r="AL56" s="89" t="str">
        <f t="shared" si="5"/>
        <v/>
      </c>
      <c r="AM56" s="89" t="str">
        <f t="shared" si="6"/>
        <v/>
      </c>
      <c r="AN56" s="89" t="str">
        <f t="shared" si="7"/>
        <v/>
      </c>
      <c r="AO56" s="89" t="str">
        <f t="shared" si="8"/>
        <v/>
      </c>
      <c r="AP56" s="89" t="str">
        <f t="shared" si="9"/>
        <v/>
      </c>
    </row>
    <row r="57" spans="1:42">
      <c r="A57" t="str">
        <f>IF(B57&lt;&gt;"",VLOOKUP(B57,'Agents Postes'!E$3:F$17,2,FALSE),"")</f>
        <v/>
      </c>
      <c r="B57" s="57"/>
      <c r="C57" s="58"/>
      <c r="D57" s="59"/>
      <c r="E57" s="59"/>
      <c r="F57" s="60"/>
      <c r="G57" s="61"/>
      <c r="H57" s="60"/>
      <c r="I57" s="61"/>
      <c r="J57" s="63"/>
      <c r="K57" s="59"/>
      <c r="L57" s="62"/>
      <c r="M57" s="52"/>
      <c r="N57" s="130"/>
      <c r="P57" s="65" t="str">
        <f t="shared" si="10"/>
        <v>NC</v>
      </c>
      <c r="X57" s="89"/>
      <c r="Y57" s="89" t="str">
        <f t="shared" si="0"/>
        <v/>
      </c>
      <c r="Z57" s="89" t="str">
        <f t="shared" si="1"/>
        <v/>
      </c>
      <c r="AA57" s="89" t="str">
        <f t="shared" si="2"/>
        <v/>
      </c>
      <c r="AB57" s="89" t="str">
        <f t="shared" si="3"/>
        <v/>
      </c>
      <c r="AC57" s="89" t="str">
        <f t="shared" si="4"/>
        <v/>
      </c>
      <c r="AD57" s="100" t="str">
        <f t="shared" si="13"/>
        <v/>
      </c>
      <c r="AE57" s="104" t="str">
        <f t="shared" si="14"/>
        <v/>
      </c>
      <c r="AF57" s="108" t="str">
        <f>IF(AE57&lt;&gt;"",HLOOKUP(AE57,Controle!$2:$3,2,FALSE)+3,"")</f>
        <v/>
      </c>
      <c r="AG57" s="104" t="str">
        <f>IF(AE57&lt;&gt;"",HLOOKUP(AE57,Controle!$2:$3,2,FALSE)+HLOOKUP(AE57,Controle!$2:$3,2,FALSE)*14-8,"")</f>
        <v/>
      </c>
      <c r="AH57" s="105" t="str">
        <f>IF(AJ57&lt;&gt;"",HLOOKUP(AJ57,Controle!$2:$3,2,FALSE)+HLOOKUP(AJ57,Controle!$2:$3,2,FALSE)*14-8,"")</f>
        <v/>
      </c>
      <c r="AI57" s="108" t="str">
        <f>IF(AJ57&lt;&gt;"",HLOOKUP(AJ57,Controle!$2:$3,2,FALSE)+3,"")</f>
        <v/>
      </c>
      <c r="AJ57" s="105" t="str">
        <f t="shared" si="15"/>
        <v/>
      </c>
      <c r="AK57" s="101" t="str">
        <f t="shared" si="16"/>
        <v/>
      </c>
      <c r="AL57" s="89" t="str">
        <f t="shared" si="5"/>
        <v/>
      </c>
      <c r="AM57" s="89" t="str">
        <f t="shared" si="6"/>
        <v/>
      </c>
      <c r="AN57" s="89" t="str">
        <f t="shared" si="7"/>
        <v/>
      </c>
      <c r="AO57" s="89" t="str">
        <f t="shared" si="8"/>
        <v/>
      </c>
      <c r="AP57" s="89" t="str">
        <f t="shared" si="9"/>
        <v/>
      </c>
    </row>
    <row r="58" spans="1:42">
      <c r="A58" t="str">
        <f>IF(B58&lt;&gt;"",VLOOKUP(B58,'Agents Postes'!E$3:F$17,2,FALSE),"")</f>
        <v/>
      </c>
      <c r="B58" s="47"/>
      <c r="C58" s="53"/>
      <c r="D58" s="49"/>
      <c r="E58" s="49"/>
      <c r="F58" s="54"/>
      <c r="G58" s="50"/>
      <c r="H58" s="54"/>
      <c r="I58" s="50"/>
      <c r="J58" s="56"/>
      <c r="K58" s="49"/>
      <c r="L58" s="55"/>
      <c r="M58" s="52"/>
      <c r="N58" s="131"/>
      <c r="P58" s="64" t="str">
        <f t="shared" si="10"/>
        <v>NC</v>
      </c>
      <c r="X58" s="89"/>
      <c r="Y58" s="89" t="str">
        <f t="shared" si="0"/>
        <v/>
      </c>
      <c r="Z58" s="89" t="str">
        <f t="shared" si="1"/>
        <v/>
      </c>
      <c r="AA58" s="89" t="str">
        <f t="shared" si="2"/>
        <v/>
      </c>
      <c r="AB58" s="89" t="str">
        <f t="shared" si="3"/>
        <v/>
      </c>
      <c r="AC58" s="89" t="str">
        <f t="shared" si="4"/>
        <v/>
      </c>
      <c r="AD58" s="100" t="str">
        <f t="shared" si="13"/>
        <v/>
      </c>
      <c r="AE58" s="104" t="str">
        <f t="shared" si="14"/>
        <v/>
      </c>
      <c r="AF58" s="108" t="str">
        <f>IF(AE58&lt;&gt;"",HLOOKUP(AE58,Controle!$2:$3,2,FALSE)+3,"")</f>
        <v/>
      </c>
      <c r="AG58" s="104" t="str">
        <f>IF(AE58&lt;&gt;"",HLOOKUP(AE58,Controle!$2:$3,2,FALSE)+HLOOKUP(AE58,Controle!$2:$3,2,FALSE)*14-8,"")</f>
        <v/>
      </c>
      <c r="AH58" s="105" t="str">
        <f>IF(AJ58&lt;&gt;"",HLOOKUP(AJ58,Controle!$2:$3,2,FALSE)+HLOOKUP(AJ58,Controle!$2:$3,2,FALSE)*14-8,"")</f>
        <v/>
      </c>
      <c r="AI58" s="108" t="str">
        <f>IF(AJ58&lt;&gt;"",HLOOKUP(AJ58,Controle!$2:$3,2,FALSE)+3,"")</f>
        <v/>
      </c>
      <c r="AJ58" s="105" t="str">
        <f t="shared" si="15"/>
        <v/>
      </c>
      <c r="AK58" s="101" t="str">
        <f t="shared" si="16"/>
        <v/>
      </c>
      <c r="AL58" s="89" t="str">
        <f t="shared" si="5"/>
        <v/>
      </c>
      <c r="AM58" s="89" t="str">
        <f t="shared" si="6"/>
        <v/>
      </c>
      <c r="AN58" s="89" t="str">
        <f t="shared" si="7"/>
        <v/>
      </c>
      <c r="AO58" s="89" t="str">
        <f t="shared" si="8"/>
        <v/>
      </c>
      <c r="AP58" s="89" t="str">
        <f t="shared" si="9"/>
        <v/>
      </c>
    </row>
    <row r="59" spans="1:42">
      <c r="A59" t="str">
        <f>IF(B59&lt;&gt;"",VLOOKUP(B59,'Agents Postes'!E$3:F$17,2,FALSE),"")</f>
        <v/>
      </c>
      <c r="B59" s="57"/>
      <c r="C59" s="58"/>
      <c r="D59" s="59"/>
      <c r="E59" s="59"/>
      <c r="F59" s="60"/>
      <c r="G59" s="61"/>
      <c r="H59" s="60"/>
      <c r="I59" s="61"/>
      <c r="J59" s="63"/>
      <c r="K59" s="59"/>
      <c r="L59" s="62"/>
      <c r="M59" s="52"/>
      <c r="N59" s="130"/>
      <c r="P59" s="65" t="str">
        <f t="shared" si="10"/>
        <v>NC</v>
      </c>
      <c r="X59" s="89"/>
      <c r="Y59" s="89" t="str">
        <f t="shared" si="0"/>
        <v/>
      </c>
      <c r="Z59" s="89" t="str">
        <f t="shared" si="1"/>
        <v/>
      </c>
      <c r="AA59" s="89" t="str">
        <f t="shared" si="2"/>
        <v/>
      </c>
      <c r="AB59" s="89" t="str">
        <f t="shared" si="3"/>
        <v/>
      </c>
      <c r="AC59" s="89" t="str">
        <f t="shared" si="4"/>
        <v/>
      </c>
      <c r="AD59" s="100" t="str">
        <f t="shared" si="13"/>
        <v/>
      </c>
      <c r="AE59" s="104" t="str">
        <f t="shared" si="14"/>
        <v/>
      </c>
      <c r="AF59" s="108" t="str">
        <f>IF(AE59&lt;&gt;"",HLOOKUP(AE59,Controle!$2:$3,2,FALSE)+3,"")</f>
        <v/>
      </c>
      <c r="AG59" s="104" t="str">
        <f>IF(AE59&lt;&gt;"",HLOOKUP(AE59,Controle!$2:$3,2,FALSE)+HLOOKUP(AE59,Controle!$2:$3,2,FALSE)*14-8,"")</f>
        <v/>
      </c>
      <c r="AH59" s="105" t="str">
        <f>IF(AJ59&lt;&gt;"",HLOOKUP(AJ59,Controle!$2:$3,2,FALSE)+HLOOKUP(AJ59,Controle!$2:$3,2,FALSE)*14-8,"")</f>
        <v/>
      </c>
      <c r="AI59" s="108" t="str">
        <f>IF(AJ59&lt;&gt;"",HLOOKUP(AJ59,Controle!$2:$3,2,FALSE)+3,"")</f>
        <v/>
      </c>
      <c r="AJ59" s="105" t="str">
        <f t="shared" si="15"/>
        <v/>
      </c>
      <c r="AK59" s="101" t="str">
        <f t="shared" si="16"/>
        <v/>
      </c>
      <c r="AL59" s="89" t="str">
        <f t="shared" si="5"/>
        <v/>
      </c>
      <c r="AM59" s="89" t="str">
        <f t="shared" si="6"/>
        <v/>
      </c>
      <c r="AN59" s="89" t="str">
        <f t="shared" si="7"/>
        <v/>
      </c>
      <c r="AO59" s="89" t="str">
        <f t="shared" si="8"/>
        <v/>
      </c>
      <c r="AP59" s="89" t="str">
        <f t="shared" si="9"/>
        <v/>
      </c>
    </row>
    <row r="60" spans="1:42">
      <c r="A60" t="str">
        <f>IF(B60&lt;&gt;"",VLOOKUP(B60,'Agents Postes'!E$3:F$17,2,FALSE),"")</f>
        <v/>
      </c>
      <c r="B60" s="47"/>
      <c r="C60" s="53"/>
      <c r="D60" s="49"/>
      <c r="E60" s="49"/>
      <c r="F60" s="54"/>
      <c r="G60" s="50"/>
      <c r="H60" s="54"/>
      <c r="I60" s="50"/>
      <c r="J60" s="56"/>
      <c r="K60" s="49"/>
      <c r="L60" s="55"/>
      <c r="M60" s="52"/>
      <c r="N60" s="131"/>
      <c r="P60" s="64" t="str">
        <f t="shared" si="10"/>
        <v>NC</v>
      </c>
      <c r="X60" s="89"/>
      <c r="Y60" s="89" t="str">
        <f t="shared" si="0"/>
        <v/>
      </c>
      <c r="Z60" s="89" t="str">
        <f t="shared" si="1"/>
        <v/>
      </c>
      <c r="AA60" s="89" t="str">
        <f t="shared" si="2"/>
        <v/>
      </c>
      <c r="AB60" s="89" t="str">
        <f t="shared" si="3"/>
        <v/>
      </c>
      <c r="AC60" s="89" t="str">
        <f t="shared" si="4"/>
        <v/>
      </c>
      <c r="AD60" s="100" t="str">
        <f t="shared" si="13"/>
        <v/>
      </c>
      <c r="AE60" s="104" t="str">
        <f t="shared" si="14"/>
        <v/>
      </c>
      <c r="AF60" s="108" t="str">
        <f>IF(AE60&lt;&gt;"",HLOOKUP(AE60,Controle!$2:$3,2,FALSE)+3,"")</f>
        <v/>
      </c>
      <c r="AG60" s="104" t="str">
        <f>IF(AE60&lt;&gt;"",HLOOKUP(AE60,Controle!$2:$3,2,FALSE)+HLOOKUP(AE60,Controle!$2:$3,2,FALSE)*14-8,"")</f>
        <v/>
      </c>
      <c r="AH60" s="105" t="str">
        <f>IF(AJ60&lt;&gt;"",HLOOKUP(AJ60,Controle!$2:$3,2,FALSE)+HLOOKUP(AJ60,Controle!$2:$3,2,FALSE)*14-8,"")</f>
        <v/>
      </c>
      <c r="AI60" s="108" t="str">
        <f>IF(AJ60&lt;&gt;"",HLOOKUP(AJ60,Controle!$2:$3,2,FALSE)+3,"")</f>
        <v/>
      </c>
      <c r="AJ60" s="105" t="str">
        <f t="shared" si="15"/>
        <v/>
      </c>
      <c r="AK60" s="101" t="str">
        <f t="shared" si="16"/>
        <v/>
      </c>
      <c r="AL60" s="89" t="str">
        <f t="shared" si="5"/>
        <v/>
      </c>
      <c r="AM60" s="89" t="str">
        <f t="shared" si="6"/>
        <v/>
      </c>
      <c r="AN60" s="89" t="str">
        <f t="shared" si="7"/>
        <v/>
      </c>
      <c r="AO60" s="89" t="str">
        <f t="shared" si="8"/>
        <v/>
      </c>
      <c r="AP60" s="89" t="str">
        <f t="shared" si="9"/>
        <v/>
      </c>
    </row>
    <row r="61" spans="1:42">
      <c r="A61" t="str">
        <f>IF(B61&lt;&gt;"",VLOOKUP(B61,'Agents Postes'!E$3:F$17,2,FALSE),"")</f>
        <v/>
      </c>
      <c r="B61" s="57"/>
      <c r="C61" s="58"/>
      <c r="D61" s="59"/>
      <c r="E61" s="59"/>
      <c r="F61" s="60"/>
      <c r="G61" s="61"/>
      <c r="H61" s="60"/>
      <c r="I61" s="61"/>
      <c r="J61" s="63"/>
      <c r="K61" s="59"/>
      <c r="L61" s="62"/>
      <c r="M61" s="52"/>
      <c r="N61" s="130"/>
      <c r="P61" s="65" t="str">
        <f t="shared" si="10"/>
        <v>NC</v>
      </c>
      <c r="X61" s="89"/>
      <c r="Y61" s="89" t="str">
        <f t="shared" si="0"/>
        <v/>
      </c>
      <c r="Z61" s="89" t="str">
        <f t="shared" si="1"/>
        <v/>
      </c>
      <c r="AA61" s="89" t="str">
        <f t="shared" si="2"/>
        <v/>
      </c>
      <c r="AB61" s="89" t="str">
        <f t="shared" si="3"/>
        <v/>
      </c>
      <c r="AC61" s="89" t="str">
        <f t="shared" si="4"/>
        <v/>
      </c>
      <c r="AD61" s="100" t="str">
        <f t="shared" si="13"/>
        <v/>
      </c>
      <c r="AE61" s="104" t="str">
        <f t="shared" si="14"/>
        <v/>
      </c>
      <c r="AF61" s="108" t="str">
        <f>IF(AE61&lt;&gt;"",HLOOKUP(AE61,Controle!$2:$3,2,FALSE)+3,"")</f>
        <v/>
      </c>
      <c r="AG61" s="104" t="str">
        <f>IF(AE61&lt;&gt;"",HLOOKUP(AE61,Controle!$2:$3,2,FALSE)+HLOOKUP(AE61,Controle!$2:$3,2,FALSE)*14-8,"")</f>
        <v/>
      </c>
      <c r="AH61" s="105" t="str">
        <f>IF(AJ61&lt;&gt;"",HLOOKUP(AJ61,Controle!$2:$3,2,FALSE)+HLOOKUP(AJ61,Controle!$2:$3,2,FALSE)*14-8,"")</f>
        <v/>
      </c>
      <c r="AI61" s="108" t="str">
        <f>IF(AJ61&lt;&gt;"",HLOOKUP(AJ61,Controle!$2:$3,2,FALSE)+3,"")</f>
        <v/>
      </c>
      <c r="AJ61" s="105" t="str">
        <f t="shared" si="15"/>
        <v/>
      </c>
      <c r="AK61" s="101" t="str">
        <f t="shared" si="16"/>
        <v/>
      </c>
      <c r="AL61" s="89" t="str">
        <f t="shared" si="5"/>
        <v/>
      </c>
      <c r="AM61" s="89" t="str">
        <f t="shared" si="6"/>
        <v/>
      </c>
      <c r="AN61" s="89" t="str">
        <f t="shared" si="7"/>
        <v/>
      </c>
      <c r="AO61" s="89" t="str">
        <f t="shared" si="8"/>
        <v/>
      </c>
      <c r="AP61" s="89" t="str">
        <f t="shared" si="9"/>
        <v/>
      </c>
    </row>
    <row r="62" spans="1:42">
      <c r="A62" t="str">
        <f>IF(B62&lt;&gt;"",VLOOKUP(B62,'Agents Postes'!E$3:F$17,2,FALSE),"")</f>
        <v/>
      </c>
      <c r="B62" s="47"/>
      <c r="C62" s="53"/>
      <c r="D62" s="49"/>
      <c r="E62" s="49"/>
      <c r="F62" s="54"/>
      <c r="G62" s="50"/>
      <c r="H62" s="54"/>
      <c r="I62" s="50"/>
      <c r="J62" s="56"/>
      <c r="K62" s="49"/>
      <c r="L62" s="55"/>
      <c r="M62" s="52"/>
      <c r="N62" s="131"/>
      <c r="P62" s="64" t="str">
        <f t="shared" si="10"/>
        <v>NC</v>
      </c>
      <c r="X62" s="89"/>
      <c r="Y62" s="89" t="str">
        <f t="shared" si="0"/>
        <v/>
      </c>
      <c r="Z62" s="89" t="str">
        <f t="shared" si="1"/>
        <v/>
      </c>
      <c r="AA62" s="89" t="str">
        <f t="shared" si="2"/>
        <v/>
      </c>
      <c r="AB62" s="89" t="str">
        <f t="shared" si="3"/>
        <v/>
      </c>
      <c r="AC62" s="89" t="str">
        <f t="shared" si="4"/>
        <v/>
      </c>
      <c r="AD62" s="100" t="str">
        <f t="shared" si="13"/>
        <v/>
      </c>
      <c r="AE62" s="104" t="str">
        <f t="shared" si="14"/>
        <v/>
      </c>
      <c r="AF62" s="108" t="str">
        <f>IF(AE62&lt;&gt;"",HLOOKUP(AE62,Controle!$2:$3,2,FALSE)+3,"")</f>
        <v/>
      </c>
      <c r="AG62" s="104" t="str">
        <f>IF(AE62&lt;&gt;"",HLOOKUP(AE62,Controle!$2:$3,2,FALSE)+HLOOKUP(AE62,Controle!$2:$3,2,FALSE)*14-8,"")</f>
        <v/>
      </c>
      <c r="AH62" s="105" t="str">
        <f>IF(AJ62&lt;&gt;"",HLOOKUP(AJ62,Controle!$2:$3,2,FALSE)+HLOOKUP(AJ62,Controle!$2:$3,2,FALSE)*14-8,"")</f>
        <v/>
      </c>
      <c r="AI62" s="108" t="str">
        <f>IF(AJ62&lt;&gt;"",HLOOKUP(AJ62,Controle!$2:$3,2,FALSE)+3,"")</f>
        <v/>
      </c>
      <c r="AJ62" s="105" t="str">
        <f t="shared" si="15"/>
        <v/>
      </c>
      <c r="AK62" s="101" t="str">
        <f t="shared" si="16"/>
        <v/>
      </c>
      <c r="AL62" s="89" t="str">
        <f t="shared" si="5"/>
        <v/>
      </c>
      <c r="AM62" s="89" t="str">
        <f t="shared" si="6"/>
        <v/>
      </c>
      <c r="AN62" s="89" t="str">
        <f t="shared" si="7"/>
        <v/>
      </c>
      <c r="AO62" s="89" t="str">
        <f t="shared" si="8"/>
        <v/>
      </c>
      <c r="AP62" s="89" t="str">
        <f t="shared" si="9"/>
        <v/>
      </c>
    </row>
    <row r="63" spans="1:42">
      <c r="A63" t="str">
        <f>IF(B63&lt;&gt;"",VLOOKUP(B63,'Agents Postes'!E$3:F$17,2,FALSE),"")</f>
        <v/>
      </c>
      <c r="B63" s="57"/>
      <c r="C63" s="58"/>
      <c r="D63" s="59"/>
      <c r="E63" s="59"/>
      <c r="F63" s="60"/>
      <c r="G63" s="61"/>
      <c r="H63" s="60"/>
      <c r="I63" s="61"/>
      <c r="J63" s="63"/>
      <c r="K63" s="59"/>
      <c r="L63" s="62"/>
      <c r="M63" s="52"/>
      <c r="N63" s="130"/>
      <c r="P63" s="65" t="str">
        <f t="shared" si="10"/>
        <v>NC</v>
      </c>
      <c r="X63" s="89"/>
      <c r="Y63" s="89" t="str">
        <f t="shared" si="0"/>
        <v/>
      </c>
      <c r="Z63" s="89" t="str">
        <f t="shared" si="1"/>
        <v/>
      </c>
      <c r="AA63" s="89" t="str">
        <f t="shared" si="2"/>
        <v/>
      </c>
      <c r="AB63" s="89" t="str">
        <f t="shared" si="3"/>
        <v/>
      </c>
      <c r="AC63" s="89" t="str">
        <f t="shared" si="4"/>
        <v/>
      </c>
      <c r="AD63" s="100" t="str">
        <f t="shared" si="13"/>
        <v/>
      </c>
      <c r="AE63" s="104" t="str">
        <f t="shared" si="14"/>
        <v/>
      </c>
      <c r="AF63" s="108" t="str">
        <f>IF(AE63&lt;&gt;"",HLOOKUP(AE63,Controle!$2:$3,2,FALSE)+3,"")</f>
        <v/>
      </c>
      <c r="AG63" s="104" t="str">
        <f>IF(AE63&lt;&gt;"",HLOOKUP(AE63,Controle!$2:$3,2,FALSE)+HLOOKUP(AE63,Controle!$2:$3,2,FALSE)*14-8,"")</f>
        <v/>
      </c>
      <c r="AH63" s="105" t="str">
        <f>IF(AJ63&lt;&gt;"",HLOOKUP(AJ63,Controle!$2:$3,2,FALSE)+HLOOKUP(AJ63,Controle!$2:$3,2,FALSE)*14-8,"")</f>
        <v/>
      </c>
      <c r="AI63" s="108" t="str">
        <f>IF(AJ63&lt;&gt;"",HLOOKUP(AJ63,Controle!$2:$3,2,FALSE)+3,"")</f>
        <v/>
      </c>
      <c r="AJ63" s="105" t="str">
        <f t="shared" si="15"/>
        <v/>
      </c>
      <c r="AK63" s="101" t="str">
        <f t="shared" si="16"/>
        <v/>
      </c>
      <c r="AL63" s="89" t="str">
        <f t="shared" si="5"/>
        <v/>
      </c>
      <c r="AM63" s="89" t="str">
        <f t="shared" si="6"/>
        <v/>
      </c>
      <c r="AN63" s="89" t="str">
        <f t="shared" si="7"/>
        <v/>
      </c>
      <c r="AO63" s="89" t="str">
        <f t="shared" si="8"/>
        <v/>
      </c>
      <c r="AP63" s="89" t="str">
        <f t="shared" si="9"/>
        <v/>
      </c>
    </row>
    <row r="64" spans="1:42">
      <c r="A64" t="str">
        <f>IF(B64&lt;&gt;"",VLOOKUP(B64,'Agents Postes'!E$3:F$17,2,FALSE),"")</f>
        <v/>
      </c>
      <c r="B64" s="47"/>
      <c r="C64" s="53"/>
      <c r="D64" s="49"/>
      <c r="E64" s="49"/>
      <c r="F64" s="54"/>
      <c r="G64" s="50"/>
      <c r="H64" s="54"/>
      <c r="I64" s="50"/>
      <c r="J64" s="56"/>
      <c r="K64" s="49"/>
      <c r="L64" s="55"/>
      <c r="M64" s="52"/>
      <c r="N64" s="131"/>
      <c r="P64" s="64" t="str">
        <f t="shared" si="10"/>
        <v>NC</v>
      </c>
      <c r="X64" s="89"/>
      <c r="Y64" s="89" t="str">
        <f t="shared" si="0"/>
        <v/>
      </c>
      <c r="Z64" s="89" t="str">
        <f t="shared" si="1"/>
        <v/>
      </c>
      <c r="AA64" s="89" t="str">
        <f t="shared" si="2"/>
        <v/>
      </c>
      <c r="AB64" s="89" t="str">
        <f t="shared" si="3"/>
        <v/>
      </c>
      <c r="AC64" s="89" t="str">
        <f t="shared" si="4"/>
        <v/>
      </c>
      <c r="AD64" s="100" t="str">
        <f t="shared" si="13"/>
        <v/>
      </c>
      <c r="AE64" s="104" t="str">
        <f t="shared" si="14"/>
        <v/>
      </c>
      <c r="AF64" s="108" t="str">
        <f>IF(AE64&lt;&gt;"",HLOOKUP(AE64,Controle!$2:$3,2,FALSE)+3,"")</f>
        <v/>
      </c>
      <c r="AG64" s="104" t="str">
        <f>IF(AE64&lt;&gt;"",HLOOKUP(AE64,Controle!$2:$3,2,FALSE)+HLOOKUP(AE64,Controle!$2:$3,2,FALSE)*14-8,"")</f>
        <v/>
      </c>
      <c r="AH64" s="105" t="str">
        <f>IF(AJ64&lt;&gt;"",HLOOKUP(AJ64,Controle!$2:$3,2,FALSE)+HLOOKUP(AJ64,Controle!$2:$3,2,FALSE)*14-8,"")</f>
        <v/>
      </c>
      <c r="AI64" s="108" t="str">
        <f>IF(AJ64&lt;&gt;"",HLOOKUP(AJ64,Controle!$2:$3,2,FALSE)+3,"")</f>
        <v/>
      </c>
      <c r="AJ64" s="105" t="str">
        <f t="shared" si="15"/>
        <v/>
      </c>
      <c r="AK64" s="101" t="str">
        <f t="shared" si="16"/>
        <v/>
      </c>
      <c r="AL64" s="89" t="str">
        <f t="shared" si="5"/>
        <v/>
      </c>
      <c r="AM64" s="89" t="str">
        <f t="shared" si="6"/>
        <v/>
      </c>
      <c r="AN64" s="89" t="str">
        <f t="shared" si="7"/>
        <v/>
      </c>
      <c r="AO64" s="89" t="str">
        <f t="shared" si="8"/>
        <v/>
      </c>
      <c r="AP64" s="89" t="str">
        <f t="shared" si="9"/>
        <v/>
      </c>
    </row>
    <row r="65" spans="1:42">
      <c r="A65" t="str">
        <f>IF(B65&lt;&gt;"",VLOOKUP(B65,'Agents Postes'!E$3:F$17,2,FALSE),"")</f>
        <v/>
      </c>
      <c r="B65" s="57"/>
      <c r="C65" s="58"/>
      <c r="D65" s="59"/>
      <c r="E65" s="59"/>
      <c r="F65" s="60"/>
      <c r="G65" s="61"/>
      <c r="H65" s="60"/>
      <c r="I65" s="61"/>
      <c r="J65" s="63"/>
      <c r="K65" s="59"/>
      <c r="L65" s="62"/>
      <c r="M65" s="52"/>
      <c r="N65" s="130"/>
      <c r="P65" s="65" t="str">
        <f t="shared" si="10"/>
        <v>NC</v>
      </c>
      <c r="X65" s="89"/>
      <c r="Y65" s="89" t="str">
        <f t="shared" si="0"/>
        <v/>
      </c>
      <c r="Z65" s="89" t="str">
        <f t="shared" si="1"/>
        <v/>
      </c>
      <c r="AA65" s="89" t="str">
        <f t="shared" si="2"/>
        <v/>
      </c>
      <c r="AB65" s="89" t="str">
        <f t="shared" si="3"/>
        <v/>
      </c>
      <c r="AC65" s="89" t="str">
        <f t="shared" si="4"/>
        <v/>
      </c>
      <c r="AD65" s="100" t="str">
        <f t="shared" si="13"/>
        <v/>
      </c>
      <c r="AE65" s="104" t="str">
        <f t="shared" si="14"/>
        <v/>
      </c>
      <c r="AF65" s="108" t="str">
        <f>IF(AE65&lt;&gt;"",HLOOKUP(AE65,Controle!$2:$3,2,FALSE)+3,"")</f>
        <v/>
      </c>
      <c r="AG65" s="104" t="str">
        <f>IF(AE65&lt;&gt;"",HLOOKUP(AE65,Controle!$2:$3,2,FALSE)+HLOOKUP(AE65,Controle!$2:$3,2,FALSE)*14-8,"")</f>
        <v/>
      </c>
      <c r="AH65" s="105" t="str">
        <f>IF(AJ65&lt;&gt;"",HLOOKUP(AJ65,Controle!$2:$3,2,FALSE)+HLOOKUP(AJ65,Controle!$2:$3,2,FALSE)*14-8,"")</f>
        <v/>
      </c>
      <c r="AI65" s="108" t="str">
        <f>IF(AJ65&lt;&gt;"",HLOOKUP(AJ65,Controle!$2:$3,2,FALSE)+3,"")</f>
        <v/>
      </c>
      <c r="AJ65" s="105" t="str">
        <f t="shared" si="15"/>
        <v/>
      </c>
      <c r="AK65" s="101" t="str">
        <f t="shared" si="16"/>
        <v/>
      </c>
      <c r="AL65" s="89" t="str">
        <f t="shared" si="5"/>
        <v/>
      </c>
      <c r="AM65" s="89" t="str">
        <f t="shared" si="6"/>
        <v/>
      </c>
      <c r="AN65" s="89" t="str">
        <f t="shared" si="7"/>
        <v/>
      </c>
      <c r="AO65" s="89" t="str">
        <f t="shared" si="8"/>
        <v/>
      </c>
      <c r="AP65" s="89" t="str">
        <f t="shared" si="9"/>
        <v/>
      </c>
    </row>
    <row r="66" spans="1:42">
      <c r="A66" t="str">
        <f>IF(B66&lt;&gt;"",VLOOKUP(B66,'Agents Postes'!E$3:F$17,2,FALSE),"")</f>
        <v/>
      </c>
      <c r="B66" s="47"/>
      <c r="C66" s="53"/>
      <c r="D66" s="49"/>
      <c r="E66" s="49"/>
      <c r="F66" s="54"/>
      <c r="G66" s="50"/>
      <c r="H66" s="54"/>
      <c r="I66" s="50"/>
      <c r="J66" s="56"/>
      <c r="K66" s="49"/>
      <c r="L66" s="55"/>
      <c r="M66" s="52"/>
      <c r="N66" s="131"/>
      <c r="P66" s="64" t="str">
        <f t="shared" si="10"/>
        <v>NC</v>
      </c>
      <c r="X66" s="89"/>
      <c r="Y66" s="89" t="str">
        <f t="shared" ref="Y66:Y129" si="17">IF(D66&lt;&gt;"",IF(NETWORKDAYS($D66,$D66,Feries)&gt;=1,1,0),"")</f>
        <v/>
      </c>
      <c r="Z66" s="89" t="str">
        <f t="shared" ref="Z66:Z129" si="18">IF(D66&lt;&gt;"",IF(NETWORKDAYS($D66,$D66+1,Feries)&gt;=1,1,0),"")</f>
        <v/>
      </c>
      <c r="AA66" s="89" t="str">
        <f t="shared" ref="AA66:AA129" si="19">IF(D66&lt;&gt;"",IF(NETWORKDAYS($D66,$D66+2,Feries)&gt;=1,1,0),"")</f>
        <v/>
      </c>
      <c r="AB66" s="89" t="str">
        <f t="shared" ref="AB66:AB129" si="20">IF(D66&lt;&gt;"",IF(NETWORKDAYS($D66,$D66+3,Feries)&gt;=1,1,0),"")</f>
        <v/>
      </c>
      <c r="AC66" s="89" t="str">
        <f t="shared" ref="AC66:AC129" si="21">IF(D66&lt;&gt;"",IF(NETWORKDAYS($D66,$D66+4,Feries)&gt;=1,1,0),"")</f>
        <v/>
      </c>
      <c r="AD66" s="100" t="str">
        <f t="shared" si="13"/>
        <v/>
      </c>
      <c r="AE66" s="104" t="str">
        <f t="shared" si="14"/>
        <v/>
      </c>
      <c r="AF66" s="108" t="str">
        <f>IF(AE66&lt;&gt;"",HLOOKUP(AE66,Controle!$2:$3,2,FALSE)+3,"")</f>
        <v/>
      </c>
      <c r="AG66" s="104" t="str">
        <f>IF(AE66&lt;&gt;"",HLOOKUP(AE66,Controle!$2:$3,2,FALSE)+HLOOKUP(AE66,Controle!$2:$3,2,FALSE)*14-8,"")</f>
        <v/>
      </c>
      <c r="AH66" s="105" t="str">
        <f>IF(AJ66&lt;&gt;"",HLOOKUP(AJ66,Controle!$2:$3,2,FALSE)+HLOOKUP(AJ66,Controle!$2:$3,2,FALSE)*14-8,"")</f>
        <v/>
      </c>
      <c r="AI66" s="108" t="str">
        <f>IF(AJ66&lt;&gt;"",HLOOKUP(AJ66,Controle!$2:$3,2,FALSE)+3,"")</f>
        <v/>
      </c>
      <c r="AJ66" s="105" t="str">
        <f t="shared" si="15"/>
        <v/>
      </c>
      <c r="AK66" s="101" t="str">
        <f t="shared" si="16"/>
        <v/>
      </c>
      <c r="AL66" s="89" t="str">
        <f t="shared" ref="AL66:AL129" si="22">IF(E66&lt;&gt;"",IF(OR(NETWORKDAYS($E66,$E66-4,Feries)=1,NETWORKDAYS($E66,$E66-4,Feries)&lt;0),1,0),"")</f>
        <v/>
      </c>
      <c r="AM66" s="89" t="str">
        <f t="shared" ref="AM66:AM129" si="23">IF(E66&lt;&gt;"",IF(OR(NETWORKDAYS($E66,$E66-3,Feries)=1,NETWORKDAYS($E66,$E66-3,Feries)&lt;0),1,0),"")</f>
        <v/>
      </c>
      <c r="AN66" s="89" t="str">
        <f t="shared" ref="AN66:AN129" si="24">IF(E66&lt;&gt;"",IF(OR(NETWORKDAYS($E66,$E66-2,Feries)=1,NETWORKDAYS($E66,$E66-2,Feries)&lt;0),1,0),"")</f>
        <v/>
      </c>
      <c r="AO66" s="89" t="str">
        <f t="shared" ref="AO66:AO129" si="25">IF(E66&lt;&gt;"",IF(OR(NETWORKDAYS($E66,$E66-1,Feries)=1,NETWORKDAYS($E66,$E66-1,Feries)&lt;0),1,0),"")</f>
        <v/>
      </c>
      <c r="AP66" s="89" t="str">
        <f t="shared" ref="AP66:AP129" si="26">IF(E66&lt;&gt;"",IF(OR(NETWORKDAYS($E66,$E66,Feries)=1,NETWORKDAYS($E66,$E66,Feries)&lt;0),1,0),"")</f>
        <v/>
      </c>
    </row>
    <row r="67" spans="1:42">
      <c r="A67" t="str">
        <f>IF(B67&lt;&gt;"",VLOOKUP(B67,'Agents Postes'!E$3:F$17,2,FALSE),"")</f>
        <v/>
      </c>
      <c r="B67" s="57"/>
      <c r="C67" s="58"/>
      <c r="D67" s="59"/>
      <c r="E67" s="59"/>
      <c r="F67" s="60"/>
      <c r="G67" s="61"/>
      <c r="H67" s="60"/>
      <c r="I67" s="61"/>
      <c r="J67" s="63"/>
      <c r="K67" s="59"/>
      <c r="L67" s="62"/>
      <c r="M67" s="52"/>
      <c r="N67" s="130"/>
      <c r="P67" s="65" t="str">
        <f t="shared" ref="P67:P130" si="27">IF(OR(B67="",C67="",E67="",SUM(F67:K67)=0,AND(S$1&lt;&gt;"",D67&lt;S$1),AND(S$3&lt;&gt;"",E67&gt;S$3),AND(SUM(F67:G67)&gt;0,OR(F67=0,G67=0)),AND(SUM(H67:I67)&gt;0,OR(H67=0,I67=0)),AND(SUM(J67:K67)&gt;0,OR(J67=0,K67=0)),ISERROR(MONTH(D67)),ISERROR(MONTH(E67))),"NC","")</f>
        <v>NC</v>
      </c>
      <c r="X67" s="89"/>
      <c r="Y67" s="89" t="str">
        <f t="shared" si="17"/>
        <v/>
      </c>
      <c r="Z67" s="89" t="str">
        <f t="shared" si="18"/>
        <v/>
      </c>
      <c r="AA67" s="89" t="str">
        <f t="shared" si="19"/>
        <v/>
      </c>
      <c r="AB67" s="89" t="str">
        <f t="shared" si="20"/>
        <v/>
      </c>
      <c r="AC67" s="89" t="str">
        <f t="shared" si="21"/>
        <v/>
      </c>
      <c r="AD67" s="100" t="str">
        <f t="shared" si="13"/>
        <v/>
      </c>
      <c r="AE67" s="104" t="str">
        <f t="shared" si="14"/>
        <v/>
      </c>
      <c r="AF67" s="108" t="str">
        <f>IF(AE67&lt;&gt;"",HLOOKUP(AE67,Controle!$2:$3,2,FALSE)+3,"")</f>
        <v/>
      </c>
      <c r="AG67" s="104" t="str">
        <f>IF(AE67&lt;&gt;"",HLOOKUP(AE67,Controle!$2:$3,2,FALSE)+HLOOKUP(AE67,Controle!$2:$3,2,FALSE)*14-8,"")</f>
        <v/>
      </c>
      <c r="AH67" s="105" t="str">
        <f>IF(AJ67&lt;&gt;"",HLOOKUP(AJ67,Controle!$2:$3,2,FALSE)+HLOOKUP(AJ67,Controle!$2:$3,2,FALSE)*14-8,"")</f>
        <v/>
      </c>
      <c r="AI67" s="108" t="str">
        <f>IF(AJ67&lt;&gt;"",HLOOKUP(AJ67,Controle!$2:$3,2,FALSE)+3,"")</f>
        <v/>
      </c>
      <c r="AJ67" s="105" t="str">
        <f t="shared" si="15"/>
        <v/>
      </c>
      <c r="AK67" s="101" t="str">
        <f t="shared" si="16"/>
        <v/>
      </c>
      <c r="AL67" s="89" t="str">
        <f t="shared" si="22"/>
        <v/>
      </c>
      <c r="AM67" s="89" t="str">
        <f t="shared" si="23"/>
        <v/>
      </c>
      <c r="AN67" s="89" t="str">
        <f t="shared" si="24"/>
        <v/>
      </c>
      <c r="AO67" s="89" t="str">
        <f t="shared" si="25"/>
        <v/>
      </c>
      <c r="AP67" s="89" t="str">
        <f t="shared" si="26"/>
        <v/>
      </c>
    </row>
    <row r="68" spans="1:42">
      <c r="A68" t="str">
        <f>IF(B68&lt;&gt;"",VLOOKUP(B68,'Agents Postes'!E$3:F$17,2,FALSE),"")</f>
        <v/>
      </c>
      <c r="B68" s="47"/>
      <c r="C68" s="53"/>
      <c r="D68" s="49"/>
      <c r="E68" s="49"/>
      <c r="F68" s="54"/>
      <c r="G68" s="50"/>
      <c r="H68" s="54"/>
      <c r="I68" s="50"/>
      <c r="J68" s="56"/>
      <c r="K68" s="49"/>
      <c r="L68" s="55"/>
      <c r="M68" s="52"/>
      <c r="N68" s="131"/>
      <c r="P68" s="64" t="str">
        <f t="shared" si="27"/>
        <v>NC</v>
      </c>
      <c r="X68" s="89"/>
      <c r="Y68" s="89" t="str">
        <f t="shared" si="17"/>
        <v/>
      </c>
      <c r="Z68" s="89" t="str">
        <f t="shared" si="18"/>
        <v/>
      </c>
      <c r="AA68" s="89" t="str">
        <f t="shared" si="19"/>
        <v/>
      </c>
      <c r="AB68" s="89" t="str">
        <f t="shared" si="20"/>
        <v/>
      </c>
      <c r="AC68" s="89" t="str">
        <f t="shared" si="21"/>
        <v/>
      </c>
      <c r="AD68" s="100" t="str">
        <f t="shared" si="13"/>
        <v/>
      </c>
      <c r="AE68" s="104" t="str">
        <f t="shared" si="14"/>
        <v/>
      </c>
      <c r="AF68" s="108" t="str">
        <f>IF(AE68&lt;&gt;"",HLOOKUP(AE68,Controle!$2:$3,2,FALSE)+3,"")</f>
        <v/>
      </c>
      <c r="AG68" s="104" t="str">
        <f>IF(AE68&lt;&gt;"",HLOOKUP(AE68,Controle!$2:$3,2,FALSE)+HLOOKUP(AE68,Controle!$2:$3,2,FALSE)*14-8,"")</f>
        <v/>
      </c>
      <c r="AH68" s="105" t="str">
        <f>IF(AJ68&lt;&gt;"",HLOOKUP(AJ68,Controle!$2:$3,2,FALSE)+HLOOKUP(AJ68,Controle!$2:$3,2,FALSE)*14-8,"")</f>
        <v/>
      </c>
      <c r="AI68" s="108" t="str">
        <f>IF(AJ68&lt;&gt;"",HLOOKUP(AJ68,Controle!$2:$3,2,FALSE)+3,"")</f>
        <v/>
      </c>
      <c r="AJ68" s="105" t="str">
        <f t="shared" si="15"/>
        <v/>
      </c>
      <c r="AK68" s="101" t="str">
        <f t="shared" si="16"/>
        <v/>
      </c>
      <c r="AL68" s="89" t="str">
        <f t="shared" si="22"/>
        <v/>
      </c>
      <c r="AM68" s="89" t="str">
        <f t="shared" si="23"/>
        <v/>
      </c>
      <c r="AN68" s="89" t="str">
        <f t="shared" si="24"/>
        <v/>
      </c>
      <c r="AO68" s="89" t="str">
        <f t="shared" si="25"/>
        <v/>
      </c>
      <c r="AP68" s="89" t="str">
        <f t="shared" si="26"/>
        <v/>
      </c>
    </row>
    <row r="69" spans="1:42">
      <c r="A69" t="str">
        <f>IF(B69&lt;&gt;"",VLOOKUP(B69,'Agents Postes'!E$3:F$17,2,FALSE),"")</f>
        <v/>
      </c>
      <c r="B69" s="57"/>
      <c r="C69" s="58"/>
      <c r="D69" s="59"/>
      <c r="E69" s="59"/>
      <c r="F69" s="60"/>
      <c r="G69" s="61"/>
      <c r="H69" s="60"/>
      <c r="I69" s="61"/>
      <c r="J69" s="63"/>
      <c r="K69" s="59"/>
      <c r="L69" s="62"/>
      <c r="M69" s="52"/>
      <c r="N69" s="130"/>
      <c r="P69" s="65" t="str">
        <f t="shared" si="27"/>
        <v>NC</v>
      </c>
      <c r="X69" s="89"/>
      <c r="Y69" s="89" t="str">
        <f t="shared" si="17"/>
        <v/>
      </c>
      <c r="Z69" s="89" t="str">
        <f t="shared" si="18"/>
        <v/>
      </c>
      <c r="AA69" s="89" t="str">
        <f t="shared" si="19"/>
        <v/>
      </c>
      <c r="AB69" s="89" t="str">
        <f t="shared" si="20"/>
        <v/>
      </c>
      <c r="AC69" s="89" t="str">
        <f t="shared" si="21"/>
        <v/>
      </c>
      <c r="AD69" s="100" t="str">
        <f t="shared" ref="AD69:AD132" si="28">IF(D69&lt;&gt;"",IF(Y69=1,0,IF(Z69=1,1,IF(AA69=1,2,IF(AB69=1,3,IF(AB69=1,4,5))))),"")</f>
        <v/>
      </c>
      <c r="AE69" s="104" t="str">
        <f t="shared" ref="AE69:AE132" si="29">IF(D69&lt;&gt;"",D69+AD69,"")</f>
        <v/>
      </c>
      <c r="AF69" s="108" t="str">
        <f>IF(AE69&lt;&gt;"",HLOOKUP(AE69,Controle!$2:$3,2,FALSE)+3,"")</f>
        <v/>
      </c>
      <c r="AG69" s="104" t="str">
        <f>IF(AE69&lt;&gt;"",HLOOKUP(AE69,Controle!$2:$3,2,FALSE)+HLOOKUP(AE69,Controle!$2:$3,2,FALSE)*14-8,"")</f>
        <v/>
      </c>
      <c r="AH69" s="105" t="str">
        <f>IF(AJ69&lt;&gt;"",HLOOKUP(AJ69,Controle!$2:$3,2,FALSE)+HLOOKUP(AJ69,Controle!$2:$3,2,FALSE)*14-8,"")</f>
        <v/>
      </c>
      <c r="AI69" s="108" t="str">
        <f>IF(AJ69&lt;&gt;"",HLOOKUP(AJ69,Controle!$2:$3,2,FALSE)+3,"")</f>
        <v/>
      </c>
      <c r="AJ69" s="105" t="str">
        <f t="shared" ref="AJ69:AJ132" si="30">IF(E69&lt;&gt;"",E69-AK69,"")</f>
        <v/>
      </c>
      <c r="AK69" s="101" t="str">
        <f t="shared" ref="AK69:AK132" si="31">IF(E69&lt;&gt;"",IF(AP69=1,0,IF(AO69=1,1,IF(AN69=1,2,IF(AM69=1,1,IF(AL69=1,4,5))))),"")</f>
        <v/>
      </c>
      <c r="AL69" s="89" t="str">
        <f t="shared" si="22"/>
        <v/>
      </c>
      <c r="AM69" s="89" t="str">
        <f t="shared" si="23"/>
        <v/>
      </c>
      <c r="AN69" s="89" t="str">
        <f t="shared" si="24"/>
        <v/>
      </c>
      <c r="AO69" s="89" t="str">
        <f t="shared" si="25"/>
        <v/>
      </c>
      <c r="AP69" s="89" t="str">
        <f t="shared" si="26"/>
        <v/>
      </c>
    </row>
    <row r="70" spans="1:42">
      <c r="A70" t="str">
        <f>IF(B70&lt;&gt;"",VLOOKUP(B70,'Agents Postes'!E$3:F$17,2,FALSE),"")</f>
        <v/>
      </c>
      <c r="B70" s="47"/>
      <c r="C70" s="53"/>
      <c r="D70" s="49"/>
      <c r="E70" s="49"/>
      <c r="F70" s="54"/>
      <c r="G70" s="50"/>
      <c r="H70" s="54"/>
      <c r="I70" s="50"/>
      <c r="J70" s="56"/>
      <c r="K70" s="49"/>
      <c r="L70" s="55"/>
      <c r="M70" s="52"/>
      <c r="N70" s="131"/>
      <c r="P70" s="64" t="str">
        <f t="shared" si="27"/>
        <v>NC</v>
      </c>
      <c r="X70" s="89"/>
      <c r="Y70" s="89" t="str">
        <f t="shared" si="17"/>
        <v/>
      </c>
      <c r="Z70" s="89" t="str">
        <f t="shared" si="18"/>
        <v/>
      </c>
      <c r="AA70" s="89" t="str">
        <f t="shared" si="19"/>
        <v/>
      </c>
      <c r="AB70" s="89" t="str">
        <f t="shared" si="20"/>
        <v/>
      </c>
      <c r="AC70" s="89" t="str">
        <f t="shared" si="21"/>
        <v/>
      </c>
      <c r="AD70" s="100" t="str">
        <f t="shared" si="28"/>
        <v/>
      </c>
      <c r="AE70" s="104" t="str">
        <f t="shared" si="29"/>
        <v/>
      </c>
      <c r="AF70" s="108" t="str">
        <f>IF(AE70&lt;&gt;"",HLOOKUP(AE70,Controle!$2:$3,2,FALSE)+3,"")</f>
        <v/>
      </c>
      <c r="AG70" s="104" t="str">
        <f>IF(AE70&lt;&gt;"",HLOOKUP(AE70,Controle!$2:$3,2,FALSE)+HLOOKUP(AE70,Controle!$2:$3,2,FALSE)*14-8,"")</f>
        <v/>
      </c>
      <c r="AH70" s="105" t="str">
        <f>IF(AJ70&lt;&gt;"",HLOOKUP(AJ70,Controle!$2:$3,2,FALSE)+HLOOKUP(AJ70,Controle!$2:$3,2,FALSE)*14-8,"")</f>
        <v/>
      </c>
      <c r="AI70" s="108" t="str">
        <f>IF(AJ70&lt;&gt;"",HLOOKUP(AJ70,Controle!$2:$3,2,FALSE)+3,"")</f>
        <v/>
      </c>
      <c r="AJ70" s="105" t="str">
        <f t="shared" si="30"/>
        <v/>
      </c>
      <c r="AK70" s="101" t="str">
        <f t="shared" si="31"/>
        <v/>
      </c>
      <c r="AL70" s="89" t="str">
        <f t="shared" si="22"/>
        <v/>
      </c>
      <c r="AM70" s="89" t="str">
        <f t="shared" si="23"/>
        <v/>
      </c>
      <c r="AN70" s="89" t="str">
        <f t="shared" si="24"/>
        <v/>
      </c>
      <c r="AO70" s="89" t="str">
        <f t="shared" si="25"/>
        <v/>
      </c>
      <c r="AP70" s="89" t="str">
        <f t="shared" si="26"/>
        <v/>
      </c>
    </row>
    <row r="71" spans="1:42">
      <c r="A71" t="str">
        <f>IF(B71&lt;&gt;"",VLOOKUP(B71,'Agents Postes'!E$3:F$17,2,FALSE),"")</f>
        <v/>
      </c>
      <c r="B71" s="57"/>
      <c r="C71" s="58"/>
      <c r="D71" s="59"/>
      <c r="E71" s="59"/>
      <c r="F71" s="60"/>
      <c r="G71" s="61"/>
      <c r="H71" s="60"/>
      <c r="I71" s="61"/>
      <c r="J71" s="63"/>
      <c r="K71" s="59"/>
      <c r="L71" s="62"/>
      <c r="M71" s="52"/>
      <c r="N71" s="130"/>
      <c r="P71" s="65" t="str">
        <f t="shared" si="27"/>
        <v>NC</v>
      </c>
      <c r="X71" s="89"/>
      <c r="Y71" s="89" t="str">
        <f t="shared" si="17"/>
        <v/>
      </c>
      <c r="Z71" s="89" t="str">
        <f t="shared" si="18"/>
        <v/>
      </c>
      <c r="AA71" s="89" t="str">
        <f t="shared" si="19"/>
        <v/>
      </c>
      <c r="AB71" s="89" t="str">
        <f t="shared" si="20"/>
        <v/>
      </c>
      <c r="AC71" s="89" t="str">
        <f t="shared" si="21"/>
        <v/>
      </c>
      <c r="AD71" s="100" t="str">
        <f t="shared" si="28"/>
        <v/>
      </c>
      <c r="AE71" s="104" t="str">
        <f t="shared" si="29"/>
        <v/>
      </c>
      <c r="AF71" s="108" t="str">
        <f>IF(AE71&lt;&gt;"",HLOOKUP(AE71,Controle!$2:$3,2,FALSE)+3,"")</f>
        <v/>
      </c>
      <c r="AG71" s="104" t="str">
        <f>IF(AE71&lt;&gt;"",HLOOKUP(AE71,Controle!$2:$3,2,FALSE)+HLOOKUP(AE71,Controle!$2:$3,2,FALSE)*14-8,"")</f>
        <v/>
      </c>
      <c r="AH71" s="105" t="str">
        <f>IF(AJ71&lt;&gt;"",HLOOKUP(AJ71,Controle!$2:$3,2,FALSE)+HLOOKUP(AJ71,Controle!$2:$3,2,FALSE)*14-8,"")</f>
        <v/>
      </c>
      <c r="AI71" s="108" t="str">
        <f>IF(AJ71&lt;&gt;"",HLOOKUP(AJ71,Controle!$2:$3,2,FALSE)+3,"")</f>
        <v/>
      </c>
      <c r="AJ71" s="105" t="str">
        <f t="shared" si="30"/>
        <v/>
      </c>
      <c r="AK71" s="101" t="str">
        <f t="shared" si="31"/>
        <v/>
      </c>
      <c r="AL71" s="89" t="str">
        <f t="shared" si="22"/>
        <v/>
      </c>
      <c r="AM71" s="89" t="str">
        <f t="shared" si="23"/>
        <v/>
      </c>
      <c r="AN71" s="89" t="str">
        <f t="shared" si="24"/>
        <v/>
      </c>
      <c r="AO71" s="89" t="str">
        <f t="shared" si="25"/>
        <v/>
      </c>
      <c r="AP71" s="89" t="str">
        <f t="shared" si="26"/>
        <v/>
      </c>
    </row>
    <row r="72" spans="1:42">
      <c r="A72" t="str">
        <f>IF(B72&lt;&gt;"",VLOOKUP(B72,'Agents Postes'!E$3:F$17,2,FALSE),"")</f>
        <v/>
      </c>
      <c r="B72" s="47"/>
      <c r="C72" s="53"/>
      <c r="D72" s="49"/>
      <c r="E72" s="49"/>
      <c r="F72" s="54"/>
      <c r="G72" s="50"/>
      <c r="H72" s="54"/>
      <c r="I72" s="50"/>
      <c r="J72" s="56"/>
      <c r="K72" s="49"/>
      <c r="L72" s="55"/>
      <c r="M72" s="52"/>
      <c r="N72" s="131"/>
      <c r="P72" s="64" t="str">
        <f t="shared" si="27"/>
        <v>NC</v>
      </c>
      <c r="X72" s="89"/>
      <c r="Y72" s="89" t="str">
        <f t="shared" si="17"/>
        <v/>
      </c>
      <c r="Z72" s="89" t="str">
        <f t="shared" si="18"/>
        <v/>
      </c>
      <c r="AA72" s="89" t="str">
        <f t="shared" si="19"/>
        <v/>
      </c>
      <c r="AB72" s="89" t="str">
        <f t="shared" si="20"/>
        <v/>
      </c>
      <c r="AC72" s="89" t="str">
        <f t="shared" si="21"/>
        <v/>
      </c>
      <c r="AD72" s="100" t="str">
        <f t="shared" si="28"/>
        <v/>
      </c>
      <c r="AE72" s="104" t="str">
        <f t="shared" si="29"/>
        <v/>
      </c>
      <c r="AF72" s="108" t="str">
        <f>IF(AE72&lt;&gt;"",HLOOKUP(AE72,Controle!$2:$3,2,FALSE)+3,"")</f>
        <v/>
      </c>
      <c r="AG72" s="104" t="str">
        <f>IF(AE72&lt;&gt;"",HLOOKUP(AE72,Controle!$2:$3,2,FALSE)+HLOOKUP(AE72,Controle!$2:$3,2,FALSE)*14-8,"")</f>
        <v/>
      </c>
      <c r="AH72" s="105" t="str">
        <f>IF(AJ72&lt;&gt;"",HLOOKUP(AJ72,Controle!$2:$3,2,FALSE)+HLOOKUP(AJ72,Controle!$2:$3,2,FALSE)*14-8,"")</f>
        <v/>
      </c>
      <c r="AI72" s="108" t="str">
        <f>IF(AJ72&lt;&gt;"",HLOOKUP(AJ72,Controle!$2:$3,2,FALSE)+3,"")</f>
        <v/>
      </c>
      <c r="AJ72" s="105" t="str">
        <f t="shared" si="30"/>
        <v/>
      </c>
      <c r="AK72" s="101" t="str">
        <f t="shared" si="31"/>
        <v/>
      </c>
      <c r="AL72" s="89" t="str">
        <f t="shared" si="22"/>
        <v/>
      </c>
      <c r="AM72" s="89" t="str">
        <f t="shared" si="23"/>
        <v/>
      </c>
      <c r="AN72" s="89" t="str">
        <f t="shared" si="24"/>
        <v/>
      </c>
      <c r="AO72" s="89" t="str">
        <f t="shared" si="25"/>
        <v/>
      </c>
      <c r="AP72" s="89" t="str">
        <f t="shared" si="26"/>
        <v/>
      </c>
    </row>
    <row r="73" spans="1:42">
      <c r="A73" t="str">
        <f>IF(B73&lt;&gt;"",VLOOKUP(B73,'Agents Postes'!E$3:F$17,2,FALSE),"")</f>
        <v/>
      </c>
      <c r="B73" s="57"/>
      <c r="C73" s="58"/>
      <c r="D73" s="59"/>
      <c r="E73" s="59"/>
      <c r="F73" s="60"/>
      <c r="G73" s="61"/>
      <c r="H73" s="60"/>
      <c r="I73" s="61"/>
      <c r="J73" s="63"/>
      <c r="K73" s="59"/>
      <c r="L73" s="62"/>
      <c r="M73" s="52"/>
      <c r="N73" s="130"/>
      <c r="P73" s="65" t="str">
        <f t="shared" si="27"/>
        <v>NC</v>
      </c>
      <c r="X73" s="89"/>
      <c r="Y73" s="89" t="str">
        <f t="shared" si="17"/>
        <v/>
      </c>
      <c r="Z73" s="89" t="str">
        <f t="shared" si="18"/>
        <v/>
      </c>
      <c r="AA73" s="89" t="str">
        <f t="shared" si="19"/>
        <v/>
      </c>
      <c r="AB73" s="89" t="str">
        <f t="shared" si="20"/>
        <v/>
      </c>
      <c r="AC73" s="89" t="str">
        <f t="shared" si="21"/>
        <v/>
      </c>
      <c r="AD73" s="100" t="str">
        <f t="shared" si="28"/>
        <v/>
      </c>
      <c r="AE73" s="104" t="str">
        <f t="shared" si="29"/>
        <v/>
      </c>
      <c r="AF73" s="108" t="str">
        <f>IF(AE73&lt;&gt;"",HLOOKUP(AE73,Controle!$2:$3,2,FALSE)+3,"")</f>
        <v/>
      </c>
      <c r="AG73" s="104" t="str">
        <f>IF(AE73&lt;&gt;"",HLOOKUP(AE73,Controle!$2:$3,2,FALSE)+HLOOKUP(AE73,Controle!$2:$3,2,FALSE)*14-8,"")</f>
        <v/>
      </c>
      <c r="AH73" s="105" t="str">
        <f>IF(AJ73&lt;&gt;"",HLOOKUP(AJ73,Controle!$2:$3,2,FALSE)+HLOOKUP(AJ73,Controle!$2:$3,2,FALSE)*14-8,"")</f>
        <v/>
      </c>
      <c r="AI73" s="108" t="str">
        <f>IF(AJ73&lt;&gt;"",HLOOKUP(AJ73,Controle!$2:$3,2,FALSE)+3,"")</f>
        <v/>
      </c>
      <c r="AJ73" s="105" t="str">
        <f t="shared" si="30"/>
        <v/>
      </c>
      <c r="AK73" s="101" t="str">
        <f t="shared" si="31"/>
        <v/>
      </c>
      <c r="AL73" s="89" t="str">
        <f t="shared" si="22"/>
        <v/>
      </c>
      <c r="AM73" s="89" t="str">
        <f t="shared" si="23"/>
        <v/>
      </c>
      <c r="AN73" s="89" t="str">
        <f t="shared" si="24"/>
        <v/>
      </c>
      <c r="AO73" s="89" t="str">
        <f t="shared" si="25"/>
        <v/>
      </c>
      <c r="AP73" s="89" t="str">
        <f t="shared" si="26"/>
        <v/>
      </c>
    </row>
    <row r="74" spans="1:42">
      <c r="A74" t="str">
        <f>IF(B74&lt;&gt;"",VLOOKUP(B74,'Agents Postes'!E$3:F$17,2,FALSE),"")</f>
        <v/>
      </c>
      <c r="B74" s="47"/>
      <c r="C74" s="53"/>
      <c r="D74" s="49"/>
      <c r="E74" s="49"/>
      <c r="F74" s="54"/>
      <c r="G74" s="50"/>
      <c r="H74" s="54"/>
      <c r="I74" s="50"/>
      <c r="J74" s="56"/>
      <c r="K74" s="49"/>
      <c r="L74" s="55"/>
      <c r="M74" s="52"/>
      <c r="N74" s="131"/>
      <c r="P74" s="64" t="str">
        <f t="shared" si="27"/>
        <v>NC</v>
      </c>
      <c r="X74" s="89"/>
      <c r="Y74" s="89" t="str">
        <f t="shared" si="17"/>
        <v/>
      </c>
      <c r="Z74" s="89" t="str">
        <f t="shared" si="18"/>
        <v/>
      </c>
      <c r="AA74" s="89" t="str">
        <f t="shared" si="19"/>
        <v/>
      </c>
      <c r="AB74" s="89" t="str">
        <f t="shared" si="20"/>
        <v/>
      </c>
      <c r="AC74" s="89" t="str">
        <f t="shared" si="21"/>
        <v/>
      </c>
      <c r="AD74" s="100" t="str">
        <f t="shared" si="28"/>
        <v/>
      </c>
      <c r="AE74" s="104" t="str">
        <f t="shared" si="29"/>
        <v/>
      </c>
      <c r="AF74" s="108" t="str">
        <f>IF(AE74&lt;&gt;"",HLOOKUP(AE74,Controle!$2:$3,2,FALSE)+3,"")</f>
        <v/>
      </c>
      <c r="AG74" s="104" t="str">
        <f>IF(AE74&lt;&gt;"",HLOOKUP(AE74,Controle!$2:$3,2,FALSE)+HLOOKUP(AE74,Controle!$2:$3,2,FALSE)*14-8,"")</f>
        <v/>
      </c>
      <c r="AH74" s="105" t="str">
        <f>IF(AJ74&lt;&gt;"",HLOOKUP(AJ74,Controle!$2:$3,2,FALSE)+HLOOKUP(AJ74,Controle!$2:$3,2,FALSE)*14-8,"")</f>
        <v/>
      </c>
      <c r="AI74" s="108" t="str">
        <f>IF(AJ74&lt;&gt;"",HLOOKUP(AJ74,Controle!$2:$3,2,FALSE)+3,"")</f>
        <v/>
      </c>
      <c r="AJ74" s="105" t="str">
        <f t="shared" si="30"/>
        <v/>
      </c>
      <c r="AK74" s="101" t="str">
        <f t="shared" si="31"/>
        <v/>
      </c>
      <c r="AL74" s="89" t="str">
        <f t="shared" si="22"/>
        <v/>
      </c>
      <c r="AM74" s="89" t="str">
        <f t="shared" si="23"/>
        <v/>
      </c>
      <c r="AN74" s="89" t="str">
        <f t="shared" si="24"/>
        <v/>
      </c>
      <c r="AO74" s="89" t="str">
        <f t="shared" si="25"/>
        <v/>
      </c>
      <c r="AP74" s="89" t="str">
        <f t="shared" si="26"/>
        <v/>
      </c>
    </row>
    <row r="75" spans="1:42">
      <c r="A75" t="str">
        <f>IF(B75&lt;&gt;"",VLOOKUP(B75,'Agents Postes'!E$3:F$17,2,FALSE),"")</f>
        <v/>
      </c>
      <c r="B75" s="57"/>
      <c r="C75" s="58"/>
      <c r="D75" s="59"/>
      <c r="E75" s="59"/>
      <c r="F75" s="60"/>
      <c r="G75" s="61"/>
      <c r="H75" s="60"/>
      <c r="I75" s="61"/>
      <c r="J75" s="63"/>
      <c r="K75" s="59"/>
      <c r="L75" s="62"/>
      <c r="M75" s="52"/>
      <c r="N75" s="130"/>
      <c r="P75" s="65" t="str">
        <f t="shared" si="27"/>
        <v>NC</v>
      </c>
      <c r="X75" s="89"/>
      <c r="Y75" s="89" t="str">
        <f t="shared" si="17"/>
        <v/>
      </c>
      <c r="Z75" s="89" t="str">
        <f t="shared" si="18"/>
        <v/>
      </c>
      <c r="AA75" s="89" t="str">
        <f t="shared" si="19"/>
        <v/>
      </c>
      <c r="AB75" s="89" t="str">
        <f t="shared" si="20"/>
        <v/>
      </c>
      <c r="AC75" s="89" t="str">
        <f t="shared" si="21"/>
        <v/>
      </c>
      <c r="AD75" s="100" t="str">
        <f t="shared" si="28"/>
        <v/>
      </c>
      <c r="AE75" s="104" t="str">
        <f t="shared" si="29"/>
        <v/>
      </c>
      <c r="AF75" s="108" t="str">
        <f>IF(AE75&lt;&gt;"",HLOOKUP(AE75,Controle!$2:$3,2,FALSE)+3,"")</f>
        <v/>
      </c>
      <c r="AG75" s="104" t="str">
        <f>IF(AE75&lt;&gt;"",HLOOKUP(AE75,Controle!$2:$3,2,FALSE)+HLOOKUP(AE75,Controle!$2:$3,2,FALSE)*14-8,"")</f>
        <v/>
      </c>
      <c r="AH75" s="105" t="str">
        <f>IF(AJ75&lt;&gt;"",HLOOKUP(AJ75,Controle!$2:$3,2,FALSE)+HLOOKUP(AJ75,Controle!$2:$3,2,FALSE)*14-8,"")</f>
        <v/>
      </c>
      <c r="AI75" s="108" t="str">
        <f>IF(AJ75&lt;&gt;"",HLOOKUP(AJ75,Controle!$2:$3,2,FALSE)+3,"")</f>
        <v/>
      </c>
      <c r="AJ75" s="105" t="str">
        <f t="shared" si="30"/>
        <v/>
      </c>
      <c r="AK75" s="101" t="str">
        <f t="shared" si="31"/>
        <v/>
      </c>
      <c r="AL75" s="89" t="str">
        <f t="shared" si="22"/>
        <v/>
      </c>
      <c r="AM75" s="89" t="str">
        <f t="shared" si="23"/>
        <v/>
      </c>
      <c r="AN75" s="89" t="str">
        <f t="shared" si="24"/>
        <v/>
      </c>
      <c r="AO75" s="89" t="str">
        <f t="shared" si="25"/>
        <v/>
      </c>
      <c r="AP75" s="89" t="str">
        <f t="shared" si="26"/>
        <v/>
      </c>
    </row>
    <row r="76" spans="1:42">
      <c r="A76" t="str">
        <f>IF(B76&lt;&gt;"",VLOOKUP(B76,'Agents Postes'!E$3:F$17,2,FALSE),"")</f>
        <v/>
      </c>
      <c r="B76" s="47"/>
      <c r="C76" s="53"/>
      <c r="D76" s="49"/>
      <c r="E76" s="49"/>
      <c r="F76" s="54"/>
      <c r="G76" s="50"/>
      <c r="H76" s="54"/>
      <c r="I76" s="50"/>
      <c r="J76" s="56"/>
      <c r="K76" s="49"/>
      <c r="L76" s="55"/>
      <c r="M76" s="52"/>
      <c r="N76" s="131"/>
      <c r="P76" s="64" t="str">
        <f t="shared" si="27"/>
        <v>NC</v>
      </c>
      <c r="X76" s="89"/>
      <c r="Y76" s="89" t="str">
        <f t="shared" si="17"/>
        <v/>
      </c>
      <c r="Z76" s="89" t="str">
        <f t="shared" si="18"/>
        <v/>
      </c>
      <c r="AA76" s="89" t="str">
        <f t="shared" si="19"/>
        <v/>
      </c>
      <c r="AB76" s="89" t="str">
        <f t="shared" si="20"/>
        <v/>
      </c>
      <c r="AC76" s="89" t="str">
        <f t="shared" si="21"/>
        <v/>
      </c>
      <c r="AD76" s="100" t="str">
        <f t="shared" si="28"/>
        <v/>
      </c>
      <c r="AE76" s="104" t="str">
        <f t="shared" si="29"/>
        <v/>
      </c>
      <c r="AF76" s="108" t="str">
        <f>IF(AE76&lt;&gt;"",HLOOKUP(AE76,Controle!$2:$3,2,FALSE)+3,"")</f>
        <v/>
      </c>
      <c r="AG76" s="104" t="str">
        <f>IF(AE76&lt;&gt;"",HLOOKUP(AE76,Controle!$2:$3,2,FALSE)+HLOOKUP(AE76,Controle!$2:$3,2,FALSE)*14-8,"")</f>
        <v/>
      </c>
      <c r="AH76" s="105" t="str">
        <f>IF(AJ76&lt;&gt;"",HLOOKUP(AJ76,Controle!$2:$3,2,FALSE)+HLOOKUP(AJ76,Controle!$2:$3,2,FALSE)*14-8,"")</f>
        <v/>
      </c>
      <c r="AI76" s="108" t="str">
        <f>IF(AJ76&lt;&gt;"",HLOOKUP(AJ76,Controle!$2:$3,2,FALSE)+3,"")</f>
        <v/>
      </c>
      <c r="AJ76" s="105" t="str">
        <f t="shared" si="30"/>
        <v/>
      </c>
      <c r="AK76" s="101" t="str">
        <f t="shared" si="31"/>
        <v/>
      </c>
      <c r="AL76" s="89" t="str">
        <f t="shared" si="22"/>
        <v/>
      </c>
      <c r="AM76" s="89" t="str">
        <f t="shared" si="23"/>
        <v/>
      </c>
      <c r="AN76" s="89" t="str">
        <f t="shared" si="24"/>
        <v/>
      </c>
      <c r="AO76" s="89" t="str">
        <f t="shared" si="25"/>
        <v/>
      </c>
      <c r="AP76" s="89" t="str">
        <f t="shared" si="26"/>
        <v/>
      </c>
    </row>
    <row r="77" spans="1:42">
      <c r="A77" t="str">
        <f>IF(B77&lt;&gt;"",VLOOKUP(B77,'Agents Postes'!E$3:F$17,2,FALSE),"")</f>
        <v/>
      </c>
      <c r="B77" s="57"/>
      <c r="C77" s="58"/>
      <c r="D77" s="59"/>
      <c r="E77" s="59"/>
      <c r="F77" s="60"/>
      <c r="G77" s="61"/>
      <c r="H77" s="60"/>
      <c r="I77" s="61"/>
      <c r="J77" s="63"/>
      <c r="K77" s="59"/>
      <c r="L77" s="62"/>
      <c r="M77" s="52"/>
      <c r="N77" s="130"/>
      <c r="P77" s="65" t="str">
        <f t="shared" si="27"/>
        <v>NC</v>
      </c>
      <c r="X77" s="89"/>
      <c r="Y77" s="89" t="str">
        <f t="shared" si="17"/>
        <v/>
      </c>
      <c r="Z77" s="89" t="str">
        <f t="shared" si="18"/>
        <v/>
      </c>
      <c r="AA77" s="89" t="str">
        <f t="shared" si="19"/>
        <v/>
      </c>
      <c r="AB77" s="89" t="str">
        <f t="shared" si="20"/>
        <v/>
      </c>
      <c r="AC77" s="89" t="str">
        <f t="shared" si="21"/>
        <v/>
      </c>
      <c r="AD77" s="100" t="str">
        <f t="shared" si="28"/>
        <v/>
      </c>
      <c r="AE77" s="104" t="str">
        <f t="shared" si="29"/>
        <v/>
      </c>
      <c r="AF77" s="108" t="str">
        <f>IF(AE77&lt;&gt;"",HLOOKUP(AE77,Controle!$2:$3,2,FALSE)+3,"")</f>
        <v/>
      </c>
      <c r="AG77" s="104" t="str">
        <f>IF(AE77&lt;&gt;"",HLOOKUP(AE77,Controle!$2:$3,2,FALSE)+HLOOKUP(AE77,Controle!$2:$3,2,FALSE)*14-8,"")</f>
        <v/>
      </c>
      <c r="AH77" s="105" t="str">
        <f>IF(AJ77&lt;&gt;"",HLOOKUP(AJ77,Controle!$2:$3,2,FALSE)+HLOOKUP(AJ77,Controle!$2:$3,2,FALSE)*14-8,"")</f>
        <v/>
      </c>
      <c r="AI77" s="108" t="str">
        <f>IF(AJ77&lt;&gt;"",HLOOKUP(AJ77,Controle!$2:$3,2,FALSE)+3,"")</f>
        <v/>
      </c>
      <c r="AJ77" s="105" t="str">
        <f t="shared" si="30"/>
        <v/>
      </c>
      <c r="AK77" s="101" t="str">
        <f t="shared" si="31"/>
        <v/>
      </c>
      <c r="AL77" s="89" t="str">
        <f t="shared" si="22"/>
        <v/>
      </c>
      <c r="AM77" s="89" t="str">
        <f t="shared" si="23"/>
        <v/>
      </c>
      <c r="AN77" s="89" t="str">
        <f t="shared" si="24"/>
        <v/>
      </c>
      <c r="AO77" s="89" t="str">
        <f t="shared" si="25"/>
        <v/>
      </c>
      <c r="AP77" s="89" t="str">
        <f t="shared" si="26"/>
        <v/>
      </c>
    </row>
    <row r="78" spans="1:42">
      <c r="A78" t="str">
        <f>IF(B78&lt;&gt;"",VLOOKUP(B78,'Agents Postes'!E$3:F$17,2,FALSE),"")</f>
        <v/>
      </c>
      <c r="B78" s="47"/>
      <c r="C78" s="53"/>
      <c r="D78" s="49"/>
      <c r="E78" s="49"/>
      <c r="F78" s="54"/>
      <c r="G78" s="50"/>
      <c r="H78" s="54"/>
      <c r="I78" s="50"/>
      <c r="J78" s="56"/>
      <c r="K78" s="49"/>
      <c r="L78" s="55"/>
      <c r="M78" s="52"/>
      <c r="N78" s="131"/>
      <c r="P78" s="64" t="str">
        <f t="shared" si="27"/>
        <v>NC</v>
      </c>
      <c r="X78" s="89"/>
      <c r="Y78" s="89" t="str">
        <f t="shared" si="17"/>
        <v/>
      </c>
      <c r="Z78" s="89" t="str">
        <f t="shared" si="18"/>
        <v/>
      </c>
      <c r="AA78" s="89" t="str">
        <f t="shared" si="19"/>
        <v/>
      </c>
      <c r="AB78" s="89" t="str">
        <f t="shared" si="20"/>
        <v/>
      </c>
      <c r="AC78" s="89" t="str">
        <f t="shared" si="21"/>
        <v/>
      </c>
      <c r="AD78" s="100" t="str">
        <f t="shared" si="28"/>
        <v/>
      </c>
      <c r="AE78" s="104" t="str">
        <f t="shared" si="29"/>
        <v/>
      </c>
      <c r="AF78" s="108" t="str">
        <f>IF(AE78&lt;&gt;"",HLOOKUP(AE78,Controle!$2:$3,2,FALSE)+3,"")</f>
        <v/>
      </c>
      <c r="AG78" s="104" t="str">
        <f>IF(AE78&lt;&gt;"",HLOOKUP(AE78,Controle!$2:$3,2,FALSE)+HLOOKUP(AE78,Controle!$2:$3,2,FALSE)*14-8,"")</f>
        <v/>
      </c>
      <c r="AH78" s="105" t="str">
        <f>IF(AJ78&lt;&gt;"",HLOOKUP(AJ78,Controle!$2:$3,2,FALSE)+HLOOKUP(AJ78,Controle!$2:$3,2,FALSE)*14-8,"")</f>
        <v/>
      </c>
      <c r="AI78" s="108" t="str">
        <f>IF(AJ78&lt;&gt;"",HLOOKUP(AJ78,Controle!$2:$3,2,FALSE)+3,"")</f>
        <v/>
      </c>
      <c r="AJ78" s="105" t="str">
        <f t="shared" si="30"/>
        <v/>
      </c>
      <c r="AK78" s="101" t="str">
        <f t="shared" si="31"/>
        <v/>
      </c>
      <c r="AL78" s="89" t="str">
        <f t="shared" si="22"/>
        <v/>
      </c>
      <c r="AM78" s="89" t="str">
        <f t="shared" si="23"/>
        <v/>
      </c>
      <c r="AN78" s="89" t="str">
        <f t="shared" si="24"/>
        <v/>
      </c>
      <c r="AO78" s="89" t="str">
        <f t="shared" si="25"/>
        <v/>
      </c>
      <c r="AP78" s="89" t="str">
        <f t="shared" si="26"/>
        <v/>
      </c>
    </row>
    <row r="79" spans="1:42">
      <c r="A79" t="str">
        <f>IF(B79&lt;&gt;"",VLOOKUP(B79,'Agents Postes'!E$3:F$17,2,FALSE),"")</f>
        <v/>
      </c>
      <c r="B79" s="57"/>
      <c r="C79" s="58"/>
      <c r="D79" s="59"/>
      <c r="E79" s="59"/>
      <c r="F79" s="60"/>
      <c r="G79" s="61"/>
      <c r="H79" s="60"/>
      <c r="I79" s="61"/>
      <c r="J79" s="63"/>
      <c r="K79" s="59"/>
      <c r="L79" s="62"/>
      <c r="M79" s="52"/>
      <c r="N79" s="130"/>
      <c r="P79" s="65" t="str">
        <f t="shared" si="27"/>
        <v>NC</v>
      </c>
      <c r="X79" s="89"/>
      <c r="Y79" s="89" t="str">
        <f t="shared" si="17"/>
        <v/>
      </c>
      <c r="Z79" s="89" t="str">
        <f t="shared" si="18"/>
        <v/>
      </c>
      <c r="AA79" s="89" t="str">
        <f t="shared" si="19"/>
        <v/>
      </c>
      <c r="AB79" s="89" t="str">
        <f t="shared" si="20"/>
        <v/>
      </c>
      <c r="AC79" s="89" t="str">
        <f t="shared" si="21"/>
        <v/>
      </c>
      <c r="AD79" s="100" t="str">
        <f t="shared" si="28"/>
        <v/>
      </c>
      <c r="AE79" s="104" t="str">
        <f t="shared" si="29"/>
        <v/>
      </c>
      <c r="AF79" s="108" t="str">
        <f>IF(AE79&lt;&gt;"",HLOOKUP(AE79,Controle!$2:$3,2,FALSE)+3,"")</f>
        <v/>
      </c>
      <c r="AG79" s="104" t="str">
        <f>IF(AE79&lt;&gt;"",HLOOKUP(AE79,Controle!$2:$3,2,FALSE)+HLOOKUP(AE79,Controle!$2:$3,2,FALSE)*14-8,"")</f>
        <v/>
      </c>
      <c r="AH79" s="105" t="str">
        <f>IF(AJ79&lt;&gt;"",HLOOKUP(AJ79,Controle!$2:$3,2,FALSE)+HLOOKUP(AJ79,Controle!$2:$3,2,FALSE)*14-8,"")</f>
        <v/>
      </c>
      <c r="AI79" s="108" t="str">
        <f>IF(AJ79&lt;&gt;"",HLOOKUP(AJ79,Controle!$2:$3,2,FALSE)+3,"")</f>
        <v/>
      </c>
      <c r="AJ79" s="105" t="str">
        <f t="shared" si="30"/>
        <v/>
      </c>
      <c r="AK79" s="101" t="str">
        <f t="shared" si="31"/>
        <v/>
      </c>
      <c r="AL79" s="89" t="str">
        <f t="shared" si="22"/>
        <v/>
      </c>
      <c r="AM79" s="89" t="str">
        <f t="shared" si="23"/>
        <v/>
      </c>
      <c r="AN79" s="89" t="str">
        <f t="shared" si="24"/>
        <v/>
      </c>
      <c r="AO79" s="89" t="str">
        <f t="shared" si="25"/>
        <v/>
      </c>
      <c r="AP79" s="89" t="str">
        <f t="shared" si="26"/>
        <v/>
      </c>
    </row>
    <row r="80" spans="1:42">
      <c r="A80" t="str">
        <f>IF(B80&lt;&gt;"",VLOOKUP(B80,'Agents Postes'!E$3:F$17,2,FALSE),"")</f>
        <v/>
      </c>
      <c r="B80" s="47"/>
      <c r="C80" s="53"/>
      <c r="D80" s="49"/>
      <c r="E80" s="49"/>
      <c r="F80" s="54"/>
      <c r="G80" s="50"/>
      <c r="H80" s="54"/>
      <c r="I80" s="50"/>
      <c r="J80" s="56"/>
      <c r="K80" s="49"/>
      <c r="L80" s="55"/>
      <c r="M80" s="52"/>
      <c r="N80" s="131"/>
      <c r="P80" s="64" t="str">
        <f t="shared" si="27"/>
        <v>NC</v>
      </c>
      <c r="X80" s="89"/>
      <c r="Y80" s="89" t="str">
        <f t="shared" si="17"/>
        <v/>
      </c>
      <c r="Z80" s="89" t="str">
        <f t="shared" si="18"/>
        <v/>
      </c>
      <c r="AA80" s="89" t="str">
        <f t="shared" si="19"/>
        <v/>
      </c>
      <c r="AB80" s="89" t="str">
        <f t="shared" si="20"/>
        <v/>
      </c>
      <c r="AC80" s="89" t="str">
        <f t="shared" si="21"/>
        <v/>
      </c>
      <c r="AD80" s="100" t="str">
        <f t="shared" si="28"/>
        <v/>
      </c>
      <c r="AE80" s="104" t="str">
        <f t="shared" si="29"/>
        <v/>
      </c>
      <c r="AF80" s="108" t="str">
        <f>IF(AE80&lt;&gt;"",HLOOKUP(AE80,Controle!$2:$3,2,FALSE)+3,"")</f>
        <v/>
      </c>
      <c r="AG80" s="104" t="str">
        <f>IF(AE80&lt;&gt;"",HLOOKUP(AE80,Controle!$2:$3,2,FALSE)+HLOOKUP(AE80,Controle!$2:$3,2,FALSE)*14-8,"")</f>
        <v/>
      </c>
      <c r="AH80" s="105" t="str">
        <f>IF(AJ80&lt;&gt;"",HLOOKUP(AJ80,Controle!$2:$3,2,FALSE)+HLOOKUP(AJ80,Controle!$2:$3,2,FALSE)*14-8,"")</f>
        <v/>
      </c>
      <c r="AI80" s="108" t="str">
        <f>IF(AJ80&lt;&gt;"",HLOOKUP(AJ80,Controle!$2:$3,2,FALSE)+3,"")</f>
        <v/>
      </c>
      <c r="AJ80" s="105" t="str">
        <f t="shared" si="30"/>
        <v/>
      </c>
      <c r="AK80" s="101" t="str">
        <f t="shared" si="31"/>
        <v/>
      </c>
      <c r="AL80" s="89" t="str">
        <f t="shared" si="22"/>
        <v/>
      </c>
      <c r="AM80" s="89" t="str">
        <f t="shared" si="23"/>
        <v/>
      </c>
      <c r="AN80" s="89" t="str">
        <f t="shared" si="24"/>
        <v/>
      </c>
      <c r="AO80" s="89" t="str">
        <f t="shared" si="25"/>
        <v/>
      </c>
      <c r="AP80" s="89" t="str">
        <f t="shared" si="26"/>
        <v/>
      </c>
    </row>
    <row r="81" spans="1:42">
      <c r="A81" t="str">
        <f>IF(B81&lt;&gt;"",VLOOKUP(B81,'Agents Postes'!E$3:F$17,2,FALSE),"")</f>
        <v/>
      </c>
      <c r="B81" s="57"/>
      <c r="C81" s="58"/>
      <c r="D81" s="59"/>
      <c r="E81" s="59"/>
      <c r="F81" s="60"/>
      <c r="G81" s="61"/>
      <c r="H81" s="60"/>
      <c r="I81" s="61"/>
      <c r="J81" s="63"/>
      <c r="K81" s="59"/>
      <c r="L81" s="62"/>
      <c r="M81" s="52"/>
      <c r="N81" s="130"/>
      <c r="P81" s="65" t="str">
        <f t="shared" si="27"/>
        <v>NC</v>
      </c>
      <c r="X81" s="89"/>
      <c r="Y81" s="89" t="str">
        <f t="shared" si="17"/>
        <v/>
      </c>
      <c r="Z81" s="89" t="str">
        <f t="shared" si="18"/>
        <v/>
      </c>
      <c r="AA81" s="89" t="str">
        <f t="shared" si="19"/>
        <v/>
      </c>
      <c r="AB81" s="89" t="str">
        <f t="shared" si="20"/>
        <v/>
      </c>
      <c r="AC81" s="89" t="str">
        <f t="shared" si="21"/>
        <v/>
      </c>
      <c r="AD81" s="100" t="str">
        <f t="shared" si="28"/>
        <v/>
      </c>
      <c r="AE81" s="104" t="str">
        <f t="shared" si="29"/>
        <v/>
      </c>
      <c r="AF81" s="108" t="str">
        <f>IF(AE81&lt;&gt;"",HLOOKUP(AE81,Controle!$2:$3,2,FALSE)+3,"")</f>
        <v/>
      </c>
      <c r="AG81" s="104" t="str">
        <f>IF(AE81&lt;&gt;"",HLOOKUP(AE81,Controle!$2:$3,2,FALSE)+HLOOKUP(AE81,Controle!$2:$3,2,FALSE)*14-8,"")</f>
        <v/>
      </c>
      <c r="AH81" s="105" t="str">
        <f>IF(AJ81&lt;&gt;"",HLOOKUP(AJ81,Controle!$2:$3,2,FALSE)+HLOOKUP(AJ81,Controle!$2:$3,2,FALSE)*14-8,"")</f>
        <v/>
      </c>
      <c r="AI81" s="108" t="str">
        <f>IF(AJ81&lt;&gt;"",HLOOKUP(AJ81,Controle!$2:$3,2,FALSE)+3,"")</f>
        <v/>
      </c>
      <c r="AJ81" s="105" t="str">
        <f t="shared" si="30"/>
        <v/>
      </c>
      <c r="AK81" s="101" t="str">
        <f t="shared" si="31"/>
        <v/>
      </c>
      <c r="AL81" s="89" t="str">
        <f t="shared" si="22"/>
        <v/>
      </c>
      <c r="AM81" s="89" t="str">
        <f t="shared" si="23"/>
        <v/>
      </c>
      <c r="AN81" s="89" t="str">
        <f t="shared" si="24"/>
        <v/>
      </c>
      <c r="AO81" s="89" t="str">
        <f t="shared" si="25"/>
        <v/>
      </c>
      <c r="AP81" s="89" t="str">
        <f t="shared" si="26"/>
        <v/>
      </c>
    </row>
    <row r="82" spans="1:42">
      <c r="A82" t="str">
        <f>IF(B82&lt;&gt;"",VLOOKUP(B82,'Agents Postes'!E$3:F$17,2,FALSE),"")</f>
        <v/>
      </c>
      <c r="B82" s="47"/>
      <c r="C82" s="53"/>
      <c r="D82" s="49"/>
      <c r="E82" s="49"/>
      <c r="F82" s="54"/>
      <c r="G82" s="50"/>
      <c r="H82" s="54"/>
      <c r="I82" s="50"/>
      <c r="J82" s="56"/>
      <c r="K82" s="49"/>
      <c r="L82" s="55"/>
      <c r="M82" s="52"/>
      <c r="N82" s="131"/>
      <c r="P82" s="64" t="str">
        <f t="shared" si="27"/>
        <v>NC</v>
      </c>
      <c r="X82" s="89"/>
      <c r="Y82" s="89" t="str">
        <f t="shared" si="17"/>
        <v/>
      </c>
      <c r="Z82" s="89" t="str">
        <f t="shared" si="18"/>
        <v/>
      </c>
      <c r="AA82" s="89" t="str">
        <f t="shared" si="19"/>
        <v/>
      </c>
      <c r="AB82" s="89" t="str">
        <f t="shared" si="20"/>
        <v/>
      </c>
      <c r="AC82" s="89" t="str">
        <f t="shared" si="21"/>
        <v/>
      </c>
      <c r="AD82" s="100" t="str">
        <f t="shared" si="28"/>
        <v/>
      </c>
      <c r="AE82" s="104" t="str">
        <f t="shared" si="29"/>
        <v/>
      </c>
      <c r="AF82" s="108" t="str">
        <f>IF(AE82&lt;&gt;"",HLOOKUP(AE82,Controle!$2:$3,2,FALSE)+3,"")</f>
        <v/>
      </c>
      <c r="AG82" s="104" t="str">
        <f>IF(AE82&lt;&gt;"",HLOOKUP(AE82,Controle!$2:$3,2,FALSE)+HLOOKUP(AE82,Controle!$2:$3,2,FALSE)*14-8,"")</f>
        <v/>
      </c>
      <c r="AH82" s="105" t="str">
        <f>IF(AJ82&lt;&gt;"",HLOOKUP(AJ82,Controle!$2:$3,2,FALSE)+HLOOKUP(AJ82,Controle!$2:$3,2,FALSE)*14-8,"")</f>
        <v/>
      </c>
      <c r="AI82" s="108" t="str">
        <f>IF(AJ82&lt;&gt;"",HLOOKUP(AJ82,Controle!$2:$3,2,FALSE)+3,"")</f>
        <v/>
      </c>
      <c r="AJ82" s="105" t="str">
        <f t="shared" si="30"/>
        <v/>
      </c>
      <c r="AK82" s="101" t="str">
        <f t="shared" si="31"/>
        <v/>
      </c>
      <c r="AL82" s="89" t="str">
        <f t="shared" si="22"/>
        <v/>
      </c>
      <c r="AM82" s="89" t="str">
        <f t="shared" si="23"/>
        <v/>
      </c>
      <c r="AN82" s="89" t="str">
        <f t="shared" si="24"/>
        <v/>
      </c>
      <c r="AO82" s="89" t="str">
        <f t="shared" si="25"/>
        <v/>
      </c>
      <c r="AP82" s="89" t="str">
        <f t="shared" si="26"/>
        <v/>
      </c>
    </row>
    <row r="83" spans="1:42">
      <c r="A83" t="str">
        <f>IF(B83&lt;&gt;"",VLOOKUP(B83,'Agents Postes'!E$3:F$17,2,FALSE),"")</f>
        <v/>
      </c>
      <c r="B83" s="57"/>
      <c r="C83" s="58"/>
      <c r="D83" s="59"/>
      <c r="E83" s="59"/>
      <c r="F83" s="60"/>
      <c r="G83" s="61"/>
      <c r="H83" s="60"/>
      <c r="I83" s="61"/>
      <c r="J83" s="63"/>
      <c r="K83" s="59"/>
      <c r="L83" s="62"/>
      <c r="M83" s="52"/>
      <c r="N83" s="130"/>
      <c r="P83" s="65" t="str">
        <f t="shared" si="27"/>
        <v>NC</v>
      </c>
      <c r="X83" s="89"/>
      <c r="Y83" s="89" t="str">
        <f t="shared" si="17"/>
        <v/>
      </c>
      <c r="Z83" s="89" t="str">
        <f t="shared" si="18"/>
        <v/>
      </c>
      <c r="AA83" s="89" t="str">
        <f t="shared" si="19"/>
        <v/>
      </c>
      <c r="AB83" s="89" t="str">
        <f t="shared" si="20"/>
        <v/>
      </c>
      <c r="AC83" s="89" t="str">
        <f t="shared" si="21"/>
        <v/>
      </c>
      <c r="AD83" s="100" t="str">
        <f t="shared" si="28"/>
        <v/>
      </c>
      <c r="AE83" s="104" t="str">
        <f t="shared" si="29"/>
        <v/>
      </c>
      <c r="AF83" s="108" t="str">
        <f>IF(AE83&lt;&gt;"",HLOOKUP(AE83,Controle!$2:$3,2,FALSE)+3,"")</f>
        <v/>
      </c>
      <c r="AG83" s="104" t="str">
        <f>IF(AE83&lt;&gt;"",HLOOKUP(AE83,Controle!$2:$3,2,FALSE)+HLOOKUP(AE83,Controle!$2:$3,2,FALSE)*14-8,"")</f>
        <v/>
      </c>
      <c r="AH83" s="105" t="str">
        <f>IF(AJ83&lt;&gt;"",HLOOKUP(AJ83,Controle!$2:$3,2,FALSE)+HLOOKUP(AJ83,Controle!$2:$3,2,FALSE)*14-8,"")</f>
        <v/>
      </c>
      <c r="AI83" s="108" t="str">
        <f>IF(AJ83&lt;&gt;"",HLOOKUP(AJ83,Controle!$2:$3,2,FALSE)+3,"")</f>
        <v/>
      </c>
      <c r="AJ83" s="105" t="str">
        <f t="shared" si="30"/>
        <v/>
      </c>
      <c r="AK83" s="101" t="str">
        <f t="shared" si="31"/>
        <v/>
      </c>
      <c r="AL83" s="89" t="str">
        <f t="shared" si="22"/>
        <v/>
      </c>
      <c r="AM83" s="89" t="str">
        <f t="shared" si="23"/>
        <v/>
      </c>
      <c r="AN83" s="89" t="str">
        <f t="shared" si="24"/>
        <v/>
      </c>
      <c r="AO83" s="89" t="str">
        <f t="shared" si="25"/>
        <v/>
      </c>
      <c r="AP83" s="89" t="str">
        <f t="shared" si="26"/>
        <v/>
      </c>
    </row>
    <row r="84" spans="1:42">
      <c r="A84" t="str">
        <f>IF(B84&lt;&gt;"",VLOOKUP(B84,'Agents Postes'!E$3:F$17,2,FALSE),"")</f>
        <v/>
      </c>
      <c r="B84" s="47"/>
      <c r="C84" s="53"/>
      <c r="D84" s="49"/>
      <c r="E84" s="49"/>
      <c r="F84" s="54"/>
      <c r="G84" s="50"/>
      <c r="H84" s="54"/>
      <c r="I84" s="50"/>
      <c r="J84" s="56"/>
      <c r="K84" s="49"/>
      <c r="L84" s="55"/>
      <c r="M84" s="52"/>
      <c r="N84" s="131"/>
      <c r="P84" s="64" t="str">
        <f t="shared" si="27"/>
        <v>NC</v>
      </c>
      <c r="X84" s="89"/>
      <c r="Y84" s="89" t="str">
        <f t="shared" si="17"/>
        <v/>
      </c>
      <c r="Z84" s="89" t="str">
        <f t="shared" si="18"/>
        <v/>
      </c>
      <c r="AA84" s="89" t="str">
        <f t="shared" si="19"/>
        <v/>
      </c>
      <c r="AB84" s="89" t="str">
        <f t="shared" si="20"/>
        <v/>
      </c>
      <c r="AC84" s="89" t="str">
        <f t="shared" si="21"/>
        <v/>
      </c>
      <c r="AD84" s="100" t="str">
        <f t="shared" si="28"/>
        <v/>
      </c>
      <c r="AE84" s="104" t="str">
        <f t="shared" si="29"/>
        <v/>
      </c>
      <c r="AF84" s="108" t="str">
        <f>IF(AE84&lt;&gt;"",HLOOKUP(AE84,Controle!$2:$3,2,FALSE)+3,"")</f>
        <v/>
      </c>
      <c r="AG84" s="104" t="str">
        <f>IF(AE84&lt;&gt;"",HLOOKUP(AE84,Controle!$2:$3,2,FALSE)+HLOOKUP(AE84,Controle!$2:$3,2,FALSE)*14-8,"")</f>
        <v/>
      </c>
      <c r="AH84" s="105" t="str">
        <f>IF(AJ84&lt;&gt;"",HLOOKUP(AJ84,Controle!$2:$3,2,FALSE)+HLOOKUP(AJ84,Controle!$2:$3,2,FALSE)*14-8,"")</f>
        <v/>
      </c>
      <c r="AI84" s="108" t="str">
        <f>IF(AJ84&lt;&gt;"",HLOOKUP(AJ84,Controle!$2:$3,2,FALSE)+3,"")</f>
        <v/>
      </c>
      <c r="AJ84" s="105" t="str">
        <f t="shared" si="30"/>
        <v/>
      </c>
      <c r="AK84" s="101" t="str">
        <f t="shared" si="31"/>
        <v/>
      </c>
      <c r="AL84" s="89" t="str">
        <f t="shared" si="22"/>
        <v/>
      </c>
      <c r="AM84" s="89" t="str">
        <f t="shared" si="23"/>
        <v/>
      </c>
      <c r="AN84" s="89" t="str">
        <f t="shared" si="24"/>
        <v/>
      </c>
      <c r="AO84" s="89" t="str">
        <f t="shared" si="25"/>
        <v/>
      </c>
      <c r="AP84" s="89" t="str">
        <f t="shared" si="26"/>
        <v/>
      </c>
    </row>
    <row r="85" spans="1:42">
      <c r="A85" t="str">
        <f>IF(B85&lt;&gt;"",VLOOKUP(B85,'Agents Postes'!E$3:F$17,2,FALSE),"")</f>
        <v/>
      </c>
      <c r="B85" s="57"/>
      <c r="C85" s="58"/>
      <c r="D85" s="59"/>
      <c r="E85" s="59"/>
      <c r="F85" s="60"/>
      <c r="G85" s="61"/>
      <c r="H85" s="60"/>
      <c r="I85" s="61"/>
      <c r="J85" s="63"/>
      <c r="K85" s="59"/>
      <c r="L85" s="62"/>
      <c r="M85" s="52"/>
      <c r="N85" s="130"/>
      <c r="P85" s="65" t="str">
        <f t="shared" si="27"/>
        <v>NC</v>
      </c>
      <c r="X85" s="89"/>
      <c r="Y85" s="89" t="str">
        <f t="shared" si="17"/>
        <v/>
      </c>
      <c r="Z85" s="89" t="str">
        <f t="shared" si="18"/>
        <v/>
      </c>
      <c r="AA85" s="89" t="str">
        <f t="shared" si="19"/>
        <v/>
      </c>
      <c r="AB85" s="89" t="str">
        <f t="shared" si="20"/>
        <v/>
      </c>
      <c r="AC85" s="89" t="str">
        <f t="shared" si="21"/>
        <v/>
      </c>
      <c r="AD85" s="100" t="str">
        <f t="shared" si="28"/>
        <v/>
      </c>
      <c r="AE85" s="104" t="str">
        <f t="shared" si="29"/>
        <v/>
      </c>
      <c r="AF85" s="108" t="str">
        <f>IF(AE85&lt;&gt;"",HLOOKUP(AE85,Controle!$2:$3,2,FALSE)+3,"")</f>
        <v/>
      </c>
      <c r="AG85" s="104" t="str">
        <f>IF(AE85&lt;&gt;"",HLOOKUP(AE85,Controle!$2:$3,2,FALSE)+HLOOKUP(AE85,Controle!$2:$3,2,FALSE)*14-8,"")</f>
        <v/>
      </c>
      <c r="AH85" s="105" t="str">
        <f>IF(AJ85&lt;&gt;"",HLOOKUP(AJ85,Controle!$2:$3,2,FALSE)+HLOOKUP(AJ85,Controle!$2:$3,2,FALSE)*14-8,"")</f>
        <v/>
      </c>
      <c r="AI85" s="108" t="str">
        <f>IF(AJ85&lt;&gt;"",HLOOKUP(AJ85,Controle!$2:$3,2,FALSE)+3,"")</f>
        <v/>
      </c>
      <c r="AJ85" s="105" t="str">
        <f t="shared" si="30"/>
        <v/>
      </c>
      <c r="AK85" s="101" t="str">
        <f t="shared" si="31"/>
        <v/>
      </c>
      <c r="AL85" s="89" t="str">
        <f t="shared" si="22"/>
        <v/>
      </c>
      <c r="AM85" s="89" t="str">
        <f t="shared" si="23"/>
        <v/>
      </c>
      <c r="AN85" s="89" t="str">
        <f t="shared" si="24"/>
        <v/>
      </c>
      <c r="AO85" s="89" t="str">
        <f t="shared" si="25"/>
        <v/>
      </c>
      <c r="AP85" s="89" t="str">
        <f t="shared" si="26"/>
        <v/>
      </c>
    </row>
    <row r="86" spans="1:42">
      <c r="A86" t="str">
        <f>IF(B86&lt;&gt;"",VLOOKUP(B86,'Agents Postes'!E$3:F$17,2,FALSE),"")</f>
        <v/>
      </c>
      <c r="B86" s="47"/>
      <c r="C86" s="53"/>
      <c r="D86" s="49"/>
      <c r="E86" s="49"/>
      <c r="F86" s="54"/>
      <c r="G86" s="50"/>
      <c r="H86" s="54"/>
      <c r="I86" s="50"/>
      <c r="J86" s="56"/>
      <c r="K86" s="49"/>
      <c r="L86" s="55"/>
      <c r="M86" s="52"/>
      <c r="N86" s="131"/>
      <c r="P86" s="64" t="str">
        <f t="shared" si="27"/>
        <v>NC</v>
      </c>
      <c r="X86" s="89"/>
      <c r="Y86" s="89" t="str">
        <f t="shared" si="17"/>
        <v/>
      </c>
      <c r="Z86" s="89" t="str">
        <f t="shared" si="18"/>
        <v/>
      </c>
      <c r="AA86" s="89" t="str">
        <f t="shared" si="19"/>
        <v/>
      </c>
      <c r="AB86" s="89" t="str">
        <f t="shared" si="20"/>
        <v/>
      </c>
      <c r="AC86" s="89" t="str">
        <f t="shared" si="21"/>
        <v/>
      </c>
      <c r="AD86" s="100" t="str">
        <f t="shared" si="28"/>
        <v/>
      </c>
      <c r="AE86" s="104" t="str">
        <f t="shared" si="29"/>
        <v/>
      </c>
      <c r="AF86" s="108" t="str">
        <f>IF(AE86&lt;&gt;"",HLOOKUP(AE86,Controle!$2:$3,2,FALSE)+3,"")</f>
        <v/>
      </c>
      <c r="AG86" s="104" t="str">
        <f>IF(AE86&lt;&gt;"",HLOOKUP(AE86,Controle!$2:$3,2,FALSE)+HLOOKUP(AE86,Controle!$2:$3,2,FALSE)*14-8,"")</f>
        <v/>
      </c>
      <c r="AH86" s="105" t="str">
        <f>IF(AJ86&lt;&gt;"",HLOOKUP(AJ86,Controle!$2:$3,2,FALSE)+HLOOKUP(AJ86,Controle!$2:$3,2,FALSE)*14-8,"")</f>
        <v/>
      </c>
      <c r="AI86" s="108" t="str">
        <f>IF(AJ86&lt;&gt;"",HLOOKUP(AJ86,Controle!$2:$3,2,FALSE)+3,"")</f>
        <v/>
      </c>
      <c r="AJ86" s="105" t="str">
        <f t="shared" si="30"/>
        <v/>
      </c>
      <c r="AK86" s="101" t="str">
        <f t="shared" si="31"/>
        <v/>
      </c>
      <c r="AL86" s="89" t="str">
        <f t="shared" si="22"/>
        <v/>
      </c>
      <c r="AM86" s="89" t="str">
        <f t="shared" si="23"/>
        <v/>
      </c>
      <c r="AN86" s="89" t="str">
        <f t="shared" si="24"/>
        <v/>
      </c>
      <c r="AO86" s="89" t="str">
        <f t="shared" si="25"/>
        <v/>
      </c>
      <c r="AP86" s="89" t="str">
        <f t="shared" si="26"/>
        <v/>
      </c>
    </row>
    <row r="87" spans="1:42">
      <c r="A87" t="str">
        <f>IF(B87&lt;&gt;"",VLOOKUP(B87,'Agents Postes'!E$3:F$17,2,FALSE),"")</f>
        <v/>
      </c>
      <c r="B87" s="57"/>
      <c r="C87" s="58"/>
      <c r="D87" s="59"/>
      <c r="E87" s="59"/>
      <c r="F87" s="60"/>
      <c r="G87" s="61"/>
      <c r="H87" s="60"/>
      <c r="I87" s="61"/>
      <c r="J87" s="63"/>
      <c r="K87" s="59"/>
      <c r="L87" s="62"/>
      <c r="M87" s="52"/>
      <c r="N87" s="130"/>
      <c r="P87" s="65" t="str">
        <f t="shared" si="27"/>
        <v>NC</v>
      </c>
      <c r="X87" s="89"/>
      <c r="Y87" s="89" t="str">
        <f t="shared" si="17"/>
        <v/>
      </c>
      <c r="Z87" s="89" t="str">
        <f t="shared" si="18"/>
        <v/>
      </c>
      <c r="AA87" s="89" t="str">
        <f t="shared" si="19"/>
        <v/>
      </c>
      <c r="AB87" s="89" t="str">
        <f t="shared" si="20"/>
        <v/>
      </c>
      <c r="AC87" s="89" t="str">
        <f t="shared" si="21"/>
        <v/>
      </c>
      <c r="AD87" s="100" t="str">
        <f t="shared" si="28"/>
        <v/>
      </c>
      <c r="AE87" s="104" t="str">
        <f t="shared" si="29"/>
        <v/>
      </c>
      <c r="AF87" s="108" t="str">
        <f>IF(AE87&lt;&gt;"",HLOOKUP(AE87,Controle!$2:$3,2,FALSE)+3,"")</f>
        <v/>
      </c>
      <c r="AG87" s="104" t="str">
        <f>IF(AE87&lt;&gt;"",HLOOKUP(AE87,Controle!$2:$3,2,FALSE)+HLOOKUP(AE87,Controle!$2:$3,2,FALSE)*14-8,"")</f>
        <v/>
      </c>
      <c r="AH87" s="105" t="str">
        <f>IF(AJ87&lt;&gt;"",HLOOKUP(AJ87,Controle!$2:$3,2,FALSE)+HLOOKUP(AJ87,Controle!$2:$3,2,FALSE)*14-8,"")</f>
        <v/>
      </c>
      <c r="AI87" s="108" t="str">
        <f>IF(AJ87&lt;&gt;"",HLOOKUP(AJ87,Controle!$2:$3,2,FALSE)+3,"")</f>
        <v/>
      </c>
      <c r="AJ87" s="105" t="str">
        <f t="shared" si="30"/>
        <v/>
      </c>
      <c r="AK87" s="101" t="str">
        <f t="shared" si="31"/>
        <v/>
      </c>
      <c r="AL87" s="89" t="str">
        <f t="shared" si="22"/>
        <v/>
      </c>
      <c r="AM87" s="89" t="str">
        <f t="shared" si="23"/>
        <v/>
      </c>
      <c r="AN87" s="89" t="str">
        <f t="shared" si="24"/>
        <v/>
      </c>
      <c r="AO87" s="89" t="str">
        <f t="shared" si="25"/>
        <v/>
      </c>
      <c r="AP87" s="89" t="str">
        <f t="shared" si="26"/>
        <v/>
      </c>
    </row>
    <row r="88" spans="1:42">
      <c r="A88" t="str">
        <f>IF(B88&lt;&gt;"",VLOOKUP(B88,'Agents Postes'!E$3:F$17,2,FALSE),"")</f>
        <v/>
      </c>
      <c r="B88" s="47"/>
      <c r="C88" s="53"/>
      <c r="D88" s="49"/>
      <c r="E88" s="49"/>
      <c r="F88" s="54"/>
      <c r="G88" s="50"/>
      <c r="H88" s="54"/>
      <c r="I88" s="50"/>
      <c r="J88" s="56"/>
      <c r="K88" s="49"/>
      <c r="L88" s="55"/>
      <c r="M88" s="52"/>
      <c r="N88" s="131"/>
      <c r="P88" s="64" t="str">
        <f t="shared" si="27"/>
        <v>NC</v>
      </c>
      <c r="X88" s="89"/>
      <c r="Y88" s="89" t="str">
        <f t="shared" si="17"/>
        <v/>
      </c>
      <c r="Z88" s="89" t="str">
        <f t="shared" si="18"/>
        <v/>
      </c>
      <c r="AA88" s="89" t="str">
        <f t="shared" si="19"/>
        <v/>
      </c>
      <c r="AB88" s="89" t="str">
        <f t="shared" si="20"/>
        <v/>
      </c>
      <c r="AC88" s="89" t="str">
        <f t="shared" si="21"/>
        <v/>
      </c>
      <c r="AD88" s="100" t="str">
        <f t="shared" si="28"/>
        <v/>
      </c>
      <c r="AE88" s="104" t="str">
        <f t="shared" si="29"/>
        <v/>
      </c>
      <c r="AF88" s="108" t="str">
        <f>IF(AE88&lt;&gt;"",HLOOKUP(AE88,Controle!$2:$3,2,FALSE)+3,"")</f>
        <v/>
      </c>
      <c r="AG88" s="104" t="str">
        <f>IF(AE88&lt;&gt;"",HLOOKUP(AE88,Controle!$2:$3,2,FALSE)+HLOOKUP(AE88,Controle!$2:$3,2,FALSE)*14-8,"")</f>
        <v/>
      </c>
      <c r="AH88" s="105" t="str">
        <f>IF(AJ88&lt;&gt;"",HLOOKUP(AJ88,Controle!$2:$3,2,FALSE)+HLOOKUP(AJ88,Controle!$2:$3,2,FALSE)*14-8,"")</f>
        <v/>
      </c>
      <c r="AI88" s="108" t="str">
        <f>IF(AJ88&lt;&gt;"",HLOOKUP(AJ88,Controle!$2:$3,2,FALSE)+3,"")</f>
        <v/>
      </c>
      <c r="AJ88" s="105" t="str">
        <f t="shared" si="30"/>
        <v/>
      </c>
      <c r="AK88" s="101" t="str">
        <f t="shared" si="31"/>
        <v/>
      </c>
      <c r="AL88" s="89" t="str">
        <f t="shared" si="22"/>
        <v/>
      </c>
      <c r="AM88" s="89" t="str">
        <f t="shared" si="23"/>
        <v/>
      </c>
      <c r="AN88" s="89" t="str">
        <f t="shared" si="24"/>
        <v/>
      </c>
      <c r="AO88" s="89" t="str">
        <f t="shared" si="25"/>
        <v/>
      </c>
      <c r="AP88" s="89" t="str">
        <f t="shared" si="26"/>
        <v/>
      </c>
    </row>
    <row r="89" spans="1:42">
      <c r="A89" t="str">
        <f>IF(B89&lt;&gt;"",VLOOKUP(B89,'Agents Postes'!E$3:F$17,2,FALSE),"")</f>
        <v/>
      </c>
      <c r="B89" s="57"/>
      <c r="C89" s="58"/>
      <c r="D89" s="59"/>
      <c r="E89" s="59"/>
      <c r="F89" s="60"/>
      <c r="G89" s="61"/>
      <c r="H89" s="60"/>
      <c r="I89" s="61"/>
      <c r="J89" s="63"/>
      <c r="K89" s="59"/>
      <c r="L89" s="62"/>
      <c r="M89" s="52"/>
      <c r="N89" s="130"/>
      <c r="P89" s="65" t="str">
        <f t="shared" si="27"/>
        <v>NC</v>
      </c>
      <c r="X89" s="89"/>
      <c r="Y89" s="89" t="str">
        <f t="shared" si="17"/>
        <v/>
      </c>
      <c r="Z89" s="89" t="str">
        <f t="shared" si="18"/>
        <v/>
      </c>
      <c r="AA89" s="89" t="str">
        <f t="shared" si="19"/>
        <v/>
      </c>
      <c r="AB89" s="89" t="str">
        <f t="shared" si="20"/>
        <v/>
      </c>
      <c r="AC89" s="89" t="str">
        <f t="shared" si="21"/>
        <v/>
      </c>
      <c r="AD89" s="100" t="str">
        <f t="shared" si="28"/>
        <v/>
      </c>
      <c r="AE89" s="104" t="str">
        <f t="shared" si="29"/>
        <v/>
      </c>
      <c r="AF89" s="108" t="str">
        <f>IF(AE89&lt;&gt;"",HLOOKUP(AE89,Controle!$2:$3,2,FALSE)+3,"")</f>
        <v/>
      </c>
      <c r="AG89" s="104" t="str">
        <f>IF(AE89&lt;&gt;"",HLOOKUP(AE89,Controle!$2:$3,2,FALSE)+HLOOKUP(AE89,Controle!$2:$3,2,FALSE)*14-8,"")</f>
        <v/>
      </c>
      <c r="AH89" s="105" t="str">
        <f>IF(AJ89&lt;&gt;"",HLOOKUP(AJ89,Controle!$2:$3,2,FALSE)+HLOOKUP(AJ89,Controle!$2:$3,2,FALSE)*14-8,"")</f>
        <v/>
      </c>
      <c r="AI89" s="108" t="str">
        <f>IF(AJ89&lt;&gt;"",HLOOKUP(AJ89,Controle!$2:$3,2,FALSE)+3,"")</f>
        <v/>
      </c>
      <c r="AJ89" s="105" t="str">
        <f t="shared" si="30"/>
        <v/>
      </c>
      <c r="AK89" s="101" t="str">
        <f t="shared" si="31"/>
        <v/>
      </c>
      <c r="AL89" s="89" t="str">
        <f t="shared" si="22"/>
        <v/>
      </c>
      <c r="AM89" s="89" t="str">
        <f t="shared" si="23"/>
        <v/>
      </c>
      <c r="AN89" s="89" t="str">
        <f t="shared" si="24"/>
        <v/>
      </c>
      <c r="AO89" s="89" t="str">
        <f t="shared" si="25"/>
        <v/>
      </c>
      <c r="AP89" s="89" t="str">
        <f t="shared" si="26"/>
        <v/>
      </c>
    </row>
    <row r="90" spans="1:42">
      <c r="A90" t="str">
        <f>IF(B90&lt;&gt;"",VLOOKUP(B90,'Agents Postes'!E$3:F$17,2,FALSE),"")</f>
        <v/>
      </c>
      <c r="B90" s="47"/>
      <c r="C90" s="53"/>
      <c r="D90" s="49"/>
      <c r="E90" s="49"/>
      <c r="F90" s="54"/>
      <c r="G90" s="50"/>
      <c r="H90" s="54"/>
      <c r="I90" s="50"/>
      <c r="J90" s="56"/>
      <c r="K90" s="49"/>
      <c r="L90" s="55"/>
      <c r="M90" s="52"/>
      <c r="N90" s="131"/>
      <c r="P90" s="64" t="str">
        <f t="shared" si="27"/>
        <v>NC</v>
      </c>
      <c r="X90" s="89"/>
      <c r="Y90" s="89" t="str">
        <f t="shared" si="17"/>
        <v/>
      </c>
      <c r="Z90" s="89" t="str">
        <f t="shared" si="18"/>
        <v/>
      </c>
      <c r="AA90" s="89" t="str">
        <f t="shared" si="19"/>
        <v/>
      </c>
      <c r="AB90" s="89" t="str">
        <f t="shared" si="20"/>
        <v/>
      </c>
      <c r="AC90" s="89" t="str">
        <f t="shared" si="21"/>
        <v/>
      </c>
      <c r="AD90" s="100" t="str">
        <f t="shared" si="28"/>
        <v/>
      </c>
      <c r="AE90" s="104" t="str">
        <f t="shared" si="29"/>
        <v/>
      </c>
      <c r="AF90" s="108" t="str">
        <f>IF(AE90&lt;&gt;"",HLOOKUP(AE90,Controle!$2:$3,2,FALSE)+3,"")</f>
        <v/>
      </c>
      <c r="AG90" s="104" t="str">
        <f>IF(AE90&lt;&gt;"",HLOOKUP(AE90,Controle!$2:$3,2,FALSE)+HLOOKUP(AE90,Controle!$2:$3,2,FALSE)*14-8,"")</f>
        <v/>
      </c>
      <c r="AH90" s="105" t="str">
        <f>IF(AJ90&lt;&gt;"",HLOOKUP(AJ90,Controle!$2:$3,2,FALSE)+HLOOKUP(AJ90,Controle!$2:$3,2,FALSE)*14-8,"")</f>
        <v/>
      </c>
      <c r="AI90" s="108" t="str">
        <f>IF(AJ90&lt;&gt;"",HLOOKUP(AJ90,Controle!$2:$3,2,FALSE)+3,"")</f>
        <v/>
      </c>
      <c r="AJ90" s="105" t="str">
        <f t="shared" si="30"/>
        <v/>
      </c>
      <c r="AK90" s="101" t="str">
        <f t="shared" si="31"/>
        <v/>
      </c>
      <c r="AL90" s="89" t="str">
        <f t="shared" si="22"/>
        <v/>
      </c>
      <c r="AM90" s="89" t="str">
        <f t="shared" si="23"/>
        <v/>
      </c>
      <c r="AN90" s="89" t="str">
        <f t="shared" si="24"/>
        <v/>
      </c>
      <c r="AO90" s="89" t="str">
        <f t="shared" si="25"/>
        <v/>
      </c>
      <c r="AP90" s="89" t="str">
        <f t="shared" si="26"/>
        <v/>
      </c>
    </row>
    <row r="91" spans="1:42">
      <c r="A91" t="str">
        <f>IF(B91&lt;&gt;"",VLOOKUP(B91,'Agents Postes'!E$3:F$17,2,FALSE),"")</f>
        <v/>
      </c>
      <c r="B91" s="57"/>
      <c r="C91" s="58"/>
      <c r="D91" s="59"/>
      <c r="E91" s="59"/>
      <c r="F91" s="60"/>
      <c r="G91" s="61"/>
      <c r="H91" s="60"/>
      <c r="I91" s="61"/>
      <c r="J91" s="63"/>
      <c r="K91" s="59"/>
      <c r="L91" s="62"/>
      <c r="M91" s="52"/>
      <c r="N91" s="130"/>
      <c r="P91" s="65" t="str">
        <f t="shared" si="27"/>
        <v>NC</v>
      </c>
      <c r="X91" s="89"/>
      <c r="Y91" s="89" t="str">
        <f t="shared" si="17"/>
        <v/>
      </c>
      <c r="Z91" s="89" t="str">
        <f t="shared" si="18"/>
        <v/>
      </c>
      <c r="AA91" s="89" t="str">
        <f t="shared" si="19"/>
        <v/>
      </c>
      <c r="AB91" s="89" t="str">
        <f t="shared" si="20"/>
        <v/>
      </c>
      <c r="AC91" s="89" t="str">
        <f t="shared" si="21"/>
        <v/>
      </c>
      <c r="AD91" s="100" t="str">
        <f t="shared" si="28"/>
        <v/>
      </c>
      <c r="AE91" s="104" t="str">
        <f t="shared" si="29"/>
        <v/>
      </c>
      <c r="AF91" s="108" t="str">
        <f>IF(AE91&lt;&gt;"",HLOOKUP(AE91,Controle!$2:$3,2,FALSE)+3,"")</f>
        <v/>
      </c>
      <c r="AG91" s="104" t="str">
        <f>IF(AE91&lt;&gt;"",HLOOKUP(AE91,Controle!$2:$3,2,FALSE)+HLOOKUP(AE91,Controle!$2:$3,2,FALSE)*14-8,"")</f>
        <v/>
      </c>
      <c r="AH91" s="105" t="str">
        <f>IF(AJ91&lt;&gt;"",HLOOKUP(AJ91,Controle!$2:$3,2,FALSE)+HLOOKUP(AJ91,Controle!$2:$3,2,FALSE)*14-8,"")</f>
        <v/>
      </c>
      <c r="AI91" s="108" t="str">
        <f>IF(AJ91&lt;&gt;"",HLOOKUP(AJ91,Controle!$2:$3,2,FALSE)+3,"")</f>
        <v/>
      </c>
      <c r="AJ91" s="105" t="str">
        <f t="shared" si="30"/>
        <v/>
      </c>
      <c r="AK91" s="101" t="str">
        <f t="shared" si="31"/>
        <v/>
      </c>
      <c r="AL91" s="89" t="str">
        <f t="shared" si="22"/>
        <v/>
      </c>
      <c r="AM91" s="89" t="str">
        <f t="shared" si="23"/>
        <v/>
      </c>
      <c r="AN91" s="89" t="str">
        <f t="shared" si="24"/>
        <v/>
      </c>
      <c r="AO91" s="89" t="str">
        <f t="shared" si="25"/>
        <v/>
      </c>
      <c r="AP91" s="89" t="str">
        <f t="shared" si="26"/>
        <v/>
      </c>
    </row>
    <row r="92" spans="1:42">
      <c r="A92" t="str">
        <f>IF(B92&lt;&gt;"",VLOOKUP(B92,'Agents Postes'!E$3:F$17,2,FALSE),"")</f>
        <v/>
      </c>
      <c r="B92" s="47"/>
      <c r="C92" s="53"/>
      <c r="D92" s="49"/>
      <c r="E92" s="49"/>
      <c r="F92" s="54"/>
      <c r="G92" s="50"/>
      <c r="H92" s="54"/>
      <c r="I92" s="50"/>
      <c r="J92" s="56"/>
      <c r="K92" s="49"/>
      <c r="L92" s="55"/>
      <c r="M92" s="52"/>
      <c r="N92" s="131"/>
      <c r="P92" s="64" t="str">
        <f t="shared" si="27"/>
        <v>NC</v>
      </c>
      <c r="X92" s="89"/>
      <c r="Y92" s="89" t="str">
        <f t="shared" si="17"/>
        <v/>
      </c>
      <c r="Z92" s="89" t="str">
        <f t="shared" si="18"/>
        <v/>
      </c>
      <c r="AA92" s="89" t="str">
        <f t="shared" si="19"/>
        <v/>
      </c>
      <c r="AB92" s="89" t="str">
        <f t="shared" si="20"/>
        <v/>
      </c>
      <c r="AC92" s="89" t="str">
        <f t="shared" si="21"/>
        <v/>
      </c>
      <c r="AD92" s="100" t="str">
        <f t="shared" si="28"/>
        <v/>
      </c>
      <c r="AE92" s="104" t="str">
        <f t="shared" si="29"/>
        <v/>
      </c>
      <c r="AF92" s="108" t="str">
        <f>IF(AE92&lt;&gt;"",HLOOKUP(AE92,Controle!$2:$3,2,FALSE)+3,"")</f>
        <v/>
      </c>
      <c r="AG92" s="104" t="str">
        <f>IF(AE92&lt;&gt;"",HLOOKUP(AE92,Controle!$2:$3,2,FALSE)+HLOOKUP(AE92,Controle!$2:$3,2,FALSE)*14-8,"")</f>
        <v/>
      </c>
      <c r="AH92" s="105" t="str">
        <f>IF(AJ92&lt;&gt;"",HLOOKUP(AJ92,Controle!$2:$3,2,FALSE)+HLOOKUP(AJ92,Controle!$2:$3,2,FALSE)*14-8,"")</f>
        <v/>
      </c>
      <c r="AI92" s="108" t="str">
        <f>IF(AJ92&lt;&gt;"",HLOOKUP(AJ92,Controle!$2:$3,2,FALSE)+3,"")</f>
        <v/>
      </c>
      <c r="AJ92" s="105" t="str">
        <f t="shared" si="30"/>
        <v/>
      </c>
      <c r="AK92" s="101" t="str">
        <f t="shared" si="31"/>
        <v/>
      </c>
      <c r="AL92" s="89" t="str">
        <f t="shared" si="22"/>
        <v/>
      </c>
      <c r="AM92" s="89" t="str">
        <f t="shared" si="23"/>
        <v/>
      </c>
      <c r="AN92" s="89" t="str">
        <f t="shared" si="24"/>
        <v/>
      </c>
      <c r="AO92" s="89" t="str">
        <f t="shared" si="25"/>
        <v/>
      </c>
      <c r="AP92" s="89" t="str">
        <f t="shared" si="26"/>
        <v/>
      </c>
    </row>
    <row r="93" spans="1:42">
      <c r="A93" t="str">
        <f>IF(B93&lt;&gt;"",VLOOKUP(B93,'Agents Postes'!E$3:F$17,2,FALSE),"")</f>
        <v/>
      </c>
      <c r="B93" s="57"/>
      <c r="C93" s="58"/>
      <c r="D93" s="59"/>
      <c r="E93" s="59"/>
      <c r="F93" s="60"/>
      <c r="G93" s="61"/>
      <c r="H93" s="60"/>
      <c r="I93" s="61"/>
      <c r="J93" s="63"/>
      <c r="K93" s="59"/>
      <c r="L93" s="62"/>
      <c r="M93" s="52"/>
      <c r="N93" s="130"/>
      <c r="P93" s="65" t="str">
        <f t="shared" si="27"/>
        <v>NC</v>
      </c>
      <c r="X93" s="89"/>
      <c r="Y93" s="89" t="str">
        <f t="shared" si="17"/>
        <v/>
      </c>
      <c r="Z93" s="89" t="str">
        <f t="shared" si="18"/>
        <v/>
      </c>
      <c r="AA93" s="89" t="str">
        <f t="shared" si="19"/>
        <v/>
      </c>
      <c r="AB93" s="89" t="str">
        <f t="shared" si="20"/>
        <v/>
      </c>
      <c r="AC93" s="89" t="str">
        <f t="shared" si="21"/>
        <v/>
      </c>
      <c r="AD93" s="100" t="str">
        <f t="shared" si="28"/>
        <v/>
      </c>
      <c r="AE93" s="104" t="str">
        <f t="shared" si="29"/>
        <v/>
      </c>
      <c r="AF93" s="108" t="str">
        <f>IF(AE93&lt;&gt;"",HLOOKUP(AE93,Controle!$2:$3,2,FALSE)+3,"")</f>
        <v/>
      </c>
      <c r="AG93" s="104" t="str">
        <f>IF(AE93&lt;&gt;"",HLOOKUP(AE93,Controle!$2:$3,2,FALSE)+HLOOKUP(AE93,Controle!$2:$3,2,FALSE)*14-8,"")</f>
        <v/>
      </c>
      <c r="AH93" s="105" t="str">
        <f>IF(AJ93&lt;&gt;"",HLOOKUP(AJ93,Controle!$2:$3,2,FALSE)+HLOOKUP(AJ93,Controle!$2:$3,2,FALSE)*14-8,"")</f>
        <v/>
      </c>
      <c r="AI93" s="108" t="str">
        <f>IF(AJ93&lt;&gt;"",HLOOKUP(AJ93,Controle!$2:$3,2,FALSE)+3,"")</f>
        <v/>
      </c>
      <c r="AJ93" s="105" t="str">
        <f t="shared" si="30"/>
        <v/>
      </c>
      <c r="AK93" s="101" t="str">
        <f t="shared" si="31"/>
        <v/>
      </c>
      <c r="AL93" s="89" t="str">
        <f t="shared" si="22"/>
        <v/>
      </c>
      <c r="AM93" s="89" t="str">
        <f t="shared" si="23"/>
        <v/>
      </c>
      <c r="AN93" s="89" t="str">
        <f t="shared" si="24"/>
        <v/>
      </c>
      <c r="AO93" s="89" t="str">
        <f t="shared" si="25"/>
        <v/>
      </c>
      <c r="AP93" s="89" t="str">
        <f t="shared" si="26"/>
        <v/>
      </c>
    </row>
    <row r="94" spans="1:42">
      <c r="A94" t="str">
        <f>IF(B94&lt;&gt;"",VLOOKUP(B94,'Agents Postes'!E$3:F$17,2,FALSE),"")</f>
        <v/>
      </c>
      <c r="B94" s="47"/>
      <c r="C94" s="53"/>
      <c r="D94" s="49"/>
      <c r="E94" s="49"/>
      <c r="F94" s="54"/>
      <c r="G94" s="50"/>
      <c r="H94" s="54"/>
      <c r="I94" s="50"/>
      <c r="J94" s="56"/>
      <c r="K94" s="49"/>
      <c r="L94" s="55"/>
      <c r="M94" s="52"/>
      <c r="N94" s="131"/>
      <c r="P94" s="64" t="str">
        <f t="shared" si="27"/>
        <v>NC</v>
      </c>
      <c r="X94" s="89"/>
      <c r="Y94" s="89" t="str">
        <f t="shared" si="17"/>
        <v/>
      </c>
      <c r="Z94" s="89" t="str">
        <f t="shared" si="18"/>
        <v/>
      </c>
      <c r="AA94" s="89" t="str">
        <f t="shared" si="19"/>
        <v/>
      </c>
      <c r="AB94" s="89" t="str">
        <f t="shared" si="20"/>
        <v/>
      </c>
      <c r="AC94" s="89" t="str">
        <f t="shared" si="21"/>
        <v/>
      </c>
      <c r="AD94" s="100" t="str">
        <f t="shared" si="28"/>
        <v/>
      </c>
      <c r="AE94" s="104" t="str">
        <f t="shared" si="29"/>
        <v/>
      </c>
      <c r="AF94" s="108" t="str">
        <f>IF(AE94&lt;&gt;"",HLOOKUP(AE94,Controle!$2:$3,2,FALSE)+3,"")</f>
        <v/>
      </c>
      <c r="AG94" s="104" t="str">
        <f>IF(AE94&lt;&gt;"",HLOOKUP(AE94,Controle!$2:$3,2,FALSE)+HLOOKUP(AE94,Controle!$2:$3,2,FALSE)*14-8,"")</f>
        <v/>
      </c>
      <c r="AH94" s="105" t="str">
        <f>IF(AJ94&lt;&gt;"",HLOOKUP(AJ94,Controle!$2:$3,2,FALSE)+HLOOKUP(AJ94,Controle!$2:$3,2,FALSE)*14-8,"")</f>
        <v/>
      </c>
      <c r="AI94" s="108" t="str">
        <f>IF(AJ94&lt;&gt;"",HLOOKUP(AJ94,Controle!$2:$3,2,FALSE)+3,"")</f>
        <v/>
      </c>
      <c r="AJ94" s="105" t="str">
        <f t="shared" si="30"/>
        <v/>
      </c>
      <c r="AK94" s="101" t="str">
        <f t="shared" si="31"/>
        <v/>
      </c>
      <c r="AL94" s="89" t="str">
        <f t="shared" si="22"/>
        <v/>
      </c>
      <c r="AM94" s="89" t="str">
        <f t="shared" si="23"/>
        <v/>
      </c>
      <c r="AN94" s="89" t="str">
        <f t="shared" si="24"/>
        <v/>
      </c>
      <c r="AO94" s="89" t="str">
        <f t="shared" si="25"/>
        <v/>
      </c>
      <c r="AP94" s="89" t="str">
        <f t="shared" si="26"/>
        <v/>
      </c>
    </row>
    <row r="95" spans="1:42">
      <c r="A95" t="str">
        <f>IF(B95&lt;&gt;"",VLOOKUP(B95,'Agents Postes'!E$3:F$17,2,FALSE),"")</f>
        <v/>
      </c>
      <c r="B95" s="57"/>
      <c r="C95" s="58"/>
      <c r="D95" s="59"/>
      <c r="E95" s="59"/>
      <c r="F95" s="60"/>
      <c r="G95" s="61"/>
      <c r="H95" s="60"/>
      <c r="I95" s="61"/>
      <c r="J95" s="63"/>
      <c r="K95" s="59"/>
      <c r="L95" s="62"/>
      <c r="M95" s="52"/>
      <c r="N95" s="130"/>
      <c r="P95" s="65" t="str">
        <f t="shared" si="27"/>
        <v>NC</v>
      </c>
      <c r="X95" s="89"/>
      <c r="Y95" s="89" t="str">
        <f t="shared" si="17"/>
        <v/>
      </c>
      <c r="Z95" s="89" t="str">
        <f t="shared" si="18"/>
        <v/>
      </c>
      <c r="AA95" s="89" t="str">
        <f t="shared" si="19"/>
        <v/>
      </c>
      <c r="AB95" s="89" t="str">
        <f t="shared" si="20"/>
        <v/>
      </c>
      <c r="AC95" s="89" t="str">
        <f t="shared" si="21"/>
        <v/>
      </c>
      <c r="AD95" s="100" t="str">
        <f t="shared" si="28"/>
        <v/>
      </c>
      <c r="AE95" s="104" t="str">
        <f t="shared" si="29"/>
        <v/>
      </c>
      <c r="AF95" s="108" t="str">
        <f>IF(AE95&lt;&gt;"",HLOOKUP(AE95,Controle!$2:$3,2,FALSE)+3,"")</f>
        <v/>
      </c>
      <c r="AG95" s="104" t="str">
        <f>IF(AE95&lt;&gt;"",HLOOKUP(AE95,Controle!$2:$3,2,FALSE)+HLOOKUP(AE95,Controle!$2:$3,2,FALSE)*14-8,"")</f>
        <v/>
      </c>
      <c r="AH95" s="105" t="str">
        <f>IF(AJ95&lt;&gt;"",HLOOKUP(AJ95,Controle!$2:$3,2,FALSE)+HLOOKUP(AJ95,Controle!$2:$3,2,FALSE)*14-8,"")</f>
        <v/>
      </c>
      <c r="AI95" s="108" t="str">
        <f>IF(AJ95&lt;&gt;"",HLOOKUP(AJ95,Controle!$2:$3,2,FALSE)+3,"")</f>
        <v/>
      </c>
      <c r="AJ95" s="105" t="str">
        <f t="shared" si="30"/>
        <v/>
      </c>
      <c r="AK95" s="101" t="str">
        <f t="shared" si="31"/>
        <v/>
      </c>
      <c r="AL95" s="89" t="str">
        <f t="shared" si="22"/>
        <v/>
      </c>
      <c r="AM95" s="89" t="str">
        <f t="shared" si="23"/>
        <v/>
      </c>
      <c r="AN95" s="89" t="str">
        <f t="shared" si="24"/>
        <v/>
      </c>
      <c r="AO95" s="89" t="str">
        <f t="shared" si="25"/>
        <v/>
      </c>
      <c r="AP95" s="89" t="str">
        <f t="shared" si="26"/>
        <v/>
      </c>
    </row>
    <row r="96" spans="1:42">
      <c r="A96" t="str">
        <f>IF(B96&lt;&gt;"",VLOOKUP(B96,'Agents Postes'!E$3:F$17,2,FALSE),"")</f>
        <v/>
      </c>
      <c r="B96" s="47"/>
      <c r="C96" s="53"/>
      <c r="D96" s="49"/>
      <c r="E96" s="49"/>
      <c r="F96" s="54"/>
      <c r="G96" s="50"/>
      <c r="H96" s="54"/>
      <c r="I96" s="50"/>
      <c r="J96" s="56"/>
      <c r="K96" s="49"/>
      <c r="L96" s="55"/>
      <c r="M96" s="52"/>
      <c r="N96" s="131"/>
      <c r="P96" s="64" t="str">
        <f t="shared" si="27"/>
        <v>NC</v>
      </c>
      <c r="X96" s="89"/>
      <c r="Y96" s="89" t="str">
        <f t="shared" si="17"/>
        <v/>
      </c>
      <c r="Z96" s="89" t="str">
        <f t="shared" si="18"/>
        <v/>
      </c>
      <c r="AA96" s="89" t="str">
        <f t="shared" si="19"/>
        <v/>
      </c>
      <c r="AB96" s="89" t="str">
        <f t="shared" si="20"/>
        <v/>
      </c>
      <c r="AC96" s="89" t="str">
        <f t="shared" si="21"/>
        <v/>
      </c>
      <c r="AD96" s="100" t="str">
        <f t="shared" si="28"/>
        <v/>
      </c>
      <c r="AE96" s="104" t="str">
        <f t="shared" si="29"/>
        <v/>
      </c>
      <c r="AF96" s="108" t="str">
        <f>IF(AE96&lt;&gt;"",HLOOKUP(AE96,Controle!$2:$3,2,FALSE)+3,"")</f>
        <v/>
      </c>
      <c r="AG96" s="104" t="str">
        <f>IF(AE96&lt;&gt;"",HLOOKUP(AE96,Controle!$2:$3,2,FALSE)+HLOOKUP(AE96,Controle!$2:$3,2,FALSE)*14-8,"")</f>
        <v/>
      </c>
      <c r="AH96" s="105" t="str">
        <f>IF(AJ96&lt;&gt;"",HLOOKUP(AJ96,Controle!$2:$3,2,FALSE)+HLOOKUP(AJ96,Controle!$2:$3,2,FALSE)*14-8,"")</f>
        <v/>
      </c>
      <c r="AI96" s="108" t="str">
        <f>IF(AJ96&lt;&gt;"",HLOOKUP(AJ96,Controle!$2:$3,2,FALSE)+3,"")</f>
        <v/>
      </c>
      <c r="AJ96" s="105" t="str">
        <f t="shared" si="30"/>
        <v/>
      </c>
      <c r="AK96" s="101" t="str">
        <f t="shared" si="31"/>
        <v/>
      </c>
      <c r="AL96" s="89" t="str">
        <f t="shared" si="22"/>
        <v/>
      </c>
      <c r="AM96" s="89" t="str">
        <f t="shared" si="23"/>
        <v/>
      </c>
      <c r="AN96" s="89" t="str">
        <f t="shared" si="24"/>
        <v/>
      </c>
      <c r="AO96" s="89" t="str">
        <f t="shared" si="25"/>
        <v/>
      </c>
      <c r="AP96" s="89" t="str">
        <f t="shared" si="26"/>
        <v/>
      </c>
    </row>
    <row r="97" spans="1:42">
      <c r="A97" t="str">
        <f>IF(B97&lt;&gt;"",VLOOKUP(B97,'Agents Postes'!E$3:F$17,2,FALSE),"")</f>
        <v/>
      </c>
      <c r="B97" s="57"/>
      <c r="C97" s="58"/>
      <c r="D97" s="59"/>
      <c r="E97" s="59"/>
      <c r="F97" s="60"/>
      <c r="G97" s="61"/>
      <c r="H97" s="60"/>
      <c r="I97" s="61"/>
      <c r="J97" s="63"/>
      <c r="K97" s="59"/>
      <c r="L97" s="62"/>
      <c r="M97" s="52"/>
      <c r="N97" s="130"/>
      <c r="P97" s="65" t="str">
        <f t="shared" si="27"/>
        <v>NC</v>
      </c>
      <c r="X97" s="89"/>
      <c r="Y97" s="89" t="str">
        <f t="shared" si="17"/>
        <v/>
      </c>
      <c r="Z97" s="89" t="str">
        <f t="shared" si="18"/>
        <v/>
      </c>
      <c r="AA97" s="89" t="str">
        <f t="shared" si="19"/>
        <v/>
      </c>
      <c r="AB97" s="89" t="str">
        <f t="shared" si="20"/>
        <v/>
      </c>
      <c r="AC97" s="89" t="str">
        <f t="shared" si="21"/>
        <v/>
      </c>
      <c r="AD97" s="100" t="str">
        <f t="shared" si="28"/>
        <v/>
      </c>
      <c r="AE97" s="104" t="str">
        <f t="shared" si="29"/>
        <v/>
      </c>
      <c r="AF97" s="108" t="str">
        <f>IF(AE97&lt;&gt;"",HLOOKUP(AE97,Controle!$2:$3,2,FALSE)+3,"")</f>
        <v/>
      </c>
      <c r="AG97" s="104" t="str">
        <f>IF(AE97&lt;&gt;"",HLOOKUP(AE97,Controle!$2:$3,2,FALSE)+HLOOKUP(AE97,Controle!$2:$3,2,FALSE)*14-8,"")</f>
        <v/>
      </c>
      <c r="AH97" s="105" t="str">
        <f>IF(AJ97&lt;&gt;"",HLOOKUP(AJ97,Controle!$2:$3,2,FALSE)+HLOOKUP(AJ97,Controle!$2:$3,2,FALSE)*14-8,"")</f>
        <v/>
      </c>
      <c r="AI97" s="108" t="str">
        <f>IF(AJ97&lt;&gt;"",HLOOKUP(AJ97,Controle!$2:$3,2,FALSE)+3,"")</f>
        <v/>
      </c>
      <c r="AJ97" s="105" t="str">
        <f t="shared" si="30"/>
        <v/>
      </c>
      <c r="AK97" s="101" t="str">
        <f t="shared" si="31"/>
        <v/>
      </c>
      <c r="AL97" s="89" t="str">
        <f t="shared" si="22"/>
        <v/>
      </c>
      <c r="AM97" s="89" t="str">
        <f t="shared" si="23"/>
        <v/>
      </c>
      <c r="AN97" s="89" t="str">
        <f t="shared" si="24"/>
        <v/>
      </c>
      <c r="AO97" s="89" t="str">
        <f t="shared" si="25"/>
        <v/>
      </c>
      <c r="AP97" s="89" t="str">
        <f t="shared" si="26"/>
        <v/>
      </c>
    </row>
    <row r="98" spans="1:42">
      <c r="A98" t="str">
        <f>IF(B98&lt;&gt;"",VLOOKUP(B98,'Agents Postes'!E$3:F$17,2,FALSE),"")</f>
        <v/>
      </c>
      <c r="B98" s="47"/>
      <c r="C98" s="53"/>
      <c r="D98" s="49"/>
      <c r="E98" s="49"/>
      <c r="F98" s="54"/>
      <c r="G98" s="50"/>
      <c r="H98" s="54"/>
      <c r="I98" s="50"/>
      <c r="J98" s="56"/>
      <c r="K98" s="49"/>
      <c r="L98" s="55"/>
      <c r="M98" s="52"/>
      <c r="N98" s="131"/>
      <c r="P98" s="64" t="str">
        <f t="shared" si="27"/>
        <v>NC</v>
      </c>
      <c r="X98" s="89"/>
      <c r="Y98" s="89" t="str">
        <f t="shared" si="17"/>
        <v/>
      </c>
      <c r="Z98" s="89" t="str">
        <f t="shared" si="18"/>
        <v/>
      </c>
      <c r="AA98" s="89" t="str">
        <f t="shared" si="19"/>
        <v/>
      </c>
      <c r="AB98" s="89" t="str">
        <f t="shared" si="20"/>
        <v/>
      </c>
      <c r="AC98" s="89" t="str">
        <f t="shared" si="21"/>
        <v/>
      </c>
      <c r="AD98" s="100" t="str">
        <f t="shared" si="28"/>
        <v/>
      </c>
      <c r="AE98" s="104" t="str">
        <f t="shared" si="29"/>
        <v/>
      </c>
      <c r="AF98" s="108" t="str">
        <f>IF(AE98&lt;&gt;"",HLOOKUP(AE98,Controle!$2:$3,2,FALSE)+3,"")</f>
        <v/>
      </c>
      <c r="AG98" s="104" t="str">
        <f>IF(AE98&lt;&gt;"",HLOOKUP(AE98,Controle!$2:$3,2,FALSE)+HLOOKUP(AE98,Controle!$2:$3,2,FALSE)*14-8,"")</f>
        <v/>
      </c>
      <c r="AH98" s="105" t="str">
        <f>IF(AJ98&lt;&gt;"",HLOOKUP(AJ98,Controle!$2:$3,2,FALSE)+HLOOKUP(AJ98,Controle!$2:$3,2,FALSE)*14-8,"")</f>
        <v/>
      </c>
      <c r="AI98" s="108" t="str">
        <f>IF(AJ98&lt;&gt;"",HLOOKUP(AJ98,Controle!$2:$3,2,FALSE)+3,"")</f>
        <v/>
      </c>
      <c r="AJ98" s="105" t="str">
        <f t="shared" si="30"/>
        <v/>
      </c>
      <c r="AK98" s="101" t="str">
        <f t="shared" si="31"/>
        <v/>
      </c>
      <c r="AL98" s="89" t="str">
        <f t="shared" si="22"/>
        <v/>
      </c>
      <c r="AM98" s="89" t="str">
        <f t="shared" si="23"/>
        <v/>
      </c>
      <c r="AN98" s="89" t="str">
        <f t="shared" si="24"/>
        <v/>
      </c>
      <c r="AO98" s="89" t="str">
        <f t="shared" si="25"/>
        <v/>
      </c>
      <c r="AP98" s="89" t="str">
        <f t="shared" si="26"/>
        <v/>
      </c>
    </row>
    <row r="99" spans="1:42">
      <c r="A99" t="str">
        <f>IF(B99&lt;&gt;"",VLOOKUP(B99,'Agents Postes'!E$3:F$17,2,FALSE),"")</f>
        <v/>
      </c>
      <c r="B99" s="57"/>
      <c r="C99" s="58"/>
      <c r="D99" s="59"/>
      <c r="E99" s="59"/>
      <c r="F99" s="60"/>
      <c r="G99" s="61"/>
      <c r="H99" s="60"/>
      <c r="I99" s="61"/>
      <c r="J99" s="63"/>
      <c r="K99" s="59"/>
      <c r="L99" s="62"/>
      <c r="M99" s="52"/>
      <c r="N99" s="130"/>
      <c r="P99" s="65" t="str">
        <f t="shared" si="27"/>
        <v>NC</v>
      </c>
      <c r="X99" s="89"/>
      <c r="Y99" s="89" t="str">
        <f t="shared" si="17"/>
        <v/>
      </c>
      <c r="Z99" s="89" t="str">
        <f t="shared" si="18"/>
        <v/>
      </c>
      <c r="AA99" s="89" t="str">
        <f t="shared" si="19"/>
        <v/>
      </c>
      <c r="AB99" s="89" t="str">
        <f t="shared" si="20"/>
        <v/>
      </c>
      <c r="AC99" s="89" t="str">
        <f t="shared" si="21"/>
        <v/>
      </c>
      <c r="AD99" s="100" t="str">
        <f t="shared" si="28"/>
        <v/>
      </c>
      <c r="AE99" s="104" t="str">
        <f t="shared" si="29"/>
        <v/>
      </c>
      <c r="AF99" s="108" t="str">
        <f>IF(AE99&lt;&gt;"",HLOOKUP(AE99,Controle!$2:$3,2,FALSE)+3,"")</f>
        <v/>
      </c>
      <c r="AG99" s="104" t="str">
        <f>IF(AE99&lt;&gt;"",HLOOKUP(AE99,Controle!$2:$3,2,FALSE)+HLOOKUP(AE99,Controle!$2:$3,2,FALSE)*14-8,"")</f>
        <v/>
      </c>
      <c r="AH99" s="105" t="str">
        <f>IF(AJ99&lt;&gt;"",HLOOKUP(AJ99,Controle!$2:$3,2,FALSE)+HLOOKUP(AJ99,Controle!$2:$3,2,FALSE)*14-8,"")</f>
        <v/>
      </c>
      <c r="AI99" s="108" t="str">
        <f>IF(AJ99&lt;&gt;"",HLOOKUP(AJ99,Controle!$2:$3,2,FALSE)+3,"")</f>
        <v/>
      </c>
      <c r="AJ99" s="105" t="str">
        <f t="shared" si="30"/>
        <v/>
      </c>
      <c r="AK99" s="101" t="str">
        <f t="shared" si="31"/>
        <v/>
      </c>
      <c r="AL99" s="89" t="str">
        <f t="shared" si="22"/>
        <v/>
      </c>
      <c r="AM99" s="89" t="str">
        <f t="shared" si="23"/>
        <v/>
      </c>
      <c r="AN99" s="89" t="str">
        <f t="shared" si="24"/>
        <v/>
      </c>
      <c r="AO99" s="89" t="str">
        <f t="shared" si="25"/>
        <v/>
      </c>
      <c r="AP99" s="89" t="str">
        <f t="shared" si="26"/>
        <v/>
      </c>
    </row>
    <row r="100" spans="1:42">
      <c r="A100" t="str">
        <f>IF(B100&lt;&gt;"",VLOOKUP(B100,'Agents Postes'!E$3:F$17,2,FALSE),"")</f>
        <v/>
      </c>
      <c r="B100" s="47"/>
      <c r="C100" s="53"/>
      <c r="D100" s="49"/>
      <c r="E100" s="49"/>
      <c r="F100" s="54"/>
      <c r="G100" s="50"/>
      <c r="H100" s="54"/>
      <c r="I100" s="50"/>
      <c r="J100" s="56"/>
      <c r="K100" s="49"/>
      <c r="L100" s="55"/>
      <c r="M100" s="52"/>
      <c r="N100" s="131"/>
      <c r="P100" s="64" t="str">
        <f t="shared" si="27"/>
        <v>NC</v>
      </c>
      <c r="X100" s="89"/>
      <c r="Y100" s="89" t="str">
        <f t="shared" si="17"/>
        <v/>
      </c>
      <c r="Z100" s="89" t="str">
        <f t="shared" si="18"/>
        <v/>
      </c>
      <c r="AA100" s="89" t="str">
        <f t="shared" si="19"/>
        <v/>
      </c>
      <c r="AB100" s="89" t="str">
        <f t="shared" si="20"/>
        <v/>
      </c>
      <c r="AC100" s="89" t="str">
        <f t="shared" si="21"/>
        <v/>
      </c>
      <c r="AD100" s="100" t="str">
        <f t="shared" si="28"/>
        <v/>
      </c>
      <c r="AE100" s="104" t="str">
        <f t="shared" si="29"/>
        <v/>
      </c>
      <c r="AF100" s="108" t="str">
        <f>IF(AE100&lt;&gt;"",HLOOKUP(AE100,Controle!$2:$3,2,FALSE)+3,"")</f>
        <v/>
      </c>
      <c r="AG100" s="104" t="str">
        <f>IF(AE100&lt;&gt;"",HLOOKUP(AE100,Controle!$2:$3,2,FALSE)+HLOOKUP(AE100,Controle!$2:$3,2,FALSE)*14-8,"")</f>
        <v/>
      </c>
      <c r="AH100" s="105" t="str">
        <f>IF(AJ100&lt;&gt;"",HLOOKUP(AJ100,Controle!$2:$3,2,FALSE)+HLOOKUP(AJ100,Controle!$2:$3,2,FALSE)*14-8,"")</f>
        <v/>
      </c>
      <c r="AI100" s="108" t="str">
        <f>IF(AJ100&lt;&gt;"",HLOOKUP(AJ100,Controle!$2:$3,2,FALSE)+3,"")</f>
        <v/>
      </c>
      <c r="AJ100" s="105" t="str">
        <f t="shared" si="30"/>
        <v/>
      </c>
      <c r="AK100" s="101" t="str">
        <f t="shared" si="31"/>
        <v/>
      </c>
      <c r="AL100" s="89" t="str">
        <f t="shared" si="22"/>
        <v/>
      </c>
      <c r="AM100" s="89" t="str">
        <f t="shared" si="23"/>
        <v/>
      </c>
      <c r="AN100" s="89" t="str">
        <f t="shared" si="24"/>
        <v/>
      </c>
      <c r="AO100" s="89" t="str">
        <f t="shared" si="25"/>
        <v/>
      </c>
      <c r="AP100" s="89" t="str">
        <f t="shared" si="26"/>
        <v/>
      </c>
    </row>
    <row r="101" spans="1:42">
      <c r="A101" t="str">
        <f>IF(B101&lt;&gt;"",VLOOKUP(B101,'Agents Postes'!E$3:F$17,2,FALSE),"")</f>
        <v/>
      </c>
      <c r="B101" s="57"/>
      <c r="C101" s="58"/>
      <c r="D101" s="59"/>
      <c r="E101" s="59"/>
      <c r="F101" s="60"/>
      <c r="G101" s="61"/>
      <c r="H101" s="60"/>
      <c r="I101" s="61"/>
      <c r="J101" s="63"/>
      <c r="K101" s="59"/>
      <c r="L101" s="62"/>
      <c r="M101" s="52"/>
      <c r="N101" s="130"/>
      <c r="P101" s="65" t="str">
        <f t="shared" si="27"/>
        <v>NC</v>
      </c>
      <c r="X101" s="89"/>
      <c r="Y101" s="89" t="str">
        <f t="shared" si="17"/>
        <v/>
      </c>
      <c r="Z101" s="89" t="str">
        <f t="shared" si="18"/>
        <v/>
      </c>
      <c r="AA101" s="89" t="str">
        <f t="shared" si="19"/>
        <v/>
      </c>
      <c r="AB101" s="89" t="str">
        <f t="shared" si="20"/>
        <v/>
      </c>
      <c r="AC101" s="89" t="str">
        <f t="shared" si="21"/>
        <v/>
      </c>
      <c r="AD101" s="100" t="str">
        <f t="shared" si="28"/>
        <v/>
      </c>
      <c r="AE101" s="104" t="str">
        <f t="shared" si="29"/>
        <v/>
      </c>
      <c r="AF101" s="108" t="str">
        <f>IF(AE101&lt;&gt;"",HLOOKUP(AE101,Controle!$2:$3,2,FALSE)+3,"")</f>
        <v/>
      </c>
      <c r="AG101" s="104" t="str">
        <f>IF(AE101&lt;&gt;"",HLOOKUP(AE101,Controle!$2:$3,2,FALSE)+HLOOKUP(AE101,Controle!$2:$3,2,FALSE)*14-8,"")</f>
        <v/>
      </c>
      <c r="AH101" s="105" t="str">
        <f>IF(AJ101&lt;&gt;"",HLOOKUP(AJ101,Controle!$2:$3,2,FALSE)+HLOOKUP(AJ101,Controle!$2:$3,2,FALSE)*14-8,"")</f>
        <v/>
      </c>
      <c r="AI101" s="108" t="str">
        <f>IF(AJ101&lt;&gt;"",HLOOKUP(AJ101,Controle!$2:$3,2,FALSE)+3,"")</f>
        <v/>
      </c>
      <c r="AJ101" s="105" t="str">
        <f t="shared" si="30"/>
        <v/>
      </c>
      <c r="AK101" s="101" t="str">
        <f t="shared" si="31"/>
        <v/>
      </c>
      <c r="AL101" s="89" t="str">
        <f t="shared" si="22"/>
        <v/>
      </c>
      <c r="AM101" s="89" t="str">
        <f t="shared" si="23"/>
        <v/>
      </c>
      <c r="AN101" s="89" t="str">
        <f t="shared" si="24"/>
        <v/>
      </c>
      <c r="AO101" s="89" t="str">
        <f t="shared" si="25"/>
        <v/>
      </c>
      <c r="AP101" s="89" t="str">
        <f t="shared" si="26"/>
        <v/>
      </c>
    </row>
    <row r="102" spans="1:42">
      <c r="A102" t="str">
        <f>IF(B102&lt;&gt;"",VLOOKUP(B102,'Agents Postes'!E$3:F$17,2,FALSE),"")</f>
        <v/>
      </c>
      <c r="B102" s="47"/>
      <c r="C102" s="53"/>
      <c r="D102" s="49"/>
      <c r="E102" s="49"/>
      <c r="F102" s="54"/>
      <c r="G102" s="50"/>
      <c r="H102" s="54"/>
      <c r="I102" s="50"/>
      <c r="J102" s="56"/>
      <c r="K102" s="49"/>
      <c r="L102" s="55"/>
      <c r="M102" s="52"/>
      <c r="N102" s="131"/>
      <c r="P102" s="64" t="str">
        <f t="shared" si="27"/>
        <v>NC</v>
      </c>
      <c r="X102" s="89"/>
      <c r="Y102" s="89" t="str">
        <f t="shared" si="17"/>
        <v/>
      </c>
      <c r="Z102" s="89" t="str">
        <f t="shared" si="18"/>
        <v/>
      </c>
      <c r="AA102" s="89" t="str">
        <f t="shared" si="19"/>
        <v/>
      </c>
      <c r="AB102" s="89" t="str">
        <f t="shared" si="20"/>
        <v/>
      </c>
      <c r="AC102" s="89" t="str">
        <f t="shared" si="21"/>
        <v/>
      </c>
      <c r="AD102" s="100" t="str">
        <f t="shared" si="28"/>
        <v/>
      </c>
      <c r="AE102" s="104" t="str">
        <f t="shared" si="29"/>
        <v/>
      </c>
      <c r="AF102" s="108" t="str">
        <f>IF(AE102&lt;&gt;"",HLOOKUP(AE102,Controle!$2:$3,2,FALSE)+3,"")</f>
        <v/>
      </c>
      <c r="AG102" s="104" t="str">
        <f>IF(AE102&lt;&gt;"",HLOOKUP(AE102,Controle!$2:$3,2,FALSE)+HLOOKUP(AE102,Controle!$2:$3,2,FALSE)*14-8,"")</f>
        <v/>
      </c>
      <c r="AH102" s="105" t="str">
        <f>IF(AJ102&lt;&gt;"",HLOOKUP(AJ102,Controle!$2:$3,2,FALSE)+HLOOKUP(AJ102,Controle!$2:$3,2,FALSE)*14-8,"")</f>
        <v/>
      </c>
      <c r="AI102" s="108" t="str">
        <f>IF(AJ102&lt;&gt;"",HLOOKUP(AJ102,Controle!$2:$3,2,FALSE)+3,"")</f>
        <v/>
      </c>
      <c r="AJ102" s="105" t="str">
        <f t="shared" si="30"/>
        <v/>
      </c>
      <c r="AK102" s="101" t="str">
        <f t="shared" si="31"/>
        <v/>
      </c>
      <c r="AL102" s="89" t="str">
        <f t="shared" si="22"/>
        <v/>
      </c>
      <c r="AM102" s="89" t="str">
        <f t="shared" si="23"/>
        <v/>
      </c>
      <c r="AN102" s="89" t="str">
        <f t="shared" si="24"/>
        <v/>
      </c>
      <c r="AO102" s="89" t="str">
        <f t="shared" si="25"/>
        <v/>
      </c>
      <c r="AP102" s="89" t="str">
        <f t="shared" si="26"/>
        <v/>
      </c>
    </row>
    <row r="103" spans="1:42">
      <c r="A103" t="str">
        <f>IF(B103&lt;&gt;"",VLOOKUP(B103,'Agents Postes'!E$3:F$17,2,FALSE),"")</f>
        <v/>
      </c>
      <c r="B103" s="57"/>
      <c r="C103" s="58"/>
      <c r="D103" s="59"/>
      <c r="E103" s="59"/>
      <c r="F103" s="60"/>
      <c r="G103" s="61"/>
      <c r="H103" s="60"/>
      <c r="I103" s="61"/>
      <c r="J103" s="63"/>
      <c r="K103" s="59"/>
      <c r="L103" s="62"/>
      <c r="M103" s="52"/>
      <c r="N103" s="130"/>
      <c r="P103" s="65" t="str">
        <f t="shared" si="27"/>
        <v>NC</v>
      </c>
      <c r="X103" s="89"/>
      <c r="Y103" s="89" t="str">
        <f t="shared" si="17"/>
        <v/>
      </c>
      <c r="Z103" s="89" t="str">
        <f t="shared" si="18"/>
        <v/>
      </c>
      <c r="AA103" s="89" t="str">
        <f t="shared" si="19"/>
        <v/>
      </c>
      <c r="AB103" s="89" t="str">
        <f t="shared" si="20"/>
        <v/>
      </c>
      <c r="AC103" s="89" t="str">
        <f t="shared" si="21"/>
        <v/>
      </c>
      <c r="AD103" s="100" t="str">
        <f t="shared" si="28"/>
        <v/>
      </c>
      <c r="AE103" s="104" t="str">
        <f t="shared" si="29"/>
        <v/>
      </c>
      <c r="AF103" s="108" t="str">
        <f>IF(AE103&lt;&gt;"",HLOOKUP(AE103,Controle!$2:$3,2,FALSE)+3,"")</f>
        <v/>
      </c>
      <c r="AG103" s="104" t="str">
        <f>IF(AE103&lt;&gt;"",HLOOKUP(AE103,Controle!$2:$3,2,FALSE)+HLOOKUP(AE103,Controle!$2:$3,2,FALSE)*14-8,"")</f>
        <v/>
      </c>
      <c r="AH103" s="105" t="str">
        <f>IF(AJ103&lt;&gt;"",HLOOKUP(AJ103,Controle!$2:$3,2,FALSE)+HLOOKUP(AJ103,Controle!$2:$3,2,FALSE)*14-8,"")</f>
        <v/>
      </c>
      <c r="AI103" s="108" t="str">
        <f>IF(AJ103&lt;&gt;"",HLOOKUP(AJ103,Controle!$2:$3,2,FALSE)+3,"")</f>
        <v/>
      </c>
      <c r="AJ103" s="105" t="str">
        <f t="shared" si="30"/>
        <v/>
      </c>
      <c r="AK103" s="101" t="str">
        <f t="shared" si="31"/>
        <v/>
      </c>
      <c r="AL103" s="89" t="str">
        <f t="shared" si="22"/>
        <v/>
      </c>
      <c r="AM103" s="89" t="str">
        <f t="shared" si="23"/>
        <v/>
      </c>
      <c r="AN103" s="89" t="str">
        <f t="shared" si="24"/>
        <v/>
      </c>
      <c r="AO103" s="89" t="str">
        <f t="shared" si="25"/>
        <v/>
      </c>
      <c r="AP103" s="89" t="str">
        <f t="shared" si="26"/>
        <v/>
      </c>
    </row>
    <row r="104" spans="1:42">
      <c r="A104" t="str">
        <f>IF(B104&lt;&gt;"",VLOOKUP(B104,'Agents Postes'!E$3:F$17,2,FALSE),"")</f>
        <v/>
      </c>
      <c r="B104" s="47"/>
      <c r="C104" s="53"/>
      <c r="D104" s="49"/>
      <c r="E104" s="49"/>
      <c r="F104" s="54"/>
      <c r="G104" s="50"/>
      <c r="H104" s="54"/>
      <c r="I104" s="50"/>
      <c r="J104" s="56"/>
      <c r="K104" s="49"/>
      <c r="L104" s="55"/>
      <c r="M104" s="52"/>
      <c r="N104" s="131"/>
      <c r="P104" s="64" t="str">
        <f t="shared" si="27"/>
        <v>NC</v>
      </c>
      <c r="X104" s="89"/>
      <c r="Y104" s="89" t="str">
        <f t="shared" si="17"/>
        <v/>
      </c>
      <c r="Z104" s="89" t="str">
        <f t="shared" si="18"/>
        <v/>
      </c>
      <c r="AA104" s="89" t="str">
        <f t="shared" si="19"/>
        <v/>
      </c>
      <c r="AB104" s="89" t="str">
        <f t="shared" si="20"/>
        <v/>
      </c>
      <c r="AC104" s="89" t="str">
        <f t="shared" si="21"/>
        <v/>
      </c>
      <c r="AD104" s="100" t="str">
        <f t="shared" si="28"/>
        <v/>
      </c>
      <c r="AE104" s="104" t="str">
        <f t="shared" si="29"/>
        <v/>
      </c>
      <c r="AF104" s="108" t="str">
        <f>IF(AE104&lt;&gt;"",HLOOKUP(AE104,Controle!$2:$3,2,FALSE)+3,"")</f>
        <v/>
      </c>
      <c r="AG104" s="104" t="str">
        <f>IF(AE104&lt;&gt;"",HLOOKUP(AE104,Controle!$2:$3,2,FALSE)+HLOOKUP(AE104,Controle!$2:$3,2,FALSE)*14-8,"")</f>
        <v/>
      </c>
      <c r="AH104" s="105" t="str">
        <f>IF(AJ104&lt;&gt;"",HLOOKUP(AJ104,Controle!$2:$3,2,FALSE)+HLOOKUP(AJ104,Controle!$2:$3,2,FALSE)*14-8,"")</f>
        <v/>
      </c>
      <c r="AI104" s="108" t="str">
        <f>IF(AJ104&lt;&gt;"",HLOOKUP(AJ104,Controle!$2:$3,2,FALSE)+3,"")</f>
        <v/>
      </c>
      <c r="AJ104" s="105" t="str">
        <f t="shared" si="30"/>
        <v/>
      </c>
      <c r="AK104" s="101" t="str">
        <f t="shared" si="31"/>
        <v/>
      </c>
      <c r="AL104" s="89" t="str">
        <f t="shared" si="22"/>
        <v/>
      </c>
      <c r="AM104" s="89" t="str">
        <f t="shared" si="23"/>
        <v/>
      </c>
      <c r="AN104" s="89" t="str">
        <f t="shared" si="24"/>
        <v/>
      </c>
      <c r="AO104" s="89" t="str">
        <f t="shared" si="25"/>
        <v/>
      </c>
      <c r="AP104" s="89" t="str">
        <f t="shared" si="26"/>
        <v/>
      </c>
    </row>
    <row r="105" spans="1:42">
      <c r="A105" t="str">
        <f>IF(B105&lt;&gt;"",VLOOKUP(B105,'Agents Postes'!E$3:F$17,2,FALSE),"")</f>
        <v/>
      </c>
      <c r="B105" s="57"/>
      <c r="C105" s="58"/>
      <c r="D105" s="59"/>
      <c r="E105" s="59"/>
      <c r="F105" s="60"/>
      <c r="G105" s="61"/>
      <c r="H105" s="60"/>
      <c r="I105" s="61"/>
      <c r="J105" s="63"/>
      <c r="K105" s="59"/>
      <c r="L105" s="62"/>
      <c r="M105" s="52"/>
      <c r="N105" s="130"/>
      <c r="P105" s="65" t="str">
        <f t="shared" si="27"/>
        <v>NC</v>
      </c>
      <c r="X105" s="89"/>
      <c r="Y105" s="89" t="str">
        <f t="shared" si="17"/>
        <v/>
      </c>
      <c r="Z105" s="89" t="str">
        <f t="shared" si="18"/>
        <v/>
      </c>
      <c r="AA105" s="89" t="str">
        <f t="shared" si="19"/>
        <v/>
      </c>
      <c r="AB105" s="89" t="str">
        <f t="shared" si="20"/>
        <v/>
      </c>
      <c r="AC105" s="89" t="str">
        <f t="shared" si="21"/>
        <v/>
      </c>
      <c r="AD105" s="100" t="str">
        <f t="shared" si="28"/>
        <v/>
      </c>
      <c r="AE105" s="104" t="str">
        <f t="shared" si="29"/>
        <v/>
      </c>
      <c r="AF105" s="108" t="str">
        <f>IF(AE105&lt;&gt;"",HLOOKUP(AE105,Controle!$2:$3,2,FALSE)+3,"")</f>
        <v/>
      </c>
      <c r="AG105" s="104" t="str">
        <f>IF(AE105&lt;&gt;"",HLOOKUP(AE105,Controle!$2:$3,2,FALSE)+HLOOKUP(AE105,Controle!$2:$3,2,FALSE)*14-8,"")</f>
        <v/>
      </c>
      <c r="AH105" s="105" t="str">
        <f>IF(AJ105&lt;&gt;"",HLOOKUP(AJ105,Controle!$2:$3,2,FALSE)+HLOOKUP(AJ105,Controle!$2:$3,2,FALSE)*14-8,"")</f>
        <v/>
      </c>
      <c r="AI105" s="108" t="str">
        <f>IF(AJ105&lt;&gt;"",HLOOKUP(AJ105,Controle!$2:$3,2,FALSE)+3,"")</f>
        <v/>
      </c>
      <c r="AJ105" s="105" t="str">
        <f t="shared" si="30"/>
        <v/>
      </c>
      <c r="AK105" s="101" t="str">
        <f t="shared" si="31"/>
        <v/>
      </c>
      <c r="AL105" s="89" t="str">
        <f t="shared" si="22"/>
        <v/>
      </c>
      <c r="AM105" s="89" t="str">
        <f t="shared" si="23"/>
        <v/>
      </c>
      <c r="AN105" s="89" t="str">
        <f t="shared" si="24"/>
        <v/>
      </c>
      <c r="AO105" s="89" t="str">
        <f t="shared" si="25"/>
        <v/>
      </c>
      <c r="AP105" s="89" t="str">
        <f t="shared" si="26"/>
        <v/>
      </c>
    </row>
    <row r="106" spans="1:42">
      <c r="A106" t="str">
        <f>IF(B106&lt;&gt;"",VLOOKUP(B106,'Agents Postes'!E$3:F$17,2,FALSE),"")</f>
        <v/>
      </c>
      <c r="B106" s="47"/>
      <c r="C106" s="53"/>
      <c r="D106" s="49"/>
      <c r="E106" s="49"/>
      <c r="F106" s="54"/>
      <c r="G106" s="50"/>
      <c r="H106" s="54"/>
      <c r="I106" s="50"/>
      <c r="J106" s="56"/>
      <c r="K106" s="49"/>
      <c r="L106" s="55"/>
      <c r="M106" s="52"/>
      <c r="N106" s="131"/>
      <c r="P106" s="64" t="str">
        <f t="shared" si="27"/>
        <v>NC</v>
      </c>
      <c r="X106" s="89"/>
      <c r="Y106" s="89" t="str">
        <f t="shared" si="17"/>
        <v/>
      </c>
      <c r="Z106" s="89" t="str">
        <f t="shared" si="18"/>
        <v/>
      </c>
      <c r="AA106" s="89" t="str">
        <f t="shared" si="19"/>
        <v/>
      </c>
      <c r="AB106" s="89" t="str">
        <f t="shared" si="20"/>
        <v/>
      </c>
      <c r="AC106" s="89" t="str">
        <f t="shared" si="21"/>
        <v/>
      </c>
      <c r="AD106" s="100" t="str">
        <f t="shared" si="28"/>
        <v/>
      </c>
      <c r="AE106" s="104" t="str">
        <f t="shared" si="29"/>
        <v/>
      </c>
      <c r="AF106" s="108" t="str">
        <f>IF(AE106&lt;&gt;"",HLOOKUP(AE106,Controle!$2:$3,2,FALSE)+3,"")</f>
        <v/>
      </c>
      <c r="AG106" s="104" t="str">
        <f>IF(AE106&lt;&gt;"",HLOOKUP(AE106,Controle!$2:$3,2,FALSE)+HLOOKUP(AE106,Controle!$2:$3,2,FALSE)*14-8,"")</f>
        <v/>
      </c>
      <c r="AH106" s="105" t="str">
        <f>IF(AJ106&lt;&gt;"",HLOOKUP(AJ106,Controle!$2:$3,2,FALSE)+HLOOKUP(AJ106,Controle!$2:$3,2,FALSE)*14-8,"")</f>
        <v/>
      </c>
      <c r="AI106" s="108" t="str">
        <f>IF(AJ106&lt;&gt;"",HLOOKUP(AJ106,Controle!$2:$3,2,FALSE)+3,"")</f>
        <v/>
      </c>
      <c r="AJ106" s="105" t="str">
        <f t="shared" si="30"/>
        <v/>
      </c>
      <c r="AK106" s="101" t="str">
        <f t="shared" si="31"/>
        <v/>
      </c>
      <c r="AL106" s="89" t="str">
        <f t="shared" si="22"/>
        <v/>
      </c>
      <c r="AM106" s="89" t="str">
        <f t="shared" si="23"/>
        <v/>
      </c>
      <c r="AN106" s="89" t="str">
        <f t="shared" si="24"/>
        <v/>
      </c>
      <c r="AO106" s="89" t="str">
        <f t="shared" si="25"/>
        <v/>
      </c>
      <c r="AP106" s="89" t="str">
        <f t="shared" si="26"/>
        <v/>
      </c>
    </row>
    <row r="107" spans="1:42">
      <c r="A107" t="str">
        <f>IF(B107&lt;&gt;"",VLOOKUP(B107,'Agents Postes'!E$3:F$17,2,FALSE),"")</f>
        <v/>
      </c>
      <c r="B107" s="57"/>
      <c r="C107" s="58"/>
      <c r="D107" s="59"/>
      <c r="E107" s="59"/>
      <c r="F107" s="60"/>
      <c r="G107" s="61"/>
      <c r="H107" s="60"/>
      <c r="I107" s="61"/>
      <c r="J107" s="63"/>
      <c r="K107" s="59"/>
      <c r="L107" s="62"/>
      <c r="M107" s="52"/>
      <c r="N107" s="130"/>
      <c r="P107" s="65" t="str">
        <f t="shared" si="27"/>
        <v>NC</v>
      </c>
      <c r="X107" s="89"/>
      <c r="Y107" s="89" t="str">
        <f t="shared" si="17"/>
        <v/>
      </c>
      <c r="Z107" s="89" t="str">
        <f t="shared" si="18"/>
        <v/>
      </c>
      <c r="AA107" s="89" t="str">
        <f t="shared" si="19"/>
        <v/>
      </c>
      <c r="AB107" s="89" t="str">
        <f t="shared" si="20"/>
        <v/>
      </c>
      <c r="AC107" s="89" t="str">
        <f t="shared" si="21"/>
        <v/>
      </c>
      <c r="AD107" s="100" t="str">
        <f t="shared" si="28"/>
        <v/>
      </c>
      <c r="AE107" s="104" t="str">
        <f t="shared" si="29"/>
        <v/>
      </c>
      <c r="AF107" s="108" t="str">
        <f>IF(AE107&lt;&gt;"",HLOOKUP(AE107,Controle!$2:$3,2,FALSE)+3,"")</f>
        <v/>
      </c>
      <c r="AG107" s="104" t="str">
        <f>IF(AE107&lt;&gt;"",HLOOKUP(AE107,Controle!$2:$3,2,FALSE)+HLOOKUP(AE107,Controle!$2:$3,2,FALSE)*14-8,"")</f>
        <v/>
      </c>
      <c r="AH107" s="105" t="str">
        <f>IF(AJ107&lt;&gt;"",HLOOKUP(AJ107,Controle!$2:$3,2,FALSE)+HLOOKUP(AJ107,Controle!$2:$3,2,FALSE)*14-8,"")</f>
        <v/>
      </c>
      <c r="AI107" s="108" t="str">
        <f>IF(AJ107&lt;&gt;"",HLOOKUP(AJ107,Controle!$2:$3,2,FALSE)+3,"")</f>
        <v/>
      </c>
      <c r="AJ107" s="105" t="str">
        <f t="shared" si="30"/>
        <v/>
      </c>
      <c r="AK107" s="101" t="str">
        <f t="shared" si="31"/>
        <v/>
      </c>
      <c r="AL107" s="89" t="str">
        <f t="shared" si="22"/>
        <v/>
      </c>
      <c r="AM107" s="89" t="str">
        <f t="shared" si="23"/>
        <v/>
      </c>
      <c r="AN107" s="89" t="str">
        <f t="shared" si="24"/>
        <v/>
      </c>
      <c r="AO107" s="89" t="str">
        <f t="shared" si="25"/>
        <v/>
      </c>
      <c r="AP107" s="89" t="str">
        <f t="shared" si="26"/>
        <v/>
      </c>
    </row>
    <row r="108" spans="1:42">
      <c r="A108" t="str">
        <f>IF(B108&lt;&gt;"",VLOOKUP(B108,'Agents Postes'!E$3:F$17,2,FALSE),"")</f>
        <v/>
      </c>
      <c r="B108" s="47"/>
      <c r="C108" s="53"/>
      <c r="D108" s="49"/>
      <c r="E108" s="49"/>
      <c r="F108" s="54"/>
      <c r="G108" s="50"/>
      <c r="H108" s="54"/>
      <c r="I108" s="50"/>
      <c r="J108" s="56"/>
      <c r="K108" s="49"/>
      <c r="L108" s="55"/>
      <c r="M108" s="52"/>
      <c r="N108" s="131"/>
      <c r="P108" s="64" t="str">
        <f t="shared" si="27"/>
        <v>NC</v>
      </c>
      <c r="X108" s="89"/>
      <c r="Y108" s="89" t="str">
        <f t="shared" si="17"/>
        <v/>
      </c>
      <c r="Z108" s="89" t="str">
        <f t="shared" si="18"/>
        <v/>
      </c>
      <c r="AA108" s="89" t="str">
        <f t="shared" si="19"/>
        <v/>
      </c>
      <c r="AB108" s="89" t="str">
        <f t="shared" si="20"/>
        <v/>
      </c>
      <c r="AC108" s="89" t="str">
        <f t="shared" si="21"/>
        <v/>
      </c>
      <c r="AD108" s="100" t="str">
        <f t="shared" si="28"/>
        <v/>
      </c>
      <c r="AE108" s="104" t="str">
        <f t="shared" si="29"/>
        <v/>
      </c>
      <c r="AF108" s="108" t="str">
        <f>IF(AE108&lt;&gt;"",HLOOKUP(AE108,Controle!$2:$3,2,FALSE)+3,"")</f>
        <v/>
      </c>
      <c r="AG108" s="104" t="str">
        <f>IF(AE108&lt;&gt;"",HLOOKUP(AE108,Controle!$2:$3,2,FALSE)+HLOOKUP(AE108,Controle!$2:$3,2,FALSE)*14-8,"")</f>
        <v/>
      </c>
      <c r="AH108" s="105" t="str">
        <f>IF(AJ108&lt;&gt;"",HLOOKUP(AJ108,Controle!$2:$3,2,FALSE)+HLOOKUP(AJ108,Controle!$2:$3,2,FALSE)*14-8,"")</f>
        <v/>
      </c>
      <c r="AI108" s="108" t="str">
        <f>IF(AJ108&lt;&gt;"",HLOOKUP(AJ108,Controle!$2:$3,2,FALSE)+3,"")</f>
        <v/>
      </c>
      <c r="AJ108" s="105" t="str">
        <f t="shared" si="30"/>
        <v/>
      </c>
      <c r="AK108" s="101" t="str">
        <f t="shared" si="31"/>
        <v/>
      </c>
      <c r="AL108" s="89" t="str">
        <f t="shared" si="22"/>
        <v/>
      </c>
      <c r="AM108" s="89" t="str">
        <f t="shared" si="23"/>
        <v/>
      </c>
      <c r="AN108" s="89" t="str">
        <f t="shared" si="24"/>
        <v/>
      </c>
      <c r="AO108" s="89" t="str">
        <f t="shared" si="25"/>
        <v/>
      </c>
      <c r="AP108" s="89" t="str">
        <f t="shared" si="26"/>
        <v/>
      </c>
    </row>
    <row r="109" spans="1:42">
      <c r="A109" t="str">
        <f>IF(B109&lt;&gt;"",VLOOKUP(B109,'Agents Postes'!E$3:F$17,2,FALSE),"")</f>
        <v/>
      </c>
      <c r="B109" s="57"/>
      <c r="C109" s="58"/>
      <c r="D109" s="59"/>
      <c r="E109" s="59"/>
      <c r="F109" s="60"/>
      <c r="G109" s="61"/>
      <c r="H109" s="60"/>
      <c r="I109" s="61"/>
      <c r="J109" s="63"/>
      <c r="K109" s="59"/>
      <c r="L109" s="62"/>
      <c r="M109" s="52"/>
      <c r="N109" s="130"/>
      <c r="P109" s="65" t="str">
        <f t="shared" si="27"/>
        <v>NC</v>
      </c>
      <c r="X109" s="89"/>
      <c r="Y109" s="89" t="str">
        <f t="shared" si="17"/>
        <v/>
      </c>
      <c r="Z109" s="89" t="str">
        <f t="shared" si="18"/>
        <v/>
      </c>
      <c r="AA109" s="89" t="str">
        <f t="shared" si="19"/>
        <v/>
      </c>
      <c r="AB109" s="89" t="str">
        <f t="shared" si="20"/>
        <v/>
      </c>
      <c r="AC109" s="89" t="str">
        <f t="shared" si="21"/>
        <v/>
      </c>
      <c r="AD109" s="100" t="str">
        <f t="shared" si="28"/>
        <v/>
      </c>
      <c r="AE109" s="104" t="str">
        <f t="shared" si="29"/>
        <v/>
      </c>
      <c r="AF109" s="108" t="str">
        <f>IF(AE109&lt;&gt;"",HLOOKUP(AE109,Controle!$2:$3,2,FALSE)+3,"")</f>
        <v/>
      </c>
      <c r="AG109" s="104" t="str">
        <f>IF(AE109&lt;&gt;"",HLOOKUP(AE109,Controle!$2:$3,2,FALSE)+HLOOKUP(AE109,Controle!$2:$3,2,FALSE)*14-8,"")</f>
        <v/>
      </c>
      <c r="AH109" s="105" t="str">
        <f>IF(AJ109&lt;&gt;"",HLOOKUP(AJ109,Controle!$2:$3,2,FALSE)+HLOOKUP(AJ109,Controle!$2:$3,2,FALSE)*14-8,"")</f>
        <v/>
      </c>
      <c r="AI109" s="108" t="str">
        <f>IF(AJ109&lt;&gt;"",HLOOKUP(AJ109,Controle!$2:$3,2,FALSE)+3,"")</f>
        <v/>
      </c>
      <c r="AJ109" s="105" t="str">
        <f t="shared" si="30"/>
        <v/>
      </c>
      <c r="AK109" s="101" t="str">
        <f t="shared" si="31"/>
        <v/>
      </c>
      <c r="AL109" s="89" t="str">
        <f t="shared" si="22"/>
        <v/>
      </c>
      <c r="AM109" s="89" t="str">
        <f t="shared" si="23"/>
        <v/>
      </c>
      <c r="AN109" s="89" t="str">
        <f t="shared" si="24"/>
        <v/>
      </c>
      <c r="AO109" s="89" t="str">
        <f t="shared" si="25"/>
        <v/>
      </c>
      <c r="AP109" s="89" t="str">
        <f t="shared" si="26"/>
        <v/>
      </c>
    </row>
    <row r="110" spans="1:42">
      <c r="A110" t="str">
        <f>IF(B110&lt;&gt;"",VLOOKUP(B110,'Agents Postes'!E$3:F$17,2,FALSE),"")</f>
        <v/>
      </c>
      <c r="B110" s="47"/>
      <c r="C110" s="53"/>
      <c r="D110" s="49"/>
      <c r="E110" s="49"/>
      <c r="F110" s="54"/>
      <c r="G110" s="50"/>
      <c r="H110" s="54"/>
      <c r="I110" s="50"/>
      <c r="J110" s="56"/>
      <c r="K110" s="49"/>
      <c r="L110" s="55"/>
      <c r="M110" s="52"/>
      <c r="N110" s="131"/>
      <c r="P110" s="64" t="str">
        <f t="shared" si="27"/>
        <v>NC</v>
      </c>
      <c r="X110" s="89"/>
      <c r="Y110" s="89" t="str">
        <f t="shared" si="17"/>
        <v/>
      </c>
      <c r="Z110" s="89" t="str">
        <f t="shared" si="18"/>
        <v/>
      </c>
      <c r="AA110" s="89" t="str">
        <f t="shared" si="19"/>
        <v/>
      </c>
      <c r="AB110" s="89" t="str">
        <f t="shared" si="20"/>
        <v/>
      </c>
      <c r="AC110" s="89" t="str">
        <f t="shared" si="21"/>
        <v/>
      </c>
      <c r="AD110" s="100" t="str">
        <f t="shared" si="28"/>
        <v/>
      </c>
      <c r="AE110" s="104" t="str">
        <f t="shared" si="29"/>
        <v/>
      </c>
      <c r="AF110" s="108" t="str">
        <f>IF(AE110&lt;&gt;"",HLOOKUP(AE110,Controle!$2:$3,2,FALSE)+3,"")</f>
        <v/>
      </c>
      <c r="AG110" s="104" t="str">
        <f>IF(AE110&lt;&gt;"",HLOOKUP(AE110,Controle!$2:$3,2,FALSE)+HLOOKUP(AE110,Controle!$2:$3,2,FALSE)*14-8,"")</f>
        <v/>
      </c>
      <c r="AH110" s="105" t="str">
        <f>IF(AJ110&lt;&gt;"",HLOOKUP(AJ110,Controle!$2:$3,2,FALSE)+HLOOKUP(AJ110,Controle!$2:$3,2,FALSE)*14-8,"")</f>
        <v/>
      </c>
      <c r="AI110" s="108" t="str">
        <f>IF(AJ110&lt;&gt;"",HLOOKUP(AJ110,Controle!$2:$3,2,FALSE)+3,"")</f>
        <v/>
      </c>
      <c r="AJ110" s="105" t="str">
        <f t="shared" si="30"/>
        <v/>
      </c>
      <c r="AK110" s="101" t="str">
        <f t="shared" si="31"/>
        <v/>
      </c>
      <c r="AL110" s="89" t="str">
        <f t="shared" si="22"/>
        <v/>
      </c>
      <c r="AM110" s="89" t="str">
        <f t="shared" si="23"/>
        <v/>
      </c>
      <c r="AN110" s="89" t="str">
        <f t="shared" si="24"/>
        <v/>
      </c>
      <c r="AO110" s="89" t="str">
        <f t="shared" si="25"/>
        <v/>
      </c>
      <c r="AP110" s="89" t="str">
        <f t="shared" si="26"/>
        <v/>
      </c>
    </row>
    <row r="111" spans="1:42">
      <c r="A111" t="str">
        <f>IF(B111&lt;&gt;"",VLOOKUP(B111,'Agents Postes'!E$3:F$17,2,FALSE),"")</f>
        <v/>
      </c>
      <c r="B111" s="57"/>
      <c r="C111" s="58"/>
      <c r="D111" s="59"/>
      <c r="E111" s="59"/>
      <c r="F111" s="60"/>
      <c r="G111" s="61"/>
      <c r="H111" s="60"/>
      <c r="I111" s="61"/>
      <c r="J111" s="63"/>
      <c r="K111" s="59"/>
      <c r="L111" s="62"/>
      <c r="M111" s="52"/>
      <c r="N111" s="130"/>
      <c r="P111" s="65" t="str">
        <f t="shared" si="27"/>
        <v>NC</v>
      </c>
      <c r="X111" s="89"/>
      <c r="Y111" s="89" t="str">
        <f t="shared" si="17"/>
        <v/>
      </c>
      <c r="Z111" s="89" t="str">
        <f t="shared" si="18"/>
        <v/>
      </c>
      <c r="AA111" s="89" t="str">
        <f t="shared" si="19"/>
        <v/>
      </c>
      <c r="AB111" s="89" t="str">
        <f t="shared" si="20"/>
        <v/>
      </c>
      <c r="AC111" s="89" t="str">
        <f t="shared" si="21"/>
        <v/>
      </c>
      <c r="AD111" s="100" t="str">
        <f t="shared" si="28"/>
        <v/>
      </c>
      <c r="AE111" s="104" t="str">
        <f t="shared" si="29"/>
        <v/>
      </c>
      <c r="AF111" s="108" t="str">
        <f>IF(AE111&lt;&gt;"",HLOOKUP(AE111,Controle!$2:$3,2,FALSE)+3,"")</f>
        <v/>
      </c>
      <c r="AG111" s="104" t="str">
        <f>IF(AE111&lt;&gt;"",HLOOKUP(AE111,Controle!$2:$3,2,FALSE)+HLOOKUP(AE111,Controle!$2:$3,2,FALSE)*14-8,"")</f>
        <v/>
      </c>
      <c r="AH111" s="105" t="str">
        <f>IF(AJ111&lt;&gt;"",HLOOKUP(AJ111,Controle!$2:$3,2,FALSE)+HLOOKUP(AJ111,Controle!$2:$3,2,FALSE)*14-8,"")</f>
        <v/>
      </c>
      <c r="AI111" s="108" t="str">
        <f>IF(AJ111&lt;&gt;"",HLOOKUP(AJ111,Controle!$2:$3,2,FALSE)+3,"")</f>
        <v/>
      </c>
      <c r="AJ111" s="105" t="str">
        <f t="shared" si="30"/>
        <v/>
      </c>
      <c r="AK111" s="101" t="str">
        <f t="shared" si="31"/>
        <v/>
      </c>
      <c r="AL111" s="89" t="str">
        <f t="shared" si="22"/>
        <v/>
      </c>
      <c r="AM111" s="89" t="str">
        <f t="shared" si="23"/>
        <v/>
      </c>
      <c r="AN111" s="89" t="str">
        <f t="shared" si="24"/>
        <v/>
      </c>
      <c r="AO111" s="89" t="str">
        <f t="shared" si="25"/>
        <v/>
      </c>
      <c r="AP111" s="89" t="str">
        <f t="shared" si="26"/>
        <v/>
      </c>
    </row>
    <row r="112" spans="1:42">
      <c r="A112" t="str">
        <f>IF(B112&lt;&gt;"",VLOOKUP(B112,'Agents Postes'!E$3:F$17,2,FALSE),"")</f>
        <v/>
      </c>
      <c r="B112" s="47"/>
      <c r="C112" s="53"/>
      <c r="D112" s="49"/>
      <c r="E112" s="49"/>
      <c r="F112" s="54"/>
      <c r="G112" s="50"/>
      <c r="H112" s="54"/>
      <c r="I112" s="50"/>
      <c r="J112" s="56"/>
      <c r="K112" s="49"/>
      <c r="L112" s="55"/>
      <c r="M112" s="52"/>
      <c r="N112" s="131"/>
      <c r="P112" s="64" t="str">
        <f t="shared" si="27"/>
        <v>NC</v>
      </c>
      <c r="X112" s="89"/>
      <c r="Y112" s="89" t="str">
        <f t="shared" si="17"/>
        <v/>
      </c>
      <c r="Z112" s="89" t="str">
        <f t="shared" si="18"/>
        <v/>
      </c>
      <c r="AA112" s="89" t="str">
        <f t="shared" si="19"/>
        <v/>
      </c>
      <c r="AB112" s="89" t="str">
        <f t="shared" si="20"/>
        <v/>
      </c>
      <c r="AC112" s="89" t="str">
        <f t="shared" si="21"/>
        <v/>
      </c>
      <c r="AD112" s="100" t="str">
        <f t="shared" si="28"/>
        <v/>
      </c>
      <c r="AE112" s="104" t="str">
        <f t="shared" si="29"/>
        <v/>
      </c>
      <c r="AF112" s="108" t="str">
        <f>IF(AE112&lt;&gt;"",HLOOKUP(AE112,Controle!$2:$3,2,FALSE)+3,"")</f>
        <v/>
      </c>
      <c r="AG112" s="104" t="str">
        <f>IF(AE112&lt;&gt;"",HLOOKUP(AE112,Controle!$2:$3,2,FALSE)+HLOOKUP(AE112,Controle!$2:$3,2,FALSE)*14-8,"")</f>
        <v/>
      </c>
      <c r="AH112" s="105" t="str">
        <f>IF(AJ112&lt;&gt;"",HLOOKUP(AJ112,Controle!$2:$3,2,FALSE)+HLOOKUP(AJ112,Controle!$2:$3,2,FALSE)*14-8,"")</f>
        <v/>
      </c>
      <c r="AI112" s="108" t="str">
        <f>IF(AJ112&lt;&gt;"",HLOOKUP(AJ112,Controle!$2:$3,2,FALSE)+3,"")</f>
        <v/>
      </c>
      <c r="AJ112" s="105" t="str">
        <f t="shared" si="30"/>
        <v/>
      </c>
      <c r="AK112" s="101" t="str">
        <f t="shared" si="31"/>
        <v/>
      </c>
      <c r="AL112" s="89" t="str">
        <f t="shared" si="22"/>
        <v/>
      </c>
      <c r="AM112" s="89" t="str">
        <f t="shared" si="23"/>
        <v/>
      </c>
      <c r="AN112" s="89" t="str">
        <f t="shared" si="24"/>
        <v/>
      </c>
      <c r="AO112" s="89" t="str">
        <f t="shared" si="25"/>
        <v/>
      </c>
      <c r="AP112" s="89" t="str">
        <f t="shared" si="26"/>
        <v/>
      </c>
    </row>
    <row r="113" spans="1:42">
      <c r="A113" t="str">
        <f>IF(B113&lt;&gt;"",VLOOKUP(B113,'Agents Postes'!E$3:F$17,2,FALSE),"")</f>
        <v/>
      </c>
      <c r="B113" s="57"/>
      <c r="C113" s="58"/>
      <c r="D113" s="59"/>
      <c r="E113" s="59"/>
      <c r="F113" s="60"/>
      <c r="G113" s="61"/>
      <c r="H113" s="60"/>
      <c r="I113" s="61"/>
      <c r="J113" s="63"/>
      <c r="K113" s="59"/>
      <c r="L113" s="62"/>
      <c r="M113" s="52"/>
      <c r="N113" s="130"/>
      <c r="P113" s="65" t="str">
        <f t="shared" si="27"/>
        <v>NC</v>
      </c>
      <c r="X113" s="89"/>
      <c r="Y113" s="89" t="str">
        <f t="shared" si="17"/>
        <v/>
      </c>
      <c r="Z113" s="89" t="str">
        <f t="shared" si="18"/>
        <v/>
      </c>
      <c r="AA113" s="89" t="str">
        <f t="shared" si="19"/>
        <v/>
      </c>
      <c r="AB113" s="89" t="str">
        <f t="shared" si="20"/>
        <v/>
      </c>
      <c r="AC113" s="89" t="str">
        <f t="shared" si="21"/>
        <v/>
      </c>
      <c r="AD113" s="100" t="str">
        <f t="shared" si="28"/>
        <v/>
      </c>
      <c r="AE113" s="104" t="str">
        <f t="shared" si="29"/>
        <v/>
      </c>
      <c r="AF113" s="108" t="str">
        <f>IF(AE113&lt;&gt;"",HLOOKUP(AE113,Controle!$2:$3,2,FALSE)+3,"")</f>
        <v/>
      </c>
      <c r="AG113" s="104" t="str">
        <f>IF(AE113&lt;&gt;"",HLOOKUP(AE113,Controle!$2:$3,2,FALSE)+HLOOKUP(AE113,Controle!$2:$3,2,FALSE)*14-8,"")</f>
        <v/>
      </c>
      <c r="AH113" s="105" t="str">
        <f>IF(AJ113&lt;&gt;"",HLOOKUP(AJ113,Controle!$2:$3,2,FALSE)+HLOOKUP(AJ113,Controle!$2:$3,2,FALSE)*14-8,"")</f>
        <v/>
      </c>
      <c r="AI113" s="108" t="str">
        <f>IF(AJ113&lt;&gt;"",HLOOKUP(AJ113,Controle!$2:$3,2,FALSE)+3,"")</f>
        <v/>
      </c>
      <c r="AJ113" s="105" t="str">
        <f t="shared" si="30"/>
        <v/>
      </c>
      <c r="AK113" s="101" t="str">
        <f t="shared" si="31"/>
        <v/>
      </c>
      <c r="AL113" s="89" t="str">
        <f t="shared" si="22"/>
        <v/>
      </c>
      <c r="AM113" s="89" t="str">
        <f t="shared" si="23"/>
        <v/>
      </c>
      <c r="AN113" s="89" t="str">
        <f t="shared" si="24"/>
        <v/>
      </c>
      <c r="AO113" s="89" t="str">
        <f t="shared" si="25"/>
        <v/>
      </c>
      <c r="AP113" s="89" t="str">
        <f t="shared" si="26"/>
        <v/>
      </c>
    </row>
    <row r="114" spans="1:42">
      <c r="A114" t="str">
        <f>IF(B114&lt;&gt;"",VLOOKUP(B114,'Agents Postes'!E$3:F$17,2,FALSE),"")</f>
        <v/>
      </c>
      <c r="B114" s="47"/>
      <c r="C114" s="53"/>
      <c r="D114" s="49"/>
      <c r="E114" s="49"/>
      <c r="F114" s="54"/>
      <c r="G114" s="50"/>
      <c r="H114" s="54"/>
      <c r="I114" s="50"/>
      <c r="J114" s="56"/>
      <c r="K114" s="49"/>
      <c r="L114" s="55"/>
      <c r="M114" s="52"/>
      <c r="N114" s="131"/>
      <c r="P114" s="64" t="str">
        <f t="shared" si="27"/>
        <v>NC</v>
      </c>
      <c r="X114" s="89"/>
      <c r="Y114" s="89" t="str">
        <f t="shared" si="17"/>
        <v/>
      </c>
      <c r="Z114" s="89" t="str">
        <f t="shared" si="18"/>
        <v/>
      </c>
      <c r="AA114" s="89" t="str">
        <f t="shared" si="19"/>
        <v/>
      </c>
      <c r="AB114" s="89" t="str">
        <f t="shared" si="20"/>
        <v/>
      </c>
      <c r="AC114" s="89" t="str">
        <f t="shared" si="21"/>
        <v/>
      </c>
      <c r="AD114" s="100" t="str">
        <f t="shared" si="28"/>
        <v/>
      </c>
      <c r="AE114" s="104" t="str">
        <f t="shared" si="29"/>
        <v/>
      </c>
      <c r="AF114" s="108" t="str">
        <f>IF(AE114&lt;&gt;"",HLOOKUP(AE114,Controle!$2:$3,2,FALSE)+3,"")</f>
        <v/>
      </c>
      <c r="AG114" s="104" t="str">
        <f>IF(AE114&lt;&gt;"",HLOOKUP(AE114,Controle!$2:$3,2,FALSE)+HLOOKUP(AE114,Controle!$2:$3,2,FALSE)*14-8,"")</f>
        <v/>
      </c>
      <c r="AH114" s="105" t="str">
        <f>IF(AJ114&lt;&gt;"",HLOOKUP(AJ114,Controle!$2:$3,2,FALSE)+HLOOKUP(AJ114,Controle!$2:$3,2,FALSE)*14-8,"")</f>
        <v/>
      </c>
      <c r="AI114" s="108" t="str">
        <f>IF(AJ114&lt;&gt;"",HLOOKUP(AJ114,Controle!$2:$3,2,FALSE)+3,"")</f>
        <v/>
      </c>
      <c r="AJ114" s="105" t="str">
        <f t="shared" si="30"/>
        <v/>
      </c>
      <c r="AK114" s="101" t="str">
        <f t="shared" si="31"/>
        <v/>
      </c>
      <c r="AL114" s="89" t="str">
        <f t="shared" si="22"/>
        <v/>
      </c>
      <c r="AM114" s="89" t="str">
        <f t="shared" si="23"/>
        <v/>
      </c>
      <c r="AN114" s="89" t="str">
        <f t="shared" si="24"/>
        <v/>
      </c>
      <c r="AO114" s="89" t="str">
        <f t="shared" si="25"/>
        <v/>
      </c>
      <c r="AP114" s="89" t="str">
        <f t="shared" si="26"/>
        <v/>
      </c>
    </row>
    <row r="115" spans="1:42">
      <c r="A115" t="str">
        <f>IF(B115&lt;&gt;"",VLOOKUP(B115,'Agents Postes'!E$3:F$17,2,FALSE),"")</f>
        <v/>
      </c>
      <c r="B115" s="57"/>
      <c r="C115" s="58"/>
      <c r="D115" s="59"/>
      <c r="E115" s="59"/>
      <c r="F115" s="60"/>
      <c r="G115" s="61"/>
      <c r="H115" s="60"/>
      <c r="I115" s="61"/>
      <c r="J115" s="63"/>
      <c r="K115" s="59"/>
      <c r="L115" s="62"/>
      <c r="M115" s="52"/>
      <c r="N115" s="130"/>
      <c r="P115" s="65" t="str">
        <f t="shared" si="27"/>
        <v>NC</v>
      </c>
      <c r="X115" s="89"/>
      <c r="Y115" s="89" t="str">
        <f t="shared" si="17"/>
        <v/>
      </c>
      <c r="Z115" s="89" t="str">
        <f t="shared" si="18"/>
        <v/>
      </c>
      <c r="AA115" s="89" t="str">
        <f t="shared" si="19"/>
        <v/>
      </c>
      <c r="AB115" s="89" t="str">
        <f t="shared" si="20"/>
        <v/>
      </c>
      <c r="AC115" s="89" t="str">
        <f t="shared" si="21"/>
        <v/>
      </c>
      <c r="AD115" s="100" t="str">
        <f t="shared" si="28"/>
        <v/>
      </c>
      <c r="AE115" s="104" t="str">
        <f t="shared" si="29"/>
        <v/>
      </c>
      <c r="AF115" s="108" t="str">
        <f>IF(AE115&lt;&gt;"",HLOOKUP(AE115,Controle!$2:$3,2,FALSE)+3,"")</f>
        <v/>
      </c>
      <c r="AG115" s="104" t="str">
        <f>IF(AE115&lt;&gt;"",HLOOKUP(AE115,Controle!$2:$3,2,FALSE)+HLOOKUP(AE115,Controle!$2:$3,2,FALSE)*14-8,"")</f>
        <v/>
      </c>
      <c r="AH115" s="105" t="str">
        <f>IF(AJ115&lt;&gt;"",HLOOKUP(AJ115,Controle!$2:$3,2,FALSE)+HLOOKUP(AJ115,Controle!$2:$3,2,FALSE)*14-8,"")</f>
        <v/>
      </c>
      <c r="AI115" s="108" t="str">
        <f>IF(AJ115&lt;&gt;"",HLOOKUP(AJ115,Controle!$2:$3,2,FALSE)+3,"")</f>
        <v/>
      </c>
      <c r="AJ115" s="105" t="str">
        <f t="shared" si="30"/>
        <v/>
      </c>
      <c r="AK115" s="101" t="str">
        <f t="shared" si="31"/>
        <v/>
      </c>
      <c r="AL115" s="89" t="str">
        <f t="shared" si="22"/>
        <v/>
      </c>
      <c r="AM115" s="89" t="str">
        <f t="shared" si="23"/>
        <v/>
      </c>
      <c r="AN115" s="89" t="str">
        <f t="shared" si="24"/>
        <v/>
      </c>
      <c r="AO115" s="89" t="str">
        <f t="shared" si="25"/>
        <v/>
      </c>
      <c r="AP115" s="89" t="str">
        <f t="shared" si="26"/>
        <v/>
      </c>
    </row>
    <row r="116" spans="1:42">
      <c r="A116" t="str">
        <f>IF(B116&lt;&gt;"",VLOOKUP(B116,'Agents Postes'!E$3:F$17,2,FALSE),"")</f>
        <v/>
      </c>
      <c r="B116" s="47"/>
      <c r="C116" s="53"/>
      <c r="D116" s="49"/>
      <c r="E116" s="49"/>
      <c r="F116" s="54"/>
      <c r="G116" s="50"/>
      <c r="H116" s="54"/>
      <c r="I116" s="50"/>
      <c r="J116" s="56"/>
      <c r="K116" s="49"/>
      <c r="L116" s="55"/>
      <c r="M116" s="52"/>
      <c r="N116" s="131"/>
      <c r="P116" s="64" t="str">
        <f t="shared" si="27"/>
        <v>NC</v>
      </c>
      <c r="X116" s="89"/>
      <c r="Y116" s="89" t="str">
        <f t="shared" si="17"/>
        <v/>
      </c>
      <c r="Z116" s="89" t="str">
        <f t="shared" si="18"/>
        <v/>
      </c>
      <c r="AA116" s="89" t="str">
        <f t="shared" si="19"/>
        <v/>
      </c>
      <c r="AB116" s="89" t="str">
        <f t="shared" si="20"/>
        <v/>
      </c>
      <c r="AC116" s="89" t="str">
        <f t="shared" si="21"/>
        <v/>
      </c>
      <c r="AD116" s="100" t="str">
        <f t="shared" si="28"/>
        <v/>
      </c>
      <c r="AE116" s="104" t="str">
        <f t="shared" si="29"/>
        <v/>
      </c>
      <c r="AF116" s="108" t="str">
        <f>IF(AE116&lt;&gt;"",HLOOKUP(AE116,Controle!$2:$3,2,FALSE)+3,"")</f>
        <v/>
      </c>
      <c r="AG116" s="104" t="str">
        <f>IF(AE116&lt;&gt;"",HLOOKUP(AE116,Controle!$2:$3,2,FALSE)+HLOOKUP(AE116,Controle!$2:$3,2,FALSE)*14-8,"")</f>
        <v/>
      </c>
      <c r="AH116" s="105" t="str">
        <f>IF(AJ116&lt;&gt;"",HLOOKUP(AJ116,Controle!$2:$3,2,FALSE)+HLOOKUP(AJ116,Controle!$2:$3,2,FALSE)*14-8,"")</f>
        <v/>
      </c>
      <c r="AI116" s="108" t="str">
        <f>IF(AJ116&lt;&gt;"",HLOOKUP(AJ116,Controle!$2:$3,2,FALSE)+3,"")</f>
        <v/>
      </c>
      <c r="AJ116" s="105" t="str">
        <f t="shared" si="30"/>
        <v/>
      </c>
      <c r="AK116" s="101" t="str">
        <f t="shared" si="31"/>
        <v/>
      </c>
      <c r="AL116" s="89" t="str">
        <f t="shared" si="22"/>
        <v/>
      </c>
      <c r="AM116" s="89" t="str">
        <f t="shared" si="23"/>
        <v/>
      </c>
      <c r="AN116" s="89" t="str">
        <f t="shared" si="24"/>
        <v/>
      </c>
      <c r="AO116" s="89" t="str">
        <f t="shared" si="25"/>
        <v/>
      </c>
      <c r="AP116" s="89" t="str">
        <f t="shared" si="26"/>
        <v/>
      </c>
    </row>
    <row r="117" spans="1:42">
      <c r="A117" t="str">
        <f>IF(B117&lt;&gt;"",VLOOKUP(B117,'Agents Postes'!E$3:F$17,2,FALSE),"")</f>
        <v/>
      </c>
      <c r="B117" s="57"/>
      <c r="C117" s="58"/>
      <c r="D117" s="59"/>
      <c r="E117" s="59"/>
      <c r="F117" s="60"/>
      <c r="G117" s="61"/>
      <c r="H117" s="60"/>
      <c r="I117" s="61"/>
      <c r="J117" s="63"/>
      <c r="K117" s="59"/>
      <c r="L117" s="62"/>
      <c r="M117" s="52"/>
      <c r="N117" s="130"/>
      <c r="P117" s="65" t="str">
        <f t="shared" si="27"/>
        <v>NC</v>
      </c>
      <c r="X117" s="89"/>
      <c r="Y117" s="89" t="str">
        <f t="shared" si="17"/>
        <v/>
      </c>
      <c r="Z117" s="89" t="str">
        <f t="shared" si="18"/>
        <v/>
      </c>
      <c r="AA117" s="89" t="str">
        <f t="shared" si="19"/>
        <v/>
      </c>
      <c r="AB117" s="89" t="str">
        <f t="shared" si="20"/>
        <v/>
      </c>
      <c r="AC117" s="89" t="str">
        <f t="shared" si="21"/>
        <v/>
      </c>
      <c r="AD117" s="100" t="str">
        <f t="shared" si="28"/>
        <v/>
      </c>
      <c r="AE117" s="104" t="str">
        <f t="shared" si="29"/>
        <v/>
      </c>
      <c r="AF117" s="108" t="str">
        <f>IF(AE117&lt;&gt;"",HLOOKUP(AE117,Controle!$2:$3,2,FALSE)+3,"")</f>
        <v/>
      </c>
      <c r="AG117" s="104" t="str">
        <f>IF(AE117&lt;&gt;"",HLOOKUP(AE117,Controle!$2:$3,2,FALSE)+HLOOKUP(AE117,Controle!$2:$3,2,FALSE)*14-8,"")</f>
        <v/>
      </c>
      <c r="AH117" s="105" t="str">
        <f>IF(AJ117&lt;&gt;"",HLOOKUP(AJ117,Controle!$2:$3,2,FALSE)+HLOOKUP(AJ117,Controle!$2:$3,2,FALSE)*14-8,"")</f>
        <v/>
      </c>
      <c r="AI117" s="108" t="str">
        <f>IF(AJ117&lt;&gt;"",HLOOKUP(AJ117,Controle!$2:$3,2,FALSE)+3,"")</f>
        <v/>
      </c>
      <c r="AJ117" s="105" t="str">
        <f t="shared" si="30"/>
        <v/>
      </c>
      <c r="AK117" s="101" t="str">
        <f t="shared" si="31"/>
        <v/>
      </c>
      <c r="AL117" s="89" t="str">
        <f t="shared" si="22"/>
        <v/>
      </c>
      <c r="AM117" s="89" t="str">
        <f t="shared" si="23"/>
        <v/>
      </c>
      <c r="AN117" s="89" t="str">
        <f t="shared" si="24"/>
        <v/>
      </c>
      <c r="AO117" s="89" t="str">
        <f t="shared" si="25"/>
        <v/>
      </c>
      <c r="AP117" s="89" t="str">
        <f t="shared" si="26"/>
        <v/>
      </c>
    </row>
    <row r="118" spans="1:42">
      <c r="A118" t="str">
        <f>IF(B118&lt;&gt;"",VLOOKUP(B118,'Agents Postes'!E$3:F$17,2,FALSE),"")</f>
        <v/>
      </c>
      <c r="B118" s="47"/>
      <c r="C118" s="53"/>
      <c r="D118" s="49"/>
      <c r="E118" s="49"/>
      <c r="F118" s="54"/>
      <c r="G118" s="50"/>
      <c r="H118" s="54"/>
      <c r="I118" s="50"/>
      <c r="J118" s="56"/>
      <c r="K118" s="49"/>
      <c r="L118" s="55"/>
      <c r="M118" s="52"/>
      <c r="N118" s="131"/>
      <c r="P118" s="64" t="str">
        <f t="shared" si="27"/>
        <v>NC</v>
      </c>
      <c r="X118" s="89"/>
      <c r="Y118" s="89" t="str">
        <f t="shared" si="17"/>
        <v/>
      </c>
      <c r="Z118" s="89" t="str">
        <f t="shared" si="18"/>
        <v/>
      </c>
      <c r="AA118" s="89" t="str">
        <f t="shared" si="19"/>
        <v/>
      </c>
      <c r="AB118" s="89" t="str">
        <f t="shared" si="20"/>
        <v/>
      </c>
      <c r="AC118" s="89" t="str">
        <f t="shared" si="21"/>
        <v/>
      </c>
      <c r="AD118" s="100" t="str">
        <f t="shared" si="28"/>
        <v/>
      </c>
      <c r="AE118" s="104" t="str">
        <f t="shared" si="29"/>
        <v/>
      </c>
      <c r="AF118" s="108" t="str">
        <f>IF(AE118&lt;&gt;"",HLOOKUP(AE118,Controle!$2:$3,2,FALSE)+3,"")</f>
        <v/>
      </c>
      <c r="AG118" s="104" t="str">
        <f>IF(AE118&lt;&gt;"",HLOOKUP(AE118,Controle!$2:$3,2,FALSE)+HLOOKUP(AE118,Controle!$2:$3,2,FALSE)*14-8,"")</f>
        <v/>
      </c>
      <c r="AH118" s="105" t="str">
        <f>IF(AJ118&lt;&gt;"",HLOOKUP(AJ118,Controle!$2:$3,2,FALSE)+HLOOKUP(AJ118,Controle!$2:$3,2,FALSE)*14-8,"")</f>
        <v/>
      </c>
      <c r="AI118" s="108" t="str">
        <f>IF(AJ118&lt;&gt;"",HLOOKUP(AJ118,Controle!$2:$3,2,FALSE)+3,"")</f>
        <v/>
      </c>
      <c r="AJ118" s="105" t="str">
        <f t="shared" si="30"/>
        <v/>
      </c>
      <c r="AK118" s="101" t="str">
        <f t="shared" si="31"/>
        <v/>
      </c>
      <c r="AL118" s="89" t="str">
        <f t="shared" si="22"/>
        <v/>
      </c>
      <c r="AM118" s="89" t="str">
        <f t="shared" si="23"/>
        <v/>
      </c>
      <c r="AN118" s="89" t="str">
        <f t="shared" si="24"/>
        <v/>
      </c>
      <c r="AO118" s="89" t="str">
        <f t="shared" si="25"/>
        <v/>
      </c>
      <c r="AP118" s="89" t="str">
        <f t="shared" si="26"/>
        <v/>
      </c>
    </row>
    <row r="119" spans="1:42">
      <c r="A119" t="str">
        <f>IF(B119&lt;&gt;"",VLOOKUP(B119,'Agents Postes'!E$3:F$17,2,FALSE),"")</f>
        <v/>
      </c>
      <c r="B119" s="57"/>
      <c r="C119" s="58"/>
      <c r="D119" s="59"/>
      <c r="E119" s="59"/>
      <c r="F119" s="60"/>
      <c r="G119" s="61"/>
      <c r="H119" s="60"/>
      <c r="I119" s="61"/>
      <c r="J119" s="63"/>
      <c r="K119" s="59"/>
      <c r="L119" s="62"/>
      <c r="M119" s="52"/>
      <c r="N119" s="130"/>
      <c r="P119" s="65" t="str">
        <f t="shared" si="27"/>
        <v>NC</v>
      </c>
      <c r="X119" s="89"/>
      <c r="Y119" s="89" t="str">
        <f t="shared" si="17"/>
        <v/>
      </c>
      <c r="Z119" s="89" t="str">
        <f t="shared" si="18"/>
        <v/>
      </c>
      <c r="AA119" s="89" t="str">
        <f t="shared" si="19"/>
        <v/>
      </c>
      <c r="AB119" s="89" t="str">
        <f t="shared" si="20"/>
        <v/>
      </c>
      <c r="AC119" s="89" t="str">
        <f t="shared" si="21"/>
        <v/>
      </c>
      <c r="AD119" s="100" t="str">
        <f t="shared" si="28"/>
        <v/>
      </c>
      <c r="AE119" s="104" t="str">
        <f t="shared" si="29"/>
        <v/>
      </c>
      <c r="AF119" s="108" t="str">
        <f>IF(AE119&lt;&gt;"",HLOOKUP(AE119,Controle!$2:$3,2,FALSE)+3,"")</f>
        <v/>
      </c>
      <c r="AG119" s="104" t="str">
        <f>IF(AE119&lt;&gt;"",HLOOKUP(AE119,Controle!$2:$3,2,FALSE)+HLOOKUP(AE119,Controle!$2:$3,2,FALSE)*14-8,"")</f>
        <v/>
      </c>
      <c r="AH119" s="105" t="str">
        <f>IF(AJ119&lt;&gt;"",HLOOKUP(AJ119,Controle!$2:$3,2,FALSE)+HLOOKUP(AJ119,Controle!$2:$3,2,FALSE)*14-8,"")</f>
        <v/>
      </c>
      <c r="AI119" s="108" t="str">
        <f>IF(AJ119&lt;&gt;"",HLOOKUP(AJ119,Controle!$2:$3,2,FALSE)+3,"")</f>
        <v/>
      </c>
      <c r="AJ119" s="105" t="str">
        <f t="shared" si="30"/>
        <v/>
      </c>
      <c r="AK119" s="101" t="str">
        <f t="shared" si="31"/>
        <v/>
      </c>
      <c r="AL119" s="89" t="str">
        <f t="shared" si="22"/>
        <v/>
      </c>
      <c r="AM119" s="89" t="str">
        <f t="shared" si="23"/>
        <v/>
      </c>
      <c r="AN119" s="89" t="str">
        <f t="shared" si="24"/>
        <v/>
      </c>
      <c r="AO119" s="89" t="str">
        <f t="shared" si="25"/>
        <v/>
      </c>
      <c r="AP119" s="89" t="str">
        <f t="shared" si="26"/>
        <v/>
      </c>
    </row>
    <row r="120" spans="1:42">
      <c r="A120" t="str">
        <f>IF(B120&lt;&gt;"",VLOOKUP(B120,'Agents Postes'!E$3:F$17,2,FALSE),"")</f>
        <v/>
      </c>
      <c r="B120" s="47"/>
      <c r="C120" s="53"/>
      <c r="D120" s="49"/>
      <c r="E120" s="49"/>
      <c r="F120" s="54"/>
      <c r="G120" s="50"/>
      <c r="H120" s="54"/>
      <c r="I120" s="50"/>
      <c r="J120" s="56"/>
      <c r="K120" s="49"/>
      <c r="L120" s="55"/>
      <c r="M120" s="52"/>
      <c r="N120" s="131"/>
      <c r="P120" s="64" t="str">
        <f t="shared" si="27"/>
        <v>NC</v>
      </c>
      <c r="X120" s="89"/>
      <c r="Y120" s="89" t="str">
        <f t="shared" si="17"/>
        <v/>
      </c>
      <c r="Z120" s="89" t="str">
        <f t="shared" si="18"/>
        <v/>
      </c>
      <c r="AA120" s="89" t="str">
        <f t="shared" si="19"/>
        <v/>
      </c>
      <c r="AB120" s="89" t="str">
        <f t="shared" si="20"/>
        <v/>
      </c>
      <c r="AC120" s="89" t="str">
        <f t="shared" si="21"/>
        <v/>
      </c>
      <c r="AD120" s="100" t="str">
        <f t="shared" si="28"/>
        <v/>
      </c>
      <c r="AE120" s="104" t="str">
        <f t="shared" si="29"/>
        <v/>
      </c>
      <c r="AF120" s="108" t="str">
        <f>IF(AE120&lt;&gt;"",HLOOKUP(AE120,Controle!$2:$3,2,FALSE)+3,"")</f>
        <v/>
      </c>
      <c r="AG120" s="104" t="str">
        <f>IF(AE120&lt;&gt;"",HLOOKUP(AE120,Controle!$2:$3,2,FALSE)+HLOOKUP(AE120,Controle!$2:$3,2,FALSE)*14-8,"")</f>
        <v/>
      </c>
      <c r="AH120" s="105" t="str">
        <f>IF(AJ120&lt;&gt;"",HLOOKUP(AJ120,Controle!$2:$3,2,FALSE)+HLOOKUP(AJ120,Controle!$2:$3,2,FALSE)*14-8,"")</f>
        <v/>
      </c>
      <c r="AI120" s="108" t="str">
        <f>IF(AJ120&lt;&gt;"",HLOOKUP(AJ120,Controle!$2:$3,2,FALSE)+3,"")</f>
        <v/>
      </c>
      <c r="AJ120" s="105" t="str">
        <f t="shared" si="30"/>
        <v/>
      </c>
      <c r="AK120" s="101" t="str">
        <f t="shared" si="31"/>
        <v/>
      </c>
      <c r="AL120" s="89" t="str">
        <f t="shared" si="22"/>
        <v/>
      </c>
      <c r="AM120" s="89" t="str">
        <f t="shared" si="23"/>
        <v/>
      </c>
      <c r="AN120" s="89" t="str">
        <f t="shared" si="24"/>
        <v/>
      </c>
      <c r="AO120" s="89" t="str">
        <f t="shared" si="25"/>
        <v/>
      </c>
      <c r="AP120" s="89" t="str">
        <f t="shared" si="26"/>
        <v/>
      </c>
    </row>
    <row r="121" spans="1:42">
      <c r="A121" t="str">
        <f>IF(B121&lt;&gt;"",VLOOKUP(B121,'Agents Postes'!E$3:F$17,2,FALSE),"")</f>
        <v/>
      </c>
      <c r="B121" s="57"/>
      <c r="C121" s="58"/>
      <c r="D121" s="59"/>
      <c r="E121" s="59"/>
      <c r="F121" s="60"/>
      <c r="G121" s="61"/>
      <c r="H121" s="60"/>
      <c r="I121" s="61"/>
      <c r="J121" s="63"/>
      <c r="K121" s="59"/>
      <c r="L121" s="62"/>
      <c r="M121" s="52"/>
      <c r="N121" s="130"/>
      <c r="P121" s="65" t="str">
        <f t="shared" si="27"/>
        <v>NC</v>
      </c>
      <c r="X121" s="89"/>
      <c r="Y121" s="89" t="str">
        <f t="shared" si="17"/>
        <v/>
      </c>
      <c r="Z121" s="89" t="str">
        <f t="shared" si="18"/>
        <v/>
      </c>
      <c r="AA121" s="89" t="str">
        <f t="shared" si="19"/>
        <v/>
      </c>
      <c r="AB121" s="89" t="str">
        <f t="shared" si="20"/>
        <v/>
      </c>
      <c r="AC121" s="89" t="str">
        <f t="shared" si="21"/>
        <v/>
      </c>
      <c r="AD121" s="100" t="str">
        <f t="shared" si="28"/>
        <v/>
      </c>
      <c r="AE121" s="104" t="str">
        <f t="shared" si="29"/>
        <v/>
      </c>
      <c r="AF121" s="108" t="str">
        <f>IF(AE121&lt;&gt;"",HLOOKUP(AE121,Controle!$2:$3,2,FALSE)+3,"")</f>
        <v/>
      </c>
      <c r="AG121" s="104" t="str">
        <f>IF(AE121&lt;&gt;"",HLOOKUP(AE121,Controle!$2:$3,2,FALSE)+HLOOKUP(AE121,Controle!$2:$3,2,FALSE)*14-8,"")</f>
        <v/>
      </c>
      <c r="AH121" s="105" t="str">
        <f>IF(AJ121&lt;&gt;"",HLOOKUP(AJ121,Controle!$2:$3,2,FALSE)+HLOOKUP(AJ121,Controle!$2:$3,2,FALSE)*14-8,"")</f>
        <v/>
      </c>
      <c r="AI121" s="108" t="str">
        <f>IF(AJ121&lt;&gt;"",HLOOKUP(AJ121,Controle!$2:$3,2,FALSE)+3,"")</f>
        <v/>
      </c>
      <c r="AJ121" s="105" t="str">
        <f t="shared" si="30"/>
        <v/>
      </c>
      <c r="AK121" s="101" t="str">
        <f t="shared" si="31"/>
        <v/>
      </c>
      <c r="AL121" s="89" t="str">
        <f t="shared" si="22"/>
        <v/>
      </c>
      <c r="AM121" s="89" t="str">
        <f t="shared" si="23"/>
        <v/>
      </c>
      <c r="AN121" s="89" t="str">
        <f t="shared" si="24"/>
        <v/>
      </c>
      <c r="AO121" s="89" t="str">
        <f t="shared" si="25"/>
        <v/>
      </c>
      <c r="AP121" s="89" t="str">
        <f t="shared" si="26"/>
        <v/>
      </c>
    </row>
    <row r="122" spans="1:42">
      <c r="A122" t="str">
        <f>IF(B122&lt;&gt;"",VLOOKUP(B122,'Agents Postes'!E$3:F$17,2,FALSE),"")</f>
        <v/>
      </c>
      <c r="B122" s="47"/>
      <c r="C122" s="53"/>
      <c r="D122" s="49"/>
      <c r="E122" s="49"/>
      <c r="F122" s="54"/>
      <c r="G122" s="50"/>
      <c r="H122" s="54"/>
      <c r="I122" s="50"/>
      <c r="J122" s="56"/>
      <c r="K122" s="49"/>
      <c r="L122" s="55"/>
      <c r="M122" s="52"/>
      <c r="N122" s="131"/>
      <c r="P122" s="64" t="str">
        <f t="shared" si="27"/>
        <v>NC</v>
      </c>
      <c r="X122" s="89"/>
      <c r="Y122" s="89" t="str">
        <f t="shared" si="17"/>
        <v/>
      </c>
      <c r="Z122" s="89" t="str">
        <f t="shared" si="18"/>
        <v/>
      </c>
      <c r="AA122" s="89" t="str">
        <f t="shared" si="19"/>
        <v/>
      </c>
      <c r="AB122" s="89" t="str">
        <f t="shared" si="20"/>
        <v/>
      </c>
      <c r="AC122" s="89" t="str">
        <f t="shared" si="21"/>
        <v/>
      </c>
      <c r="AD122" s="100" t="str">
        <f t="shared" si="28"/>
        <v/>
      </c>
      <c r="AE122" s="104" t="str">
        <f t="shared" si="29"/>
        <v/>
      </c>
      <c r="AF122" s="108" t="str">
        <f>IF(AE122&lt;&gt;"",HLOOKUP(AE122,Controle!$2:$3,2,FALSE)+3,"")</f>
        <v/>
      </c>
      <c r="AG122" s="104" t="str">
        <f>IF(AE122&lt;&gt;"",HLOOKUP(AE122,Controle!$2:$3,2,FALSE)+HLOOKUP(AE122,Controle!$2:$3,2,FALSE)*14-8,"")</f>
        <v/>
      </c>
      <c r="AH122" s="105" t="str">
        <f>IF(AJ122&lt;&gt;"",HLOOKUP(AJ122,Controle!$2:$3,2,FALSE)+HLOOKUP(AJ122,Controle!$2:$3,2,FALSE)*14-8,"")</f>
        <v/>
      </c>
      <c r="AI122" s="108" t="str">
        <f>IF(AJ122&lt;&gt;"",HLOOKUP(AJ122,Controle!$2:$3,2,FALSE)+3,"")</f>
        <v/>
      </c>
      <c r="AJ122" s="105" t="str">
        <f t="shared" si="30"/>
        <v/>
      </c>
      <c r="AK122" s="101" t="str">
        <f t="shared" si="31"/>
        <v/>
      </c>
      <c r="AL122" s="89" t="str">
        <f t="shared" si="22"/>
        <v/>
      </c>
      <c r="AM122" s="89" t="str">
        <f t="shared" si="23"/>
        <v/>
      </c>
      <c r="AN122" s="89" t="str">
        <f t="shared" si="24"/>
        <v/>
      </c>
      <c r="AO122" s="89" t="str">
        <f t="shared" si="25"/>
        <v/>
      </c>
      <c r="AP122" s="89" t="str">
        <f t="shared" si="26"/>
        <v/>
      </c>
    </row>
    <row r="123" spans="1:42">
      <c r="A123" t="str">
        <f>IF(B123&lt;&gt;"",VLOOKUP(B123,'Agents Postes'!E$3:F$17,2,FALSE),"")</f>
        <v/>
      </c>
      <c r="B123" s="57"/>
      <c r="C123" s="58"/>
      <c r="D123" s="59"/>
      <c r="E123" s="59"/>
      <c r="F123" s="60"/>
      <c r="G123" s="61"/>
      <c r="H123" s="60"/>
      <c r="I123" s="61"/>
      <c r="J123" s="63"/>
      <c r="K123" s="59"/>
      <c r="L123" s="62"/>
      <c r="M123" s="52"/>
      <c r="N123" s="130"/>
      <c r="P123" s="65" t="str">
        <f t="shared" si="27"/>
        <v>NC</v>
      </c>
      <c r="X123" s="89"/>
      <c r="Y123" s="89" t="str">
        <f t="shared" si="17"/>
        <v/>
      </c>
      <c r="Z123" s="89" t="str">
        <f t="shared" si="18"/>
        <v/>
      </c>
      <c r="AA123" s="89" t="str">
        <f t="shared" si="19"/>
        <v/>
      </c>
      <c r="AB123" s="89" t="str">
        <f t="shared" si="20"/>
        <v/>
      </c>
      <c r="AC123" s="89" t="str">
        <f t="shared" si="21"/>
        <v/>
      </c>
      <c r="AD123" s="100" t="str">
        <f t="shared" si="28"/>
        <v/>
      </c>
      <c r="AE123" s="104" t="str">
        <f t="shared" si="29"/>
        <v/>
      </c>
      <c r="AF123" s="108" t="str">
        <f>IF(AE123&lt;&gt;"",HLOOKUP(AE123,Controle!$2:$3,2,FALSE)+3,"")</f>
        <v/>
      </c>
      <c r="AG123" s="104" t="str">
        <f>IF(AE123&lt;&gt;"",HLOOKUP(AE123,Controle!$2:$3,2,FALSE)+HLOOKUP(AE123,Controle!$2:$3,2,FALSE)*14-8,"")</f>
        <v/>
      </c>
      <c r="AH123" s="105" t="str">
        <f>IF(AJ123&lt;&gt;"",HLOOKUP(AJ123,Controle!$2:$3,2,FALSE)+HLOOKUP(AJ123,Controle!$2:$3,2,FALSE)*14-8,"")</f>
        <v/>
      </c>
      <c r="AI123" s="108" t="str">
        <f>IF(AJ123&lt;&gt;"",HLOOKUP(AJ123,Controle!$2:$3,2,FALSE)+3,"")</f>
        <v/>
      </c>
      <c r="AJ123" s="105" t="str">
        <f t="shared" si="30"/>
        <v/>
      </c>
      <c r="AK123" s="101" t="str">
        <f t="shared" si="31"/>
        <v/>
      </c>
      <c r="AL123" s="89" t="str">
        <f t="shared" si="22"/>
        <v/>
      </c>
      <c r="AM123" s="89" t="str">
        <f t="shared" si="23"/>
        <v/>
      </c>
      <c r="AN123" s="89" t="str">
        <f t="shared" si="24"/>
        <v/>
      </c>
      <c r="AO123" s="89" t="str">
        <f t="shared" si="25"/>
        <v/>
      </c>
      <c r="AP123" s="89" t="str">
        <f t="shared" si="26"/>
        <v/>
      </c>
    </row>
    <row r="124" spans="1:42">
      <c r="A124" t="str">
        <f>IF(B124&lt;&gt;"",VLOOKUP(B124,'Agents Postes'!E$3:F$17,2,FALSE),"")</f>
        <v/>
      </c>
      <c r="B124" s="47"/>
      <c r="C124" s="53"/>
      <c r="D124" s="49"/>
      <c r="E124" s="49"/>
      <c r="F124" s="54"/>
      <c r="G124" s="50"/>
      <c r="H124" s="54"/>
      <c r="I124" s="50"/>
      <c r="J124" s="56"/>
      <c r="K124" s="49"/>
      <c r="L124" s="55"/>
      <c r="M124" s="52"/>
      <c r="N124" s="131"/>
      <c r="P124" s="64" t="str">
        <f t="shared" si="27"/>
        <v>NC</v>
      </c>
      <c r="X124" s="89"/>
      <c r="Y124" s="89" t="str">
        <f t="shared" si="17"/>
        <v/>
      </c>
      <c r="Z124" s="89" t="str">
        <f t="shared" si="18"/>
        <v/>
      </c>
      <c r="AA124" s="89" t="str">
        <f t="shared" si="19"/>
        <v/>
      </c>
      <c r="AB124" s="89" t="str">
        <f t="shared" si="20"/>
        <v/>
      </c>
      <c r="AC124" s="89" t="str">
        <f t="shared" si="21"/>
        <v/>
      </c>
      <c r="AD124" s="100" t="str">
        <f t="shared" si="28"/>
        <v/>
      </c>
      <c r="AE124" s="104" t="str">
        <f t="shared" si="29"/>
        <v/>
      </c>
      <c r="AF124" s="108" t="str">
        <f>IF(AE124&lt;&gt;"",HLOOKUP(AE124,Controle!$2:$3,2,FALSE)+3,"")</f>
        <v/>
      </c>
      <c r="AG124" s="104" t="str">
        <f>IF(AE124&lt;&gt;"",HLOOKUP(AE124,Controle!$2:$3,2,FALSE)+HLOOKUP(AE124,Controle!$2:$3,2,FALSE)*14-8,"")</f>
        <v/>
      </c>
      <c r="AH124" s="105" t="str">
        <f>IF(AJ124&lt;&gt;"",HLOOKUP(AJ124,Controle!$2:$3,2,FALSE)+HLOOKUP(AJ124,Controle!$2:$3,2,FALSE)*14-8,"")</f>
        <v/>
      </c>
      <c r="AI124" s="108" t="str">
        <f>IF(AJ124&lt;&gt;"",HLOOKUP(AJ124,Controle!$2:$3,2,FALSE)+3,"")</f>
        <v/>
      </c>
      <c r="AJ124" s="105" t="str">
        <f t="shared" si="30"/>
        <v/>
      </c>
      <c r="AK124" s="101" t="str">
        <f t="shared" si="31"/>
        <v/>
      </c>
      <c r="AL124" s="89" t="str">
        <f t="shared" si="22"/>
        <v/>
      </c>
      <c r="AM124" s="89" t="str">
        <f t="shared" si="23"/>
        <v/>
      </c>
      <c r="AN124" s="89" t="str">
        <f t="shared" si="24"/>
        <v/>
      </c>
      <c r="AO124" s="89" t="str">
        <f t="shared" si="25"/>
        <v/>
      </c>
      <c r="AP124" s="89" t="str">
        <f t="shared" si="26"/>
        <v/>
      </c>
    </row>
    <row r="125" spans="1:42">
      <c r="A125" t="str">
        <f>IF(B125&lt;&gt;"",VLOOKUP(B125,'Agents Postes'!E$3:F$17,2,FALSE),"")</f>
        <v/>
      </c>
      <c r="B125" s="57"/>
      <c r="C125" s="58"/>
      <c r="D125" s="59"/>
      <c r="E125" s="59"/>
      <c r="F125" s="60"/>
      <c r="G125" s="61"/>
      <c r="H125" s="60"/>
      <c r="I125" s="61"/>
      <c r="J125" s="63"/>
      <c r="K125" s="59"/>
      <c r="L125" s="62"/>
      <c r="M125" s="52"/>
      <c r="N125" s="130"/>
      <c r="P125" s="65" t="str">
        <f t="shared" si="27"/>
        <v>NC</v>
      </c>
      <c r="X125" s="89"/>
      <c r="Y125" s="89" t="str">
        <f t="shared" si="17"/>
        <v/>
      </c>
      <c r="Z125" s="89" t="str">
        <f t="shared" si="18"/>
        <v/>
      </c>
      <c r="AA125" s="89" t="str">
        <f t="shared" si="19"/>
        <v/>
      </c>
      <c r="AB125" s="89" t="str">
        <f t="shared" si="20"/>
        <v/>
      </c>
      <c r="AC125" s="89" t="str">
        <f t="shared" si="21"/>
        <v/>
      </c>
      <c r="AD125" s="100" t="str">
        <f t="shared" si="28"/>
        <v/>
      </c>
      <c r="AE125" s="104" t="str">
        <f t="shared" si="29"/>
        <v/>
      </c>
      <c r="AF125" s="108" t="str">
        <f>IF(AE125&lt;&gt;"",HLOOKUP(AE125,Controle!$2:$3,2,FALSE)+3,"")</f>
        <v/>
      </c>
      <c r="AG125" s="104" t="str">
        <f>IF(AE125&lt;&gt;"",HLOOKUP(AE125,Controle!$2:$3,2,FALSE)+HLOOKUP(AE125,Controle!$2:$3,2,FALSE)*14-8,"")</f>
        <v/>
      </c>
      <c r="AH125" s="105" t="str">
        <f>IF(AJ125&lt;&gt;"",HLOOKUP(AJ125,Controle!$2:$3,2,FALSE)+HLOOKUP(AJ125,Controle!$2:$3,2,FALSE)*14-8,"")</f>
        <v/>
      </c>
      <c r="AI125" s="108" t="str">
        <f>IF(AJ125&lt;&gt;"",HLOOKUP(AJ125,Controle!$2:$3,2,FALSE)+3,"")</f>
        <v/>
      </c>
      <c r="AJ125" s="105" t="str">
        <f t="shared" si="30"/>
        <v/>
      </c>
      <c r="AK125" s="101" t="str">
        <f t="shared" si="31"/>
        <v/>
      </c>
      <c r="AL125" s="89" t="str">
        <f t="shared" si="22"/>
        <v/>
      </c>
      <c r="AM125" s="89" t="str">
        <f t="shared" si="23"/>
        <v/>
      </c>
      <c r="AN125" s="89" t="str">
        <f t="shared" si="24"/>
        <v/>
      </c>
      <c r="AO125" s="89" t="str">
        <f t="shared" si="25"/>
        <v/>
      </c>
      <c r="AP125" s="89" t="str">
        <f t="shared" si="26"/>
        <v/>
      </c>
    </row>
    <row r="126" spans="1:42">
      <c r="A126" t="str">
        <f>IF(B126&lt;&gt;"",VLOOKUP(B126,'Agents Postes'!E$3:F$17,2,FALSE),"")</f>
        <v/>
      </c>
      <c r="B126" s="47"/>
      <c r="C126" s="53"/>
      <c r="D126" s="49"/>
      <c r="E126" s="49"/>
      <c r="F126" s="54"/>
      <c r="G126" s="50"/>
      <c r="H126" s="54"/>
      <c r="I126" s="50"/>
      <c r="J126" s="56"/>
      <c r="K126" s="49"/>
      <c r="L126" s="55"/>
      <c r="M126" s="52"/>
      <c r="N126" s="131"/>
      <c r="P126" s="64" t="str">
        <f t="shared" si="27"/>
        <v>NC</v>
      </c>
      <c r="X126" s="89"/>
      <c r="Y126" s="89" t="str">
        <f t="shared" si="17"/>
        <v/>
      </c>
      <c r="Z126" s="89" t="str">
        <f t="shared" si="18"/>
        <v/>
      </c>
      <c r="AA126" s="89" t="str">
        <f t="shared" si="19"/>
        <v/>
      </c>
      <c r="AB126" s="89" t="str">
        <f t="shared" si="20"/>
        <v/>
      </c>
      <c r="AC126" s="89" t="str">
        <f t="shared" si="21"/>
        <v/>
      </c>
      <c r="AD126" s="100" t="str">
        <f t="shared" si="28"/>
        <v/>
      </c>
      <c r="AE126" s="104" t="str">
        <f t="shared" si="29"/>
        <v/>
      </c>
      <c r="AF126" s="108" t="str">
        <f>IF(AE126&lt;&gt;"",HLOOKUP(AE126,Controle!$2:$3,2,FALSE)+3,"")</f>
        <v/>
      </c>
      <c r="AG126" s="104" t="str">
        <f>IF(AE126&lt;&gt;"",HLOOKUP(AE126,Controle!$2:$3,2,FALSE)+HLOOKUP(AE126,Controle!$2:$3,2,FALSE)*14-8,"")</f>
        <v/>
      </c>
      <c r="AH126" s="105" t="str">
        <f>IF(AJ126&lt;&gt;"",HLOOKUP(AJ126,Controle!$2:$3,2,FALSE)+HLOOKUP(AJ126,Controle!$2:$3,2,FALSE)*14-8,"")</f>
        <v/>
      </c>
      <c r="AI126" s="108" t="str">
        <f>IF(AJ126&lt;&gt;"",HLOOKUP(AJ126,Controle!$2:$3,2,FALSE)+3,"")</f>
        <v/>
      </c>
      <c r="AJ126" s="105" t="str">
        <f t="shared" si="30"/>
        <v/>
      </c>
      <c r="AK126" s="101" t="str">
        <f t="shared" si="31"/>
        <v/>
      </c>
      <c r="AL126" s="89" t="str">
        <f t="shared" si="22"/>
        <v/>
      </c>
      <c r="AM126" s="89" t="str">
        <f t="shared" si="23"/>
        <v/>
      </c>
      <c r="AN126" s="89" t="str">
        <f t="shared" si="24"/>
        <v/>
      </c>
      <c r="AO126" s="89" t="str">
        <f t="shared" si="25"/>
        <v/>
      </c>
      <c r="AP126" s="89" t="str">
        <f t="shared" si="26"/>
        <v/>
      </c>
    </row>
    <row r="127" spans="1:42">
      <c r="A127" t="str">
        <f>IF(B127&lt;&gt;"",VLOOKUP(B127,'Agents Postes'!E$3:F$17,2,FALSE),"")</f>
        <v/>
      </c>
      <c r="B127" s="57"/>
      <c r="C127" s="58"/>
      <c r="D127" s="59"/>
      <c r="E127" s="59"/>
      <c r="F127" s="60"/>
      <c r="G127" s="61"/>
      <c r="H127" s="60"/>
      <c r="I127" s="61"/>
      <c r="J127" s="63"/>
      <c r="K127" s="59"/>
      <c r="L127" s="62"/>
      <c r="M127" s="52"/>
      <c r="N127" s="130"/>
      <c r="P127" s="65" t="str">
        <f t="shared" si="27"/>
        <v>NC</v>
      </c>
      <c r="X127" s="89"/>
      <c r="Y127" s="89" t="str">
        <f t="shared" si="17"/>
        <v/>
      </c>
      <c r="Z127" s="89" t="str">
        <f t="shared" si="18"/>
        <v/>
      </c>
      <c r="AA127" s="89" t="str">
        <f t="shared" si="19"/>
        <v/>
      </c>
      <c r="AB127" s="89" t="str">
        <f t="shared" si="20"/>
        <v/>
      </c>
      <c r="AC127" s="89" t="str">
        <f t="shared" si="21"/>
        <v/>
      </c>
      <c r="AD127" s="100" t="str">
        <f t="shared" si="28"/>
        <v/>
      </c>
      <c r="AE127" s="104" t="str">
        <f t="shared" si="29"/>
        <v/>
      </c>
      <c r="AF127" s="108" t="str">
        <f>IF(AE127&lt;&gt;"",HLOOKUP(AE127,Controle!$2:$3,2,FALSE)+3,"")</f>
        <v/>
      </c>
      <c r="AG127" s="104" t="str">
        <f>IF(AE127&lt;&gt;"",HLOOKUP(AE127,Controle!$2:$3,2,FALSE)+HLOOKUP(AE127,Controle!$2:$3,2,FALSE)*14-8,"")</f>
        <v/>
      </c>
      <c r="AH127" s="105" t="str">
        <f>IF(AJ127&lt;&gt;"",HLOOKUP(AJ127,Controle!$2:$3,2,FALSE)+HLOOKUP(AJ127,Controle!$2:$3,2,FALSE)*14-8,"")</f>
        <v/>
      </c>
      <c r="AI127" s="108" t="str">
        <f>IF(AJ127&lt;&gt;"",HLOOKUP(AJ127,Controle!$2:$3,2,FALSE)+3,"")</f>
        <v/>
      </c>
      <c r="AJ127" s="105" t="str">
        <f t="shared" si="30"/>
        <v/>
      </c>
      <c r="AK127" s="101" t="str">
        <f t="shared" si="31"/>
        <v/>
      </c>
      <c r="AL127" s="89" t="str">
        <f t="shared" si="22"/>
        <v/>
      </c>
      <c r="AM127" s="89" t="str">
        <f t="shared" si="23"/>
        <v/>
      </c>
      <c r="AN127" s="89" t="str">
        <f t="shared" si="24"/>
        <v/>
      </c>
      <c r="AO127" s="89" t="str">
        <f t="shared" si="25"/>
        <v/>
      </c>
      <c r="AP127" s="89" t="str">
        <f t="shared" si="26"/>
        <v/>
      </c>
    </row>
    <row r="128" spans="1:42">
      <c r="A128" t="str">
        <f>IF(B128&lt;&gt;"",VLOOKUP(B128,'Agents Postes'!E$3:F$17,2,FALSE),"")</f>
        <v/>
      </c>
      <c r="B128" s="47"/>
      <c r="C128" s="53"/>
      <c r="D128" s="49"/>
      <c r="E128" s="49"/>
      <c r="F128" s="54"/>
      <c r="G128" s="50"/>
      <c r="H128" s="54"/>
      <c r="I128" s="50"/>
      <c r="J128" s="56"/>
      <c r="K128" s="49"/>
      <c r="L128" s="55"/>
      <c r="M128" s="52"/>
      <c r="N128" s="131"/>
      <c r="P128" s="64" t="str">
        <f t="shared" si="27"/>
        <v>NC</v>
      </c>
      <c r="X128" s="89"/>
      <c r="Y128" s="89" t="str">
        <f t="shared" si="17"/>
        <v/>
      </c>
      <c r="Z128" s="89" t="str">
        <f t="shared" si="18"/>
        <v/>
      </c>
      <c r="AA128" s="89" t="str">
        <f t="shared" si="19"/>
        <v/>
      </c>
      <c r="AB128" s="89" t="str">
        <f t="shared" si="20"/>
        <v/>
      </c>
      <c r="AC128" s="89" t="str">
        <f t="shared" si="21"/>
        <v/>
      </c>
      <c r="AD128" s="100" t="str">
        <f t="shared" si="28"/>
        <v/>
      </c>
      <c r="AE128" s="104" t="str">
        <f t="shared" si="29"/>
        <v/>
      </c>
      <c r="AF128" s="108" t="str">
        <f>IF(AE128&lt;&gt;"",HLOOKUP(AE128,Controle!$2:$3,2,FALSE)+3,"")</f>
        <v/>
      </c>
      <c r="AG128" s="104" t="str">
        <f>IF(AE128&lt;&gt;"",HLOOKUP(AE128,Controle!$2:$3,2,FALSE)+HLOOKUP(AE128,Controle!$2:$3,2,FALSE)*14-8,"")</f>
        <v/>
      </c>
      <c r="AH128" s="105" t="str">
        <f>IF(AJ128&lt;&gt;"",HLOOKUP(AJ128,Controle!$2:$3,2,FALSE)+HLOOKUP(AJ128,Controle!$2:$3,2,FALSE)*14-8,"")</f>
        <v/>
      </c>
      <c r="AI128" s="108" t="str">
        <f>IF(AJ128&lt;&gt;"",HLOOKUP(AJ128,Controle!$2:$3,2,FALSE)+3,"")</f>
        <v/>
      </c>
      <c r="AJ128" s="105" t="str">
        <f t="shared" si="30"/>
        <v/>
      </c>
      <c r="AK128" s="101" t="str">
        <f t="shared" si="31"/>
        <v/>
      </c>
      <c r="AL128" s="89" t="str">
        <f t="shared" si="22"/>
        <v/>
      </c>
      <c r="AM128" s="89" t="str">
        <f t="shared" si="23"/>
        <v/>
      </c>
      <c r="AN128" s="89" t="str">
        <f t="shared" si="24"/>
        <v/>
      </c>
      <c r="AO128" s="89" t="str">
        <f t="shared" si="25"/>
        <v/>
      </c>
      <c r="AP128" s="89" t="str">
        <f t="shared" si="26"/>
        <v/>
      </c>
    </row>
    <row r="129" spans="1:42">
      <c r="A129" t="str">
        <f>IF(B129&lt;&gt;"",VLOOKUP(B129,'Agents Postes'!E$3:F$17,2,FALSE),"")</f>
        <v/>
      </c>
      <c r="B129" s="57"/>
      <c r="C129" s="58"/>
      <c r="D129" s="59"/>
      <c r="E129" s="59"/>
      <c r="F129" s="60"/>
      <c r="G129" s="61"/>
      <c r="H129" s="60"/>
      <c r="I129" s="61"/>
      <c r="J129" s="63"/>
      <c r="K129" s="59"/>
      <c r="L129" s="62"/>
      <c r="M129" s="52"/>
      <c r="N129" s="130"/>
      <c r="P129" s="65" t="str">
        <f t="shared" si="27"/>
        <v>NC</v>
      </c>
      <c r="X129" s="89"/>
      <c r="Y129" s="89" t="str">
        <f t="shared" si="17"/>
        <v/>
      </c>
      <c r="Z129" s="89" t="str">
        <f t="shared" si="18"/>
        <v/>
      </c>
      <c r="AA129" s="89" t="str">
        <f t="shared" si="19"/>
        <v/>
      </c>
      <c r="AB129" s="89" t="str">
        <f t="shared" si="20"/>
        <v/>
      </c>
      <c r="AC129" s="89" t="str">
        <f t="shared" si="21"/>
        <v/>
      </c>
      <c r="AD129" s="100" t="str">
        <f t="shared" si="28"/>
        <v/>
      </c>
      <c r="AE129" s="104" t="str">
        <f t="shared" si="29"/>
        <v/>
      </c>
      <c r="AF129" s="108" t="str">
        <f>IF(AE129&lt;&gt;"",HLOOKUP(AE129,Controle!$2:$3,2,FALSE)+3,"")</f>
        <v/>
      </c>
      <c r="AG129" s="104" t="str">
        <f>IF(AE129&lt;&gt;"",HLOOKUP(AE129,Controle!$2:$3,2,FALSE)+HLOOKUP(AE129,Controle!$2:$3,2,FALSE)*14-8,"")</f>
        <v/>
      </c>
      <c r="AH129" s="105" t="str">
        <f>IF(AJ129&lt;&gt;"",HLOOKUP(AJ129,Controle!$2:$3,2,FALSE)+HLOOKUP(AJ129,Controle!$2:$3,2,FALSE)*14-8,"")</f>
        <v/>
      </c>
      <c r="AI129" s="108" t="str">
        <f>IF(AJ129&lt;&gt;"",HLOOKUP(AJ129,Controle!$2:$3,2,FALSE)+3,"")</f>
        <v/>
      </c>
      <c r="AJ129" s="105" t="str">
        <f t="shared" si="30"/>
        <v/>
      </c>
      <c r="AK129" s="101" t="str">
        <f t="shared" si="31"/>
        <v/>
      </c>
      <c r="AL129" s="89" t="str">
        <f t="shared" si="22"/>
        <v/>
      </c>
      <c r="AM129" s="89" t="str">
        <f t="shared" si="23"/>
        <v/>
      </c>
      <c r="AN129" s="89" t="str">
        <f t="shared" si="24"/>
        <v/>
      </c>
      <c r="AO129" s="89" t="str">
        <f t="shared" si="25"/>
        <v/>
      </c>
      <c r="AP129" s="89" t="str">
        <f t="shared" si="26"/>
        <v/>
      </c>
    </row>
    <row r="130" spans="1:42">
      <c r="A130" t="str">
        <f>IF(B130&lt;&gt;"",VLOOKUP(B130,'Agents Postes'!E$3:F$17,2,FALSE),"")</f>
        <v/>
      </c>
      <c r="B130" s="47"/>
      <c r="C130" s="53"/>
      <c r="D130" s="49"/>
      <c r="E130" s="49"/>
      <c r="F130" s="54"/>
      <c r="G130" s="50"/>
      <c r="H130" s="54"/>
      <c r="I130" s="50"/>
      <c r="J130" s="56"/>
      <c r="K130" s="49"/>
      <c r="L130" s="55"/>
      <c r="M130" s="52"/>
      <c r="N130" s="131"/>
      <c r="P130" s="64" t="str">
        <f t="shared" si="27"/>
        <v>NC</v>
      </c>
      <c r="X130" s="89"/>
      <c r="Y130" s="89" t="str">
        <f t="shared" ref="Y130:Y193" si="32">IF(D130&lt;&gt;"",IF(NETWORKDAYS($D130,$D130,Feries)&gt;=1,1,0),"")</f>
        <v/>
      </c>
      <c r="Z130" s="89" t="str">
        <f t="shared" ref="Z130:Z193" si="33">IF(D130&lt;&gt;"",IF(NETWORKDAYS($D130,$D130+1,Feries)&gt;=1,1,0),"")</f>
        <v/>
      </c>
      <c r="AA130" s="89" t="str">
        <f t="shared" ref="AA130:AA193" si="34">IF(D130&lt;&gt;"",IF(NETWORKDAYS($D130,$D130+2,Feries)&gt;=1,1,0),"")</f>
        <v/>
      </c>
      <c r="AB130" s="89" t="str">
        <f t="shared" ref="AB130:AB193" si="35">IF(D130&lt;&gt;"",IF(NETWORKDAYS($D130,$D130+3,Feries)&gt;=1,1,0),"")</f>
        <v/>
      </c>
      <c r="AC130" s="89" t="str">
        <f t="shared" ref="AC130:AC193" si="36">IF(D130&lt;&gt;"",IF(NETWORKDAYS($D130,$D130+4,Feries)&gt;=1,1,0),"")</f>
        <v/>
      </c>
      <c r="AD130" s="100" t="str">
        <f t="shared" si="28"/>
        <v/>
      </c>
      <c r="AE130" s="104" t="str">
        <f t="shared" si="29"/>
        <v/>
      </c>
      <c r="AF130" s="108" t="str">
        <f>IF(AE130&lt;&gt;"",HLOOKUP(AE130,Controle!$2:$3,2,FALSE)+3,"")</f>
        <v/>
      </c>
      <c r="AG130" s="104" t="str">
        <f>IF(AE130&lt;&gt;"",HLOOKUP(AE130,Controle!$2:$3,2,FALSE)+HLOOKUP(AE130,Controle!$2:$3,2,FALSE)*14-8,"")</f>
        <v/>
      </c>
      <c r="AH130" s="105" t="str">
        <f>IF(AJ130&lt;&gt;"",HLOOKUP(AJ130,Controle!$2:$3,2,FALSE)+HLOOKUP(AJ130,Controle!$2:$3,2,FALSE)*14-8,"")</f>
        <v/>
      </c>
      <c r="AI130" s="108" t="str">
        <f>IF(AJ130&lt;&gt;"",HLOOKUP(AJ130,Controle!$2:$3,2,FALSE)+3,"")</f>
        <v/>
      </c>
      <c r="AJ130" s="105" t="str">
        <f t="shared" si="30"/>
        <v/>
      </c>
      <c r="AK130" s="101" t="str">
        <f t="shared" si="31"/>
        <v/>
      </c>
      <c r="AL130" s="89" t="str">
        <f t="shared" ref="AL130:AL193" si="37">IF(E130&lt;&gt;"",IF(OR(NETWORKDAYS($E130,$E130-4,Feries)=1,NETWORKDAYS($E130,$E130-4,Feries)&lt;0),1,0),"")</f>
        <v/>
      </c>
      <c r="AM130" s="89" t="str">
        <f t="shared" ref="AM130:AM193" si="38">IF(E130&lt;&gt;"",IF(OR(NETWORKDAYS($E130,$E130-3,Feries)=1,NETWORKDAYS($E130,$E130-3,Feries)&lt;0),1,0),"")</f>
        <v/>
      </c>
      <c r="AN130" s="89" t="str">
        <f t="shared" ref="AN130:AN193" si="39">IF(E130&lt;&gt;"",IF(OR(NETWORKDAYS($E130,$E130-2,Feries)=1,NETWORKDAYS($E130,$E130-2,Feries)&lt;0),1,0),"")</f>
        <v/>
      </c>
      <c r="AO130" s="89" t="str">
        <f t="shared" ref="AO130:AO193" si="40">IF(E130&lt;&gt;"",IF(OR(NETWORKDAYS($E130,$E130-1,Feries)=1,NETWORKDAYS($E130,$E130-1,Feries)&lt;0),1,0),"")</f>
        <v/>
      </c>
      <c r="AP130" s="89" t="str">
        <f t="shared" ref="AP130:AP193" si="41">IF(E130&lt;&gt;"",IF(OR(NETWORKDAYS($E130,$E130,Feries)=1,NETWORKDAYS($E130,$E130,Feries)&lt;0),1,0),"")</f>
        <v/>
      </c>
    </row>
    <row r="131" spans="1:42">
      <c r="A131" t="str">
        <f>IF(B131&lt;&gt;"",VLOOKUP(B131,'Agents Postes'!E$3:F$17,2,FALSE),"")</f>
        <v/>
      </c>
      <c r="B131" s="57"/>
      <c r="C131" s="58"/>
      <c r="D131" s="59"/>
      <c r="E131" s="59"/>
      <c r="F131" s="60"/>
      <c r="G131" s="61"/>
      <c r="H131" s="60"/>
      <c r="I131" s="61"/>
      <c r="J131" s="63"/>
      <c r="K131" s="59"/>
      <c r="L131" s="62"/>
      <c r="M131" s="52"/>
      <c r="N131" s="130"/>
      <c r="P131" s="65" t="str">
        <f t="shared" ref="P131:P194" si="42">IF(OR(B131="",C131="",E131="",SUM(F131:K131)=0,AND(S$1&lt;&gt;"",D131&lt;S$1),AND(S$3&lt;&gt;"",E131&gt;S$3),AND(SUM(F131:G131)&gt;0,OR(F131=0,G131=0)),AND(SUM(H131:I131)&gt;0,OR(H131=0,I131=0)),AND(SUM(J131:K131)&gt;0,OR(J131=0,K131=0)),ISERROR(MONTH(D131)),ISERROR(MONTH(E131))),"NC","")</f>
        <v>NC</v>
      </c>
      <c r="X131" s="89"/>
      <c r="Y131" s="89" t="str">
        <f t="shared" si="32"/>
        <v/>
      </c>
      <c r="Z131" s="89" t="str">
        <f t="shared" si="33"/>
        <v/>
      </c>
      <c r="AA131" s="89" t="str">
        <f t="shared" si="34"/>
        <v/>
      </c>
      <c r="AB131" s="89" t="str">
        <f t="shared" si="35"/>
        <v/>
      </c>
      <c r="AC131" s="89" t="str">
        <f t="shared" si="36"/>
        <v/>
      </c>
      <c r="AD131" s="100" t="str">
        <f t="shared" si="28"/>
        <v/>
      </c>
      <c r="AE131" s="104" t="str">
        <f t="shared" si="29"/>
        <v/>
      </c>
      <c r="AF131" s="108" t="str">
        <f>IF(AE131&lt;&gt;"",HLOOKUP(AE131,Controle!$2:$3,2,FALSE)+3,"")</f>
        <v/>
      </c>
      <c r="AG131" s="104" t="str">
        <f>IF(AE131&lt;&gt;"",HLOOKUP(AE131,Controle!$2:$3,2,FALSE)+HLOOKUP(AE131,Controle!$2:$3,2,FALSE)*14-8,"")</f>
        <v/>
      </c>
      <c r="AH131" s="105" t="str">
        <f>IF(AJ131&lt;&gt;"",HLOOKUP(AJ131,Controle!$2:$3,2,FALSE)+HLOOKUP(AJ131,Controle!$2:$3,2,FALSE)*14-8,"")</f>
        <v/>
      </c>
      <c r="AI131" s="108" t="str">
        <f>IF(AJ131&lt;&gt;"",HLOOKUP(AJ131,Controle!$2:$3,2,FALSE)+3,"")</f>
        <v/>
      </c>
      <c r="AJ131" s="105" t="str">
        <f t="shared" si="30"/>
        <v/>
      </c>
      <c r="AK131" s="101" t="str">
        <f t="shared" si="31"/>
        <v/>
      </c>
      <c r="AL131" s="89" t="str">
        <f t="shared" si="37"/>
        <v/>
      </c>
      <c r="AM131" s="89" t="str">
        <f t="shared" si="38"/>
        <v/>
      </c>
      <c r="AN131" s="89" t="str">
        <f t="shared" si="39"/>
        <v/>
      </c>
      <c r="AO131" s="89" t="str">
        <f t="shared" si="40"/>
        <v/>
      </c>
      <c r="AP131" s="89" t="str">
        <f t="shared" si="41"/>
        <v/>
      </c>
    </row>
    <row r="132" spans="1:42">
      <c r="A132" t="str">
        <f>IF(B132&lt;&gt;"",VLOOKUP(B132,'Agents Postes'!E$3:F$17,2,FALSE),"")</f>
        <v/>
      </c>
      <c r="B132" s="47"/>
      <c r="C132" s="53"/>
      <c r="D132" s="49"/>
      <c r="E132" s="49"/>
      <c r="F132" s="54"/>
      <c r="G132" s="50"/>
      <c r="H132" s="54"/>
      <c r="I132" s="50"/>
      <c r="J132" s="56"/>
      <c r="K132" s="49"/>
      <c r="L132" s="55"/>
      <c r="M132" s="52"/>
      <c r="N132" s="131"/>
      <c r="P132" s="64" t="str">
        <f t="shared" si="42"/>
        <v>NC</v>
      </c>
      <c r="X132" s="89"/>
      <c r="Y132" s="89" t="str">
        <f t="shared" si="32"/>
        <v/>
      </c>
      <c r="Z132" s="89" t="str">
        <f t="shared" si="33"/>
        <v/>
      </c>
      <c r="AA132" s="89" t="str">
        <f t="shared" si="34"/>
        <v/>
      </c>
      <c r="AB132" s="89" t="str">
        <f t="shared" si="35"/>
        <v/>
      </c>
      <c r="AC132" s="89" t="str">
        <f t="shared" si="36"/>
        <v/>
      </c>
      <c r="AD132" s="100" t="str">
        <f t="shared" si="28"/>
        <v/>
      </c>
      <c r="AE132" s="104" t="str">
        <f t="shared" si="29"/>
        <v/>
      </c>
      <c r="AF132" s="108" t="str">
        <f>IF(AE132&lt;&gt;"",HLOOKUP(AE132,Controle!$2:$3,2,FALSE)+3,"")</f>
        <v/>
      </c>
      <c r="AG132" s="104" t="str">
        <f>IF(AE132&lt;&gt;"",HLOOKUP(AE132,Controle!$2:$3,2,FALSE)+HLOOKUP(AE132,Controle!$2:$3,2,FALSE)*14-8,"")</f>
        <v/>
      </c>
      <c r="AH132" s="105" t="str">
        <f>IF(AJ132&lt;&gt;"",HLOOKUP(AJ132,Controle!$2:$3,2,FALSE)+HLOOKUP(AJ132,Controle!$2:$3,2,FALSE)*14-8,"")</f>
        <v/>
      </c>
      <c r="AI132" s="108" t="str">
        <f>IF(AJ132&lt;&gt;"",HLOOKUP(AJ132,Controle!$2:$3,2,FALSE)+3,"")</f>
        <v/>
      </c>
      <c r="AJ132" s="105" t="str">
        <f t="shared" si="30"/>
        <v/>
      </c>
      <c r="AK132" s="101" t="str">
        <f t="shared" si="31"/>
        <v/>
      </c>
      <c r="AL132" s="89" t="str">
        <f t="shared" si="37"/>
        <v/>
      </c>
      <c r="AM132" s="89" t="str">
        <f t="shared" si="38"/>
        <v/>
      </c>
      <c r="AN132" s="89" t="str">
        <f t="shared" si="39"/>
        <v/>
      </c>
      <c r="AO132" s="89" t="str">
        <f t="shared" si="40"/>
        <v/>
      </c>
      <c r="AP132" s="89" t="str">
        <f t="shared" si="41"/>
        <v/>
      </c>
    </row>
    <row r="133" spans="1:42">
      <c r="A133" t="str">
        <f>IF(B133&lt;&gt;"",VLOOKUP(B133,'Agents Postes'!E$3:F$17,2,FALSE),"")</f>
        <v/>
      </c>
      <c r="B133" s="57"/>
      <c r="C133" s="58"/>
      <c r="D133" s="59"/>
      <c r="E133" s="59"/>
      <c r="F133" s="60"/>
      <c r="G133" s="61"/>
      <c r="H133" s="60"/>
      <c r="I133" s="61"/>
      <c r="J133" s="63"/>
      <c r="K133" s="59"/>
      <c r="L133" s="62"/>
      <c r="M133" s="52"/>
      <c r="N133" s="130"/>
      <c r="P133" s="65" t="str">
        <f t="shared" si="42"/>
        <v>NC</v>
      </c>
      <c r="X133" s="89"/>
      <c r="Y133" s="89" t="str">
        <f t="shared" si="32"/>
        <v/>
      </c>
      <c r="Z133" s="89" t="str">
        <f t="shared" si="33"/>
        <v/>
      </c>
      <c r="AA133" s="89" t="str">
        <f t="shared" si="34"/>
        <v/>
      </c>
      <c r="AB133" s="89" t="str">
        <f t="shared" si="35"/>
        <v/>
      </c>
      <c r="AC133" s="89" t="str">
        <f t="shared" si="36"/>
        <v/>
      </c>
      <c r="AD133" s="100" t="str">
        <f t="shared" ref="AD133:AD196" si="43">IF(D133&lt;&gt;"",IF(Y133=1,0,IF(Z133=1,1,IF(AA133=1,2,IF(AB133=1,3,IF(AB133=1,4,5))))),"")</f>
        <v/>
      </c>
      <c r="AE133" s="104" t="str">
        <f t="shared" ref="AE133:AE196" si="44">IF(D133&lt;&gt;"",D133+AD133,"")</f>
        <v/>
      </c>
      <c r="AF133" s="108" t="str">
        <f>IF(AE133&lt;&gt;"",HLOOKUP(AE133,Controle!$2:$3,2,FALSE)+3,"")</f>
        <v/>
      </c>
      <c r="AG133" s="104" t="str">
        <f>IF(AE133&lt;&gt;"",HLOOKUP(AE133,Controle!$2:$3,2,FALSE)+HLOOKUP(AE133,Controle!$2:$3,2,FALSE)*14-8,"")</f>
        <v/>
      </c>
      <c r="AH133" s="105" t="str">
        <f>IF(AJ133&lt;&gt;"",HLOOKUP(AJ133,Controle!$2:$3,2,FALSE)+HLOOKUP(AJ133,Controle!$2:$3,2,FALSE)*14-8,"")</f>
        <v/>
      </c>
      <c r="AI133" s="108" t="str">
        <f>IF(AJ133&lt;&gt;"",HLOOKUP(AJ133,Controle!$2:$3,2,FALSE)+3,"")</f>
        <v/>
      </c>
      <c r="AJ133" s="105" t="str">
        <f t="shared" ref="AJ133:AJ196" si="45">IF(E133&lt;&gt;"",E133-AK133,"")</f>
        <v/>
      </c>
      <c r="AK133" s="101" t="str">
        <f t="shared" ref="AK133:AK196" si="46">IF(E133&lt;&gt;"",IF(AP133=1,0,IF(AO133=1,1,IF(AN133=1,2,IF(AM133=1,1,IF(AL133=1,4,5))))),"")</f>
        <v/>
      </c>
      <c r="AL133" s="89" t="str">
        <f t="shared" si="37"/>
        <v/>
      </c>
      <c r="AM133" s="89" t="str">
        <f t="shared" si="38"/>
        <v/>
      </c>
      <c r="AN133" s="89" t="str">
        <f t="shared" si="39"/>
        <v/>
      </c>
      <c r="AO133" s="89" t="str">
        <f t="shared" si="40"/>
        <v/>
      </c>
      <c r="AP133" s="89" t="str">
        <f t="shared" si="41"/>
        <v/>
      </c>
    </row>
    <row r="134" spans="1:42">
      <c r="A134" t="str">
        <f>IF(B134&lt;&gt;"",VLOOKUP(B134,'Agents Postes'!E$3:F$17,2,FALSE),"")</f>
        <v/>
      </c>
      <c r="B134" s="47"/>
      <c r="C134" s="53"/>
      <c r="D134" s="49"/>
      <c r="E134" s="49"/>
      <c r="F134" s="54"/>
      <c r="G134" s="50"/>
      <c r="H134" s="54"/>
      <c r="I134" s="50"/>
      <c r="J134" s="56"/>
      <c r="K134" s="49"/>
      <c r="L134" s="55"/>
      <c r="M134" s="52"/>
      <c r="N134" s="131"/>
      <c r="P134" s="64" t="str">
        <f t="shared" si="42"/>
        <v>NC</v>
      </c>
      <c r="X134" s="89"/>
      <c r="Y134" s="89" t="str">
        <f t="shared" si="32"/>
        <v/>
      </c>
      <c r="Z134" s="89" t="str">
        <f t="shared" si="33"/>
        <v/>
      </c>
      <c r="AA134" s="89" t="str">
        <f t="shared" si="34"/>
        <v/>
      </c>
      <c r="AB134" s="89" t="str">
        <f t="shared" si="35"/>
        <v/>
      </c>
      <c r="AC134" s="89" t="str">
        <f t="shared" si="36"/>
        <v/>
      </c>
      <c r="AD134" s="100" t="str">
        <f t="shared" si="43"/>
        <v/>
      </c>
      <c r="AE134" s="104" t="str">
        <f t="shared" si="44"/>
        <v/>
      </c>
      <c r="AF134" s="108" t="str">
        <f>IF(AE134&lt;&gt;"",HLOOKUP(AE134,Controle!$2:$3,2,FALSE)+3,"")</f>
        <v/>
      </c>
      <c r="AG134" s="104" t="str">
        <f>IF(AE134&lt;&gt;"",HLOOKUP(AE134,Controle!$2:$3,2,FALSE)+HLOOKUP(AE134,Controle!$2:$3,2,FALSE)*14-8,"")</f>
        <v/>
      </c>
      <c r="AH134" s="105" t="str">
        <f>IF(AJ134&lt;&gt;"",HLOOKUP(AJ134,Controle!$2:$3,2,FALSE)+HLOOKUP(AJ134,Controle!$2:$3,2,FALSE)*14-8,"")</f>
        <v/>
      </c>
      <c r="AI134" s="108" t="str">
        <f>IF(AJ134&lt;&gt;"",HLOOKUP(AJ134,Controle!$2:$3,2,FALSE)+3,"")</f>
        <v/>
      </c>
      <c r="AJ134" s="105" t="str">
        <f t="shared" si="45"/>
        <v/>
      </c>
      <c r="AK134" s="101" t="str">
        <f t="shared" si="46"/>
        <v/>
      </c>
      <c r="AL134" s="89" t="str">
        <f t="shared" si="37"/>
        <v/>
      </c>
      <c r="AM134" s="89" t="str">
        <f t="shared" si="38"/>
        <v/>
      </c>
      <c r="AN134" s="89" t="str">
        <f t="shared" si="39"/>
        <v/>
      </c>
      <c r="AO134" s="89" t="str">
        <f t="shared" si="40"/>
        <v/>
      </c>
      <c r="AP134" s="89" t="str">
        <f t="shared" si="41"/>
        <v/>
      </c>
    </row>
    <row r="135" spans="1:42">
      <c r="A135" t="str">
        <f>IF(B135&lt;&gt;"",VLOOKUP(B135,'Agents Postes'!E$3:F$17,2,FALSE),"")</f>
        <v/>
      </c>
      <c r="B135" s="57"/>
      <c r="C135" s="58"/>
      <c r="D135" s="59"/>
      <c r="E135" s="59"/>
      <c r="F135" s="60"/>
      <c r="G135" s="61"/>
      <c r="H135" s="60"/>
      <c r="I135" s="61"/>
      <c r="J135" s="63"/>
      <c r="K135" s="59"/>
      <c r="L135" s="62"/>
      <c r="M135" s="52"/>
      <c r="N135" s="130"/>
      <c r="P135" s="65" t="str">
        <f t="shared" si="42"/>
        <v>NC</v>
      </c>
      <c r="X135" s="89"/>
      <c r="Y135" s="89" t="str">
        <f t="shared" si="32"/>
        <v/>
      </c>
      <c r="Z135" s="89" t="str">
        <f t="shared" si="33"/>
        <v/>
      </c>
      <c r="AA135" s="89" t="str">
        <f t="shared" si="34"/>
        <v/>
      </c>
      <c r="AB135" s="89" t="str">
        <f t="shared" si="35"/>
        <v/>
      </c>
      <c r="AC135" s="89" t="str">
        <f t="shared" si="36"/>
        <v/>
      </c>
      <c r="AD135" s="100" t="str">
        <f t="shared" si="43"/>
        <v/>
      </c>
      <c r="AE135" s="104" t="str">
        <f t="shared" si="44"/>
        <v/>
      </c>
      <c r="AF135" s="108" t="str">
        <f>IF(AE135&lt;&gt;"",HLOOKUP(AE135,Controle!$2:$3,2,FALSE)+3,"")</f>
        <v/>
      </c>
      <c r="AG135" s="104" t="str">
        <f>IF(AE135&lt;&gt;"",HLOOKUP(AE135,Controle!$2:$3,2,FALSE)+HLOOKUP(AE135,Controle!$2:$3,2,FALSE)*14-8,"")</f>
        <v/>
      </c>
      <c r="AH135" s="105" t="str">
        <f>IF(AJ135&lt;&gt;"",HLOOKUP(AJ135,Controle!$2:$3,2,FALSE)+HLOOKUP(AJ135,Controle!$2:$3,2,FALSE)*14-8,"")</f>
        <v/>
      </c>
      <c r="AI135" s="108" t="str">
        <f>IF(AJ135&lt;&gt;"",HLOOKUP(AJ135,Controle!$2:$3,2,FALSE)+3,"")</f>
        <v/>
      </c>
      <c r="AJ135" s="105" t="str">
        <f t="shared" si="45"/>
        <v/>
      </c>
      <c r="AK135" s="101" t="str">
        <f t="shared" si="46"/>
        <v/>
      </c>
      <c r="AL135" s="89" t="str">
        <f t="shared" si="37"/>
        <v/>
      </c>
      <c r="AM135" s="89" t="str">
        <f t="shared" si="38"/>
        <v/>
      </c>
      <c r="AN135" s="89" t="str">
        <f t="shared" si="39"/>
        <v/>
      </c>
      <c r="AO135" s="89" t="str">
        <f t="shared" si="40"/>
        <v/>
      </c>
      <c r="AP135" s="89" t="str">
        <f t="shared" si="41"/>
        <v/>
      </c>
    </row>
    <row r="136" spans="1:42">
      <c r="A136" t="str">
        <f>IF(B136&lt;&gt;"",VLOOKUP(B136,'Agents Postes'!E$3:F$17,2,FALSE),"")</f>
        <v/>
      </c>
      <c r="B136" s="47"/>
      <c r="C136" s="53"/>
      <c r="D136" s="49"/>
      <c r="E136" s="49"/>
      <c r="F136" s="54"/>
      <c r="G136" s="50"/>
      <c r="H136" s="54"/>
      <c r="I136" s="50"/>
      <c r="J136" s="56"/>
      <c r="K136" s="49"/>
      <c r="L136" s="55"/>
      <c r="M136" s="52"/>
      <c r="N136" s="131"/>
      <c r="P136" s="64" t="str">
        <f t="shared" si="42"/>
        <v>NC</v>
      </c>
      <c r="X136" s="89"/>
      <c r="Y136" s="89" t="str">
        <f t="shared" si="32"/>
        <v/>
      </c>
      <c r="Z136" s="89" t="str">
        <f t="shared" si="33"/>
        <v/>
      </c>
      <c r="AA136" s="89" t="str">
        <f t="shared" si="34"/>
        <v/>
      </c>
      <c r="AB136" s="89" t="str">
        <f t="shared" si="35"/>
        <v/>
      </c>
      <c r="AC136" s="89" t="str">
        <f t="shared" si="36"/>
        <v/>
      </c>
      <c r="AD136" s="100" t="str">
        <f t="shared" si="43"/>
        <v/>
      </c>
      <c r="AE136" s="104" t="str">
        <f t="shared" si="44"/>
        <v/>
      </c>
      <c r="AF136" s="108" t="str">
        <f>IF(AE136&lt;&gt;"",HLOOKUP(AE136,Controle!$2:$3,2,FALSE)+3,"")</f>
        <v/>
      </c>
      <c r="AG136" s="104" t="str">
        <f>IF(AE136&lt;&gt;"",HLOOKUP(AE136,Controle!$2:$3,2,FALSE)+HLOOKUP(AE136,Controle!$2:$3,2,FALSE)*14-8,"")</f>
        <v/>
      </c>
      <c r="AH136" s="105" t="str">
        <f>IF(AJ136&lt;&gt;"",HLOOKUP(AJ136,Controle!$2:$3,2,FALSE)+HLOOKUP(AJ136,Controle!$2:$3,2,FALSE)*14-8,"")</f>
        <v/>
      </c>
      <c r="AI136" s="108" t="str">
        <f>IF(AJ136&lt;&gt;"",HLOOKUP(AJ136,Controle!$2:$3,2,FALSE)+3,"")</f>
        <v/>
      </c>
      <c r="AJ136" s="105" t="str">
        <f t="shared" si="45"/>
        <v/>
      </c>
      <c r="AK136" s="101" t="str">
        <f t="shared" si="46"/>
        <v/>
      </c>
      <c r="AL136" s="89" t="str">
        <f t="shared" si="37"/>
        <v/>
      </c>
      <c r="AM136" s="89" t="str">
        <f t="shared" si="38"/>
        <v/>
      </c>
      <c r="AN136" s="89" t="str">
        <f t="shared" si="39"/>
        <v/>
      </c>
      <c r="AO136" s="89" t="str">
        <f t="shared" si="40"/>
        <v/>
      </c>
      <c r="AP136" s="89" t="str">
        <f t="shared" si="41"/>
        <v/>
      </c>
    </row>
    <row r="137" spans="1:42">
      <c r="A137" t="str">
        <f>IF(B137&lt;&gt;"",VLOOKUP(B137,'Agents Postes'!E$3:F$17,2,FALSE),"")</f>
        <v/>
      </c>
      <c r="B137" s="57"/>
      <c r="C137" s="58"/>
      <c r="D137" s="59"/>
      <c r="E137" s="59"/>
      <c r="F137" s="60"/>
      <c r="G137" s="61"/>
      <c r="H137" s="60"/>
      <c r="I137" s="61"/>
      <c r="J137" s="63"/>
      <c r="K137" s="59"/>
      <c r="L137" s="62"/>
      <c r="M137" s="52"/>
      <c r="N137" s="130"/>
      <c r="P137" s="65" t="str">
        <f t="shared" si="42"/>
        <v>NC</v>
      </c>
      <c r="X137" s="89"/>
      <c r="Y137" s="89" t="str">
        <f t="shared" si="32"/>
        <v/>
      </c>
      <c r="Z137" s="89" t="str">
        <f t="shared" si="33"/>
        <v/>
      </c>
      <c r="AA137" s="89" t="str">
        <f t="shared" si="34"/>
        <v/>
      </c>
      <c r="AB137" s="89" t="str">
        <f t="shared" si="35"/>
        <v/>
      </c>
      <c r="AC137" s="89" t="str">
        <f t="shared" si="36"/>
        <v/>
      </c>
      <c r="AD137" s="100" t="str">
        <f t="shared" si="43"/>
        <v/>
      </c>
      <c r="AE137" s="104" t="str">
        <f t="shared" si="44"/>
        <v/>
      </c>
      <c r="AF137" s="108" t="str">
        <f>IF(AE137&lt;&gt;"",HLOOKUP(AE137,Controle!$2:$3,2,FALSE)+3,"")</f>
        <v/>
      </c>
      <c r="AG137" s="104" t="str">
        <f>IF(AE137&lt;&gt;"",HLOOKUP(AE137,Controle!$2:$3,2,FALSE)+HLOOKUP(AE137,Controle!$2:$3,2,FALSE)*14-8,"")</f>
        <v/>
      </c>
      <c r="AH137" s="105" t="str">
        <f>IF(AJ137&lt;&gt;"",HLOOKUP(AJ137,Controle!$2:$3,2,FALSE)+HLOOKUP(AJ137,Controle!$2:$3,2,FALSE)*14-8,"")</f>
        <v/>
      </c>
      <c r="AI137" s="108" t="str">
        <f>IF(AJ137&lt;&gt;"",HLOOKUP(AJ137,Controle!$2:$3,2,FALSE)+3,"")</f>
        <v/>
      </c>
      <c r="AJ137" s="105" t="str">
        <f t="shared" si="45"/>
        <v/>
      </c>
      <c r="AK137" s="101" t="str">
        <f t="shared" si="46"/>
        <v/>
      </c>
      <c r="AL137" s="89" t="str">
        <f t="shared" si="37"/>
        <v/>
      </c>
      <c r="AM137" s="89" t="str">
        <f t="shared" si="38"/>
        <v/>
      </c>
      <c r="AN137" s="89" t="str">
        <f t="shared" si="39"/>
        <v/>
      </c>
      <c r="AO137" s="89" t="str">
        <f t="shared" si="40"/>
        <v/>
      </c>
      <c r="AP137" s="89" t="str">
        <f t="shared" si="41"/>
        <v/>
      </c>
    </row>
    <row r="138" spans="1:42">
      <c r="A138" t="str">
        <f>IF(B138&lt;&gt;"",VLOOKUP(B138,'Agents Postes'!E$3:F$17,2,FALSE),"")</f>
        <v/>
      </c>
      <c r="B138" s="47"/>
      <c r="C138" s="53"/>
      <c r="D138" s="49"/>
      <c r="E138" s="49"/>
      <c r="F138" s="54"/>
      <c r="G138" s="50"/>
      <c r="H138" s="54"/>
      <c r="I138" s="50"/>
      <c r="J138" s="56"/>
      <c r="K138" s="49"/>
      <c r="L138" s="55"/>
      <c r="M138" s="52"/>
      <c r="N138" s="131"/>
      <c r="P138" s="64" t="str">
        <f t="shared" si="42"/>
        <v>NC</v>
      </c>
      <c r="X138" s="89"/>
      <c r="Y138" s="89" t="str">
        <f t="shared" si="32"/>
        <v/>
      </c>
      <c r="Z138" s="89" t="str">
        <f t="shared" si="33"/>
        <v/>
      </c>
      <c r="AA138" s="89" t="str">
        <f t="shared" si="34"/>
        <v/>
      </c>
      <c r="AB138" s="89" t="str">
        <f t="shared" si="35"/>
        <v/>
      </c>
      <c r="AC138" s="89" t="str">
        <f t="shared" si="36"/>
        <v/>
      </c>
      <c r="AD138" s="100" t="str">
        <f t="shared" si="43"/>
        <v/>
      </c>
      <c r="AE138" s="104" t="str">
        <f t="shared" si="44"/>
        <v/>
      </c>
      <c r="AF138" s="108" t="str">
        <f>IF(AE138&lt;&gt;"",HLOOKUP(AE138,Controle!$2:$3,2,FALSE)+3,"")</f>
        <v/>
      </c>
      <c r="AG138" s="104" t="str">
        <f>IF(AE138&lt;&gt;"",HLOOKUP(AE138,Controle!$2:$3,2,FALSE)+HLOOKUP(AE138,Controle!$2:$3,2,FALSE)*14-8,"")</f>
        <v/>
      </c>
      <c r="AH138" s="105" t="str">
        <f>IF(AJ138&lt;&gt;"",HLOOKUP(AJ138,Controle!$2:$3,2,FALSE)+HLOOKUP(AJ138,Controle!$2:$3,2,FALSE)*14-8,"")</f>
        <v/>
      </c>
      <c r="AI138" s="108" t="str">
        <f>IF(AJ138&lt;&gt;"",HLOOKUP(AJ138,Controle!$2:$3,2,FALSE)+3,"")</f>
        <v/>
      </c>
      <c r="AJ138" s="105" t="str">
        <f t="shared" si="45"/>
        <v/>
      </c>
      <c r="AK138" s="101" t="str">
        <f t="shared" si="46"/>
        <v/>
      </c>
      <c r="AL138" s="89" t="str">
        <f t="shared" si="37"/>
        <v/>
      </c>
      <c r="AM138" s="89" t="str">
        <f t="shared" si="38"/>
        <v/>
      </c>
      <c r="AN138" s="89" t="str">
        <f t="shared" si="39"/>
        <v/>
      </c>
      <c r="AO138" s="89" t="str">
        <f t="shared" si="40"/>
        <v/>
      </c>
      <c r="AP138" s="89" t="str">
        <f t="shared" si="41"/>
        <v/>
      </c>
    </row>
    <row r="139" spans="1:42">
      <c r="A139" t="str">
        <f>IF(B139&lt;&gt;"",VLOOKUP(B139,'Agents Postes'!E$3:F$17,2,FALSE),"")</f>
        <v/>
      </c>
      <c r="B139" s="57"/>
      <c r="C139" s="58"/>
      <c r="D139" s="59"/>
      <c r="E139" s="59"/>
      <c r="F139" s="60"/>
      <c r="G139" s="61"/>
      <c r="H139" s="60"/>
      <c r="I139" s="61"/>
      <c r="J139" s="63"/>
      <c r="K139" s="59"/>
      <c r="L139" s="62"/>
      <c r="M139" s="52"/>
      <c r="N139" s="130"/>
      <c r="P139" s="65" t="str">
        <f t="shared" si="42"/>
        <v>NC</v>
      </c>
      <c r="X139" s="89"/>
      <c r="Y139" s="89" t="str">
        <f t="shared" si="32"/>
        <v/>
      </c>
      <c r="Z139" s="89" t="str">
        <f t="shared" si="33"/>
        <v/>
      </c>
      <c r="AA139" s="89" t="str">
        <f t="shared" si="34"/>
        <v/>
      </c>
      <c r="AB139" s="89" t="str">
        <f t="shared" si="35"/>
        <v/>
      </c>
      <c r="AC139" s="89" t="str">
        <f t="shared" si="36"/>
        <v/>
      </c>
      <c r="AD139" s="100" t="str">
        <f t="shared" si="43"/>
        <v/>
      </c>
      <c r="AE139" s="104" t="str">
        <f t="shared" si="44"/>
        <v/>
      </c>
      <c r="AF139" s="108" t="str">
        <f>IF(AE139&lt;&gt;"",HLOOKUP(AE139,Controle!$2:$3,2,FALSE)+3,"")</f>
        <v/>
      </c>
      <c r="AG139" s="104" t="str">
        <f>IF(AE139&lt;&gt;"",HLOOKUP(AE139,Controle!$2:$3,2,FALSE)+HLOOKUP(AE139,Controle!$2:$3,2,FALSE)*14-8,"")</f>
        <v/>
      </c>
      <c r="AH139" s="105" t="str">
        <f>IF(AJ139&lt;&gt;"",HLOOKUP(AJ139,Controle!$2:$3,2,FALSE)+HLOOKUP(AJ139,Controle!$2:$3,2,FALSE)*14-8,"")</f>
        <v/>
      </c>
      <c r="AI139" s="108" t="str">
        <f>IF(AJ139&lt;&gt;"",HLOOKUP(AJ139,Controle!$2:$3,2,FALSE)+3,"")</f>
        <v/>
      </c>
      <c r="AJ139" s="105" t="str">
        <f t="shared" si="45"/>
        <v/>
      </c>
      <c r="AK139" s="101" t="str">
        <f t="shared" si="46"/>
        <v/>
      </c>
      <c r="AL139" s="89" t="str">
        <f t="shared" si="37"/>
        <v/>
      </c>
      <c r="AM139" s="89" t="str">
        <f t="shared" si="38"/>
        <v/>
      </c>
      <c r="AN139" s="89" t="str">
        <f t="shared" si="39"/>
        <v/>
      </c>
      <c r="AO139" s="89" t="str">
        <f t="shared" si="40"/>
        <v/>
      </c>
      <c r="AP139" s="89" t="str">
        <f t="shared" si="41"/>
        <v/>
      </c>
    </row>
    <row r="140" spans="1:42">
      <c r="A140" t="str">
        <f>IF(B140&lt;&gt;"",VLOOKUP(B140,'Agents Postes'!E$3:F$17,2,FALSE),"")</f>
        <v/>
      </c>
      <c r="B140" s="47"/>
      <c r="C140" s="53"/>
      <c r="D140" s="49"/>
      <c r="E140" s="49"/>
      <c r="F140" s="54"/>
      <c r="G140" s="50"/>
      <c r="H140" s="54"/>
      <c r="I140" s="50"/>
      <c r="J140" s="56"/>
      <c r="K140" s="49"/>
      <c r="L140" s="55"/>
      <c r="M140" s="52"/>
      <c r="N140" s="131"/>
      <c r="P140" s="64" t="str">
        <f t="shared" si="42"/>
        <v>NC</v>
      </c>
      <c r="X140" s="89"/>
      <c r="Y140" s="89" t="str">
        <f t="shared" si="32"/>
        <v/>
      </c>
      <c r="Z140" s="89" t="str">
        <f t="shared" si="33"/>
        <v/>
      </c>
      <c r="AA140" s="89" t="str">
        <f t="shared" si="34"/>
        <v/>
      </c>
      <c r="AB140" s="89" t="str">
        <f t="shared" si="35"/>
        <v/>
      </c>
      <c r="AC140" s="89" t="str">
        <f t="shared" si="36"/>
        <v/>
      </c>
      <c r="AD140" s="100" t="str">
        <f t="shared" si="43"/>
        <v/>
      </c>
      <c r="AE140" s="104" t="str">
        <f t="shared" si="44"/>
        <v/>
      </c>
      <c r="AF140" s="108" t="str">
        <f>IF(AE140&lt;&gt;"",HLOOKUP(AE140,Controle!$2:$3,2,FALSE)+3,"")</f>
        <v/>
      </c>
      <c r="AG140" s="104" t="str">
        <f>IF(AE140&lt;&gt;"",HLOOKUP(AE140,Controle!$2:$3,2,FALSE)+HLOOKUP(AE140,Controle!$2:$3,2,FALSE)*14-8,"")</f>
        <v/>
      </c>
      <c r="AH140" s="105" t="str">
        <f>IF(AJ140&lt;&gt;"",HLOOKUP(AJ140,Controle!$2:$3,2,FALSE)+HLOOKUP(AJ140,Controle!$2:$3,2,FALSE)*14-8,"")</f>
        <v/>
      </c>
      <c r="AI140" s="108" t="str">
        <f>IF(AJ140&lt;&gt;"",HLOOKUP(AJ140,Controle!$2:$3,2,FALSE)+3,"")</f>
        <v/>
      </c>
      <c r="AJ140" s="105" t="str">
        <f t="shared" si="45"/>
        <v/>
      </c>
      <c r="AK140" s="101" t="str">
        <f t="shared" si="46"/>
        <v/>
      </c>
      <c r="AL140" s="89" t="str">
        <f t="shared" si="37"/>
        <v/>
      </c>
      <c r="AM140" s="89" t="str">
        <f t="shared" si="38"/>
        <v/>
      </c>
      <c r="AN140" s="89" t="str">
        <f t="shared" si="39"/>
        <v/>
      </c>
      <c r="AO140" s="89" t="str">
        <f t="shared" si="40"/>
        <v/>
      </c>
      <c r="AP140" s="89" t="str">
        <f t="shared" si="41"/>
        <v/>
      </c>
    </row>
    <row r="141" spans="1:42">
      <c r="A141" t="str">
        <f>IF(B141&lt;&gt;"",VLOOKUP(B141,'Agents Postes'!E$3:F$17,2,FALSE),"")</f>
        <v/>
      </c>
      <c r="B141" s="57"/>
      <c r="C141" s="58"/>
      <c r="D141" s="59"/>
      <c r="E141" s="59"/>
      <c r="F141" s="60"/>
      <c r="G141" s="61"/>
      <c r="H141" s="60"/>
      <c r="I141" s="61"/>
      <c r="J141" s="63"/>
      <c r="K141" s="59"/>
      <c r="L141" s="62"/>
      <c r="M141" s="52"/>
      <c r="N141" s="130"/>
      <c r="P141" s="65" t="str">
        <f t="shared" si="42"/>
        <v>NC</v>
      </c>
      <c r="X141" s="89"/>
      <c r="Y141" s="89" t="str">
        <f t="shared" si="32"/>
        <v/>
      </c>
      <c r="Z141" s="89" t="str">
        <f t="shared" si="33"/>
        <v/>
      </c>
      <c r="AA141" s="89" t="str">
        <f t="shared" si="34"/>
        <v/>
      </c>
      <c r="AB141" s="89" t="str">
        <f t="shared" si="35"/>
        <v/>
      </c>
      <c r="AC141" s="89" t="str">
        <f t="shared" si="36"/>
        <v/>
      </c>
      <c r="AD141" s="100" t="str">
        <f t="shared" si="43"/>
        <v/>
      </c>
      <c r="AE141" s="104" t="str">
        <f t="shared" si="44"/>
        <v/>
      </c>
      <c r="AF141" s="108" t="str">
        <f>IF(AE141&lt;&gt;"",HLOOKUP(AE141,Controle!$2:$3,2,FALSE)+3,"")</f>
        <v/>
      </c>
      <c r="AG141" s="104" t="str">
        <f>IF(AE141&lt;&gt;"",HLOOKUP(AE141,Controle!$2:$3,2,FALSE)+HLOOKUP(AE141,Controle!$2:$3,2,FALSE)*14-8,"")</f>
        <v/>
      </c>
      <c r="AH141" s="105" t="str">
        <f>IF(AJ141&lt;&gt;"",HLOOKUP(AJ141,Controle!$2:$3,2,FALSE)+HLOOKUP(AJ141,Controle!$2:$3,2,FALSE)*14-8,"")</f>
        <v/>
      </c>
      <c r="AI141" s="108" t="str">
        <f>IF(AJ141&lt;&gt;"",HLOOKUP(AJ141,Controle!$2:$3,2,FALSE)+3,"")</f>
        <v/>
      </c>
      <c r="AJ141" s="105" t="str">
        <f t="shared" si="45"/>
        <v/>
      </c>
      <c r="AK141" s="101" t="str">
        <f t="shared" si="46"/>
        <v/>
      </c>
      <c r="AL141" s="89" t="str">
        <f t="shared" si="37"/>
        <v/>
      </c>
      <c r="AM141" s="89" t="str">
        <f t="shared" si="38"/>
        <v/>
      </c>
      <c r="AN141" s="89" t="str">
        <f t="shared" si="39"/>
        <v/>
      </c>
      <c r="AO141" s="89" t="str">
        <f t="shared" si="40"/>
        <v/>
      </c>
      <c r="AP141" s="89" t="str">
        <f t="shared" si="41"/>
        <v/>
      </c>
    </row>
    <row r="142" spans="1:42">
      <c r="A142" t="str">
        <f>IF(B142&lt;&gt;"",VLOOKUP(B142,'Agents Postes'!E$3:F$17,2,FALSE),"")</f>
        <v/>
      </c>
      <c r="B142" s="47"/>
      <c r="C142" s="53"/>
      <c r="D142" s="49"/>
      <c r="E142" s="49"/>
      <c r="F142" s="54"/>
      <c r="G142" s="50"/>
      <c r="H142" s="54"/>
      <c r="I142" s="50"/>
      <c r="J142" s="56"/>
      <c r="K142" s="49"/>
      <c r="L142" s="55"/>
      <c r="M142" s="52"/>
      <c r="N142" s="131"/>
      <c r="P142" s="64" t="str">
        <f t="shared" si="42"/>
        <v>NC</v>
      </c>
      <c r="X142" s="89"/>
      <c r="Y142" s="89" t="str">
        <f t="shared" si="32"/>
        <v/>
      </c>
      <c r="Z142" s="89" t="str">
        <f t="shared" si="33"/>
        <v/>
      </c>
      <c r="AA142" s="89" t="str">
        <f t="shared" si="34"/>
        <v/>
      </c>
      <c r="AB142" s="89" t="str">
        <f t="shared" si="35"/>
        <v/>
      </c>
      <c r="AC142" s="89" t="str">
        <f t="shared" si="36"/>
        <v/>
      </c>
      <c r="AD142" s="100" t="str">
        <f t="shared" si="43"/>
        <v/>
      </c>
      <c r="AE142" s="104" t="str">
        <f t="shared" si="44"/>
        <v/>
      </c>
      <c r="AF142" s="108" t="str">
        <f>IF(AE142&lt;&gt;"",HLOOKUP(AE142,Controle!$2:$3,2,FALSE)+3,"")</f>
        <v/>
      </c>
      <c r="AG142" s="104" t="str">
        <f>IF(AE142&lt;&gt;"",HLOOKUP(AE142,Controle!$2:$3,2,FALSE)+HLOOKUP(AE142,Controle!$2:$3,2,FALSE)*14-8,"")</f>
        <v/>
      </c>
      <c r="AH142" s="105" t="str">
        <f>IF(AJ142&lt;&gt;"",HLOOKUP(AJ142,Controle!$2:$3,2,FALSE)+HLOOKUP(AJ142,Controle!$2:$3,2,FALSE)*14-8,"")</f>
        <v/>
      </c>
      <c r="AI142" s="108" t="str">
        <f>IF(AJ142&lt;&gt;"",HLOOKUP(AJ142,Controle!$2:$3,2,FALSE)+3,"")</f>
        <v/>
      </c>
      <c r="AJ142" s="105" t="str">
        <f t="shared" si="45"/>
        <v/>
      </c>
      <c r="AK142" s="101" t="str">
        <f t="shared" si="46"/>
        <v/>
      </c>
      <c r="AL142" s="89" t="str">
        <f t="shared" si="37"/>
        <v/>
      </c>
      <c r="AM142" s="89" t="str">
        <f t="shared" si="38"/>
        <v/>
      </c>
      <c r="AN142" s="89" t="str">
        <f t="shared" si="39"/>
        <v/>
      </c>
      <c r="AO142" s="89" t="str">
        <f t="shared" si="40"/>
        <v/>
      </c>
      <c r="AP142" s="89" t="str">
        <f t="shared" si="41"/>
        <v/>
      </c>
    </row>
    <row r="143" spans="1:42">
      <c r="A143" t="str">
        <f>IF(B143&lt;&gt;"",VLOOKUP(B143,'Agents Postes'!E$3:F$17,2,FALSE),"")</f>
        <v/>
      </c>
      <c r="B143" s="57"/>
      <c r="C143" s="58"/>
      <c r="D143" s="59"/>
      <c r="E143" s="59"/>
      <c r="F143" s="60"/>
      <c r="G143" s="61"/>
      <c r="H143" s="60"/>
      <c r="I143" s="61"/>
      <c r="J143" s="63"/>
      <c r="K143" s="59"/>
      <c r="L143" s="62"/>
      <c r="M143" s="52"/>
      <c r="N143" s="130"/>
      <c r="P143" s="65" t="str">
        <f t="shared" si="42"/>
        <v>NC</v>
      </c>
      <c r="X143" s="89"/>
      <c r="Y143" s="89" t="str">
        <f t="shared" si="32"/>
        <v/>
      </c>
      <c r="Z143" s="89" t="str">
        <f t="shared" si="33"/>
        <v/>
      </c>
      <c r="AA143" s="89" t="str">
        <f t="shared" si="34"/>
        <v/>
      </c>
      <c r="AB143" s="89" t="str">
        <f t="shared" si="35"/>
        <v/>
      </c>
      <c r="AC143" s="89" t="str">
        <f t="shared" si="36"/>
        <v/>
      </c>
      <c r="AD143" s="100" t="str">
        <f t="shared" si="43"/>
        <v/>
      </c>
      <c r="AE143" s="104" t="str">
        <f t="shared" si="44"/>
        <v/>
      </c>
      <c r="AF143" s="108" t="str">
        <f>IF(AE143&lt;&gt;"",HLOOKUP(AE143,Controle!$2:$3,2,FALSE)+3,"")</f>
        <v/>
      </c>
      <c r="AG143" s="104" t="str">
        <f>IF(AE143&lt;&gt;"",HLOOKUP(AE143,Controle!$2:$3,2,FALSE)+HLOOKUP(AE143,Controle!$2:$3,2,FALSE)*14-8,"")</f>
        <v/>
      </c>
      <c r="AH143" s="105" t="str">
        <f>IF(AJ143&lt;&gt;"",HLOOKUP(AJ143,Controle!$2:$3,2,FALSE)+HLOOKUP(AJ143,Controle!$2:$3,2,FALSE)*14-8,"")</f>
        <v/>
      </c>
      <c r="AI143" s="108" t="str">
        <f>IF(AJ143&lt;&gt;"",HLOOKUP(AJ143,Controle!$2:$3,2,FALSE)+3,"")</f>
        <v/>
      </c>
      <c r="AJ143" s="105" t="str">
        <f t="shared" si="45"/>
        <v/>
      </c>
      <c r="AK143" s="101" t="str">
        <f t="shared" si="46"/>
        <v/>
      </c>
      <c r="AL143" s="89" t="str">
        <f t="shared" si="37"/>
        <v/>
      </c>
      <c r="AM143" s="89" t="str">
        <f t="shared" si="38"/>
        <v/>
      </c>
      <c r="AN143" s="89" t="str">
        <f t="shared" si="39"/>
        <v/>
      </c>
      <c r="AO143" s="89" t="str">
        <f t="shared" si="40"/>
        <v/>
      </c>
      <c r="AP143" s="89" t="str">
        <f t="shared" si="41"/>
        <v/>
      </c>
    </row>
    <row r="144" spans="1:42">
      <c r="A144" t="str">
        <f>IF(B144&lt;&gt;"",VLOOKUP(B144,'Agents Postes'!E$3:F$17,2,FALSE),"")</f>
        <v/>
      </c>
      <c r="B144" s="47"/>
      <c r="C144" s="53"/>
      <c r="D144" s="49"/>
      <c r="E144" s="49"/>
      <c r="F144" s="54"/>
      <c r="G144" s="50"/>
      <c r="H144" s="54"/>
      <c r="I144" s="50"/>
      <c r="J144" s="56"/>
      <c r="K144" s="49"/>
      <c r="L144" s="55"/>
      <c r="M144" s="52"/>
      <c r="N144" s="131"/>
      <c r="P144" s="64" t="str">
        <f t="shared" si="42"/>
        <v>NC</v>
      </c>
      <c r="X144" s="89"/>
      <c r="Y144" s="89" t="str">
        <f t="shared" si="32"/>
        <v/>
      </c>
      <c r="Z144" s="89" t="str">
        <f t="shared" si="33"/>
        <v/>
      </c>
      <c r="AA144" s="89" t="str">
        <f t="shared" si="34"/>
        <v/>
      </c>
      <c r="AB144" s="89" t="str">
        <f t="shared" si="35"/>
        <v/>
      </c>
      <c r="AC144" s="89" t="str">
        <f t="shared" si="36"/>
        <v/>
      </c>
      <c r="AD144" s="100" t="str">
        <f t="shared" si="43"/>
        <v/>
      </c>
      <c r="AE144" s="104" t="str">
        <f t="shared" si="44"/>
        <v/>
      </c>
      <c r="AF144" s="108" t="str">
        <f>IF(AE144&lt;&gt;"",HLOOKUP(AE144,Controle!$2:$3,2,FALSE)+3,"")</f>
        <v/>
      </c>
      <c r="AG144" s="104" t="str">
        <f>IF(AE144&lt;&gt;"",HLOOKUP(AE144,Controle!$2:$3,2,FALSE)+HLOOKUP(AE144,Controle!$2:$3,2,FALSE)*14-8,"")</f>
        <v/>
      </c>
      <c r="AH144" s="105" t="str">
        <f>IF(AJ144&lt;&gt;"",HLOOKUP(AJ144,Controle!$2:$3,2,FALSE)+HLOOKUP(AJ144,Controle!$2:$3,2,FALSE)*14-8,"")</f>
        <v/>
      </c>
      <c r="AI144" s="108" t="str">
        <f>IF(AJ144&lt;&gt;"",HLOOKUP(AJ144,Controle!$2:$3,2,FALSE)+3,"")</f>
        <v/>
      </c>
      <c r="AJ144" s="105" t="str">
        <f t="shared" si="45"/>
        <v/>
      </c>
      <c r="AK144" s="101" t="str">
        <f t="shared" si="46"/>
        <v/>
      </c>
      <c r="AL144" s="89" t="str">
        <f t="shared" si="37"/>
        <v/>
      </c>
      <c r="AM144" s="89" t="str">
        <f t="shared" si="38"/>
        <v/>
      </c>
      <c r="AN144" s="89" t="str">
        <f t="shared" si="39"/>
        <v/>
      </c>
      <c r="AO144" s="89" t="str">
        <f t="shared" si="40"/>
        <v/>
      </c>
      <c r="AP144" s="89" t="str">
        <f t="shared" si="41"/>
        <v/>
      </c>
    </row>
    <row r="145" spans="1:42">
      <c r="A145" t="str">
        <f>IF(B145&lt;&gt;"",VLOOKUP(B145,'Agents Postes'!E$3:F$17,2,FALSE),"")</f>
        <v/>
      </c>
      <c r="B145" s="57"/>
      <c r="C145" s="58"/>
      <c r="D145" s="59"/>
      <c r="E145" s="59"/>
      <c r="F145" s="60"/>
      <c r="G145" s="61"/>
      <c r="H145" s="60"/>
      <c r="I145" s="61"/>
      <c r="J145" s="63"/>
      <c r="K145" s="59"/>
      <c r="L145" s="62"/>
      <c r="M145" s="52"/>
      <c r="N145" s="130"/>
      <c r="P145" s="65" t="str">
        <f t="shared" si="42"/>
        <v>NC</v>
      </c>
      <c r="X145" s="89"/>
      <c r="Y145" s="89" t="str">
        <f t="shared" si="32"/>
        <v/>
      </c>
      <c r="Z145" s="89" t="str">
        <f t="shared" si="33"/>
        <v/>
      </c>
      <c r="AA145" s="89" t="str">
        <f t="shared" si="34"/>
        <v/>
      </c>
      <c r="AB145" s="89" t="str">
        <f t="shared" si="35"/>
        <v/>
      </c>
      <c r="AC145" s="89" t="str">
        <f t="shared" si="36"/>
        <v/>
      </c>
      <c r="AD145" s="100" t="str">
        <f t="shared" si="43"/>
        <v/>
      </c>
      <c r="AE145" s="104" t="str">
        <f t="shared" si="44"/>
        <v/>
      </c>
      <c r="AF145" s="108" t="str">
        <f>IF(AE145&lt;&gt;"",HLOOKUP(AE145,Controle!$2:$3,2,FALSE)+3,"")</f>
        <v/>
      </c>
      <c r="AG145" s="104" t="str">
        <f>IF(AE145&lt;&gt;"",HLOOKUP(AE145,Controle!$2:$3,2,FALSE)+HLOOKUP(AE145,Controle!$2:$3,2,FALSE)*14-8,"")</f>
        <v/>
      </c>
      <c r="AH145" s="105" t="str">
        <f>IF(AJ145&lt;&gt;"",HLOOKUP(AJ145,Controle!$2:$3,2,FALSE)+HLOOKUP(AJ145,Controle!$2:$3,2,FALSE)*14-8,"")</f>
        <v/>
      </c>
      <c r="AI145" s="108" t="str">
        <f>IF(AJ145&lt;&gt;"",HLOOKUP(AJ145,Controle!$2:$3,2,FALSE)+3,"")</f>
        <v/>
      </c>
      <c r="AJ145" s="105" t="str">
        <f t="shared" si="45"/>
        <v/>
      </c>
      <c r="AK145" s="101" t="str">
        <f t="shared" si="46"/>
        <v/>
      </c>
      <c r="AL145" s="89" t="str">
        <f t="shared" si="37"/>
        <v/>
      </c>
      <c r="AM145" s="89" t="str">
        <f t="shared" si="38"/>
        <v/>
      </c>
      <c r="AN145" s="89" t="str">
        <f t="shared" si="39"/>
        <v/>
      </c>
      <c r="AO145" s="89" t="str">
        <f t="shared" si="40"/>
        <v/>
      </c>
      <c r="AP145" s="89" t="str">
        <f t="shared" si="41"/>
        <v/>
      </c>
    </row>
    <row r="146" spans="1:42">
      <c r="A146" t="str">
        <f>IF(B146&lt;&gt;"",VLOOKUP(B146,'Agents Postes'!E$3:F$17,2,FALSE),"")</f>
        <v/>
      </c>
      <c r="B146" s="47"/>
      <c r="C146" s="53"/>
      <c r="D146" s="49"/>
      <c r="E146" s="49"/>
      <c r="F146" s="54"/>
      <c r="G146" s="50"/>
      <c r="H146" s="54"/>
      <c r="I146" s="50"/>
      <c r="J146" s="56"/>
      <c r="K146" s="49"/>
      <c r="L146" s="55"/>
      <c r="M146" s="52"/>
      <c r="N146" s="131"/>
      <c r="P146" s="64" t="str">
        <f t="shared" si="42"/>
        <v>NC</v>
      </c>
      <c r="X146" s="89"/>
      <c r="Y146" s="89" t="str">
        <f t="shared" si="32"/>
        <v/>
      </c>
      <c r="Z146" s="89" t="str">
        <f t="shared" si="33"/>
        <v/>
      </c>
      <c r="AA146" s="89" t="str">
        <f t="shared" si="34"/>
        <v/>
      </c>
      <c r="AB146" s="89" t="str">
        <f t="shared" si="35"/>
        <v/>
      </c>
      <c r="AC146" s="89" t="str">
        <f t="shared" si="36"/>
        <v/>
      </c>
      <c r="AD146" s="100" t="str">
        <f t="shared" si="43"/>
        <v/>
      </c>
      <c r="AE146" s="104" t="str">
        <f t="shared" si="44"/>
        <v/>
      </c>
      <c r="AF146" s="108" t="str">
        <f>IF(AE146&lt;&gt;"",HLOOKUP(AE146,Controle!$2:$3,2,FALSE)+3,"")</f>
        <v/>
      </c>
      <c r="AG146" s="104" t="str">
        <f>IF(AE146&lt;&gt;"",HLOOKUP(AE146,Controle!$2:$3,2,FALSE)+HLOOKUP(AE146,Controle!$2:$3,2,FALSE)*14-8,"")</f>
        <v/>
      </c>
      <c r="AH146" s="105" t="str">
        <f>IF(AJ146&lt;&gt;"",HLOOKUP(AJ146,Controle!$2:$3,2,FALSE)+HLOOKUP(AJ146,Controle!$2:$3,2,FALSE)*14-8,"")</f>
        <v/>
      </c>
      <c r="AI146" s="108" t="str">
        <f>IF(AJ146&lt;&gt;"",HLOOKUP(AJ146,Controle!$2:$3,2,FALSE)+3,"")</f>
        <v/>
      </c>
      <c r="AJ146" s="105" t="str">
        <f t="shared" si="45"/>
        <v/>
      </c>
      <c r="AK146" s="101" t="str">
        <f t="shared" si="46"/>
        <v/>
      </c>
      <c r="AL146" s="89" t="str">
        <f t="shared" si="37"/>
        <v/>
      </c>
      <c r="AM146" s="89" t="str">
        <f t="shared" si="38"/>
        <v/>
      </c>
      <c r="AN146" s="89" t="str">
        <f t="shared" si="39"/>
        <v/>
      </c>
      <c r="AO146" s="89" t="str">
        <f t="shared" si="40"/>
        <v/>
      </c>
      <c r="AP146" s="89" t="str">
        <f t="shared" si="41"/>
        <v/>
      </c>
    </row>
    <row r="147" spans="1:42">
      <c r="A147" t="str">
        <f>IF(B147&lt;&gt;"",VLOOKUP(B147,'Agents Postes'!E$3:F$17,2,FALSE),"")</f>
        <v/>
      </c>
      <c r="B147" s="57"/>
      <c r="C147" s="58"/>
      <c r="D147" s="59"/>
      <c r="E147" s="59"/>
      <c r="F147" s="60"/>
      <c r="G147" s="61"/>
      <c r="H147" s="60"/>
      <c r="I147" s="61"/>
      <c r="J147" s="63"/>
      <c r="K147" s="59"/>
      <c r="L147" s="62"/>
      <c r="M147" s="52"/>
      <c r="N147" s="130"/>
      <c r="P147" s="65" t="str">
        <f t="shared" si="42"/>
        <v>NC</v>
      </c>
      <c r="X147" s="89"/>
      <c r="Y147" s="89" t="str">
        <f t="shared" si="32"/>
        <v/>
      </c>
      <c r="Z147" s="89" t="str">
        <f t="shared" si="33"/>
        <v/>
      </c>
      <c r="AA147" s="89" t="str">
        <f t="shared" si="34"/>
        <v/>
      </c>
      <c r="AB147" s="89" t="str">
        <f t="shared" si="35"/>
        <v/>
      </c>
      <c r="AC147" s="89" t="str">
        <f t="shared" si="36"/>
        <v/>
      </c>
      <c r="AD147" s="100" t="str">
        <f t="shared" si="43"/>
        <v/>
      </c>
      <c r="AE147" s="104" t="str">
        <f t="shared" si="44"/>
        <v/>
      </c>
      <c r="AF147" s="108" t="str">
        <f>IF(AE147&lt;&gt;"",HLOOKUP(AE147,Controle!$2:$3,2,FALSE)+3,"")</f>
        <v/>
      </c>
      <c r="AG147" s="104" t="str">
        <f>IF(AE147&lt;&gt;"",HLOOKUP(AE147,Controle!$2:$3,2,FALSE)+HLOOKUP(AE147,Controle!$2:$3,2,FALSE)*14-8,"")</f>
        <v/>
      </c>
      <c r="AH147" s="105" t="str">
        <f>IF(AJ147&lt;&gt;"",HLOOKUP(AJ147,Controle!$2:$3,2,FALSE)+HLOOKUP(AJ147,Controle!$2:$3,2,FALSE)*14-8,"")</f>
        <v/>
      </c>
      <c r="AI147" s="108" t="str">
        <f>IF(AJ147&lt;&gt;"",HLOOKUP(AJ147,Controle!$2:$3,2,FALSE)+3,"")</f>
        <v/>
      </c>
      <c r="AJ147" s="105" t="str">
        <f t="shared" si="45"/>
        <v/>
      </c>
      <c r="AK147" s="101" t="str">
        <f t="shared" si="46"/>
        <v/>
      </c>
      <c r="AL147" s="89" t="str">
        <f t="shared" si="37"/>
        <v/>
      </c>
      <c r="AM147" s="89" t="str">
        <f t="shared" si="38"/>
        <v/>
      </c>
      <c r="AN147" s="89" t="str">
        <f t="shared" si="39"/>
        <v/>
      </c>
      <c r="AO147" s="89" t="str">
        <f t="shared" si="40"/>
        <v/>
      </c>
      <c r="AP147" s="89" t="str">
        <f t="shared" si="41"/>
        <v/>
      </c>
    </row>
    <row r="148" spans="1:42">
      <c r="A148" t="str">
        <f>IF(B148&lt;&gt;"",VLOOKUP(B148,'Agents Postes'!E$3:F$17,2,FALSE),"")</f>
        <v/>
      </c>
      <c r="B148" s="47"/>
      <c r="C148" s="53"/>
      <c r="D148" s="49"/>
      <c r="E148" s="49"/>
      <c r="F148" s="54"/>
      <c r="G148" s="50"/>
      <c r="H148" s="54"/>
      <c r="I148" s="50"/>
      <c r="J148" s="56"/>
      <c r="K148" s="49"/>
      <c r="L148" s="55"/>
      <c r="M148" s="52"/>
      <c r="N148" s="131"/>
      <c r="P148" s="64" t="str">
        <f t="shared" si="42"/>
        <v>NC</v>
      </c>
      <c r="X148" s="89"/>
      <c r="Y148" s="89" t="str">
        <f t="shared" si="32"/>
        <v/>
      </c>
      <c r="Z148" s="89" t="str">
        <f t="shared" si="33"/>
        <v/>
      </c>
      <c r="AA148" s="89" t="str">
        <f t="shared" si="34"/>
        <v/>
      </c>
      <c r="AB148" s="89" t="str">
        <f t="shared" si="35"/>
        <v/>
      </c>
      <c r="AC148" s="89" t="str">
        <f t="shared" si="36"/>
        <v/>
      </c>
      <c r="AD148" s="100" t="str">
        <f t="shared" si="43"/>
        <v/>
      </c>
      <c r="AE148" s="104" t="str">
        <f t="shared" si="44"/>
        <v/>
      </c>
      <c r="AF148" s="108" t="str">
        <f>IF(AE148&lt;&gt;"",HLOOKUP(AE148,Controle!$2:$3,2,FALSE)+3,"")</f>
        <v/>
      </c>
      <c r="AG148" s="104" t="str">
        <f>IF(AE148&lt;&gt;"",HLOOKUP(AE148,Controle!$2:$3,2,FALSE)+HLOOKUP(AE148,Controle!$2:$3,2,FALSE)*14-8,"")</f>
        <v/>
      </c>
      <c r="AH148" s="105" t="str">
        <f>IF(AJ148&lt;&gt;"",HLOOKUP(AJ148,Controle!$2:$3,2,FALSE)+HLOOKUP(AJ148,Controle!$2:$3,2,FALSE)*14-8,"")</f>
        <v/>
      </c>
      <c r="AI148" s="108" t="str">
        <f>IF(AJ148&lt;&gt;"",HLOOKUP(AJ148,Controle!$2:$3,2,FALSE)+3,"")</f>
        <v/>
      </c>
      <c r="AJ148" s="105" t="str">
        <f t="shared" si="45"/>
        <v/>
      </c>
      <c r="AK148" s="101" t="str">
        <f t="shared" si="46"/>
        <v/>
      </c>
      <c r="AL148" s="89" t="str">
        <f t="shared" si="37"/>
        <v/>
      </c>
      <c r="AM148" s="89" t="str">
        <f t="shared" si="38"/>
        <v/>
      </c>
      <c r="AN148" s="89" t="str">
        <f t="shared" si="39"/>
        <v/>
      </c>
      <c r="AO148" s="89" t="str">
        <f t="shared" si="40"/>
        <v/>
      </c>
      <c r="AP148" s="89" t="str">
        <f t="shared" si="41"/>
        <v/>
      </c>
    </row>
    <row r="149" spans="1:42">
      <c r="A149" t="str">
        <f>IF(B149&lt;&gt;"",VLOOKUP(B149,'Agents Postes'!E$3:F$17,2,FALSE),"")</f>
        <v/>
      </c>
      <c r="B149" s="57"/>
      <c r="C149" s="58"/>
      <c r="D149" s="59"/>
      <c r="E149" s="59"/>
      <c r="F149" s="60"/>
      <c r="G149" s="61"/>
      <c r="H149" s="60"/>
      <c r="I149" s="61"/>
      <c r="J149" s="63"/>
      <c r="K149" s="59"/>
      <c r="L149" s="62"/>
      <c r="M149" s="52"/>
      <c r="N149" s="130"/>
      <c r="P149" s="65" t="str">
        <f t="shared" si="42"/>
        <v>NC</v>
      </c>
      <c r="X149" s="89"/>
      <c r="Y149" s="89" t="str">
        <f t="shared" si="32"/>
        <v/>
      </c>
      <c r="Z149" s="89" t="str">
        <f t="shared" si="33"/>
        <v/>
      </c>
      <c r="AA149" s="89" t="str">
        <f t="shared" si="34"/>
        <v/>
      </c>
      <c r="AB149" s="89" t="str">
        <f t="shared" si="35"/>
        <v/>
      </c>
      <c r="AC149" s="89" t="str">
        <f t="shared" si="36"/>
        <v/>
      </c>
      <c r="AD149" s="100" t="str">
        <f t="shared" si="43"/>
        <v/>
      </c>
      <c r="AE149" s="104" t="str">
        <f t="shared" si="44"/>
        <v/>
      </c>
      <c r="AF149" s="108" t="str">
        <f>IF(AE149&lt;&gt;"",HLOOKUP(AE149,Controle!$2:$3,2,FALSE)+3,"")</f>
        <v/>
      </c>
      <c r="AG149" s="104" t="str">
        <f>IF(AE149&lt;&gt;"",HLOOKUP(AE149,Controle!$2:$3,2,FALSE)+HLOOKUP(AE149,Controle!$2:$3,2,FALSE)*14-8,"")</f>
        <v/>
      </c>
      <c r="AH149" s="105" t="str">
        <f>IF(AJ149&lt;&gt;"",HLOOKUP(AJ149,Controle!$2:$3,2,FALSE)+HLOOKUP(AJ149,Controle!$2:$3,2,FALSE)*14-8,"")</f>
        <v/>
      </c>
      <c r="AI149" s="108" t="str">
        <f>IF(AJ149&lt;&gt;"",HLOOKUP(AJ149,Controle!$2:$3,2,FALSE)+3,"")</f>
        <v/>
      </c>
      <c r="AJ149" s="105" t="str">
        <f t="shared" si="45"/>
        <v/>
      </c>
      <c r="AK149" s="101" t="str">
        <f t="shared" si="46"/>
        <v/>
      </c>
      <c r="AL149" s="89" t="str">
        <f t="shared" si="37"/>
        <v/>
      </c>
      <c r="AM149" s="89" t="str">
        <f t="shared" si="38"/>
        <v/>
      </c>
      <c r="AN149" s="89" t="str">
        <f t="shared" si="39"/>
        <v/>
      </c>
      <c r="AO149" s="89" t="str">
        <f t="shared" si="40"/>
        <v/>
      </c>
      <c r="AP149" s="89" t="str">
        <f t="shared" si="41"/>
        <v/>
      </c>
    </row>
    <row r="150" spans="1:42">
      <c r="A150" t="str">
        <f>IF(B150&lt;&gt;"",VLOOKUP(B150,'Agents Postes'!E$3:F$17,2,FALSE),"")</f>
        <v/>
      </c>
      <c r="B150" s="47"/>
      <c r="C150" s="53"/>
      <c r="D150" s="49"/>
      <c r="E150" s="49"/>
      <c r="F150" s="54"/>
      <c r="G150" s="50"/>
      <c r="H150" s="54"/>
      <c r="I150" s="50"/>
      <c r="J150" s="56"/>
      <c r="K150" s="49"/>
      <c r="L150" s="55"/>
      <c r="M150" s="52"/>
      <c r="N150" s="131"/>
      <c r="P150" s="64" t="str">
        <f t="shared" si="42"/>
        <v>NC</v>
      </c>
      <c r="X150" s="89"/>
      <c r="Y150" s="89" t="str">
        <f t="shared" si="32"/>
        <v/>
      </c>
      <c r="Z150" s="89" t="str">
        <f t="shared" si="33"/>
        <v/>
      </c>
      <c r="AA150" s="89" t="str">
        <f t="shared" si="34"/>
        <v/>
      </c>
      <c r="AB150" s="89" t="str">
        <f t="shared" si="35"/>
        <v/>
      </c>
      <c r="AC150" s="89" t="str">
        <f t="shared" si="36"/>
        <v/>
      </c>
      <c r="AD150" s="100" t="str">
        <f t="shared" si="43"/>
        <v/>
      </c>
      <c r="AE150" s="104" t="str">
        <f t="shared" si="44"/>
        <v/>
      </c>
      <c r="AF150" s="108" t="str">
        <f>IF(AE150&lt;&gt;"",HLOOKUP(AE150,Controle!$2:$3,2,FALSE)+3,"")</f>
        <v/>
      </c>
      <c r="AG150" s="104" t="str">
        <f>IF(AE150&lt;&gt;"",HLOOKUP(AE150,Controle!$2:$3,2,FALSE)+HLOOKUP(AE150,Controle!$2:$3,2,FALSE)*14-8,"")</f>
        <v/>
      </c>
      <c r="AH150" s="105" t="str">
        <f>IF(AJ150&lt;&gt;"",HLOOKUP(AJ150,Controle!$2:$3,2,FALSE)+HLOOKUP(AJ150,Controle!$2:$3,2,FALSE)*14-8,"")</f>
        <v/>
      </c>
      <c r="AI150" s="108" t="str">
        <f>IF(AJ150&lt;&gt;"",HLOOKUP(AJ150,Controle!$2:$3,2,FALSE)+3,"")</f>
        <v/>
      </c>
      <c r="AJ150" s="105" t="str">
        <f t="shared" si="45"/>
        <v/>
      </c>
      <c r="AK150" s="101" t="str">
        <f t="shared" si="46"/>
        <v/>
      </c>
      <c r="AL150" s="89" t="str">
        <f t="shared" si="37"/>
        <v/>
      </c>
      <c r="AM150" s="89" t="str">
        <f t="shared" si="38"/>
        <v/>
      </c>
      <c r="AN150" s="89" t="str">
        <f t="shared" si="39"/>
        <v/>
      </c>
      <c r="AO150" s="89" t="str">
        <f t="shared" si="40"/>
        <v/>
      </c>
      <c r="AP150" s="89" t="str">
        <f t="shared" si="41"/>
        <v/>
      </c>
    </row>
    <row r="151" spans="1:42">
      <c r="A151" t="str">
        <f>IF(B151&lt;&gt;"",VLOOKUP(B151,'Agents Postes'!E$3:F$17,2,FALSE),"")</f>
        <v/>
      </c>
      <c r="B151" s="57"/>
      <c r="C151" s="58"/>
      <c r="D151" s="59"/>
      <c r="E151" s="59"/>
      <c r="F151" s="60"/>
      <c r="G151" s="61"/>
      <c r="H151" s="60"/>
      <c r="I151" s="61"/>
      <c r="J151" s="63"/>
      <c r="K151" s="59"/>
      <c r="L151" s="62"/>
      <c r="M151" s="52"/>
      <c r="N151" s="130"/>
      <c r="P151" s="65" t="str">
        <f t="shared" si="42"/>
        <v>NC</v>
      </c>
      <c r="X151" s="89"/>
      <c r="Y151" s="89" t="str">
        <f t="shared" si="32"/>
        <v/>
      </c>
      <c r="Z151" s="89" t="str">
        <f t="shared" si="33"/>
        <v/>
      </c>
      <c r="AA151" s="89" t="str">
        <f t="shared" si="34"/>
        <v/>
      </c>
      <c r="AB151" s="89" t="str">
        <f t="shared" si="35"/>
        <v/>
      </c>
      <c r="AC151" s="89" t="str">
        <f t="shared" si="36"/>
        <v/>
      </c>
      <c r="AD151" s="100" t="str">
        <f t="shared" si="43"/>
        <v/>
      </c>
      <c r="AE151" s="104" t="str">
        <f t="shared" si="44"/>
        <v/>
      </c>
      <c r="AF151" s="108" t="str">
        <f>IF(AE151&lt;&gt;"",HLOOKUP(AE151,Controle!$2:$3,2,FALSE)+3,"")</f>
        <v/>
      </c>
      <c r="AG151" s="104" t="str">
        <f>IF(AE151&lt;&gt;"",HLOOKUP(AE151,Controle!$2:$3,2,FALSE)+HLOOKUP(AE151,Controle!$2:$3,2,FALSE)*14-8,"")</f>
        <v/>
      </c>
      <c r="AH151" s="105" t="str">
        <f>IF(AJ151&lt;&gt;"",HLOOKUP(AJ151,Controle!$2:$3,2,FALSE)+HLOOKUP(AJ151,Controle!$2:$3,2,FALSE)*14-8,"")</f>
        <v/>
      </c>
      <c r="AI151" s="108" t="str">
        <f>IF(AJ151&lt;&gt;"",HLOOKUP(AJ151,Controle!$2:$3,2,FALSE)+3,"")</f>
        <v/>
      </c>
      <c r="AJ151" s="105" t="str">
        <f t="shared" si="45"/>
        <v/>
      </c>
      <c r="AK151" s="101" t="str">
        <f t="shared" si="46"/>
        <v/>
      </c>
      <c r="AL151" s="89" t="str">
        <f t="shared" si="37"/>
        <v/>
      </c>
      <c r="AM151" s="89" t="str">
        <f t="shared" si="38"/>
        <v/>
      </c>
      <c r="AN151" s="89" t="str">
        <f t="shared" si="39"/>
        <v/>
      </c>
      <c r="AO151" s="89" t="str">
        <f t="shared" si="40"/>
        <v/>
      </c>
      <c r="AP151" s="89" t="str">
        <f t="shared" si="41"/>
        <v/>
      </c>
    </row>
    <row r="152" spans="1:42">
      <c r="A152" t="str">
        <f>IF(B152&lt;&gt;"",VLOOKUP(B152,'Agents Postes'!E$3:F$17,2,FALSE),"")</f>
        <v/>
      </c>
      <c r="B152" s="47"/>
      <c r="C152" s="53"/>
      <c r="D152" s="49"/>
      <c r="E152" s="49"/>
      <c r="F152" s="54"/>
      <c r="G152" s="50"/>
      <c r="H152" s="54"/>
      <c r="I152" s="50"/>
      <c r="J152" s="56"/>
      <c r="K152" s="49"/>
      <c r="L152" s="55"/>
      <c r="M152" s="52"/>
      <c r="N152" s="131"/>
      <c r="P152" s="64" t="str">
        <f t="shared" si="42"/>
        <v>NC</v>
      </c>
      <c r="X152" s="89"/>
      <c r="Y152" s="89" t="str">
        <f t="shared" si="32"/>
        <v/>
      </c>
      <c r="Z152" s="89" t="str">
        <f t="shared" si="33"/>
        <v/>
      </c>
      <c r="AA152" s="89" t="str">
        <f t="shared" si="34"/>
        <v/>
      </c>
      <c r="AB152" s="89" t="str">
        <f t="shared" si="35"/>
        <v/>
      </c>
      <c r="AC152" s="89" t="str">
        <f t="shared" si="36"/>
        <v/>
      </c>
      <c r="AD152" s="100" t="str">
        <f t="shared" si="43"/>
        <v/>
      </c>
      <c r="AE152" s="104" t="str">
        <f t="shared" si="44"/>
        <v/>
      </c>
      <c r="AF152" s="108" t="str">
        <f>IF(AE152&lt;&gt;"",HLOOKUP(AE152,Controle!$2:$3,2,FALSE)+3,"")</f>
        <v/>
      </c>
      <c r="AG152" s="104" t="str">
        <f>IF(AE152&lt;&gt;"",HLOOKUP(AE152,Controle!$2:$3,2,FALSE)+HLOOKUP(AE152,Controle!$2:$3,2,FALSE)*14-8,"")</f>
        <v/>
      </c>
      <c r="AH152" s="105" t="str">
        <f>IF(AJ152&lt;&gt;"",HLOOKUP(AJ152,Controle!$2:$3,2,FALSE)+HLOOKUP(AJ152,Controle!$2:$3,2,FALSE)*14-8,"")</f>
        <v/>
      </c>
      <c r="AI152" s="108" t="str">
        <f>IF(AJ152&lt;&gt;"",HLOOKUP(AJ152,Controle!$2:$3,2,FALSE)+3,"")</f>
        <v/>
      </c>
      <c r="AJ152" s="105" t="str">
        <f t="shared" si="45"/>
        <v/>
      </c>
      <c r="AK152" s="101" t="str">
        <f t="shared" si="46"/>
        <v/>
      </c>
      <c r="AL152" s="89" t="str">
        <f t="shared" si="37"/>
        <v/>
      </c>
      <c r="AM152" s="89" t="str">
        <f t="shared" si="38"/>
        <v/>
      </c>
      <c r="AN152" s="89" t="str">
        <f t="shared" si="39"/>
        <v/>
      </c>
      <c r="AO152" s="89" t="str">
        <f t="shared" si="40"/>
        <v/>
      </c>
      <c r="AP152" s="89" t="str">
        <f t="shared" si="41"/>
        <v/>
      </c>
    </row>
    <row r="153" spans="1:42">
      <c r="A153" t="str">
        <f>IF(B153&lt;&gt;"",VLOOKUP(B153,'Agents Postes'!E$3:F$17,2,FALSE),"")</f>
        <v/>
      </c>
      <c r="B153" s="57"/>
      <c r="C153" s="58"/>
      <c r="D153" s="59"/>
      <c r="E153" s="59"/>
      <c r="F153" s="60"/>
      <c r="G153" s="61"/>
      <c r="H153" s="60"/>
      <c r="I153" s="61"/>
      <c r="J153" s="63"/>
      <c r="K153" s="59"/>
      <c r="L153" s="62"/>
      <c r="M153" s="52"/>
      <c r="N153" s="130"/>
      <c r="P153" s="65" t="str">
        <f t="shared" si="42"/>
        <v>NC</v>
      </c>
      <c r="X153" s="89"/>
      <c r="Y153" s="89" t="str">
        <f t="shared" si="32"/>
        <v/>
      </c>
      <c r="Z153" s="89" t="str">
        <f t="shared" si="33"/>
        <v/>
      </c>
      <c r="AA153" s="89" t="str">
        <f t="shared" si="34"/>
        <v/>
      </c>
      <c r="AB153" s="89" t="str">
        <f t="shared" si="35"/>
        <v/>
      </c>
      <c r="AC153" s="89" t="str">
        <f t="shared" si="36"/>
        <v/>
      </c>
      <c r="AD153" s="100" t="str">
        <f t="shared" si="43"/>
        <v/>
      </c>
      <c r="AE153" s="104" t="str">
        <f t="shared" si="44"/>
        <v/>
      </c>
      <c r="AF153" s="108" t="str">
        <f>IF(AE153&lt;&gt;"",HLOOKUP(AE153,Controle!$2:$3,2,FALSE)+3,"")</f>
        <v/>
      </c>
      <c r="AG153" s="104" t="str">
        <f>IF(AE153&lt;&gt;"",HLOOKUP(AE153,Controle!$2:$3,2,FALSE)+HLOOKUP(AE153,Controle!$2:$3,2,FALSE)*14-8,"")</f>
        <v/>
      </c>
      <c r="AH153" s="105" t="str">
        <f>IF(AJ153&lt;&gt;"",HLOOKUP(AJ153,Controle!$2:$3,2,FALSE)+HLOOKUP(AJ153,Controle!$2:$3,2,FALSE)*14-8,"")</f>
        <v/>
      </c>
      <c r="AI153" s="108" t="str">
        <f>IF(AJ153&lt;&gt;"",HLOOKUP(AJ153,Controle!$2:$3,2,FALSE)+3,"")</f>
        <v/>
      </c>
      <c r="AJ153" s="105" t="str">
        <f t="shared" si="45"/>
        <v/>
      </c>
      <c r="AK153" s="101" t="str">
        <f t="shared" si="46"/>
        <v/>
      </c>
      <c r="AL153" s="89" t="str">
        <f t="shared" si="37"/>
        <v/>
      </c>
      <c r="AM153" s="89" t="str">
        <f t="shared" si="38"/>
        <v/>
      </c>
      <c r="AN153" s="89" t="str">
        <f t="shared" si="39"/>
        <v/>
      </c>
      <c r="AO153" s="89" t="str">
        <f t="shared" si="40"/>
        <v/>
      </c>
      <c r="AP153" s="89" t="str">
        <f t="shared" si="41"/>
        <v/>
      </c>
    </row>
    <row r="154" spans="1:42">
      <c r="A154" t="str">
        <f>IF(B154&lt;&gt;"",VLOOKUP(B154,'Agents Postes'!E$3:F$17,2,FALSE),"")</f>
        <v/>
      </c>
      <c r="B154" s="47"/>
      <c r="C154" s="53"/>
      <c r="D154" s="49"/>
      <c r="E154" s="49"/>
      <c r="F154" s="54"/>
      <c r="G154" s="50"/>
      <c r="H154" s="54"/>
      <c r="I154" s="50"/>
      <c r="J154" s="56"/>
      <c r="K154" s="49"/>
      <c r="L154" s="55"/>
      <c r="M154" s="52"/>
      <c r="N154" s="131"/>
      <c r="P154" s="64" t="str">
        <f t="shared" si="42"/>
        <v>NC</v>
      </c>
      <c r="X154" s="89"/>
      <c r="Y154" s="89" t="str">
        <f t="shared" si="32"/>
        <v/>
      </c>
      <c r="Z154" s="89" t="str">
        <f t="shared" si="33"/>
        <v/>
      </c>
      <c r="AA154" s="89" t="str">
        <f t="shared" si="34"/>
        <v/>
      </c>
      <c r="AB154" s="89" t="str">
        <f t="shared" si="35"/>
        <v/>
      </c>
      <c r="AC154" s="89" t="str">
        <f t="shared" si="36"/>
        <v/>
      </c>
      <c r="AD154" s="100" t="str">
        <f t="shared" si="43"/>
        <v/>
      </c>
      <c r="AE154" s="104" t="str">
        <f t="shared" si="44"/>
        <v/>
      </c>
      <c r="AF154" s="108" t="str">
        <f>IF(AE154&lt;&gt;"",HLOOKUP(AE154,Controle!$2:$3,2,FALSE)+3,"")</f>
        <v/>
      </c>
      <c r="AG154" s="104" t="str">
        <f>IF(AE154&lt;&gt;"",HLOOKUP(AE154,Controle!$2:$3,2,FALSE)+HLOOKUP(AE154,Controle!$2:$3,2,FALSE)*14-8,"")</f>
        <v/>
      </c>
      <c r="AH154" s="105" t="str">
        <f>IF(AJ154&lt;&gt;"",HLOOKUP(AJ154,Controle!$2:$3,2,FALSE)+HLOOKUP(AJ154,Controle!$2:$3,2,FALSE)*14-8,"")</f>
        <v/>
      </c>
      <c r="AI154" s="108" t="str">
        <f>IF(AJ154&lt;&gt;"",HLOOKUP(AJ154,Controle!$2:$3,2,FALSE)+3,"")</f>
        <v/>
      </c>
      <c r="AJ154" s="105" t="str">
        <f t="shared" si="45"/>
        <v/>
      </c>
      <c r="AK154" s="101" t="str">
        <f t="shared" si="46"/>
        <v/>
      </c>
      <c r="AL154" s="89" t="str">
        <f t="shared" si="37"/>
        <v/>
      </c>
      <c r="AM154" s="89" t="str">
        <f t="shared" si="38"/>
        <v/>
      </c>
      <c r="AN154" s="89" t="str">
        <f t="shared" si="39"/>
        <v/>
      </c>
      <c r="AO154" s="89" t="str">
        <f t="shared" si="40"/>
        <v/>
      </c>
      <c r="AP154" s="89" t="str">
        <f t="shared" si="41"/>
        <v/>
      </c>
    </row>
    <row r="155" spans="1:42">
      <c r="A155" t="str">
        <f>IF(B155&lt;&gt;"",VLOOKUP(B155,'Agents Postes'!E$3:F$17,2,FALSE),"")</f>
        <v/>
      </c>
      <c r="B155" s="57"/>
      <c r="C155" s="58"/>
      <c r="D155" s="59"/>
      <c r="E155" s="59"/>
      <c r="F155" s="60"/>
      <c r="G155" s="61"/>
      <c r="H155" s="60"/>
      <c r="I155" s="61"/>
      <c r="J155" s="63"/>
      <c r="K155" s="59"/>
      <c r="L155" s="62"/>
      <c r="M155" s="52"/>
      <c r="N155" s="130"/>
      <c r="P155" s="65" t="str">
        <f t="shared" si="42"/>
        <v>NC</v>
      </c>
      <c r="X155" s="89"/>
      <c r="Y155" s="89" t="str">
        <f t="shared" si="32"/>
        <v/>
      </c>
      <c r="Z155" s="89" t="str">
        <f t="shared" si="33"/>
        <v/>
      </c>
      <c r="AA155" s="89" t="str">
        <f t="shared" si="34"/>
        <v/>
      </c>
      <c r="AB155" s="89" t="str">
        <f t="shared" si="35"/>
        <v/>
      </c>
      <c r="AC155" s="89" t="str">
        <f t="shared" si="36"/>
        <v/>
      </c>
      <c r="AD155" s="100" t="str">
        <f t="shared" si="43"/>
        <v/>
      </c>
      <c r="AE155" s="104" t="str">
        <f t="shared" si="44"/>
        <v/>
      </c>
      <c r="AF155" s="108" t="str">
        <f>IF(AE155&lt;&gt;"",HLOOKUP(AE155,Controle!$2:$3,2,FALSE)+3,"")</f>
        <v/>
      </c>
      <c r="AG155" s="104" t="str">
        <f>IF(AE155&lt;&gt;"",HLOOKUP(AE155,Controle!$2:$3,2,FALSE)+HLOOKUP(AE155,Controle!$2:$3,2,FALSE)*14-8,"")</f>
        <v/>
      </c>
      <c r="AH155" s="105" t="str">
        <f>IF(AJ155&lt;&gt;"",HLOOKUP(AJ155,Controle!$2:$3,2,FALSE)+HLOOKUP(AJ155,Controle!$2:$3,2,FALSE)*14-8,"")</f>
        <v/>
      </c>
      <c r="AI155" s="108" t="str">
        <f>IF(AJ155&lt;&gt;"",HLOOKUP(AJ155,Controle!$2:$3,2,FALSE)+3,"")</f>
        <v/>
      </c>
      <c r="AJ155" s="105" t="str">
        <f t="shared" si="45"/>
        <v/>
      </c>
      <c r="AK155" s="101" t="str">
        <f t="shared" si="46"/>
        <v/>
      </c>
      <c r="AL155" s="89" t="str">
        <f t="shared" si="37"/>
        <v/>
      </c>
      <c r="AM155" s="89" t="str">
        <f t="shared" si="38"/>
        <v/>
      </c>
      <c r="AN155" s="89" t="str">
        <f t="shared" si="39"/>
        <v/>
      </c>
      <c r="AO155" s="89" t="str">
        <f t="shared" si="40"/>
        <v/>
      </c>
      <c r="AP155" s="89" t="str">
        <f t="shared" si="41"/>
        <v/>
      </c>
    </row>
    <row r="156" spans="1:42">
      <c r="A156" t="str">
        <f>IF(B156&lt;&gt;"",VLOOKUP(B156,'Agents Postes'!E$3:F$17,2,FALSE),"")</f>
        <v/>
      </c>
      <c r="B156" s="47"/>
      <c r="C156" s="53"/>
      <c r="D156" s="49"/>
      <c r="E156" s="49"/>
      <c r="F156" s="54"/>
      <c r="G156" s="50"/>
      <c r="H156" s="54"/>
      <c r="I156" s="50"/>
      <c r="J156" s="56"/>
      <c r="K156" s="49"/>
      <c r="L156" s="55"/>
      <c r="M156" s="52"/>
      <c r="N156" s="131"/>
      <c r="P156" s="64" t="str">
        <f t="shared" si="42"/>
        <v>NC</v>
      </c>
      <c r="X156" s="89"/>
      <c r="Y156" s="89" t="str">
        <f t="shared" si="32"/>
        <v/>
      </c>
      <c r="Z156" s="89" t="str">
        <f t="shared" si="33"/>
        <v/>
      </c>
      <c r="AA156" s="89" t="str">
        <f t="shared" si="34"/>
        <v/>
      </c>
      <c r="AB156" s="89" t="str">
        <f t="shared" si="35"/>
        <v/>
      </c>
      <c r="AC156" s="89" t="str">
        <f t="shared" si="36"/>
        <v/>
      </c>
      <c r="AD156" s="100" t="str">
        <f t="shared" si="43"/>
        <v/>
      </c>
      <c r="AE156" s="104" t="str">
        <f t="shared" si="44"/>
        <v/>
      </c>
      <c r="AF156" s="108" t="str">
        <f>IF(AE156&lt;&gt;"",HLOOKUP(AE156,Controle!$2:$3,2,FALSE)+3,"")</f>
        <v/>
      </c>
      <c r="AG156" s="104" t="str">
        <f>IF(AE156&lt;&gt;"",HLOOKUP(AE156,Controle!$2:$3,2,FALSE)+HLOOKUP(AE156,Controle!$2:$3,2,FALSE)*14-8,"")</f>
        <v/>
      </c>
      <c r="AH156" s="105" t="str">
        <f>IF(AJ156&lt;&gt;"",HLOOKUP(AJ156,Controle!$2:$3,2,FALSE)+HLOOKUP(AJ156,Controle!$2:$3,2,FALSE)*14-8,"")</f>
        <v/>
      </c>
      <c r="AI156" s="108" t="str">
        <f>IF(AJ156&lt;&gt;"",HLOOKUP(AJ156,Controle!$2:$3,2,FALSE)+3,"")</f>
        <v/>
      </c>
      <c r="AJ156" s="105" t="str">
        <f t="shared" si="45"/>
        <v/>
      </c>
      <c r="AK156" s="101" t="str">
        <f t="shared" si="46"/>
        <v/>
      </c>
      <c r="AL156" s="89" t="str">
        <f t="shared" si="37"/>
        <v/>
      </c>
      <c r="AM156" s="89" t="str">
        <f t="shared" si="38"/>
        <v/>
      </c>
      <c r="AN156" s="89" t="str">
        <f t="shared" si="39"/>
        <v/>
      </c>
      <c r="AO156" s="89" t="str">
        <f t="shared" si="40"/>
        <v/>
      </c>
      <c r="AP156" s="89" t="str">
        <f t="shared" si="41"/>
        <v/>
      </c>
    </row>
    <row r="157" spans="1:42">
      <c r="A157" t="str">
        <f>IF(B157&lt;&gt;"",VLOOKUP(B157,'Agents Postes'!E$3:F$17,2,FALSE),"")</f>
        <v/>
      </c>
      <c r="B157" s="57"/>
      <c r="C157" s="58"/>
      <c r="D157" s="59"/>
      <c r="E157" s="59"/>
      <c r="F157" s="60"/>
      <c r="G157" s="61"/>
      <c r="H157" s="60"/>
      <c r="I157" s="61"/>
      <c r="J157" s="63"/>
      <c r="K157" s="59"/>
      <c r="L157" s="62"/>
      <c r="M157" s="52"/>
      <c r="N157" s="130"/>
      <c r="P157" s="65" t="str">
        <f t="shared" si="42"/>
        <v>NC</v>
      </c>
      <c r="X157" s="89"/>
      <c r="Y157" s="89" t="str">
        <f t="shared" si="32"/>
        <v/>
      </c>
      <c r="Z157" s="89" t="str">
        <f t="shared" si="33"/>
        <v/>
      </c>
      <c r="AA157" s="89" t="str">
        <f t="shared" si="34"/>
        <v/>
      </c>
      <c r="AB157" s="89" t="str">
        <f t="shared" si="35"/>
        <v/>
      </c>
      <c r="AC157" s="89" t="str">
        <f t="shared" si="36"/>
        <v/>
      </c>
      <c r="AD157" s="100" t="str">
        <f t="shared" si="43"/>
        <v/>
      </c>
      <c r="AE157" s="104" t="str">
        <f t="shared" si="44"/>
        <v/>
      </c>
      <c r="AF157" s="108" t="str">
        <f>IF(AE157&lt;&gt;"",HLOOKUP(AE157,Controle!$2:$3,2,FALSE)+3,"")</f>
        <v/>
      </c>
      <c r="AG157" s="104" t="str">
        <f>IF(AE157&lt;&gt;"",HLOOKUP(AE157,Controle!$2:$3,2,FALSE)+HLOOKUP(AE157,Controle!$2:$3,2,FALSE)*14-8,"")</f>
        <v/>
      </c>
      <c r="AH157" s="105" t="str">
        <f>IF(AJ157&lt;&gt;"",HLOOKUP(AJ157,Controle!$2:$3,2,FALSE)+HLOOKUP(AJ157,Controle!$2:$3,2,FALSE)*14-8,"")</f>
        <v/>
      </c>
      <c r="AI157" s="108" t="str">
        <f>IF(AJ157&lt;&gt;"",HLOOKUP(AJ157,Controle!$2:$3,2,FALSE)+3,"")</f>
        <v/>
      </c>
      <c r="AJ157" s="105" t="str">
        <f t="shared" si="45"/>
        <v/>
      </c>
      <c r="AK157" s="101" t="str">
        <f t="shared" si="46"/>
        <v/>
      </c>
      <c r="AL157" s="89" t="str">
        <f t="shared" si="37"/>
        <v/>
      </c>
      <c r="AM157" s="89" t="str">
        <f t="shared" si="38"/>
        <v/>
      </c>
      <c r="AN157" s="89" t="str">
        <f t="shared" si="39"/>
        <v/>
      </c>
      <c r="AO157" s="89" t="str">
        <f t="shared" si="40"/>
        <v/>
      </c>
      <c r="AP157" s="89" t="str">
        <f t="shared" si="41"/>
        <v/>
      </c>
    </row>
    <row r="158" spans="1:42">
      <c r="A158" t="str">
        <f>IF(B158&lt;&gt;"",VLOOKUP(B158,'Agents Postes'!E$3:F$17,2,FALSE),"")</f>
        <v/>
      </c>
      <c r="B158" s="47"/>
      <c r="C158" s="53"/>
      <c r="D158" s="49"/>
      <c r="E158" s="49"/>
      <c r="F158" s="54"/>
      <c r="G158" s="50"/>
      <c r="H158" s="54"/>
      <c r="I158" s="50"/>
      <c r="J158" s="56"/>
      <c r="K158" s="49"/>
      <c r="L158" s="55"/>
      <c r="M158" s="52"/>
      <c r="N158" s="131"/>
      <c r="P158" s="64" t="str">
        <f t="shared" si="42"/>
        <v>NC</v>
      </c>
      <c r="X158" s="89"/>
      <c r="Y158" s="89" t="str">
        <f t="shared" si="32"/>
        <v/>
      </c>
      <c r="Z158" s="89" t="str">
        <f t="shared" si="33"/>
        <v/>
      </c>
      <c r="AA158" s="89" t="str">
        <f t="shared" si="34"/>
        <v/>
      </c>
      <c r="AB158" s="89" t="str">
        <f t="shared" si="35"/>
        <v/>
      </c>
      <c r="AC158" s="89" t="str">
        <f t="shared" si="36"/>
        <v/>
      </c>
      <c r="AD158" s="100" t="str">
        <f t="shared" si="43"/>
        <v/>
      </c>
      <c r="AE158" s="104" t="str">
        <f t="shared" si="44"/>
        <v/>
      </c>
      <c r="AF158" s="108" t="str">
        <f>IF(AE158&lt;&gt;"",HLOOKUP(AE158,Controle!$2:$3,2,FALSE)+3,"")</f>
        <v/>
      </c>
      <c r="AG158" s="104" t="str">
        <f>IF(AE158&lt;&gt;"",HLOOKUP(AE158,Controle!$2:$3,2,FALSE)+HLOOKUP(AE158,Controle!$2:$3,2,FALSE)*14-8,"")</f>
        <v/>
      </c>
      <c r="AH158" s="105" t="str">
        <f>IF(AJ158&lt;&gt;"",HLOOKUP(AJ158,Controle!$2:$3,2,FALSE)+HLOOKUP(AJ158,Controle!$2:$3,2,FALSE)*14-8,"")</f>
        <v/>
      </c>
      <c r="AI158" s="108" t="str">
        <f>IF(AJ158&lt;&gt;"",HLOOKUP(AJ158,Controle!$2:$3,2,FALSE)+3,"")</f>
        <v/>
      </c>
      <c r="AJ158" s="105" t="str">
        <f t="shared" si="45"/>
        <v/>
      </c>
      <c r="AK158" s="101" t="str">
        <f t="shared" si="46"/>
        <v/>
      </c>
      <c r="AL158" s="89" t="str">
        <f t="shared" si="37"/>
        <v/>
      </c>
      <c r="AM158" s="89" t="str">
        <f t="shared" si="38"/>
        <v/>
      </c>
      <c r="AN158" s="89" t="str">
        <f t="shared" si="39"/>
        <v/>
      </c>
      <c r="AO158" s="89" t="str">
        <f t="shared" si="40"/>
        <v/>
      </c>
      <c r="AP158" s="89" t="str">
        <f t="shared" si="41"/>
        <v/>
      </c>
    </row>
    <row r="159" spans="1:42">
      <c r="A159" t="str">
        <f>IF(B159&lt;&gt;"",VLOOKUP(B159,'Agents Postes'!E$3:F$17,2,FALSE),"")</f>
        <v/>
      </c>
      <c r="B159" s="57"/>
      <c r="C159" s="58"/>
      <c r="D159" s="59"/>
      <c r="E159" s="59"/>
      <c r="F159" s="60"/>
      <c r="G159" s="61"/>
      <c r="H159" s="60"/>
      <c r="I159" s="61"/>
      <c r="J159" s="63"/>
      <c r="K159" s="59"/>
      <c r="L159" s="62"/>
      <c r="M159" s="52"/>
      <c r="N159" s="130"/>
      <c r="P159" s="65" t="str">
        <f t="shared" si="42"/>
        <v>NC</v>
      </c>
      <c r="X159" s="89"/>
      <c r="Y159" s="89" t="str">
        <f t="shared" si="32"/>
        <v/>
      </c>
      <c r="Z159" s="89" t="str">
        <f t="shared" si="33"/>
        <v/>
      </c>
      <c r="AA159" s="89" t="str">
        <f t="shared" si="34"/>
        <v/>
      </c>
      <c r="AB159" s="89" t="str">
        <f t="shared" si="35"/>
        <v/>
      </c>
      <c r="AC159" s="89" t="str">
        <f t="shared" si="36"/>
        <v/>
      </c>
      <c r="AD159" s="100" t="str">
        <f t="shared" si="43"/>
        <v/>
      </c>
      <c r="AE159" s="104" t="str">
        <f t="shared" si="44"/>
        <v/>
      </c>
      <c r="AF159" s="108" t="str">
        <f>IF(AE159&lt;&gt;"",HLOOKUP(AE159,Controle!$2:$3,2,FALSE)+3,"")</f>
        <v/>
      </c>
      <c r="AG159" s="104" t="str">
        <f>IF(AE159&lt;&gt;"",HLOOKUP(AE159,Controle!$2:$3,2,FALSE)+HLOOKUP(AE159,Controle!$2:$3,2,FALSE)*14-8,"")</f>
        <v/>
      </c>
      <c r="AH159" s="105" t="str">
        <f>IF(AJ159&lt;&gt;"",HLOOKUP(AJ159,Controle!$2:$3,2,FALSE)+HLOOKUP(AJ159,Controle!$2:$3,2,FALSE)*14-8,"")</f>
        <v/>
      </c>
      <c r="AI159" s="108" t="str">
        <f>IF(AJ159&lt;&gt;"",HLOOKUP(AJ159,Controle!$2:$3,2,FALSE)+3,"")</f>
        <v/>
      </c>
      <c r="AJ159" s="105" t="str">
        <f t="shared" si="45"/>
        <v/>
      </c>
      <c r="AK159" s="101" t="str">
        <f t="shared" si="46"/>
        <v/>
      </c>
      <c r="AL159" s="89" t="str">
        <f t="shared" si="37"/>
        <v/>
      </c>
      <c r="AM159" s="89" t="str">
        <f t="shared" si="38"/>
        <v/>
      </c>
      <c r="AN159" s="89" t="str">
        <f t="shared" si="39"/>
        <v/>
      </c>
      <c r="AO159" s="89" t="str">
        <f t="shared" si="40"/>
        <v/>
      </c>
      <c r="AP159" s="89" t="str">
        <f t="shared" si="41"/>
        <v/>
      </c>
    </row>
    <row r="160" spans="1:42">
      <c r="A160" t="str">
        <f>IF(B160&lt;&gt;"",VLOOKUP(B160,'Agents Postes'!E$3:F$17,2,FALSE),"")</f>
        <v/>
      </c>
      <c r="B160" s="47"/>
      <c r="C160" s="53"/>
      <c r="D160" s="49"/>
      <c r="E160" s="49"/>
      <c r="F160" s="54"/>
      <c r="G160" s="50"/>
      <c r="H160" s="54"/>
      <c r="I160" s="50"/>
      <c r="J160" s="56"/>
      <c r="K160" s="49"/>
      <c r="L160" s="55"/>
      <c r="M160" s="52"/>
      <c r="N160" s="131"/>
      <c r="P160" s="64" t="str">
        <f t="shared" si="42"/>
        <v>NC</v>
      </c>
      <c r="X160" s="89"/>
      <c r="Y160" s="89" t="str">
        <f t="shared" si="32"/>
        <v/>
      </c>
      <c r="Z160" s="89" t="str">
        <f t="shared" si="33"/>
        <v/>
      </c>
      <c r="AA160" s="89" t="str">
        <f t="shared" si="34"/>
        <v/>
      </c>
      <c r="AB160" s="89" t="str">
        <f t="shared" si="35"/>
        <v/>
      </c>
      <c r="AC160" s="89" t="str">
        <f t="shared" si="36"/>
        <v/>
      </c>
      <c r="AD160" s="100" t="str">
        <f t="shared" si="43"/>
        <v/>
      </c>
      <c r="AE160" s="104" t="str">
        <f t="shared" si="44"/>
        <v/>
      </c>
      <c r="AF160" s="108" t="str">
        <f>IF(AE160&lt;&gt;"",HLOOKUP(AE160,Controle!$2:$3,2,FALSE)+3,"")</f>
        <v/>
      </c>
      <c r="AG160" s="104" t="str">
        <f>IF(AE160&lt;&gt;"",HLOOKUP(AE160,Controle!$2:$3,2,FALSE)+HLOOKUP(AE160,Controle!$2:$3,2,FALSE)*14-8,"")</f>
        <v/>
      </c>
      <c r="AH160" s="105" t="str">
        <f>IF(AJ160&lt;&gt;"",HLOOKUP(AJ160,Controle!$2:$3,2,FALSE)+HLOOKUP(AJ160,Controle!$2:$3,2,FALSE)*14-8,"")</f>
        <v/>
      </c>
      <c r="AI160" s="108" t="str">
        <f>IF(AJ160&lt;&gt;"",HLOOKUP(AJ160,Controle!$2:$3,2,FALSE)+3,"")</f>
        <v/>
      </c>
      <c r="AJ160" s="105" t="str">
        <f t="shared" si="45"/>
        <v/>
      </c>
      <c r="AK160" s="101" t="str">
        <f t="shared" si="46"/>
        <v/>
      </c>
      <c r="AL160" s="89" t="str">
        <f t="shared" si="37"/>
        <v/>
      </c>
      <c r="AM160" s="89" t="str">
        <f t="shared" si="38"/>
        <v/>
      </c>
      <c r="AN160" s="89" t="str">
        <f t="shared" si="39"/>
        <v/>
      </c>
      <c r="AO160" s="89" t="str">
        <f t="shared" si="40"/>
        <v/>
      </c>
      <c r="AP160" s="89" t="str">
        <f t="shared" si="41"/>
        <v/>
      </c>
    </row>
    <row r="161" spans="1:42">
      <c r="A161" t="str">
        <f>IF(B161&lt;&gt;"",VLOOKUP(B161,'Agents Postes'!E$3:F$17,2,FALSE),"")</f>
        <v/>
      </c>
      <c r="B161" s="57"/>
      <c r="C161" s="58"/>
      <c r="D161" s="59"/>
      <c r="E161" s="59"/>
      <c r="F161" s="60"/>
      <c r="G161" s="61"/>
      <c r="H161" s="60"/>
      <c r="I161" s="61"/>
      <c r="J161" s="63"/>
      <c r="K161" s="59"/>
      <c r="L161" s="62"/>
      <c r="M161" s="52"/>
      <c r="N161" s="130"/>
      <c r="P161" s="65" t="str">
        <f t="shared" si="42"/>
        <v>NC</v>
      </c>
      <c r="X161" s="89"/>
      <c r="Y161" s="89" t="str">
        <f t="shared" si="32"/>
        <v/>
      </c>
      <c r="Z161" s="89" t="str">
        <f t="shared" si="33"/>
        <v/>
      </c>
      <c r="AA161" s="89" t="str">
        <f t="shared" si="34"/>
        <v/>
      </c>
      <c r="AB161" s="89" t="str">
        <f t="shared" si="35"/>
        <v/>
      </c>
      <c r="AC161" s="89" t="str">
        <f t="shared" si="36"/>
        <v/>
      </c>
      <c r="AD161" s="100" t="str">
        <f t="shared" si="43"/>
        <v/>
      </c>
      <c r="AE161" s="104" t="str">
        <f t="shared" si="44"/>
        <v/>
      </c>
      <c r="AF161" s="108" t="str">
        <f>IF(AE161&lt;&gt;"",HLOOKUP(AE161,Controle!$2:$3,2,FALSE)+3,"")</f>
        <v/>
      </c>
      <c r="AG161" s="104" t="str">
        <f>IF(AE161&lt;&gt;"",HLOOKUP(AE161,Controle!$2:$3,2,FALSE)+HLOOKUP(AE161,Controle!$2:$3,2,FALSE)*14-8,"")</f>
        <v/>
      </c>
      <c r="AH161" s="105" t="str">
        <f>IF(AJ161&lt;&gt;"",HLOOKUP(AJ161,Controle!$2:$3,2,FALSE)+HLOOKUP(AJ161,Controle!$2:$3,2,FALSE)*14-8,"")</f>
        <v/>
      </c>
      <c r="AI161" s="108" t="str">
        <f>IF(AJ161&lt;&gt;"",HLOOKUP(AJ161,Controle!$2:$3,2,FALSE)+3,"")</f>
        <v/>
      </c>
      <c r="AJ161" s="105" t="str">
        <f t="shared" si="45"/>
        <v/>
      </c>
      <c r="AK161" s="101" t="str">
        <f t="shared" si="46"/>
        <v/>
      </c>
      <c r="AL161" s="89" t="str">
        <f t="shared" si="37"/>
        <v/>
      </c>
      <c r="AM161" s="89" t="str">
        <f t="shared" si="38"/>
        <v/>
      </c>
      <c r="AN161" s="89" t="str">
        <f t="shared" si="39"/>
        <v/>
      </c>
      <c r="AO161" s="89" t="str">
        <f t="shared" si="40"/>
        <v/>
      </c>
      <c r="AP161" s="89" t="str">
        <f t="shared" si="41"/>
        <v/>
      </c>
    </row>
    <row r="162" spans="1:42">
      <c r="A162" t="str">
        <f>IF(B162&lt;&gt;"",VLOOKUP(B162,'Agents Postes'!E$3:F$17,2,FALSE),"")</f>
        <v/>
      </c>
      <c r="B162" s="47"/>
      <c r="C162" s="53"/>
      <c r="D162" s="49"/>
      <c r="E162" s="49"/>
      <c r="F162" s="54"/>
      <c r="G162" s="50"/>
      <c r="H162" s="54"/>
      <c r="I162" s="50"/>
      <c r="J162" s="56"/>
      <c r="K162" s="49"/>
      <c r="L162" s="55"/>
      <c r="M162" s="52"/>
      <c r="N162" s="131"/>
      <c r="P162" s="64" t="str">
        <f t="shared" si="42"/>
        <v>NC</v>
      </c>
      <c r="X162" s="89"/>
      <c r="Y162" s="89" t="str">
        <f t="shared" si="32"/>
        <v/>
      </c>
      <c r="Z162" s="89" t="str">
        <f t="shared" si="33"/>
        <v/>
      </c>
      <c r="AA162" s="89" t="str">
        <f t="shared" si="34"/>
        <v/>
      </c>
      <c r="AB162" s="89" t="str">
        <f t="shared" si="35"/>
        <v/>
      </c>
      <c r="AC162" s="89" t="str">
        <f t="shared" si="36"/>
        <v/>
      </c>
      <c r="AD162" s="100" t="str">
        <f t="shared" si="43"/>
        <v/>
      </c>
      <c r="AE162" s="104" t="str">
        <f t="shared" si="44"/>
        <v/>
      </c>
      <c r="AF162" s="108" t="str">
        <f>IF(AE162&lt;&gt;"",HLOOKUP(AE162,Controle!$2:$3,2,FALSE)+3,"")</f>
        <v/>
      </c>
      <c r="AG162" s="104" t="str">
        <f>IF(AE162&lt;&gt;"",HLOOKUP(AE162,Controle!$2:$3,2,FALSE)+HLOOKUP(AE162,Controle!$2:$3,2,FALSE)*14-8,"")</f>
        <v/>
      </c>
      <c r="AH162" s="105" t="str">
        <f>IF(AJ162&lt;&gt;"",HLOOKUP(AJ162,Controle!$2:$3,2,FALSE)+HLOOKUP(AJ162,Controle!$2:$3,2,FALSE)*14-8,"")</f>
        <v/>
      </c>
      <c r="AI162" s="108" t="str">
        <f>IF(AJ162&lt;&gt;"",HLOOKUP(AJ162,Controle!$2:$3,2,FALSE)+3,"")</f>
        <v/>
      </c>
      <c r="AJ162" s="105" t="str">
        <f t="shared" si="45"/>
        <v/>
      </c>
      <c r="AK162" s="101" t="str">
        <f t="shared" si="46"/>
        <v/>
      </c>
      <c r="AL162" s="89" t="str">
        <f t="shared" si="37"/>
        <v/>
      </c>
      <c r="AM162" s="89" t="str">
        <f t="shared" si="38"/>
        <v/>
      </c>
      <c r="AN162" s="89" t="str">
        <f t="shared" si="39"/>
        <v/>
      </c>
      <c r="AO162" s="89" t="str">
        <f t="shared" si="40"/>
        <v/>
      </c>
      <c r="AP162" s="89" t="str">
        <f t="shared" si="41"/>
        <v/>
      </c>
    </row>
    <row r="163" spans="1:42">
      <c r="A163" t="str">
        <f>IF(B163&lt;&gt;"",VLOOKUP(B163,'Agents Postes'!E$3:F$17,2,FALSE),"")</f>
        <v/>
      </c>
      <c r="B163" s="57"/>
      <c r="C163" s="58"/>
      <c r="D163" s="59"/>
      <c r="E163" s="59"/>
      <c r="F163" s="60"/>
      <c r="G163" s="61"/>
      <c r="H163" s="60"/>
      <c r="I163" s="61"/>
      <c r="J163" s="63"/>
      <c r="K163" s="59"/>
      <c r="L163" s="62"/>
      <c r="M163" s="52"/>
      <c r="N163" s="130"/>
      <c r="P163" s="65" t="str">
        <f t="shared" si="42"/>
        <v>NC</v>
      </c>
      <c r="X163" s="89"/>
      <c r="Y163" s="89" t="str">
        <f t="shared" si="32"/>
        <v/>
      </c>
      <c r="Z163" s="89" t="str">
        <f t="shared" si="33"/>
        <v/>
      </c>
      <c r="AA163" s="89" t="str">
        <f t="shared" si="34"/>
        <v/>
      </c>
      <c r="AB163" s="89" t="str">
        <f t="shared" si="35"/>
        <v/>
      </c>
      <c r="AC163" s="89" t="str">
        <f t="shared" si="36"/>
        <v/>
      </c>
      <c r="AD163" s="100" t="str">
        <f t="shared" si="43"/>
        <v/>
      </c>
      <c r="AE163" s="104" t="str">
        <f t="shared" si="44"/>
        <v/>
      </c>
      <c r="AF163" s="108" t="str">
        <f>IF(AE163&lt;&gt;"",HLOOKUP(AE163,Controle!$2:$3,2,FALSE)+3,"")</f>
        <v/>
      </c>
      <c r="AG163" s="104" t="str">
        <f>IF(AE163&lt;&gt;"",HLOOKUP(AE163,Controle!$2:$3,2,FALSE)+HLOOKUP(AE163,Controle!$2:$3,2,FALSE)*14-8,"")</f>
        <v/>
      </c>
      <c r="AH163" s="105" t="str">
        <f>IF(AJ163&lt;&gt;"",HLOOKUP(AJ163,Controle!$2:$3,2,FALSE)+HLOOKUP(AJ163,Controle!$2:$3,2,FALSE)*14-8,"")</f>
        <v/>
      </c>
      <c r="AI163" s="108" t="str">
        <f>IF(AJ163&lt;&gt;"",HLOOKUP(AJ163,Controle!$2:$3,2,FALSE)+3,"")</f>
        <v/>
      </c>
      <c r="AJ163" s="105" t="str">
        <f t="shared" si="45"/>
        <v/>
      </c>
      <c r="AK163" s="101" t="str">
        <f t="shared" si="46"/>
        <v/>
      </c>
      <c r="AL163" s="89" t="str">
        <f t="shared" si="37"/>
        <v/>
      </c>
      <c r="AM163" s="89" t="str">
        <f t="shared" si="38"/>
        <v/>
      </c>
      <c r="AN163" s="89" t="str">
        <f t="shared" si="39"/>
        <v/>
      </c>
      <c r="AO163" s="89" t="str">
        <f t="shared" si="40"/>
        <v/>
      </c>
      <c r="AP163" s="89" t="str">
        <f t="shared" si="41"/>
        <v/>
      </c>
    </row>
    <row r="164" spans="1:42">
      <c r="A164" t="str">
        <f>IF(B164&lt;&gt;"",VLOOKUP(B164,'Agents Postes'!E$3:F$17,2,FALSE),"")</f>
        <v/>
      </c>
      <c r="B164" s="47"/>
      <c r="C164" s="53"/>
      <c r="D164" s="49"/>
      <c r="E164" s="49"/>
      <c r="F164" s="54"/>
      <c r="G164" s="50"/>
      <c r="H164" s="54"/>
      <c r="I164" s="50"/>
      <c r="J164" s="56"/>
      <c r="K164" s="49"/>
      <c r="L164" s="55"/>
      <c r="M164" s="52"/>
      <c r="N164" s="131"/>
      <c r="P164" s="64" t="str">
        <f t="shared" si="42"/>
        <v>NC</v>
      </c>
      <c r="X164" s="89"/>
      <c r="Y164" s="89" t="str">
        <f t="shared" si="32"/>
        <v/>
      </c>
      <c r="Z164" s="89" t="str">
        <f t="shared" si="33"/>
        <v/>
      </c>
      <c r="AA164" s="89" t="str">
        <f t="shared" si="34"/>
        <v/>
      </c>
      <c r="AB164" s="89" t="str">
        <f t="shared" si="35"/>
        <v/>
      </c>
      <c r="AC164" s="89" t="str">
        <f t="shared" si="36"/>
        <v/>
      </c>
      <c r="AD164" s="100" t="str">
        <f t="shared" si="43"/>
        <v/>
      </c>
      <c r="AE164" s="104" t="str">
        <f t="shared" si="44"/>
        <v/>
      </c>
      <c r="AF164" s="108" t="str">
        <f>IF(AE164&lt;&gt;"",HLOOKUP(AE164,Controle!$2:$3,2,FALSE)+3,"")</f>
        <v/>
      </c>
      <c r="AG164" s="104" t="str">
        <f>IF(AE164&lt;&gt;"",HLOOKUP(AE164,Controle!$2:$3,2,FALSE)+HLOOKUP(AE164,Controle!$2:$3,2,FALSE)*14-8,"")</f>
        <v/>
      </c>
      <c r="AH164" s="105" t="str">
        <f>IF(AJ164&lt;&gt;"",HLOOKUP(AJ164,Controle!$2:$3,2,FALSE)+HLOOKUP(AJ164,Controle!$2:$3,2,FALSE)*14-8,"")</f>
        <v/>
      </c>
      <c r="AI164" s="108" t="str">
        <f>IF(AJ164&lt;&gt;"",HLOOKUP(AJ164,Controle!$2:$3,2,FALSE)+3,"")</f>
        <v/>
      </c>
      <c r="AJ164" s="105" t="str">
        <f t="shared" si="45"/>
        <v/>
      </c>
      <c r="AK164" s="101" t="str">
        <f t="shared" si="46"/>
        <v/>
      </c>
      <c r="AL164" s="89" t="str">
        <f t="shared" si="37"/>
        <v/>
      </c>
      <c r="AM164" s="89" t="str">
        <f t="shared" si="38"/>
        <v/>
      </c>
      <c r="AN164" s="89" t="str">
        <f t="shared" si="39"/>
        <v/>
      </c>
      <c r="AO164" s="89" t="str">
        <f t="shared" si="40"/>
        <v/>
      </c>
      <c r="AP164" s="89" t="str">
        <f t="shared" si="41"/>
        <v/>
      </c>
    </row>
    <row r="165" spans="1:42">
      <c r="A165" t="str">
        <f>IF(B165&lt;&gt;"",VLOOKUP(B165,'Agents Postes'!E$3:F$17,2,FALSE),"")</f>
        <v/>
      </c>
      <c r="B165" s="57"/>
      <c r="C165" s="58"/>
      <c r="D165" s="59"/>
      <c r="E165" s="59"/>
      <c r="F165" s="60"/>
      <c r="G165" s="61"/>
      <c r="H165" s="60"/>
      <c r="I165" s="61"/>
      <c r="J165" s="63"/>
      <c r="K165" s="59"/>
      <c r="L165" s="62"/>
      <c r="M165" s="52"/>
      <c r="N165" s="130"/>
      <c r="P165" s="65" t="str">
        <f t="shared" si="42"/>
        <v>NC</v>
      </c>
      <c r="X165" s="89"/>
      <c r="Y165" s="89" t="str">
        <f t="shared" si="32"/>
        <v/>
      </c>
      <c r="Z165" s="89" t="str">
        <f t="shared" si="33"/>
        <v/>
      </c>
      <c r="AA165" s="89" t="str">
        <f t="shared" si="34"/>
        <v/>
      </c>
      <c r="AB165" s="89" t="str">
        <f t="shared" si="35"/>
        <v/>
      </c>
      <c r="AC165" s="89" t="str">
        <f t="shared" si="36"/>
        <v/>
      </c>
      <c r="AD165" s="100" t="str">
        <f t="shared" si="43"/>
        <v/>
      </c>
      <c r="AE165" s="104" t="str">
        <f t="shared" si="44"/>
        <v/>
      </c>
      <c r="AF165" s="108" t="str">
        <f>IF(AE165&lt;&gt;"",HLOOKUP(AE165,Controle!$2:$3,2,FALSE)+3,"")</f>
        <v/>
      </c>
      <c r="AG165" s="104" t="str">
        <f>IF(AE165&lt;&gt;"",HLOOKUP(AE165,Controle!$2:$3,2,FALSE)+HLOOKUP(AE165,Controle!$2:$3,2,FALSE)*14-8,"")</f>
        <v/>
      </c>
      <c r="AH165" s="105" t="str">
        <f>IF(AJ165&lt;&gt;"",HLOOKUP(AJ165,Controle!$2:$3,2,FALSE)+HLOOKUP(AJ165,Controle!$2:$3,2,FALSE)*14-8,"")</f>
        <v/>
      </c>
      <c r="AI165" s="108" t="str">
        <f>IF(AJ165&lt;&gt;"",HLOOKUP(AJ165,Controle!$2:$3,2,FALSE)+3,"")</f>
        <v/>
      </c>
      <c r="AJ165" s="105" t="str">
        <f t="shared" si="45"/>
        <v/>
      </c>
      <c r="AK165" s="101" t="str">
        <f t="shared" si="46"/>
        <v/>
      </c>
      <c r="AL165" s="89" t="str">
        <f t="shared" si="37"/>
        <v/>
      </c>
      <c r="AM165" s="89" t="str">
        <f t="shared" si="38"/>
        <v/>
      </c>
      <c r="AN165" s="89" t="str">
        <f t="shared" si="39"/>
        <v/>
      </c>
      <c r="AO165" s="89" t="str">
        <f t="shared" si="40"/>
        <v/>
      </c>
      <c r="AP165" s="89" t="str">
        <f t="shared" si="41"/>
        <v/>
      </c>
    </row>
    <row r="166" spans="1:42">
      <c r="A166" t="str">
        <f>IF(B166&lt;&gt;"",VLOOKUP(B166,'Agents Postes'!E$3:F$17,2,FALSE),"")</f>
        <v/>
      </c>
      <c r="B166" s="47"/>
      <c r="C166" s="53"/>
      <c r="D166" s="49"/>
      <c r="E166" s="49"/>
      <c r="F166" s="54"/>
      <c r="G166" s="50"/>
      <c r="H166" s="54"/>
      <c r="I166" s="50"/>
      <c r="J166" s="56"/>
      <c r="K166" s="49"/>
      <c r="L166" s="55"/>
      <c r="M166" s="52"/>
      <c r="N166" s="131"/>
      <c r="P166" s="64" t="str">
        <f t="shared" si="42"/>
        <v>NC</v>
      </c>
      <c r="X166" s="89"/>
      <c r="Y166" s="89" t="str">
        <f t="shared" si="32"/>
        <v/>
      </c>
      <c r="Z166" s="89" t="str">
        <f t="shared" si="33"/>
        <v/>
      </c>
      <c r="AA166" s="89" t="str">
        <f t="shared" si="34"/>
        <v/>
      </c>
      <c r="AB166" s="89" t="str">
        <f t="shared" si="35"/>
        <v/>
      </c>
      <c r="AC166" s="89" t="str">
        <f t="shared" si="36"/>
        <v/>
      </c>
      <c r="AD166" s="100" t="str">
        <f t="shared" si="43"/>
        <v/>
      </c>
      <c r="AE166" s="104" t="str">
        <f t="shared" si="44"/>
        <v/>
      </c>
      <c r="AF166" s="108" t="str">
        <f>IF(AE166&lt;&gt;"",HLOOKUP(AE166,Controle!$2:$3,2,FALSE)+3,"")</f>
        <v/>
      </c>
      <c r="AG166" s="104" t="str">
        <f>IF(AE166&lt;&gt;"",HLOOKUP(AE166,Controle!$2:$3,2,FALSE)+HLOOKUP(AE166,Controle!$2:$3,2,FALSE)*14-8,"")</f>
        <v/>
      </c>
      <c r="AH166" s="105" t="str">
        <f>IF(AJ166&lt;&gt;"",HLOOKUP(AJ166,Controle!$2:$3,2,FALSE)+HLOOKUP(AJ166,Controle!$2:$3,2,FALSE)*14-8,"")</f>
        <v/>
      </c>
      <c r="AI166" s="108" t="str">
        <f>IF(AJ166&lt;&gt;"",HLOOKUP(AJ166,Controle!$2:$3,2,FALSE)+3,"")</f>
        <v/>
      </c>
      <c r="AJ166" s="105" t="str">
        <f t="shared" si="45"/>
        <v/>
      </c>
      <c r="AK166" s="101" t="str">
        <f t="shared" si="46"/>
        <v/>
      </c>
      <c r="AL166" s="89" t="str">
        <f t="shared" si="37"/>
        <v/>
      </c>
      <c r="AM166" s="89" t="str">
        <f t="shared" si="38"/>
        <v/>
      </c>
      <c r="AN166" s="89" t="str">
        <f t="shared" si="39"/>
        <v/>
      </c>
      <c r="AO166" s="89" t="str">
        <f t="shared" si="40"/>
        <v/>
      </c>
      <c r="AP166" s="89" t="str">
        <f t="shared" si="41"/>
        <v/>
      </c>
    </row>
    <row r="167" spans="1:42">
      <c r="A167" t="str">
        <f>IF(B167&lt;&gt;"",VLOOKUP(B167,'Agents Postes'!E$3:F$17,2,FALSE),"")</f>
        <v/>
      </c>
      <c r="B167" s="57"/>
      <c r="C167" s="58"/>
      <c r="D167" s="59"/>
      <c r="E167" s="59"/>
      <c r="F167" s="60"/>
      <c r="G167" s="61"/>
      <c r="H167" s="60"/>
      <c r="I167" s="61"/>
      <c r="J167" s="63"/>
      <c r="K167" s="59"/>
      <c r="L167" s="62"/>
      <c r="M167" s="52"/>
      <c r="N167" s="130"/>
      <c r="P167" s="65" t="str">
        <f t="shared" si="42"/>
        <v>NC</v>
      </c>
      <c r="X167" s="89"/>
      <c r="Y167" s="89" t="str">
        <f t="shared" si="32"/>
        <v/>
      </c>
      <c r="Z167" s="89" t="str">
        <f t="shared" si="33"/>
        <v/>
      </c>
      <c r="AA167" s="89" t="str">
        <f t="shared" si="34"/>
        <v/>
      </c>
      <c r="AB167" s="89" t="str">
        <f t="shared" si="35"/>
        <v/>
      </c>
      <c r="AC167" s="89" t="str">
        <f t="shared" si="36"/>
        <v/>
      </c>
      <c r="AD167" s="100" t="str">
        <f t="shared" si="43"/>
        <v/>
      </c>
      <c r="AE167" s="104" t="str">
        <f t="shared" si="44"/>
        <v/>
      </c>
      <c r="AF167" s="108" t="str">
        <f>IF(AE167&lt;&gt;"",HLOOKUP(AE167,Controle!$2:$3,2,FALSE)+3,"")</f>
        <v/>
      </c>
      <c r="AG167" s="104" t="str">
        <f>IF(AE167&lt;&gt;"",HLOOKUP(AE167,Controle!$2:$3,2,FALSE)+HLOOKUP(AE167,Controle!$2:$3,2,FALSE)*14-8,"")</f>
        <v/>
      </c>
      <c r="AH167" s="105" t="str">
        <f>IF(AJ167&lt;&gt;"",HLOOKUP(AJ167,Controle!$2:$3,2,FALSE)+HLOOKUP(AJ167,Controle!$2:$3,2,FALSE)*14-8,"")</f>
        <v/>
      </c>
      <c r="AI167" s="108" t="str">
        <f>IF(AJ167&lt;&gt;"",HLOOKUP(AJ167,Controle!$2:$3,2,FALSE)+3,"")</f>
        <v/>
      </c>
      <c r="AJ167" s="105" t="str">
        <f t="shared" si="45"/>
        <v/>
      </c>
      <c r="AK167" s="101" t="str">
        <f t="shared" si="46"/>
        <v/>
      </c>
      <c r="AL167" s="89" t="str">
        <f t="shared" si="37"/>
        <v/>
      </c>
      <c r="AM167" s="89" t="str">
        <f t="shared" si="38"/>
        <v/>
      </c>
      <c r="AN167" s="89" t="str">
        <f t="shared" si="39"/>
        <v/>
      </c>
      <c r="AO167" s="89" t="str">
        <f t="shared" si="40"/>
        <v/>
      </c>
      <c r="AP167" s="89" t="str">
        <f t="shared" si="41"/>
        <v/>
      </c>
    </row>
    <row r="168" spans="1:42">
      <c r="A168" t="str">
        <f>IF(B168&lt;&gt;"",VLOOKUP(B168,'Agents Postes'!E$3:F$17,2,FALSE),"")</f>
        <v/>
      </c>
      <c r="B168" s="47"/>
      <c r="C168" s="53"/>
      <c r="D168" s="49"/>
      <c r="E168" s="49"/>
      <c r="F168" s="54"/>
      <c r="G168" s="50"/>
      <c r="H168" s="54"/>
      <c r="I168" s="50"/>
      <c r="J168" s="56"/>
      <c r="K168" s="49"/>
      <c r="L168" s="55"/>
      <c r="M168" s="52"/>
      <c r="N168" s="131"/>
      <c r="P168" s="64" t="str">
        <f t="shared" si="42"/>
        <v>NC</v>
      </c>
      <c r="X168" s="89"/>
      <c r="Y168" s="89" t="str">
        <f t="shared" si="32"/>
        <v/>
      </c>
      <c r="Z168" s="89" t="str">
        <f t="shared" si="33"/>
        <v/>
      </c>
      <c r="AA168" s="89" t="str">
        <f t="shared" si="34"/>
        <v/>
      </c>
      <c r="AB168" s="89" t="str">
        <f t="shared" si="35"/>
        <v/>
      </c>
      <c r="AC168" s="89" t="str">
        <f t="shared" si="36"/>
        <v/>
      </c>
      <c r="AD168" s="100" t="str">
        <f t="shared" si="43"/>
        <v/>
      </c>
      <c r="AE168" s="104" t="str">
        <f t="shared" si="44"/>
        <v/>
      </c>
      <c r="AF168" s="108" t="str">
        <f>IF(AE168&lt;&gt;"",HLOOKUP(AE168,Controle!$2:$3,2,FALSE)+3,"")</f>
        <v/>
      </c>
      <c r="AG168" s="104" t="str">
        <f>IF(AE168&lt;&gt;"",HLOOKUP(AE168,Controle!$2:$3,2,FALSE)+HLOOKUP(AE168,Controle!$2:$3,2,FALSE)*14-8,"")</f>
        <v/>
      </c>
      <c r="AH168" s="105" t="str">
        <f>IF(AJ168&lt;&gt;"",HLOOKUP(AJ168,Controle!$2:$3,2,FALSE)+HLOOKUP(AJ168,Controle!$2:$3,2,FALSE)*14-8,"")</f>
        <v/>
      </c>
      <c r="AI168" s="108" t="str">
        <f>IF(AJ168&lt;&gt;"",HLOOKUP(AJ168,Controle!$2:$3,2,FALSE)+3,"")</f>
        <v/>
      </c>
      <c r="AJ168" s="105" t="str">
        <f t="shared" si="45"/>
        <v/>
      </c>
      <c r="AK168" s="101" t="str">
        <f t="shared" si="46"/>
        <v/>
      </c>
      <c r="AL168" s="89" t="str">
        <f t="shared" si="37"/>
        <v/>
      </c>
      <c r="AM168" s="89" t="str">
        <f t="shared" si="38"/>
        <v/>
      </c>
      <c r="AN168" s="89" t="str">
        <f t="shared" si="39"/>
        <v/>
      </c>
      <c r="AO168" s="89" t="str">
        <f t="shared" si="40"/>
        <v/>
      </c>
      <c r="AP168" s="89" t="str">
        <f t="shared" si="41"/>
        <v/>
      </c>
    </row>
    <row r="169" spans="1:42">
      <c r="A169" t="str">
        <f>IF(B169&lt;&gt;"",VLOOKUP(B169,'Agents Postes'!E$3:F$17,2,FALSE),"")</f>
        <v/>
      </c>
      <c r="B169" s="57"/>
      <c r="C169" s="58"/>
      <c r="D169" s="59"/>
      <c r="E169" s="59"/>
      <c r="F169" s="60"/>
      <c r="G169" s="61"/>
      <c r="H169" s="60"/>
      <c r="I169" s="61"/>
      <c r="J169" s="63"/>
      <c r="K169" s="59"/>
      <c r="L169" s="62"/>
      <c r="M169" s="52"/>
      <c r="N169" s="130"/>
      <c r="P169" s="65" t="str">
        <f t="shared" si="42"/>
        <v>NC</v>
      </c>
      <c r="X169" s="89"/>
      <c r="Y169" s="89" t="str">
        <f t="shared" si="32"/>
        <v/>
      </c>
      <c r="Z169" s="89" t="str">
        <f t="shared" si="33"/>
        <v/>
      </c>
      <c r="AA169" s="89" t="str">
        <f t="shared" si="34"/>
        <v/>
      </c>
      <c r="AB169" s="89" t="str">
        <f t="shared" si="35"/>
        <v/>
      </c>
      <c r="AC169" s="89" t="str">
        <f t="shared" si="36"/>
        <v/>
      </c>
      <c r="AD169" s="100" t="str">
        <f t="shared" si="43"/>
        <v/>
      </c>
      <c r="AE169" s="104" t="str">
        <f t="shared" si="44"/>
        <v/>
      </c>
      <c r="AF169" s="108" t="str">
        <f>IF(AE169&lt;&gt;"",HLOOKUP(AE169,Controle!$2:$3,2,FALSE)+3,"")</f>
        <v/>
      </c>
      <c r="AG169" s="104" t="str">
        <f>IF(AE169&lt;&gt;"",HLOOKUP(AE169,Controle!$2:$3,2,FALSE)+HLOOKUP(AE169,Controle!$2:$3,2,FALSE)*14-8,"")</f>
        <v/>
      </c>
      <c r="AH169" s="105" t="str">
        <f>IF(AJ169&lt;&gt;"",HLOOKUP(AJ169,Controle!$2:$3,2,FALSE)+HLOOKUP(AJ169,Controle!$2:$3,2,FALSE)*14-8,"")</f>
        <v/>
      </c>
      <c r="AI169" s="108" t="str">
        <f>IF(AJ169&lt;&gt;"",HLOOKUP(AJ169,Controle!$2:$3,2,FALSE)+3,"")</f>
        <v/>
      </c>
      <c r="AJ169" s="105" t="str">
        <f t="shared" si="45"/>
        <v/>
      </c>
      <c r="AK169" s="101" t="str">
        <f t="shared" si="46"/>
        <v/>
      </c>
      <c r="AL169" s="89" t="str">
        <f t="shared" si="37"/>
        <v/>
      </c>
      <c r="AM169" s="89" t="str">
        <f t="shared" si="38"/>
        <v/>
      </c>
      <c r="AN169" s="89" t="str">
        <f t="shared" si="39"/>
        <v/>
      </c>
      <c r="AO169" s="89" t="str">
        <f t="shared" si="40"/>
        <v/>
      </c>
      <c r="AP169" s="89" t="str">
        <f t="shared" si="41"/>
        <v/>
      </c>
    </row>
    <row r="170" spans="1:42">
      <c r="A170" t="str">
        <f>IF(B170&lt;&gt;"",VLOOKUP(B170,'Agents Postes'!E$3:F$17,2,FALSE),"")</f>
        <v/>
      </c>
      <c r="B170" s="47"/>
      <c r="C170" s="53"/>
      <c r="D170" s="49"/>
      <c r="E170" s="49"/>
      <c r="F170" s="54"/>
      <c r="G170" s="50"/>
      <c r="H170" s="54"/>
      <c r="I170" s="50"/>
      <c r="J170" s="56"/>
      <c r="K170" s="49"/>
      <c r="L170" s="55"/>
      <c r="M170" s="52"/>
      <c r="N170" s="131"/>
      <c r="P170" s="64" t="str">
        <f t="shared" si="42"/>
        <v>NC</v>
      </c>
      <c r="X170" s="89"/>
      <c r="Y170" s="89" t="str">
        <f t="shared" si="32"/>
        <v/>
      </c>
      <c r="Z170" s="89" t="str">
        <f t="shared" si="33"/>
        <v/>
      </c>
      <c r="AA170" s="89" t="str">
        <f t="shared" si="34"/>
        <v/>
      </c>
      <c r="AB170" s="89" t="str">
        <f t="shared" si="35"/>
        <v/>
      </c>
      <c r="AC170" s="89" t="str">
        <f t="shared" si="36"/>
        <v/>
      </c>
      <c r="AD170" s="100" t="str">
        <f t="shared" si="43"/>
        <v/>
      </c>
      <c r="AE170" s="104" t="str">
        <f t="shared" si="44"/>
        <v/>
      </c>
      <c r="AF170" s="108" t="str">
        <f>IF(AE170&lt;&gt;"",HLOOKUP(AE170,Controle!$2:$3,2,FALSE)+3,"")</f>
        <v/>
      </c>
      <c r="AG170" s="104" t="str">
        <f>IF(AE170&lt;&gt;"",HLOOKUP(AE170,Controle!$2:$3,2,FALSE)+HLOOKUP(AE170,Controle!$2:$3,2,FALSE)*14-8,"")</f>
        <v/>
      </c>
      <c r="AH170" s="105" t="str">
        <f>IF(AJ170&lt;&gt;"",HLOOKUP(AJ170,Controle!$2:$3,2,FALSE)+HLOOKUP(AJ170,Controle!$2:$3,2,FALSE)*14-8,"")</f>
        <v/>
      </c>
      <c r="AI170" s="108" t="str">
        <f>IF(AJ170&lt;&gt;"",HLOOKUP(AJ170,Controle!$2:$3,2,FALSE)+3,"")</f>
        <v/>
      </c>
      <c r="AJ170" s="105" t="str">
        <f t="shared" si="45"/>
        <v/>
      </c>
      <c r="AK170" s="101" t="str">
        <f t="shared" si="46"/>
        <v/>
      </c>
      <c r="AL170" s="89" t="str">
        <f t="shared" si="37"/>
        <v/>
      </c>
      <c r="AM170" s="89" t="str">
        <f t="shared" si="38"/>
        <v/>
      </c>
      <c r="AN170" s="89" t="str">
        <f t="shared" si="39"/>
        <v/>
      </c>
      <c r="AO170" s="89" t="str">
        <f t="shared" si="40"/>
        <v/>
      </c>
      <c r="AP170" s="89" t="str">
        <f t="shared" si="41"/>
        <v/>
      </c>
    </row>
    <row r="171" spans="1:42">
      <c r="A171" t="str">
        <f>IF(B171&lt;&gt;"",VLOOKUP(B171,'Agents Postes'!E$3:F$17,2,FALSE),"")</f>
        <v/>
      </c>
      <c r="B171" s="57"/>
      <c r="C171" s="58"/>
      <c r="D171" s="59"/>
      <c r="E171" s="59"/>
      <c r="F171" s="60"/>
      <c r="G171" s="61"/>
      <c r="H171" s="60"/>
      <c r="I171" s="61"/>
      <c r="J171" s="63"/>
      <c r="K171" s="59"/>
      <c r="L171" s="62"/>
      <c r="M171" s="52"/>
      <c r="N171" s="130"/>
      <c r="P171" s="65" t="str">
        <f t="shared" si="42"/>
        <v>NC</v>
      </c>
      <c r="X171" s="89"/>
      <c r="Y171" s="89" t="str">
        <f t="shared" si="32"/>
        <v/>
      </c>
      <c r="Z171" s="89" t="str">
        <f t="shared" si="33"/>
        <v/>
      </c>
      <c r="AA171" s="89" t="str">
        <f t="shared" si="34"/>
        <v/>
      </c>
      <c r="AB171" s="89" t="str">
        <f t="shared" si="35"/>
        <v/>
      </c>
      <c r="AC171" s="89" t="str">
        <f t="shared" si="36"/>
        <v/>
      </c>
      <c r="AD171" s="100" t="str">
        <f t="shared" si="43"/>
        <v/>
      </c>
      <c r="AE171" s="104" t="str">
        <f t="shared" si="44"/>
        <v/>
      </c>
      <c r="AF171" s="108" t="str">
        <f>IF(AE171&lt;&gt;"",HLOOKUP(AE171,Controle!$2:$3,2,FALSE)+3,"")</f>
        <v/>
      </c>
      <c r="AG171" s="104" t="str">
        <f>IF(AE171&lt;&gt;"",HLOOKUP(AE171,Controle!$2:$3,2,FALSE)+HLOOKUP(AE171,Controle!$2:$3,2,FALSE)*14-8,"")</f>
        <v/>
      </c>
      <c r="AH171" s="105" t="str">
        <f>IF(AJ171&lt;&gt;"",HLOOKUP(AJ171,Controle!$2:$3,2,FALSE)+HLOOKUP(AJ171,Controle!$2:$3,2,FALSE)*14-8,"")</f>
        <v/>
      </c>
      <c r="AI171" s="108" t="str">
        <f>IF(AJ171&lt;&gt;"",HLOOKUP(AJ171,Controle!$2:$3,2,FALSE)+3,"")</f>
        <v/>
      </c>
      <c r="AJ171" s="105" t="str">
        <f t="shared" si="45"/>
        <v/>
      </c>
      <c r="AK171" s="101" t="str">
        <f t="shared" si="46"/>
        <v/>
      </c>
      <c r="AL171" s="89" t="str">
        <f t="shared" si="37"/>
        <v/>
      </c>
      <c r="AM171" s="89" t="str">
        <f t="shared" si="38"/>
        <v/>
      </c>
      <c r="AN171" s="89" t="str">
        <f t="shared" si="39"/>
        <v/>
      </c>
      <c r="AO171" s="89" t="str">
        <f t="shared" si="40"/>
        <v/>
      </c>
      <c r="AP171" s="89" t="str">
        <f t="shared" si="41"/>
        <v/>
      </c>
    </row>
    <row r="172" spans="1:42">
      <c r="A172" t="str">
        <f>IF(B172&lt;&gt;"",VLOOKUP(B172,'Agents Postes'!E$3:F$17,2,FALSE),"")</f>
        <v/>
      </c>
      <c r="B172" s="47"/>
      <c r="C172" s="53"/>
      <c r="D172" s="49"/>
      <c r="E172" s="49"/>
      <c r="F172" s="54"/>
      <c r="G172" s="50"/>
      <c r="H172" s="54"/>
      <c r="I172" s="50"/>
      <c r="J172" s="56"/>
      <c r="K172" s="49"/>
      <c r="L172" s="55"/>
      <c r="M172" s="52"/>
      <c r="N172" s="131"/>
      <c r="P172" s="64" t="str">
        <f t="shared" si="42"/>
        <v>NC</v>
      </c>
      <c r="X172" s="89"/>
      <c r="Y172" s="89" t="str">
        <f t="shared" si="32"/>
        <v/>
      </c>
      <c r="Z172" s="89" t="str">
        <f t="shared" si="33"/>
        <v/>
      </c>
      <c r="AA172" s="89" t="str">
        <f t="shared" si="34"/>
        <v/>
      </c>
      <c r="AB172" s="89" t="str">
        <f t="shared" si="35"/>
        <v/>
      </c>
      <c r="AC172" s="89" t="str">
        <f t="shared" si="36"/>
        <v/>
      </c>
      <c r="AD172" s="100" t="str">
        <f t="shared" si="43"/>
        <v/>
      </c>
      <c r="AE172" s="104" t="str">
        <f t="shared" si="44"/>
        <v/>
      </c>
      <c r="AF172" s="108" t="str">
        <f>IF(AE172&lt;&gt;"",HLOOKUP(AE172,Controle!$2:$3,2,FALSE)+3,"")</f>
        <v/>
      </c>
      <c r="AG172" s="104" t="str">
        <f>IF(AE172&lt;&gt;"",HLOOKUP(AE172,Controle!$2:$3,2,FALSE)+HLOOKUP(AE172,Controle!$2:$3,2,FALSE)*14-8,"")</f>
        <v/>
      </c>
      <c r="AH172" s="105" t="str">
        <f>IF(AJ172&lt;&gt;"",HLOOKUP(AJ172,Controle!$2:$3,2,FALSE)+HLOOKUP(AJ172,Controle!$2:$3,2,FALSE)*14-8,"")</f>
        <v/>
      </c>
      <c r="AI172" s="108" t="str">
        <f>IF(AJ172&lt;&gt;"",HLOOKUP(AJ172,Controle!$2:$3,2,FALSE)+3,"")</f>
        <v/>
      </c>
      <c r="AJ172" s="105" t="str">
        <f t="shared" si="45"/>
        <v/>
      </c>
      <c r="AK172" s="101" t="str">
        <f t="shared" si="46"/>
        <v/>
      </c>
      <c r="AL172" s="89" t="str">
        <f t="shared" si="37"/>
        <v/>
      </c>
      <c r="AM172" s="89" t="str">
        <f t="shared" si="38"/>
        <v/>
      </c>
      <c r="AN172" s="89" t="str">
        <f t="shared" si="39"/>
        <v/>
      </c>
      <c r="AO172" s="89" t="str">
        <f t="shared" si="40"/>
        <v/>
      </c>
      <c r="AP172" s="89" t="str">
        <f t="shared" si="41"/>
        <v/>
      </c>
    </row>
    <row r="173" spans="1:42">
      <c r="A173" t="str">
        <f>IF(B173&lt;&gt;"",VLOOKUP(B173,'Agents Postes'!E$3:F$17,2,FALSE),"")</f>
        <v/>
      </c>
      <c r="B173" s="57"/>
      <c r="C173" s="58"/>
      <c r="D173" s="59"/>
      <c r="E173" s="59"/>
      <c r="F173" s="60"/>
      <c r="G173" s="61"/>
      <c r="H173" s="60"/>
      <c r="I173" s="61"/>
      <c r="J173" s="63"/>
      <c r="K173" s="59"/>
      <c r="L173" s="62"/>
      <c r="M173" s="52"/>
      <c r="N173" s="130"/>
      <c r="P173" s="65" t="str">
        <f t="shared" si="42"/>
        <v>NC</v>
      </c>
      <c r="X173" s="89"/>
      <c r="Y173" s="89" t="str">
        <f t="shared" si="32"/>
        <v/>
      </c>
      <c r="Z173" s="89" t="str">
        <f t="shared" si="33"/>
        <v/>
      </c>
      <c r="AA173" s="89" t="str">
        <f t="shared" si="34"/>
        <v/>
      </c>
      <c r="AB173" s="89" t="str">
        <f t="shared" si="35"/>
        <v/>
      </c>
      <c r="AC173" s="89" t="str">
        <f t="shared" si="36"/>
        <v/>
      </c>
      <c r="AD173" s="100" t="str">
        <f t="shared" si="43"/>
        <v/>
      </c>
      <c r="AE173" s="104" t="str">
        <f t="shared" si="44"/>
        <v/>
      </c>
      <c r="AF173" s="108" t="str">
        <f>IF(AE173&lt;&gt;"",HLOOKUP(AE173,Controle!$2:$3,2,FALSE)+3,"")</f>
        <v/>
      </c>
      <c r="AG173" s="104" t="str">
        <f>IF(AE173&lt;&gt;"",HLOOKUP(AE173,Controle!$2:$3,2,FALSE)+HLOOKUP(AE173,Controle!$2:$3,2,FALSE)*14-8,"")</f>
        <v/>
      </c>
      <c r="AH173" s="105" t="str">
        <f>IF(AJ173&lt;&gt;"",HLOOKUP(AJ173,Controle!$2:$3,2,FALSE)+HLOOKUP(AJ173,Controle!$2:$3,2,FALSE)*14-8,"")</f>
        <v/>
      </c>
      <c r="AI173" s="108" t="str">
        <f>IF(AJ173&lt;&gt;"",HLOOKUP(AJ173,Controle!$2:$3,2,FALSE)+3,"")</f>
        <v/>
      </c>
      <c r="AJ173" s="105" t="str">
        <f t="shared" si="45"/>
        <v/>
      </c>
      <c r="AK173" s="101" t="str">
        <f t="shared" si="46"/>
        <v/>
      </c>
      <c r="AL173" s="89" t="str">
        <f t="shared" si="37"/>
        <v/>
      </c>
      <c r="AM173" s="89" t="str">
        <f t="shared" si="38"/>
        <v/>
      </c>
      <c r="AN173" s="89" t="str">
        <f t="shared" si="39"/>
        <v/>
      </c>
      <c r="AO173" s="89" t="str">
        <f t="shared" si="40"/>
        <v/>
      </c>
      <c r="AP173" s="89" t="str">
        <f t="shared" si="41"/>
        <v/>
      </c>
    </row>
    <row r="174" spans="1:42">
      <c r="A174" t="str">
        <f>IF(B174&lt;&gt;"",VLOOKUP(B174,'Agents Postes'!E$3:F$17,2,FALSE),"")</f>
        <v/>
      </c>
      <c r="B174" s="47"/>
      <c r="C174" s="53"/>
      <c r="D174" s="49"/>
      <c r="E174" s="49"/>
      <c r="F174" s="54"/>
      <c r="G174" s="50"/>
      <c r="H174" s="54"/>
      <c r="I174" s="50"/>
      <c r="J174" s="56"/>
      <c r="K174" s="49"/>
      <c r="L174" s="55"/>
      <c r="M174" s="52"/>
      <c r="N174" s="131"/>
      <c r="P174" s="64" t="str">
        <f t="shared" si="42"/>
        <v>NC</v>
      </c>
      <c r="X174" s="89"/>
      <c r="Y174" s="89" t="str">
        <f t="shared" si="32"/>
        <v/>
      </c>
      <c r="Z174" s="89" t="str">
        <f t="shared" si="33"/>
        <v/>
      </c>
      <c r="AA174" s="89" t="str">
        <f t="shared" si="34"/>
        <v/>
      </c>
      <c r="AB174" s="89" t="str">
        <f t="shared" si="35"/>
        <v/>
      </c>
      <c r="AC174" s="89" t="str">
        <f t="shared" si="36"/>
        <v/>
      </c>
      <c r="AD174" s="100" t="str">
        <f t="shared" si="43"/>
        <v/>
      </c>
      <c r="AE174" s="104" t="str">
        <f t="shared" si="44"/>
        <v/>
      </c>
      <c r="AF174" s="108" t="str">
        <f>IF(AE174&lt;&gt;"",HLOOKUP(AE174,Controle!$2:$3,2,FALSE)+3,"")</f>
        <v/>
      </c>
      <c r="AG174" s="104" t="str">
        <f>IF(AE174&lt;&gt;"",HLOOKUP(AE174,Controle!$2:$3,2,FALSE)+HLOOKUP(AE174,Controle!$2:$3,2,FALSE)*14-8,"")</f>
        <v/>
      </c>
      <c r="AH174" s="105" t="str">
        <f>IF(AJ174&lt;&gt;"",HLOOKUP(AJ174,Controle!$2:$3,2,FALSE)+HLOOKUP(AJ174,Controle!$2:$3,2,FALSE)*14-8,"")</f>
        <v/>
      </c>
      <c r="AI174" s="108" t="str">
        <f>IF(AJ174&lt;&gt;"",HLOOKUP(AJ174,Controle!$2:$3,2,FALSE)+3,"")</f>
        <v/>
      </c>
      <c r="AJ174" s="105" t="str">
        <f t="shared" si="45"/>
        <v/>
      </c>
      <c r="AK174" s="101" t="str">
        <f t="shared" si="46"/>
        <v/>
      </c>
      <c r="AL174" s="89" t="str">
        <f t="shared" si="37"/>
        <v/>
      </c>
      <c r="AM174" s="89" t="str">
        <f t="shared" si="38"/>
        <v/>
      </c>
      <c r="AN174" s="89" t="str">
        <f t="shared" si="39"/>
        <v/>
      </c>
      <c r="AO174" s="89" t="str">
        <f t="shared" si="40"/>
        <v/>
      </c>
      <c r="AP174" s="89" t="str">
        <f t="shared" si="41"/>
        <v/>
      </c>
    </row>
    <row r="175" spans="1:42">
      <c r="A175" t="str">
        <f>IF(B175&lt;&gt;"",VLOOKUP(B175,'Agents Postes'!E$3:F$17,2,FALSE),"")</f>
        <v/>
      </c>
      <c r="B175" s="57"/>
      <c r="C175" s="58"/>
      <c r="D175" s="59"/>
      <c r="E175" s="59"/>
      <c r="F175" s="60"/>
      <c r="G175" s="61"/>
      <c r="H175" s="60"/>
      <c r="I175" s="61"/>
      <c r="J175" s="63"/>
      <c r="K175" s="59"/>
      <c r="L175" s="62"/>
      <c r="M175" s="52"/>
      <c r="N175" s="130"/>
      <c r="P175" s="65" t="str">
        <f t="shared" si="42"/>
        <v>NC</v>
      </c>
      <c r="X175" s="89"/>
      <c r="Y175" s="89" t="str">
        <f t="shared" si="32"/>
        <v/>
      </c>
      <c r="Z175" s="89" t="str">
        <f t="shared" si="33"/>
        <v/>
      </c>
      <c r="AA175" s="89" t="str">
        <f t="shared" si="34"/>
        <v/>
      </c>
      <c r="AB175" s="89" t="str">
        <f t="shared" si="35"/>
        <v/>
      </c>
      <c r="AC175" s="89" t="str">
        <f t="shared" si="36"/>
        <v/>
      </c>
      <c r="AD175" s="100" t="str">
        <f t="shared" si="43"/>
        <v/>
      </c>
      <c r="AE175" s="104" t="str">
        <f t="shared" si="44"/>
        <v/>
      </c>
      <c r="AF175" s="108" t="str">
        <f>IF(AE175&lt;&gt;"",HLOOKUP(AE175,Controle!$2:$3,2,FALSE)+3,"")</f>
        <v/>
      </c>
      <c r="AG175" s="104" t="str">
        <f>IF(AE175&lt;&gt;"",HLOOKUP(AE175,Controle!$2:$3,2,FALSE)+HLOOKUP(AE175,Controle!$2:$3,2,FALSE)*14-8,"")</f>
        <v/>
      </c>
      <c r="AH175" s="105" t="str">
        <f>IF(AJ175&lt;&gt;"",HLOOKUP(AJ175,Controle!$2:$3,2,FALSE)+HLOOKUP(AJ175,Controle!$2:$3,2,FALSE)*14-8,"")</f>
        <v/>
      </c>
      <c r="AI175" s="108" t="str">
        <f>IF(AJ175&lt;&gt;"",HLOOKUP(AJ175,Controle!$2:$3,2,FALSE)+3,"")</f>
        <v/>
      </c>
      <c r="AJ175" s="105" t="str">
        <f t="shared" si="45"/>
        <v/>
      </c>
      <c r="AK175" s="101" t="str">
        <f t="shared" si="46"/>
        <v/>
      </c>
      <c r="AL175" s="89" t="str">
        <f t="shared" si="37"/>
        <v/>
      </c>
      <c r="AM175" s="89" t="str">
        <f t="shared" si="38"/>
        <v/>
      </c>
      <c r="AN175" s="89" t="str">
        <f t="shared" si="39"/>
        <v/>
      </c>
      <c r="AO175" s="89" t="str">
        <f t="shared" si="40"/>
        <v/>
      </c>
      <c r="AP175" s="89" t="str">
        <f t="shared" si="41"/>
        <v/>
      </c>
    </row>
    <row r="176" spans="1:42">
      <c r="A176" t="str">
        <f>IF(B176&lt;&gt;"",VLOOKUP(B176,'Agents Postes'!E$3:F$17,2,FALSE),"")</f>
        <v/>
      </c>
      <c r="B176" s="47"/>
      <c r="C176" s="53"/>
      <c r="D176" s="49"/>
      <c r="E176" s="49"/>
      <c r="F176" s="54"/>
      <c r="G176" s="50"/>
      <c r="H176" s="54"/>
      <c r="I176" s="50"/>
      <c r="J176" s="56"/>
      <c r="K176" s="49"/>
      <c r="L176" s="55"/>
      <c r="M176" s="52"/>
      <c r="N176" s="131"/>
      <c r="P176" s="64" t="str">
        <f t="shared" si="42"/>
        <v>NC</v>
      </c>
      <c r="X176" s="89"/>
      <c r="Y176" s="89" t="str">
        <f t="shared" si="32"/>
        <v/>
      </c>
      <c r="Z176" s="89" t="str">
        <f t="shared" si="33"/>
        <v/>
      </c>
      <c r="AA176" s="89" t="str">
        <f t="shared" si="34"/>
        <v/>
      </c>
      <c r="AB176" s="89" t="str">
        <f t="shared" si="35"/>
        <v/>
      </c>
      <c r="AC176" s="89" t="str">
        <f t="shared" si="36"/>
        <v/>
      </c>
      <c r="AD176" s="100" t="str">
        <f t="shared" si="43"/>
        <v/>
      </c>
      <c r="AE176" s="104" t="str">
        <f t="shared" si="44"/>
        <v/>
      </c>
      <c r="AF176" s="108" t="str">
        <f>IF(AE176&lt;&gt;"",HLOOKUP(AE176,Controle!$2:$3,2,FALSE)+3,"")</f>
        <v/>
      </c>
      <c r="AG176" s="104" t="str">
        <f>IF(AE176&lt;&gt;"",HLOOKUP(AE176,Controle!$2:$3,2,FALSE)+HLOOKUP(AE176,Controle!$2:$3,2,FALSE)*14-8,"")</f>
        <v/>
      </c>
      <c r="AH176" s="105" t="str">
        <f>IF(AJ176&lt;&gt;"",HLOOKUP(AJ176,Controle!$2:$3,2,FALSE)+HLOOKUP(AJ176,Controle!$2:$3,2,FALSE)*14-8,"")</f>
        <v/>
      </c>
      <c r="AI176" s="108" t="str">
        <f>IF(AJ176&lt;&gt;"",HLOOKUP(AJ176,Controle!$2:$3,2,FALSE)+3,"")</f>
        <v/>
      </c>
      <c r="AJ176" s="105" t="str">
        <f t="shared" si="45"/>
        <v/>
      </c>
      <c r="AK176" s="101" t="str">
        <f t="shared" si="46"/>
        <v/>
      </c>
      <c r="AL176" s="89" t="str">
        <f t="shared" si="37"/>
        <v/>
      </c>
      <c r="AM176" s="89" t="str">
        <f t="shared" si="38"/>
        <v/>
      </c>
      <c r="AN176" s="89" t="str">
        <f t="shared" si="39"/>
        <v/>
      </c>
      <c r="AO176" s="89" t="str">
        <f t="shared" si="40"/>
        <v/>
      </c>
      <c r="AP176" s="89" t="str">
        <f t="shared" si="41"/>
        <v/>
      </c>
    </row>
    <row r="177" spans="1:42">
      <c r="A177" t="str">
        <f>IF(B177&lt;&gt;"",VLOOKUP(B177,'Agents Postes'!E$3:F$17,2,FALSE),"")</f>
        <v/>
      </c>
      <c r="B177" s="57"/>
      <c r="C177" s="58"/>
      <c r="D177" s="59"/>
      <c r="E177" s="59"/>
      <c r="F177" s="60"/>
      <c r="G177" s="61"/>
      <c r="H177" s="60"/>
      <c r="I177" s="61"/>
      <c r="J177" s="63"/>
      <c r="K177" s="59"/>
      <c r="L177" s="62"/>
      <c r="M177" s="52"/>
      <c r="N177" s="130"/>
      <c r="P177" s="65" t="str">
        <f t="shared" si="42"/>
        <v>NC</v>
      </c>
      <c r="X177" s="89"/>
      <c r="Y177" s="89" t="str">
        <f t="shared" si="32"/>
        <v/>
      </c>
      <c r="Z177" s="89" t="str">
        <f t="shared" si="33"/>
        <v/>
      </c>
      <c r="AA177" s="89" t="str">
        <f t="shared" si="34"/>
        <v/>
      </c>
      <c r="AB177" s="89" t="str">
        <f t="shared" si="35"/>
        <v/>
      </c>
      <c r="AC177" s="89" t="str">
        <f t="shared" si="36"/>
        <v/>
      </c>
      <c r="AD177" s="100" t="str">
        <f t="shared" si="43"/>
        <v/>
      </c>
      <c r="AE177" s="104" t="str">
        <f t="shared" si="44"/>
        <v/>
      </c>
      <c r="AF177" s="108" t="str">
        <f>IF(AE177&lt;&gt;"",HLOOKUP(AE177,Controle!$2:$3,2,FALSE)+3,"")</f>
        <v/>
      </c>
      <c r="AG177" s="104" t="str">
        <f>IF(AE177&lt;&gt;"",HLOOKUP(AE177,Controle!$2:$3,2,FALSE)+HLOOKUP(AE177,Controle!$2:$3,2,FALSE)*14-8,"")</f>
        <v/>
      </c>
      <c r="AH177" s="105" t="str">
        <f>IF(AJ177&lt;&gt;"",HLOOKUP(AJ177,Controle!$2:$3,2,FALSE)+HLOOKUP(AJ177,Controle!$2:$3,2,FALSE)*14-8,"")</f>
        <v/>
      </c>
      <c r="AI177" s="108" t="str">
        <f>IF(AJ177&lt;&gt;"",HLOOKUP(AJ177,Controle!$2:$3,2,FALSE)+3,"")</f>
        <v/>
      </c>
      <c r="AJ177" s="105" t="str">
        <f t="shared" si="45"/>
        <v/>
      </c>
      <c r="AK177" s="101" t="str">
        <f t="shared" si="46"/>
        <v/>
      </c>
      <c r="AL177" s="89" t="str">
        <f t="shared" si="37"/>
        <v/>
      </c>
      <c r="AM177" s="89" t="str">
        <f t="shared" si="38"/>
        <v/>
      </c>
      <c r="AN177" s="89" t="str">
        <f t="shared" si="39"/>
        <v/>
      </c>
      <c r="AO177" s="89" t="str">
        <f t="shared" si="40"/>
        <v/>
      </c>
      <c r="AP177" s="89" t="str">
        <f t="shared" si="41"/>
        <v/>
      </c>
    </row>
    <row r="178" spans="1:42">
      <c r="A178" t="str">
        <f>IF(B178&lt;&gt;"",VLOOKUP(B178,'Agents Postes'!E$3:F$17,2,FALSE),"")</f>
        <v/>
      </c>
      <c r="B178" s="47"/>
      <c r="C178" s="53"/>
      <c r="D178" s="49"/>
      <c r="E178" s="49"/>
      <c r="F178" s="54"/>
      <c r="G178" s="50"/>
      <c r="H178" s="54"/>
      <c r="I178" s="50"/>
      <c r="J178" s="56"/>
      <c r="K178" s="49"/>
      <c r="L178" s="55"/>
      <c r="M178" s="52"/>
      <c r="N178" s="131"/>
      <c r="P178" s="64" t="str">
        <f t="shared" si="42"/>
        <v>NC</v>
      </c>
      <c r="X178" s="89"/>
      <c r="Y178" s="89" t="str">
        <f t="shared" si="32"/>
        <v/>
      </c>
      <c r="Z178" s="89" t="str">
        <f t="shared" si="33"/>
        <v/>
      </c>
      <c r="AA178" s="89" t="str">
        <f t="shared" si="34"/>
        <v/>
      </c>
      <c r="AB178" s="89" t="str">
        <f t="shared" si="35"/>
        <v/>
      </c>
      <c r="AC178" s="89" t="str">
        <f t="shared" si="36"/>
        <v/>
      </c>
      <c r="AD178" s="100" t="str">
        <f t="shared" si="43"/>
        <v/>
      </c>
      <c r="AE178" s="104" t="str">
        <f t="shared" si="44"/>
        <v/>
      </c>
      <c r="AF178" s="108" t="str">
        <f>IF(AE178&lt;&gt;"",HLOOKUP(AE178,Controle!$2:$3,2,FALSE)+3,"")</f>
        <v/>
      </c>
      <c r="AG178" s="104" t="str">
        <f>IF(AE178&lt;&gt;"",HLOOKUP(AE178,Controle!$2:$3,2,FALSE)+HLOOKUP(AE178,Controle!$2:$3,2,FALSE)*14-8,"")</f>
        <v/>
      </c>
      <c r="AH178" s="105" t="str">
        <f>IF(AJ178&lt;&gt;"",HLOOKUP(AJ178,Controle!$2:$3,2,FALSE)+HLOOKUP(AJ178,Controle!$2:$3,2,FALSE)*14-8,"")</f>
        <v/>
      </c>
      <c r="AI178" s="108" t="str">
        <f>IF(AJ178&lt;&gt;"",HLOOKUP(AJ178,Controle!$2:$3,2,FALSE)+3,"")</f>
        <v/>
      </c>
      <c r="AJ178" s="105" t="str">
        <f t="shared" si="45"/>
        <v/>
      </c>
      <c r="AK178" s="101" t="str">
        <f t="shared" si="46"/>
        <v/>
      </c>
      <c r="AL178" s="89" t="str">
        <f t="shared" si="37"/>
        <v/>
      </c>
      <c r="AM178" s="89" t="str">
        <f t="shared" si="38"/>
        <v/>
      </c>
      <c r="AN178" s="89" t="str">
        <f t="shared" si="39"/>
        <v/>
      </c>
      <c r="AO178" s="89" t="str">
        <f t="shared" si="40"/>
        <v/>
      </c>
      <c r="AP178" s="89" t="str">
        <f t="shared" si="41"/>
        <v/>
      </c>
    </row>
    <row r="179" spans="1:42">
      <c r="A179" t="str">
        <f>IF(B179&lt;&gt;"",VLOOKUP(B179,'Agents Postes'!E$3:F$17,2,FALSE),"")</f>
        <v/>
      </c>
      <c r="B179" s="57"/>
      <c r="C179" s="58"/>
      <c r="D179" s="59"/>
      <c r="E179" s="59"/>
      <c r="F179" s="60"/>
      <c r="G179" s="61"/>
      <c r="H179" s="60"/>
      <c r="I179" s="61"/>
      <c r="J179" s="63"/>
      <c r="K179" s="59"/>
      <c r="L179" s="62"/>
      <c r="M179" s="52"/>
      <c r="N179" s="130"/>
      <c r="P179" s="65" t="str">
        <f t="shared" si="42"/>
        <v>NC</v>
      </c>
      <c r="X179" s="89"/>
      <c r="Y179" s="89" t="str">
        <f t="shared" si="32"/>
        <v/>
      </c>
      <c r="Z179" s="89" t="str">
        <f t="shared" si="33"/>
        <v/>
      </c>
      <c r="AA179" s="89" t="str">
        <f t="shared" si="34"/>
        <v/>
      </c>
      <c r="AB179" s="89" t="str">
        <f t="shared" si="35"/>
        <v/>
      </c>
      <c r="AC179" s="89" t="str">
        <f t="shared" si="36"/>
        <v/>
      </c>
      <c r="AD179" s="100" t="str">
        <f t="shared" si="43"/>
        <v/>
      </c>
      <c r="AE179" s="104" t="str">
        <f t="shared" si="44"/>
        <v/>
      </c>
      <c r="AF179" s="108" t="str">
        <f>IF(AE179&lt;&gt;"",HLOOKUP(AE179,Controle!$2:$3,2,FALSE)+3,"")</f>
        <v/>
      </c>
      <c r="AG179" s="104" t="str">
        <f>IF(AE179&lt;&gt;"",HLOOKUP(AE179,Controle!$2:$3,2,FALSE)+HLOOKUP(AE179,Controle!$2:$3,2,FALSE)*14-8,"")</f>
        <v/>
      </c>
      <c r="AH179" s="105" t="str">
        <f>IF(AJ179&lt;&gt;"",HLOOKUP(AJ179,Controle!$2:$3,2,FALSE)+HLOOKUP(AJ179,Controle!$2:$3,2,FALSE)*14-8,"")</f>
        <v/>
      </c>
      <c r="AI179" s="108" t="str">
        <f>IF(AJ179&lt;&gt;"",HLOOKUP(AJ179,Controle!$2:$3,2,FALSE)+3,"")</f>
        <v/>
      </c>
      <c r="AJ179" s="105" t="str">
        <f t="shared" si="45"/>
        <v/>
      </c>
      <c r="AK179" s="101" t="str">
        <f t="shared" si="46"/>
        <v/>
      </c>
      <c r="AL179" s="89" t="str">
        <f t="shared" si="37"/>
        <v/>
      </c>
      <c r="AM179" s="89" t="str">
        <f t="shared" si="38"/>
        <v/>
      </c>
      <c r="AN179" s="89" t="str">
        <f t="shared" si="39"/>
        <v/>
      </c>
      <c r="AO179" s="89" t="str">
        <f t="shared" si="40"/>
        <v/>
      </c>
      <c r="AP179" s="89" t="str">
        <f t="shared" si="41"/>
        <v/>
      </c>
    </row>
    <row r="180" spans="1:42">
      <c r="A180" t="str">
        <f>IF(B180&lt;&gt;"",VLOOKUP(B180,'Agents Postes'!E$3:F$17,2,FALSE),"")</f>
        <v/>
      </c>
      <c r="B180" s="47"/>
      <c r="C180" s="53"/>
      <c r="D180" s="49"/>
      <c r="E180" s="49"/>
      <c r="F180" s="54"/>
      <c r="G180" s="50"/>
      <c r="H180" s="54"/>
      <c r="I180" s="50"/>
      <c r="J180" s="56"/>
      <c r="K180" s="49"/>
      <c r="L180" s="55"/>
      <c r="M180" s="52"/>
      <c r="N180" s="131"/>
      <c r="P180" s="64" t="str">
        <f t="shared" si="42"/>
        <v>NC</v>
      </c>
      <c r="X180" s="89"/>
      <c r="Y180" s="89" t="str">
        <f t="shared" si="32"/>
        <v/>
      </c>
      <c r="Z180" s="89" t="str">
        <f t="shared" si="33"/>
        <v/>
      </c>
      <c r="AA180" s="89" t="str">
        <f t="shared" si="34"/>
        <v/>
      </c>
      <c r="AB180" s="89" t="str">
        <f t="shared" si="35"/>
        <v/>
      </c>
      <c r="AC180" s="89" t="str">
        <f t="shared" si="36"/>
        <v/>
      </c>
      <c r="AD180" s="100" t="str">
        <f t="shared" si="43"/>
        <v/>
      </c>
      <c r="AE180" s="104" t="str">
        <f t="shared" si="44"/>
        <v/>
      </c>
      <c r="AF180" s="108" t="str">
        <f>IF(AE180&lt;&gt;"",HLOOKUP(AE180,Controle!$2:$3,2,FALSE)+3,"")</f>
        <v/>
      </c>
      <c r="AG180" s="104" t="str">
        <f>IF(AE180&lt;&gt;"",HLOOKUP(AE180,Controle!$2:$3,2,FALSE)+HLOOKUP(AE180,Controle!$2:$3,2,FALSE)*14-8,"")</f>
        <v/>
      </c>
      <c r="AH180" s="105" t="str">
        <f>IF(AJ180&lt;&gt;"",HLOOKUP(AJ180,Controle!$2:$3,2,FALSE)+HLOOKUP(AJ180,Controle!$2:$3,2,FALSE)*14-8,"")</f>
        <v/>
      </c>
      <c r="AI180" s="108" t="str">
        <f>IF(AJ180&lt;&gt;"",HLOOKUP(AJ180,Controle!$2:$3,2,FALSE)+3,"")</f>
        <v/>
      </c>
      <c r="AJ180" s="105" t="str">
        <f t="shared" si="45"/>
        <v/>
      </c>
      <c r="AK180" s="101" t="str">
        <f t="shared" si="46"/>
        <v/>
      </c>
      <c r="AL180" s="89" t="str">
        <f t="shared" si="37"/>
        <v/>
      </c>
      <c r="AM180" s="89" t="str">
        <f t="shared" si="38"/>
        <v/>
      </c>
      <c r="AN180" s="89" t="str">
        <f t="shared" si="39"/>
        <v/>
      </c>
      <c r="AO180" s="89" t="str">
        <f t="shared" si="40"/>
        <v/>
      </c>
      <c r="AP180" s="89" t="str">
        <f t="shared" si="41"/>
        <v/>
      </c>
    </row>
    <row r="181" spans="1:42">
      <c r="A181" t="str">
        <f>IF(B181&lt;&gt;"",VLOOKUP(B181,'Agents Postes'!E$3:F$17,2,FALSE),"")</f>
        <v/>
      </c>
      <c r="B181" s="57"/>
      <c r="C181" s="58"/>
      <c r="D181" s="59"/>
      <c r="E181" s="59"/>
      <c r="F181" s="60"/>
      <c r="G181" s="61"/>
      <c r="H181" s="60"/>
      <c r="I181" s="61"/>
      <c r="J181" s="63"/>
      <c r="K181" s="59"/>
      <c r="L181" s="62"/>
      <c r="M181" s="52"/>
      <c r="N181" s="130"/>
      <c r="P181" s="65" t="str">
        <f t="shared" si="42"/>
        <v>NC</v>
      </c>
      <c r="X181" s="89"/>
      <c r="Y181" s="89" t="str">
        <f t="shared" si="32"/>
        <v/>
      </c>
      <c r="Z181" s="89" t="str">
        <f t="shared" si="33"/>
        <v/>
      </c>
      <c r="AA181" s="89" t="str">
        <f t="shared" si="34"/>
        <v/>
      </c>
      <c r="AB181" s="89" t="str">
        <f t="shared" si="35"/>
        <v/>
      </c>
      <c r="AC181" s="89" t="str">
        <f t="shared" si="36"/>
        <v/>
      </c>
      <c r="AD181" s="100" t="str">
        <f t="shared" si="43"/>
        <v/>
      </c>
      <c r="AE181" s="104" t="str">
        <f t="shared" si="44"/>
        <v/>
      </c>
      <c r="AF181" s="108" t="str">
        <f>IF(AE181&lt;&gt;"",HLOOKUP(AE181,Controle!$2:$3,2,FALSE)+3,"")</f>
        <v/>
      </c>
      <c r="AG181" s="104" t="str">
        <f>IF(AE181&lt;&gt;"",HLOOKUP(AE181,Controle!$2:$3,2,FALSE)+HLOOKUP(AE181,Controle!$2:$3,2,FALSE)*14-8,"")</f>
        <v/>
      </c>
      <c r="AH181" s="105" t="str">
        <f>IF(AJ181&lt;&gt;"",HLOOKUP(AJ181,Controle!$2:$3,2,FALSE)+HLOOKUP(AJ181,Controle!$2:$3,2,FALSE)*14-8,"")</f>
        <v/>
      </c>
      <c r="AI181" s="108" t="str">
        <f>IF(AJ181&lt;&gt;"",HLOOKUP(AJ181,Controle!$2:$3,2,FALSE)+3,"")</f>
        <v/>
      </c>
      <c r="AJ181" s="105" t="str">
        <f t="shared" si="45"/>
        <v/>
      </c>
      <c r="AK181" s="101" t="str">
        <f t="shared" si="46"/>
        <v/>
      </c>
      <c r="AL181" s="89" t="str">
        <f t="shared" si="37"/>
        <v/>
      </c>
      <c r="AM181" s="89" t="str">
        <f t="shared" si="38"/>
        <v/>
      </c>
      <c r="AN181" s="89" t="str">
        <f t="shared" si="39"/>
        <v/>
      </c>
      <c r="AO181" s="89" t="str">
        <f t="shared" si="40"/>
        <v/>
      </c>
      <c r="AP181" s="89" t="str">
        <f t="shared" si="41"/>
        <v/>
      </c>
    </row>
    <row r="182" spans="1:42">
      <c r="A182" t="str">
        <f>IF(B182&lt;&gt;"",VLOOKUP(B182,'Agents Postes'!E$3:F$17,2,FALSE),"")</f>
        <v/>
      </c>
      <c r="B182" s="47"/>
      <c r="C182" s="53"/>
      <c r="D182" s="49"/>
      <c r="E182" s="49"/>
      <c r="F182" s="54"/>
      <c r="G182" s="50"/>
      <c r="H182" s="54"/>
      <c r="I182" s="50"/>
      <c r="J182" s="56"/>
      <c r="K182" s="49"/>
      <c r="L182" s="55"/>
      <c r="M182" s="52"/>
      <c r="N182" s="131"/>
      <c r="P182" s="64" t="str">
        <f t="shared" si="42"/>
        <v>NC</v>
      </c>
      <c r="X182" s="89"/>
      <c r="Y182" s="89" t="str">
        <f t="shared" si="32"/>
        <v/>
      </c>
      <c r="Z182" s="89" t="str">
        <f t="shared" si="33"/>
        <v/>
      </c>
      <c r="AA182" s="89" t="str">
        <f t="shared" si="34"/>
        <v/>
      </c>
      <c r="AB182" s="89" t="str">
        <f t="shared" si="35"/>
        <v/>
      </c>
      <c r="AC182" s="89" t="str">
        <f t="shared" si="36"/>
        <v/>
      </c>
      <c r="AD182" s="100" t="str">
        <f t="shared" si="43"/>
        <v/>
      </c>
      <c r="AE182" s="104" t="str">
        <f t="shared" si="44"/>
        <v/>
      </c>
      <c r="AF182" s="108" t="str">
        <f>IF(AE182&lt;&gt;"",HLOOKUP(AE182,Controle!$2:$3,2,FALSE)+3,"")</f>
        <v/>
      </c>
      <c r="AG182" s="104" t="str">
        <f>IF(AE182&lt;&gt;"",HLOOKUP(AE182,Controle!$2:$3,2,FALSE)+HLOOKUP(AE182,Controle!$2:$3,2,FALSE)*14-8,"")</f>
        <v/>
      </c>
      <c r="AH182" s="105" t="str">
        <f>IF(AJ182&lt;&gt;"",HLOOKUP(AJ182,Controle!$2:$3,2,FALSE)+HLOOKUP(AJ182,Controle!$2:$3,2,FALSE)*14-8,"")</f>
        <v/>
      </c>
      <c r="AI182" s="108" t="str">
        <f>IF(AJ182&lt;&gt;"",HLOOKUP(AJ182,Controle!$2:$3,2,FALSE)+3,"")</f>
        <v/>
      </c>
      <c r="AJ182" s="105" t="str">
        <f t="shared" si="45"/>
        <v/>
      </c>
      <c r="AK182" s="101" t="str">
        <f t="shared" si="46"/>
        <v/>
      </c>
      <c r="AL182" s="89" t="str">
        <f t="shared" si="37"/>
        <v/>
      </c>
      <c r="AM182" s="89" t="str">
        <f t="shared" si="38"/>
        <v/>
      </c>
      <c r="AN182" s="89" t="str">
        <f t="shared" si="39"/>
        <v/>
      </c>
      <c r="AO182" s="89" t="str">
        <f t="shared" si="40"/>
        <v/>
      </c>
      <c r="AP182" s="89" t="str">
        <f t="shared" si="41"/>
        <v/>
      </c>
    </row>
    <row r="183" spans="1:42">
      <c r="A183" t="str">
        <f>IF(B183&lt;&gt;"",VLOOKUP(B183,'Agents Postes'!E$3:F$17,2,FALSE),"")</f>
        <v/>
      </c>
      <c r="B183" s="57"/>
      <c r="C183" s="58"/>
      <c r="D183" s="59"/>
      <c r="E183" s="59"/>
      <c r="F183" s="60"/>
      <c r="G183" s="61"/>
      <c r="H183" s="60"/>
      <c r="I183" s="61"/>
      <c r="J183" s="63"/>
      <c r="K183" s="59"/>
      <c r="L183" s="62"/>
      <c r="M183" s="52"/>
      <c r="N183" s="130"/>
      <c r="P183" s="65" t="str">
        <f t="shared" si="42"/>
        <v>NC</v>
      </c>
      <c r="X183" s="89"/>
      <c r="Y183" s="89" t="str">
        <f t="shared" si="32"/>
        <v/>
      </c>
      <c r="Z183" s="89" t="str">
        <f t="shared" si="33"/>
        <v/>
      </c>
      <c r="AA183" s="89" t="str">
        <f t="shared" si="34"/>
        <v/>
      </c>
      <c r="AB183" s="89" t="str">
        <f t="shared" si="35"/>
        <v/>
      </c>
      <c r="AC183" s="89" t="str">
        <f t="shared" si="36"/>
        <v/>
      </c>
      <c r="AD183" s="100" t="str">
        <f t="shared" si="43"/>
        <v/>
      </c>
      <c r="AE183" s="104" t="str">
        <f t="shared" si="44"/>
        <v/>
      </c>
      <c r="AF183" s="108" t="str">
        <f>IF(AE183&lt;&gt;"",HLOOKUP(AE183,Controle!$2:$3,2,FALSE)+3,"")</f>
        <v/>
      </c>
      <c r="AG183" s="104" t="str">
        <f>IF(AE183&lt;&gt;"",HLOOKUP(AE183,Controle!$2:$3,2,FALSE)+HLOOKUP(AE183,Controle!$2:$3,2,FALSE)*14-8,"")</f>
        <v/>
      </c>
      <c r="AH183" s="105" t="str">
        <f>IF(AJ183&lt;&gt;"",HLOOKUP(AJ183,Controle!$2:$3,2,FALSE)+HLOOKUP(AJ183,Controle!$2:$3,2,FALSE)*14-8,"")</f>
        <v/>
      </c>
      <c r="AI183" s="108" t="str">
        <f>IF(AJ183&lt;&gt;"",HLOOKUP(AJ183,Controle!$2:$3,2,FALSE)+3,"")</f>
        <v/>
      </c>
      <c r="AJ183" s="105" t="str">
        <f t="shared" si="45"/>
        <v/>
      </c>
      <c r="AK183" s="101" t="str">
        <f t="shared" si="46"/>
        <v/>
      </c>
      <c r="AL183" s="89" t="str">
        <f t="shared" si="37"/>
        <v/>
      </c>
      <c r="AM183" s="89" t="str">
        <f t="shared" si="38"/>
        <v/>
      </c>
      <c r="AN183" s="89" t="str">
        <f t="shared" si="39"/>
        <v/>
      </c>
      <c r="AO183" s="89" t="str">
        <f t="shared" si="40"/>
        <v/>
      </c>
      <c r="AP183" s="89" t="str">
        <f t="shared" si="41"/>
        <v/>
      </c>
    </row>
    <row r="184" spans="1:42">
      <c r="A184" t="str">
        <f>IF(B184&lt;&gt;"",VLOOKUP(B184,'Agents Postes'!E$3:F$17,2,FALSE),"")</f>
        <v/>
      </c>
      <c r="B184" s="47"/>
      <c r="C184" s="53"/>
      <c r="D184" s="49"/>
      <c r="E184" s="49"/>
      <c r="F184" s="54"/>
      <c r="G184" s="50"/>
      <c r="H184" s="54"/>
      <c r="I184" s="50"/>
      <c r="J184" s="56"/>
      <c r="K184" s="49"/>
      <c r="L184" s="55"/>
      <c r="M184" s="52"/>
      <c r="N184" s="131"/>
      <c r="P184" s="64" t="str">
        <f t="shared" si="42"/>
        <v>NC</v>
      </c>
      <c r="X184" s="89"/>
      <c r="Y184" s="89" t="str">
        <f t="shared" si="32"/>
        <v/>
      </c>
      <c r="Z184" s="89" t="str">
        <f t="shared" si="33"/>
        <v/>
      </c>
      <c r="AA184" s="89" t="str">
        <f t="shared" si="34"/>
        <v/>
      </c>
      <c r="AB184" s="89" t="str">
        <f t="shared" si="35"/>
        <v/>
      </c>
      <c r="AC184" s="89" t="str">
        <f t="shared" si="36"/>
        <v/>
      </c>
      <c r="AD184" s="100" t="str">
        <f t="shared" si="43"/>
        <v/>
      </c>
      <c r="AE184" s="104" t="str">
        <f t="shared" si="44"/>
        <v/>
      </c>
      <c r="AF184" s="108" t="str">
        <f>IF(AE184&lt;&gt;"",HLOOKUP(AE184,Controle!$2:$3,2,FALSE)+3,"")</f>
        <v/>
      </c>
      <c r="AG184" s="104" t="str">
        <f>IF(AE184&lt;&gt;"",HLOOKUP(AE184,Controle!$2:$3,2,FALSE)+HLOOKUP(AE184,Controle!$2:$3,2,FALSE)*14-8,"")</f>
        <v/>
      </c>
      <c r="AH184" s="105" t="str">
        <f>IF(AJ184&lt;&gt;"",HLOOKUP(AJ184,Controle!$2:$3,2,FALSE)+HLOOKUP(AJ184,Controle!$2:$3,2,FALSE)*14-8,"")</f>
        <v/>
      </c>
      <c r="AI184" s="108" t="str">
        <f>IF(AJ184&lt;&gt;"",HLOOKUP(AJ184,Controle!$2:$3,2,FALSE)+3,"")</f>
        <v/>
      </c>
      <c r="AJ184" s="105" t="str">
        <f t="shared" si="45"/>
        <v/>
      </c>
      <c r="AK184" s="101" t="str">
        <f t="shared" si="46"/>
        <v/>
      </c>
      <c r="AL184" s="89" t="str">
        <f t="shared" si="37"/>
        <v/>
      </c>
      <c r="AM184" s="89" t="str">
        <f t="shared" si="38"/>
        <v/>
      </c>
      <c r="AN184" s="89" t="str">
        <f t="shared" si="39"/>
        <v/>
      </c>
      <c r="AO184" s="89" t="str">
        <f t="shared" si="40"/>
        <v/>
      </c>
      <c r="AP184" s="89" t="str">
        <f t="shared" si="41"/>
        <v/>
      </c>
    </row>
    <row r="185" spans="1:42">
      <c r="A185" t="str">
        <f>IF(B185&lt;&gt;"",VLOOKUP(B185,'Agents Postes'!E$3:F$17,2,FALSE),"")</f>
        <v/>
      </c>
      <c r="B185" s="57"/>
      <c r="C185" s="58"/>
      <c r="D185" s="59"/>
      <c r="E185" s="59"/>
      <c r="F185" s="60"/>
      <c r="G185" s="61"/>
      <c r="H185" s="60"/>
      <c r="I185" s="61"/>
      <c r="J185" s="63"/>
      <c r="K185" s="59"/>
      <c r="L185" s="62"/>
      <c r="M185" s="52"/>
      <c r="N185" s="130"/>
      <c r="P185" s="65" t="str">
        <f t="shared" si="42"/>
        <v>NC</v>
      </c>
      <c r="X185" s="89"/>
      <c r="Y185" s="89" t="str">
        <f t="shared" si="32"/>
        <v/>
      </c>
      <c r="Z185" s="89" t="str">
        <f t="shared" si="33"/>
        <v/>
      </c>
      <c r="AA185" s="89" t="str">
        <f t="shared" si="34"/>
        <v/>
      </c>
      <c r="AB185" s="89" t="str">
        <f t="shared" si="35"/>
        <v/>
      </c>
      <c r="AC185" s="89" t="str">
        <f t="shared" si="36"/>
        <v/>
      </c>
      <c r="AD185" s="100" t="str">
        <f t="shared" si="43"/>
        <v/>
      </c>
      <c r="AE185" s="104" t="str">
        <f t="shared" si="44"/>
        <v/>
      </c>
      <c r="AF185" s="108" t="str">
        <f>IF(AE185&lt;&gt;"",HLOOKUP(AE185,Controle!$2:$3,2,FALSE)+3,"")</f>
        <v/>
      </c>
      <c r="AG185" s="104" t="str">
        <f>IF(AE185&lt;&gt;"",HLOOKUP(AE185,Controle!$2:$3,2,FALSE)+HLOOKUP(AE185,Controle!$2:$3,2,FALSE)*14-8,"")</f>
        <v/>
      </c>
      <c r="AH185" s="105" t="str">
        <f>IF(AJ185&lt;&gt;"",HLOOKUP(AJ185,Controle!$2:$3,2,FALSE)+HLOOKUP(AJ185,Controle!$2:$3,2,FALSE)*14-8,"")</f>
        <v/>
      </c>
      <c r="AI185" s="108" t="str">
        <f>IF(AJ185&lt;&gt;"",HLOOKUP(AJ185,Controle!$2:$3,2,FALSE)+3,"")</f>
        <v/>
      </c>
      <c r="AJ185" s="105" t="str">
        <f t="shared" si="45"/>
        <v/>
      </c>
      <c r="AK185" s="101" t="str">
        <f t="shared" si="46"/>
        <v/>
      </c>
      <c r="AL185" s="89" t="str">
        <f t="shared" si="37"/>
        <v/>
      </c>
      <c r="AM185" s="89" t="str">
        <f t="shared" si="38"/>
        <v/>
      </c>
      <c r="AN185" s="89" t="str">
        <f t="shared" si="39"/>
        <v/>
      </c>
      <c r="AO185" s="89" t="str">
        <f t="shared" si="40"/>
        <v/>
      </c>
      <c r="AP185" s="89" t="str">
        <f t="shared" si="41"/>
        <v/>
      </c>
    </row>
    <row r="186" spans="1:42">
      <c r="A186" t="str">
        <f>IF(B186&lt;&gt;"",VLOOKUP(B186,'Agents Postes'!E$3:F$17,2,FALSE),"")</f>
        <v/>
      </c>
      <c r="B186" s="47"/>
      <c r="C186" s="53"/>
      <c r="D186" s="49"/>
      <c r="E186" s="49"/>
      <c r="F186" s="54"/>
      <c r="G186" s="50"/>
      <c r="H186" s="54"/>
      <c r="I186" s="50"/>
      <c r="J186" s="56"/>
      <c r="K186" s="49"/>
      <c r="L186" s="55"/>
      <c r="M186" s="52"/>
      <c r="N186" s="131"/>
      <c r="P186" s="64" t="str">
        <f t="shared" si="42"/>
        <v>NC</v>
      </c>
      <c r="X186" s="89"/>
      <c r="Y186" s="89" t="str">
        <f t="shared" si="32"/>
        <v/>
      </c>
      <c r="Z186" s="89" t="str">
        <f t="shared" si="33"/>
        <v/>
      </c>
      <c r="AA186" s="89" t="str">
        <f t="shared" si="34"/>
        <v/>
      </c>
      <c r="AB186" s="89" t="str">
        <f t="shared" si="35"/>
        <v/>
      </c>
      <c r="AC186" s="89" t="str">
        <f t="shared" si="36"/>
        <v/>
      </c>
      <c r="AD186" s="100" t="str">
        <f t="shared" si="43"/>
        <v/>
      </c>
      <c r="AE186" s="104" t="str">
        <f t="shared" si="44"/>
        <v/>
      </c>
      <c r="AF186" s="108" t="str">
        <f>IF(AE186&lt;&gt;"",HLOOKUP(AE186,Controle!$2:$3,2,FALSE)+3,"")</f>
        <v/>
      </c>
      <c r="AG186" s="104" t="str">
        <f>IF(AE186&lt;&gt;"",HLOOKUP(AE186,Controle!$2:$3,2,FALSE)+HLOOKUP(AE186,Controle!$2:$3,2,FALSE)*14-8,"")</f>
        <v/>
      </c>
      <c r="AH186" s="105" t="str">
        <f>IF(AJ186&lt;&gt;"",HLOOKUP(AJ186,Controle!$2:$3,2,FALSE)+HLOOKUP(AJ186,Controle!$2:$3,2,FALSE)*14-8,"")</f>
        <v/>
      </c>
      <c r="AI186" s="108" t="str">
        <f>IF(AJ186&lt;&gt;"",HLOOKUP(AJ186,Controle!$2:$3,2,FALSE)+3,"")</f>
        <v/>
      </c>
      <c r="AJ186" s="105" t="str">
        <f t="shared" si="45"/>
        <v/>
      </c>
      <c r="AK186" s="101" t="str">
        <f t="shared" si="46"/>
        <v/>
      </c>
      <c r="AL186" s="89" t="str">
        <f t="shared" si="37"/>
        <v/>
      </c>
      <c r="AM186" s="89" t="str">
        <f t="shared" si="38"/>
        <v/>
      </c>
      <c r="AN186" s="89" t="str">
        <f t="shared" si="39"/>
        <v/>
      </c>
      <c r="AO186" s="89" t="str">
        <f t="shared" si="40"/>
        <v/>
      </c>
      <c r="AP186" s="89" t="str">
        <f t="shared" si="41"/>
        <v/>
      </c>
    </row>
    <row r="187" spans="1:42">
      <c r="A187" t="str">
        <f>IF(B187&lt;&gt;"",VLOOKUP(B187,'Agents Postes'!E$3:F$17,2,FALSE),"")</f>
        <v/>
      </c>
      <c r="B187" s="57"/>
      <c r="C187" s="58"/>
      <c r="D187" s="59"/>
      <c r="E187" s="59"/>
      <c r="F187" s="60"/>
      <c r="G187" s="61"/>
      <c r="H187" s="60"/>
      <c r="I187" s="61"/>
      <c r="J187" s="63"/>
      <c r="K187" s="59"/>
      <c r="L187" s="62"/>
      <c r="M187" s="52"/>
      <c r="N187" s="130"/>
      <c r="P187" s="65" t="str">
        <f t="shared" si="42"/>
        <v>NC</v>
      </c>
      <c r="X187" s="89"/>
      <c r="Y187" s="89" t="str">
        <f t="shared" si="32"/>
        <v/>
      </c>
      <c r="Z187" s="89" t="str">
        <f t="shared" si="33"/>
        <v/>
      </c>
      <c r="AA187" s="89" t="str">
        <f t="shared" si="34"/>
        <v/>
      </c>
      <c r="AB187" s="89" t="str">
        <f t="shared" si="35"/>
        <v/>
      </c>
      <c r="AC187" s="89" t="str">
        <f t="shared" si="36"/>
        <v/>
      </c>
      <c r="AD187" s="100" t="str">
        <f t="shared" si="43"/>
        <v/>
      </c>
      <c r="AE187" s="104" t="str">
        <f t="shared" si="44"/>
        <v/>
      </c>
      <c r="AF187" s="108" t="str">
        <f>IF(AE187&lt;&gt;"",HLOOKUP(AE187,Controle!$2:$3,2,FALSE)+3,"")</f>
        <v/>
      </c>
      <c r="AG187" s="104" t="str">
        <f>IF(AE187&lt;&gt;"",HLOOKUP(AE187,Controle!$2:$3,2,FALSE)+HLOOKUP(AE187,Controle!$2:$3,2,FALSE)*14-8,"")</f>
        <v/>
      </c>
      <c r="AH187" s="105" t="str">
        <f>IF(AJ187&lt;&gt;"",HLOOKUP(AJ187,Controle!$2:$3,2,FALSE)+HLOOKUP(AJ187,Controle!$2:$3,2,FALSE)*14-8,"")</f>
        <v/>
      </c>
      <c r="AI187" s="108" t="str">
        <f>IF(AJ187&lt;&gt;"",HLOOKUP(AJ187,Controle!$2:$3,2,FALSE)+3,"")</f>
        <v/>
      </c>
      <c r="AJ187" s="105" t="str">
        <f t="shared" si="45"/>
        <v/>
      </c>
      <c r="AK187" s="101" t="str">
        <f t="shared" si="46"/>
        <v/>
      </c>
      <c r="AL187" s="89" t="str">
        <f t="shared" si="37"/>
        <v/>
      </c>
      <c r="AM187" s="89" t="str">
        <f t="shared" si="38"/>
        <v/>
      </c>
      <c r="AN187" s="89" t="str">
        <f t="shared" si="39"/>
        <v/>
      </c>
      <c r="AO187" s="89" t="str">
        <f t="shared" si="40"/>
        <v/>
      </c>
      <c r="AP187" s="89" t="str">
        <f t="shared" si="41"/>
        <v/>
      </c>
    </row>
    <row r="188" spans="1:42">
      <c r="A188" t="str">
        <f>IF(B188&lt;&gt;"",VLOOKUP(B188,'Agents Postes'!E$3:F$17,2,FALSE),"")</f>
        <v/>
      </c>
      <c r="B188" s="47"/>
      <c r="C188" s="53"/>
      <c r="D188" s="49"/>
      <c r="E188" s="49"/>
      <c r="F188" s="54"/>
      <c r="G188" s="50"/>
      <c r="H188" s="54"/>
      <c r="I188" s="50"/>
      <c r="J188" s="56"/>
      <c r="K188" s="49"/>
      <c r="L188" s="55"/>
      <c r="M188" s="52"/>
      <c r="N188" s="131"/>
      <c r="P188" s="64" t="str">
        <f t="shared" si="42"/>
        <v>NC</v>
      </c>
      <c r="X188" s="89"/>
      <c r="Y188" s="89" t="str">
        <f t="shared" si="32"/>
        <v/>
      </c>
      <c r="Z188" s="89" t="str">
        <f t="shared" si="33"/>
        <v/>
      </c>
      <c r="AA188" s="89" t="str">
        <f t="shared" si="34"/>
        <v/>
      </c>
      <c r="AB188" s="89" t="str">
        <f t="shared" si="35"/>
        <v/>
      </c>
      <c r="AC188" s="89" t="str">
        <f t="shared" si="36"/>
        <v/>
      </c>
      <c r="AD188" s="100" t="str">
        <f t="shared" si="43"/>
        <v/>
      </c>
      <c r="AE188" s="104" t="str">
        <f t="shared" si="44"/>
        <v/>
      </c>
      <c r="AF188" s="108" t="str">
        <f>IF(AE188&lt;&gt;"",HLOOKUP(AE188,Controle!$2:$3,2,FALSE)+3,"")</f>
        <v/>
      </c>
      <c r="AG188" s="104" t="str">
        <f>IF(AE188&lt;&gt;"",HLOOKUP(AE188,Controle!$2:$3,2,FALSE)+HLOOKUP(AE188,Controle!$2:$3,2,FALSE)*14-8,"")</f>
        <v/>
      </c>
      <c r="AH188" s="105" t="str">
        <f>IF(AJ188&lt;&gt;"",HLOOKUP(AJ188,Controle!$2:$3,2,FALSE)+HLOOKUP(AJ188,Controle!$2:$3,2,FALSE)*14-8,"")</f>
        <v/>
      </c>
      <c r="AI188" s="108" t="str">
        <f>IF(AJ188&lt;&gt;"",HLOOKUP(AJ188,Controle!$2:$3,2,FALSE)+3,"")</f>
        <v/>
      </c>
      <c r="AJ188" s="105" t="str">
        <f t="shared" si="45"/>
        <v/>
      </c>
      <c r="AK188" s="101" t="str">
        <f t="shared" si="46"/>
        <v/>
      </c>
      <c r="AL188" s="89" t="str">
        <f t="shared" si="37"/>
        <v/>
      </c>
      <c r="AM188" s="89" t="str">
        <f t="shared" si="38"/>
        <v/>
      </c>
      <c r="AN188" s="89" t="str">
        <f t="shared" si="39"/>
        <v/>
      </c>
      <c r="AO188" s="89" t="str">
        <f t="shared" si="40"/>
        <v/>
      </c>
      <c r="AP188" s="89" t="str">
        <f t="shared" si="41"/>
        <v/>
      </c>
    </row>
    <row r="189" spans="1:42">
      <c r="A189" t="str">
        <f>IF(B189&lt;&gt;"",VLOOKUP(B189,'Agents Postes'!E$3:F$17,2,FALSE),"")</f>
        <v/>
      </c>
      <c r="B189" s="57"/>
      <c r="C189" s="58"/>
      <c r="D189" s="59"/>
      <c r="E189" s="59"/>
      <c r="F189" s="60"/>
      <c r="G189" s="61"/>
      <c r="H189" s="60"/>
      <c r="I189" s="61"/>
      <c r="J189" s="63"/>
      <c r="K189" s="59"/>
      <c r="L189" s="62"/>
      <c r="M189" s="52"/>
      <c r="N189" s="130"/>
      <c r="P189" s="65" t="str">
        <f t="shared" si="42"/>
        <v>NC</v>
      </c>
      <c r="X189" s="89"/>
      <c r="Y189" s="89" t="str">
        <f t="shared" si="32"/>
        <v/>
      </c>
      <c r="Z189" s="89" t="str">
        <f t="shared" si="33"/>
        <v/>
      </c>
      <c r="AA189" s="89" t="str">
        <f t="shared" si="34"/>
        <v/>
      </c>
      <c r="AB189" s="89" t="str">
        <f t="shared" si="35"/>
        <v/>
      </c>
      <c r="AC189" s="89" t="str">
        <f t="shared" si="36"/>
        <v/>
      </c>
      <c r="AD189" s="100" t="str">
        <f t="shared" si="43"/>
        <v/>
      </c>
      <c r="AE189" s="104" t="str">
        <f t="shared" si="44"/>
        <v/>
      </c>
      <c r="AF189" s="108" t="str">
        <f>IF(AE189&lt;&gt;"",HLOOKUP(AE189,Controle!$2:$3,2,FALSE)+3,"")</f>
        <v/>
      </c>
      <c r="AG189" s="104" t="str">
        <f>IF(AE189&lt;&gt;"",HLOOKUP(AE189,Controle!$2:$3,2,FALSE)+HLOOKUP(AE189,Controle!$2:$3,2,FALSE)*14-8,"")</f>
        <v/>
      </c>
      <c r="AH189" s="105" t="str">
        <f>IF(AJ189&lt;&gt;"",HLOOKUP(AJ189,Controle!$2:$3,2,FALSE)+HLOOKUP(AJ189,Controle!$2:$3,2,FALSE)*14-8,"")</f>
        <v/>
      </c>
      <c r="AI189" s="108" t="str">
        <f>IF(AJ189&lt;&gt;"",HLOOKUP(AJ189,Controle!$2:$3,2,FALSE)+3,"")</f>
        <v/>
      </c>
      <c r="AJ189" s="105" t="str">
        <f t="shared" si="45"/>
        <v/>
      </c>
      <c r="AK189" s="101" t="str">
        <f t="shared" si="46"/>
        <v/>
      </c>
      <c r="AL189" s="89" t="str">
        <f t="shared" si="37"/>
        <v/>
      </c>
      <c r="AM189" s="89" t="str">
        <f t="shared" si="38"/>
        <v/>
      </c>
      <c r="AN189" s="89" t="str">
        <f t="shared" si="39"/>
        <v/>
      </c>
      <c r="AO189" s="89" t="str">
        <f t="shared" si="40"/>
        <v/>
      </c>
      <c r="AP189" s="89" t="str">
        <f t="shared" si="41"/>
        <v/>
      </c>
    </row>
    <row r="190" spans="1:42">
      <c r="A190" t="str">
        <f>IF(B190&lt;&gt;"",VLOOKUP(B190,'Agents Postes'!E$3:F$17,2,FALSE),"")</f>
        <v/>
      </c>
      <c r="B190" s="47"/>
      <c r="C190" s="53"/>
      <c r="D190" s="49"/>
      <c r="E190" s="49"/>
      <c r="F190" s="54"/>
      <c r="G190" s="50"/>
      <c r="H190" s="54"/>
      <c r="I190" s="50"/>
      <c r="J190" s="56"/>
      <c r="K190" s="49"/>
      <c r="L190" s="55"/>
      <c r="M190" s="52"/>
      <c r="N190" s="131"/>
      <c r="P190" s="64" t="str">
        <f t="shared" si="42"/>
        <v>NC</v>
      </c>
      <c r="X190" s="89"/>
      <c r="Y190" s="89" t="str">
        <f t="shared" si="32"/>
        <v/>
      </c>
      <c r="Z190" s="89" t="str">
        <f t="shared" si="33"/>
        <v/>
      </c>
      <c r="AA190" s="89" t="str">
        <f t="shared" si="34"/>
        <v/>
      </c>
      <c r="AB190" s="89" t="str">
        <f t="shared" si="35"/>
        <v/>
      </c>
      <c r="AC190" s="89" t="str">
        <f t="shared" si="36"/>
        <v/>
      </c>
      <c r="AD190" s="100" t="str">
        <f t="shared" si="43"/>
        <v/>
      </c>
      <c r="AE190" s="104" t="str">
        <f t="shared" si="44"/>
        <v/>
      </c>
      <c r="AF190" s="108" t="str">
        <f>IF(AE190&lt;&gt;"",HLOOKUP(AE190,Controle!$2:$3,2,FALSE)+3,"")</f>
        <v/>
      </c>
      <c r="AG190" s="104" t="str">
        <f>IF(AE190&lt;&gt;"",HLOOKUP(AE190,Controle!$2:$3,2,FALSE)+HLOOKUP(AE190,Controle!$2:$3,2,FALSE)*14-8,"")</f>
        <v/>
      </c>
      <c r="AH190" s="105" t="str">
        <f>IF(AJ190&lt;&gt;"",HLOOKUP(AJ190,Controle!$2:$3,2,FALSE)+HLOOKUP(AJ190,Controle!$2:$3,2,FALSE)*14-8,"")</f>
        <v/>
      </c>
      <c r="AI190" s="108" t="str">
        <f>IF(AJ190&lt;&gt;"",HLOOKUP(AJ190,Controle!$2:$3,2,FALSE)+3,"")</f>
        <v/>
      </c>
      <c r="AJ190" s="105" t="str">
        <f t="shared" si="45"/>
        <v/>
      </c>
      <c r="AK190" s="101" t="str">
        <f t="shared" si="46"/>
        <v/>
      </c>
      <c r="AL190" s="89" t="str">
        <f t="shared" si="37"/>
        <v/>
      </c>
      <c r="AM190" s="89" t="str">
        <f t="shared" si="38"/>
        <v/>
      </c>
      <c r="AN190" s="89" t="str">
        <f t="shared" si="39"/>
        <v/>
      </c>
      <c r="AO190" s="89" t="str">
        <f t="shared" si="40"/>
        <v/>
      </c>
      <c r="AP190" s="89" t="str">
        <f t="shared" si="41"/>
        <v/>
      </c>
    </row>
    <row r="191" spans="1:42">
      <c r="A191" t="str">
        <f>IF(B191&lt;&gt;"",VLOOKUP(B191,'Agents Postes'!E$3:F$17,2,FALSE),"")</f>
        <v/>
      </c>
      <c r="B191" s="57"/>
      <c r="C191" s="58"/>
      <c r="D191" s="59"/>
      <c r="E191" s="59"/>
      <c r="F191" s="60"/>
      <c r="G191" s="61"/>
      <c r="H191" s="60"/>
      <c r="I191" s="61"/>
      <c r="J191" s="63"/>
      <c r="K191" s="59"/>
      <c r="L191" s="62"/>
      <c r="M191" s="52"/>
      <c r="N191" s="130"/>
      <c r="P191" s="65" t="str">
        <f t="shared" si="42"/>
        <v>NC</v>
      </c>
      <c r="X191" s="89"/>
      <c r="Y191" s="89" t="str">
        <f t="shared" si="32"/>
        <v/>
      </c>
      <c r="Z191" s="89" t="str">
        <f t="shared" si="33"/>
        <v/>
      </c>
      <c r="AA191" s="89" t="str">
        <f t="shared" si="34"/>
        <v/>
      </c>
      <c r="AB191" s="89" t="str">
        <f t="shared" si="35"/>
        <v/>
      </c>
      <c r="AC191" s="89" t="str">
        <f t="shared" si="36"/>
        <v/>
      </c>
      <c r="AD191" s="100" t="str">
        <f t="shared" si="43"/>
        <v/>
      </c>
      <c r="AE191" s="104" t="str">
        <f t="shared" si="44"/>
        <v/>
      </c>
      <c r="AF191" s="108" t="str">
        <f>IF(AE191&lt;&gt;"",HLOOKUP(AE191,Controle!$2:$3,2,FALSE)+3,"")</f>
        <v/>
      </c>
      <c r="AG191" s="104" t="str">
        <f>IF(AE191&lt;&gt;"",HLOOKUP(AE191,Controle!$2:$3,2,FALSE)+HLOOKUP(AE191,Controle!$2:$3,2,FALSE)*14-8,"")</f>
        <v/>
      </c>
      <c r="AH191" s="105" t="str">
        <f>IF(AJ191&lt;&gt;"",HLOOKUP(AJ191,Controle!$2:$3,2,FALSE)+HLOOKUP(AJ191,Controle!$2:$3,2,FALSE)*14-8,"")</f>
        <v/>
      </c>
      <c r="AI191" s="108" t="str">
        <f>IF(AJ191&lt;&gt;"",HLOOKUP(AJ191,Controle!$2:$3,2,FALSE)+3,"")</f>
        <v/>
      </c>
      <c r="AJ191" s="105" t="str">
        <f t="shared" si="45"/>
        <v/>
      </c>
      <c r="AK191" s="101" t="str">
        <f t="shared" si="46"/>
        <v/>
      </c>
      <c r="AL191" s="89" t="str">
        <f t="shared" si="37"/>
        <v/>
      </c>
      <c r="AM191" s="89" t="str">
        <f t="shared" si="38"/>
        <v/>
      </c>
      <c r="AN191" s="89" t="str">
        <f t="shared" si="39"/>
        <v/>
      </c>
      <c r="AO191" s="89" t="str">
        <f t="shared" si="40"/>
        <v/>
      </c>
      <c r="AP191" s="89" t="str">
        <f t="shared" si="41"/>
        <v/>
      </c>
    </row>
    <row r="192" spans="1:42">
      <c r="A192" t="str">
        <f>IF(B192&lt;&gt;"",VLOOKUP(B192,'Agents Postes'!E$3:F$17,2,FALSE),"")</f>
        <v/>
      </c>
      <c r="B192" s="47"/>
      <c r="C192" s="53"/>
      <c r="D192" s="49"/>
      <c r="E192" s="49"/>
      <c r="F192" s="54"/>
      <c r="G192" s="50"/>
      <c r="H192" s="54"/>
      <c r="I192" s="50"/>
      <c r="J192" s="56"/>
      <c r="K192" s="49"/>
      <c r="L192" s="55"/>
      <c r="M192" s="52"/>
      <c r="N192" s="131"/>
      <c r="P192" s="64" t="str">
        <f t="shared" si="42"/>
        <v>NC</v>
      </c>
      <c r="X192" s="89"/>
      <c r="Y192" s="89" t="str">
        <f t="shared" si="32"/>
        <v/>
      </c>
      <c r="Z192" s="89" t="str">
        <f t="shared" si="33"/>
        <v/>
      </c>
      <c r="AA192" s="89" t="str">
        <f t="shared" si="34"/>
        <v/>
      </c>
      <c r="AB192" s="89" t="str">
        <f t="shared" si="35"/>
        <v/>
      </c>
      <c r="AC192" s="89" t="str">
        <f t="shared" si="36"/>
        <v/>
      </c>
      <c r="AD192" s="100" t="str">
        <f t="shared" si="43"/>
        <v/>
      </c>
      <c r="AE192" s="104" t="str">
        <f t="shared" si="44"/>
        <v/>
      </c>
      <c r="AF192" s="108" t="str">
        <f>IF(AE192&lt;&gt;"",HLOOKUP(AE192,Controle!$2:$3,2,FALSE)+3,"")</f>
        <v/>
      </c>
      <c r="AG192" s="104" t="str">
        <f>IF(AE192&lt;&gt;"",HLOOKUP(AE192,Controle!$2:$3,2,FALSE)+HLOOKUP(AE192,Controle!$2:$3,2,FALSE)*14-8,"")</f>
        <v/>
      </c>
      <c r="AH192" s="105" t="str">
        <f>IF(AJ192&lt;&gt;"",HLOOKUP(AJ192,Controle!$2:$3,2,FALSE)+HLOOKUP(AJ192,Controle!$2:$3,2,FALSE)*14-8,"")</f>
        <v/>
      </c>
      <c r="AI192" s="108" t="str">
        <f>IF(AJ192&lt;&gt;"",HLOOKUP(AJ192,Controle!$2:$3,2,FALSE)+3,"")</f>
        <v/>
      </c>
      <c r="AJ192" s="105" t="str">
        <f t="shared" si="45"/>
        <v/>
      </c>
      <c r="AK192" s="101" t="str">
        <f t="shared" si="46"/>
        <v/>
      </c>
      <c r="AL192" s="89" t="str">
        <f t="shared" si="37"/>
        <v/>
      </c>
      <c r="AM192" s="89" t="str">
        <f t="shared" si="38"/>
        <v/>
      </c>
      <c r="AN192" s="89" t="str">
        <f t="shared" si="39"/>
        <v/>
      </c>
      <c r="AO192" s="89" t="str">
        <f t="shared" si="40"/>
        <v/>
      </c>
      <c r="AP192" s="89" t="str">
        <f t="shared" si="41"/>
        <v/>
      </c>
    </row>
    <row r="193" spans="1:42">
      <c r="A193" t="str">
        <f>IF(B193&lt;&gt;"",VLOOKUP(B193,'Agents Postes'!E$3:F$17,2,FALSE),"")</f>
        <v/>
      </c>
      <c r="B193" s="57"/>
      <c r="C193" s="58"/>
      <c r="D193" s="59"/>
      <c r="E193" s="59"/>
      <c r="F193" s="60"/>
      <c r="G193" s="61"/>
      <c r="H193" s="60"/>
      <c r="I193" s="61"/>
      <c r="J193" s="63"/>
      <c r="K193" s="59"/>
      <c r="L193" s="62"/>
      <c r="M193" s="52"/>
      <c r="N193" s="130"/>
      <c r="P193" s="65" t="str">
        <f t="shared" si="42"/>
        <v>NC</v>
      </c>
      <c r="X193" s="89"/>
      <c r="Y193" s="89" t="str">
        <f t="shared" si="32"/>
        <v/>
      </c>
      <c r="Z193" s="89" t="str">
        <f t="shared" si="33"/>
        <v/>
      </c>
      <c r="AA193" s="89" t="str">
        <f t="shared" si="34"/>
        <v/>
      </c>
      <c r="AB193" s="89" t="str">
        <f t="shared" si="35"/>
        <v/>
      </c>
      <c r="AC193" s="89" t="str">
        <f t="shared" si="36"/>
        <v/>
      </c>
      <c r="AD193" s="100" t="str">
        <f t="shared" si="43"/>
        <v/>
      </c>
      <c r="AE193" s="104" t="str">
        <f t="shared" si="44"/>
        <v/>
      </c>
      <c r="AF193" s="108" t="str">
        <f>IF(AE193&lt;&gt;"",HLOOKUP(AE193,Controle!$2:$3,2,FALSE)+3,"")</f>
        <v/>
      </c>
      <c r="AG193" s="104" t="str">
        <f>IF(AE193&lt;&gt;"",HLOOKUP(AE193,Controle!$2:$3,2,FALSE)+HLOOKUP(AE193,Controle!$2:$3,2,FALSE)*14-8,"")</f>
        <v/>
      </c>
      <c r="AH193" s="105" t="str">
        <f>IF(AJ193&lt;&gt;"",HLOOKUP(AJ193,Controle!$2:$3,2,FALSE)+HLOOKUP(AJ193,Controle!$2:$3,2,FALSE)*14-8,"")</f>
        <v/>
      </c>
      <c r="AI193" s="108" t="str">
        <f>IF(AJ193&lt;&gt;"",HLOOKUP(AJ193,Controle!$2:$3,2,FALSE)+3,"")</f>
        <v/>
      </c>
      <c r="AJ193" s="105" t="str">
        <f t="shared" si="45"/>
        <v/>
      </c>
      <c r="AK193" s="101" t="str">
        <f t="shared" si="46"/>
        <v/>
      </c>
      <c r="AL193" s="89" t="str">
        <f t="shared" si="37"/>
        <v/>
      </c>
      <c r="AM193" s="89" t="str">
        <f t="shared" si="38"/>
        <v/>
      </c>
      <c r="AN193" s="89" t="str">
        <f t="shared" si="39"/>
        <v/>
      </c>
      <c r="AO193" s="89" t="str">
        <f t="shared" si="40"/>
        <v/>
      </c>
      <c r="AP193" s="89" t="str">
        <f t="shared" si="41"/>
        <v/>
      </c>
    </row>
    <row r="194" spans="1:42">
      <c r="A194" t="str">
        <f>IF(B194&lt;&gt;"",VLOOKUP(B194,'Agents Postes'!E$3:F$17,2,FALSE),"")</f>
        <v/>
      </c>
      <c r="B194" s="47"/>
      <c r="C194" s="53"/>
      <c r="D194" s="49"/>
      <c r="E194" s="49"/>
      <c r="F194" s="54"/>
      <c r="G194" s="50"/>
      <c r="H194" s="54"/>
      <c r="I194" s="50"/>
      <c r="J194" s="56"/>
      <c r="K194" s="49"/>
      <c r="L194" s="55"/>
      <c r="M194" s="52"/>
      <c r="N194" s="131"/>
      <c r="P194" s="64" t="str">
        <f t="shared" si="42"/>
        <v>NC</v>
      </c>
      <c r="X194" s="89"/>
      <c r="Y194" s="89" t="str">
        <f t="shared" ref="Y194:Y257" si="47">IF(D194&lt;&gt;"",IF(NETWORKDAYS($D194,$D194,Feries)&gt;=1,1,0),"")</f>
        <v/>
      </c>
      <c r="Z194" s="89" t="str">
        <f t="shared" ref="Z194:Z257" si="48">IF(D194&lt;&gt;"",IF(NETWORKDAYS($D194,$D194+1,Feries)&gt;=1,1,0),"")</f>
        <v/>
      </c>
      <c r="AA194" s="89" t="str">
        <f t="shared" ref="AA194:AA257" si="49">IF(D194&lt;&gt;"",IF(NETWORKDAYS($D194,$D194+2,Feries)&gt;=1,1,0),"")</f>
        <v/>
      </c>
      <c r="AB194" s="89" t="str">
        <f t="shared" ref="AB194:AB257" si="50">IF(D194&lt;&gt;"",IF(NETWORKDAYS($D194,$D194+3,Feries)&gt;=1,1,0),"")</f>
        <v/>
      </c>
      <c r="AC194" s="89" t="str">
        <f t="shared" ref="AC194:AC257" si="51">IF(D194&lt;&gt;"",IF(NETWORKDAYS($D194,$D194+4,Feries)&gt;=1,1,0),"")</f>
        <v/>
      </c>
      <c r="AD194" s="100" t="str">
        <f t="shared" si="43"/>
        <v/>
      </c>
      <c r="AE194" s="104" t="str">
        <f t="shared" si="44"/>
        <v/>
      </c>
      <c r="AF194" s="108" t="str">
        <f>IF(AE194&lt;&gt;"",HLOOKUP(AE194,Controle!$2:$3,2,FALSE)+3,"")</f>
        <v/>
      </c>
      <c r="AG194" s="104" t="str">
        <f>IF(AE194&lt;&gt;"",HLOOKUP(AE194,Controle!$2:$3,2,FALSE)+HLOOKUP(AE194,Controle!$2:$3,2,FALSE)*14-8,"")</f>
        <v/>
      </c>
      <c r="AH194" s="105" t="str">
        <f>IF(AJ194&lt;&gt;"",HLOOKUP(AJ194,Controle!$2:$3,2,FALSE)+HLOOKUP(AJ194,Controle!$2:$3,2,FALSE)*14-8,"")</f>
        <v/>
      </c>
      <c r="AI194" s="108" t="str">
        <f>IF(AJ194&lt;&gt;"",HLOOKUP(AJ194,Controle!$2:$3,2,FALSE)+3,"")</f>
        <v/>
      </c>
      <c r="AJ194" s="105" t="str">
        <f t="shared" si="45"/>
        <v/>
      </c>
      <c r="AK194" s="101" t="str">
        <f t="shared" si="46"/>
        <v/>
      </c>
      <c r="AL194" s="89" t="str">
        <f t="shared" ref="AL194:AL257" si="52">IF(E194&lt;&gt;"",IF(OR(NETWORKDAYS($E194,$E194-4,Feries)=1,NETWORKDAYS($E194,$E194-4,Feries)&lt;0),1,0),"")</f>
        <v/>
      </c>
      <c r="AM194" s="89" t="str">
        <f t="shared" ref="AM194:AM257" si="53">IF(E194&lt;&gt;"",IF(OR(NETWORKDAYS($E194,$E194-3,Feries)=1,NETWORKDAYS($E194,$E194-3,Feries)&lt;0),1,0),"")</f>
        <v/>
      </c>
      <c r="AN194" s="89" t="str">
        <f t="shared" ref="AN194:AN257" si="54">IF(E194&lt;&gt;"",IF(OR(NETWORKDAYS($E194,$E194-2,Feries)=1,NETWORKDAYS($E194,$E194-2,Feries)&lt;0),1,0),"")</f>
        <v/>
      </c>
      <c r="AO194" s="89" t="str">
        <f t="shared" ref="AO194:AO257" si="55">IF(E194&lt;&gt;"",IF(OR(NETWORKDAYS($E194,$E194-1,Feries)=1,NETWORKDAYS($E194,$E194-1,Feries)&lt;0),1,0),"")</f>
        <v/>
      </c>
      <c r="AP194" s="89" t="str">
        <f t="shared" ref="AP194:AP257" si="56">IF(E194&lt;&gt;"",IF(OR(NETWORKDAYS($E194,$E194,Feries)=1,NETWORKDAYS($E194,$E194,Feries)&lt;0),1,0),"")</f>
        <v/>
      </c>
    </row>
    <row r="195" spans="1:42">
      <c r="A195" t="str">
        <f>IF(B195&lt;&gt;"",VLOOKUP(B195,'Agents Postes'!E$3:F$17,2,FALSE),"")</f>
        <v/>
      </c>
      <c r="B195" s="57"/>
      <c r="C195" s="58"/>
      <c r="D195" s="59"/>
      <c r="E195" s="59"/>
      <c r="F195" s="60"/>
      <c r="G195" s="61"/>
      <c r="H195" s="60"/>
      <c r="I195" s="61"/>
      <c r="J195" s="63"/>
      <c r="K195" s="59"/>
      <c r="L195" s="62"/>
      <c r="M195" s="52"/>
      <c r="N195" s="130"/>
      <c r="P195" s="65" t="str">
        <f t="shared" ref="P195:P258" si="57">IF(OR(B195="",C195="",E195="",SUM(F195:K195)=0,AND(S$1&lt;&gt;"",D195&lt;S$1),AND(S$3&lt;&gt;"",E195&gt;S$3),AND(SUM(F195:G195)&gt;0,OR(F195=0,G195=0)),AND(SUM(H195:I195)&gt;0,OR(H195=0,I195=0)),AND(SUM(J195:K195)&gt;0,OR(J195=0,K195=0)),ISERROR(MONTH(D195)),ISERROR(MONTH(E195))),"NC","")</f>
        <v>NC</v>
      </c>
      <c r="X195" s="89"/>
      <c r="Y195" s="89" t="str">
        <f t="shared" si="47"/>
        <v/>
      </c>
      <c r="Z195" s="89" t="str">
        <f t="shared" si="48"/>
        <v/>
      </c>
      <c r="AA195" s="89" t="str">
        <f t="shared" si="49"/>
        <v/>
      </c>
      <c r="AB195" s="89" t="str">
        <f t="shared" si="50"/>
        <v/>
      </c>
      <c r="AC195" s="89" t="str">
        <f t="shared" si="51"/>
        <v/>
      </c>
      <c r="AD195" s="100" t="str">
        <f t="shared" si="43"/>
        <v/>
      </c>
      <c r="AE195" s="104" t="str">
        <f t="shared" si="44"/>
        <v/>
      </c>
      <c r="AF195" s="108" t="str">
        <f>IF(AE195&lt;&gt;"",HLOOKUP(AE195,Controle!$2:$3,2,FALSE)+3,"")</f>
        <v/>
      </c>
      <c r="AG195" s="104" t="str">
        <f>IF(AE195&lt;&gt;"",HLOOKUP(AE195,Controle!$2:$3,2,FALSE)+HLOOKUP(AE195,Controle!$2:$3,2,FALSE)*14-8,"")</f>
        <v/>
      </c>
      <c r="AH195" s="105" t="str">
        <f>IF(AJ195&lt;&gt;"",HLOOKUP(AJ195,Controle!$2:$3,2,FALSE)+HLOOKUP(AJ195,Controle!$2:$3,2,FALSE)*14-8,"")</f>
        <v/>
      </c>
      <c r="AI195" s="108" t="str">
        <f>IF(AJ195&lt;&gt;"",HLOOKUP(AJ195,Controle!$2:$3,2,FALSE)+3,"")</f>
        <v/>
      </c>
      <c r="AJ195" s="105" t="str">
        <f t="shared" si="45"/>
        <v/>
      </c>
      <c r="AK195" s="101" t="str">
        <f t="shared" si="46"/>
        <v/>
      </c>
      <c r="AL195" s="89" t="str">
        <f t="shared" si="52"/>
        <v/>
      </c>
      <c r="AM195" s="89" t="str">
        <f t="shared" si="53"/>
        <v/>
      </c>
      <c r="AN195" s="89" t="str">
        <f t="shared" si="54"/>
        <v/>
      </c>
      <c r="AO195" s="89" t="str">
        <f t="shared" si="55"/>
        <v/>
      </c>
      <c r="AP195" s="89" t="str">
        <f t="shared" si="56"/>
        <v/>
      </c>
    </row>
    <row r="196" spans="1:42">
      <c r="A196" t="str">
        <f>IF(B196&lt;&gt;"",VLOOKUP(B196,'Agents Postes'!E$3:F$17,2,FALSE),"")</f>
        <v/>
      </c>
      <c r="B196" s="47"/>
      <c r="C196" s="53"/>
      <c r="D196" s="49"/>
      <c r="E196" s="49"/>
      <c r="F196" s="54"/>
      <c r="G196" s="50"/>
      <c r="H196" s="54"/>
      <c r="I196" s="50"/>
      <c r="J196" s="56"/>
      <c r="K196" s="49"/>
      <c r="L196" s="55"/>
      <c r="M196" s="52"/>
      <c r="N196" s="131"/>
      <c r="P196" s="64" t="str">
        <f t="shared" si="57"/>
        <v>NC</v>
      </c>
      <c r="X196" s="89"/>
      <c r="Y196" s="89" t="str">
        <f t="shared" si="47"/>
        <v/>
      </c>
      <c r="Z196" s="89" t="str">
        <f t="shared" si="48"/>
        <v/>
      </c>
      <c r="AA196" s="89" t="str">
        <f t="shared" si="49"/>
        <v/>
      </c>
      <c r="AB196" s="89" t="str">
        <f t="shared" si="50"/>
        <v/>
      </c>
      <c r="AC196" s="89" t="str">
        <f t="shared" si="51"/>
        <v/>
      </c>
      <c r="AD196" s="100" t="str">
        <f t="shared" si="43"/>
        <v/>
      </c>
      <c r="AE196" s="104" t="str">
        <f t="shared" si="44"/>
        <v/>
      </c>
      <c r="AF196" s="108" t="str">
        <f>IF(AE196&lt;&gt;"",HLOOKUP(AE196,Controle!$2:$3,2,FALSE)+3,"")</f>
        <v/>
      </c>
      <c r="AG196" s="104" t="str">
        <f>IF(AE196&lt;&gt;"",HLOOKUP(AE196,Controle!$2:$3,2,FALSE)+HLOOKUP(AE196,Controle!$2:$3,2,FALSE)*14-8,"")</f>
        <v/>
      </c>
      <c r="AH196" s="105" t="str">
        <f>IF(AJ196&lt;&gt;"",HLOOKUP(AJ196,Controle!$2:$3,2,FALSE)+HLOOKUP(AJ196,Controle!$2:$3,2,FALSE)*14-8,"")</f>
        <v/>
      </c>
      <c r="AI196" s="108" t="str">
        <f>IF(AJ196&lt;&gt;"",HLOOKUP(AJ196,Controle!$2:$3,2,FALSE)+3,"")</f>
        <v/>
      </c>
      <c r="AJ196" s="105" t="str">
        <f t="shared" si="45"/>
        <v/>
      </c>
      <c r="AK196" s="101" t="str">
        <f t="shared" si="46"/>
        <v/>
      </c>
      <c r="AL196" s="89" t="str">
        <f t="shared" si="52"/>
        <v/>
      </c>
      <c r="AM196" s="89" t="str">
        <f t="shared" si="53"/>
        <v/>
      </c>
      <c r="AN196" s="89" t="str">
        <f t="shared" si="54"/>
        <v/>
      </c>
      <c r="AO196" s="89" t="str">
        <f t="shared" si="55"/>
        <v/>
      </c>
      <c r="AP196" s="89" t="str">
        <f t="shared" si="56"/>
        <v/>
      </c>
    </row>
    <row r="197" spans="1:42">
      <c r="A197" t="str">
        <f>IF(B197&lt;&gt;"",VLOOKUP(B197,'Agents Postes'!E$3:F$17,2,FALSE),"")</f>
        <v/>
      </c>
      <c r="B197" s="57"/>
      <c r="C197" s="58"/>
      <c r="D197" s="59"/>
      <c r="E197" s="59"/>
      <c r="F197" s="60"/>
      <c r="G197" s="61"/>
      <c r="H197" s="60"/>
      <c r="I197" s="61"/>
      <c r="J197" s="63"/>
      <c r="K197" s="59"/>
      <c r="L197" s="62"/>
      <c r="M197" s="52"/>
      <c r="N197" s="130"/>
      <c r="P197" s="65" t="str">
        <f t="shared" si="57"/>
        <v>NC</v>
      </c>
      <c r="X197" s="89"/>
      <c r="Y197" s="89" t="str">
        <f t="shared" si="47"/>
        <v/>
      </c>
      <c r="Z197" s="89" t="str">
        <f t="shared" si="48"/>
        <v/>
      </c>
      <c r="AA197" s="89" t="str">
        <f t="shared" si="49"/>
        <v/>
      </c>
      <c r="AB197" s="89" t="str">
        <f t="shared" si="50"/>
        <v/>
      </c>
      <c r="AC197" s="89" t="str">
        <f t="shared" si="51"/>
        <v/>
      </c>
      <c r="AD197" s="100" t="str">
        <f t="shared" ref="AD197:AD260" si="58">IF(D197&lt;&gt;"",IF(Y197=1,0,IF(Z197=1,1,IF(AA197=1,2,IF(AB197=1,3,IF(AB197=1,4,5))))),"")</f>
        <v/>
      </c>
      <c r="AE197" s="104" t="str">
        <f t="shared" ref="AE197:AE260" si="59">IF(D197&lt;&gt;"",D197+AD197,"")</f>
        <v/>
      </c>
      <c r="AF197" s="108" t="str">
        <f>IF(AE197&lt;&gt;"",HLOOKUP(AE197,Controle!$2:$3,2,FALSE)+3,"")</f>
        <v/>
      </c>
      <c r="AG197" s="104" t="str">
        <f>IF(AE197&lt;&gt;"",HLOOKUP(AE197,Controle!$2:$3,2,FALSE)+HLOOKUP(AE197,Controle!$2:$3,2,FALSE)*14-8,"")</f>
        <v/>
      </c>
      <c r="AH197" s="105" t="str">
        <f>IF(AJ197&lt;&gt;"",HLOOKUP(AJ197,Controle!$2:$3,2,FALSE)+HLOOKUP(AJ197,Controle!$2:$3,2,FALSE)*14-8,"")</f>
        <v/>
      </c>
      <c r="AI197" s="108" t="str">
        <f>IF(AJ197&lt;&gt;"",HLOOKUP(AJ197,Controle!$2:$3,2,FALSE)+3,"")</f>
        <v/>
      </c>
      <c r="AJ197" s="105" t="str">
        <f t="shared" ref="AJ197:AJ260" si="60">IF(E197&lt;&gt;"",E197-AK197,"")</f>
        <v/>
      </c>
      <c r="AK197" s="101" t="str">
        <f t="shared" ref="AK197:AK260" si="61">IF(E197&lt;&gt;"",IF(AP197=1,0,IF(AO197=1,1,IF(AN197=1,2,IF(AM197=1,1,IF(AL197=1,4,5))))),"")</f>
        <v/>
      </c>
      <c r="AL197" s="89" t="str">
        <f t="shared" si="52"/>
        <v/>
      </c>
      <c r="AM197" s="89" t="str">
        <f t="shared" si="53"/>
        <v/>
      </c>
      <c r="AN197" s="89" t="str">
        <f t="shared" si="54"/>
        <v/>
      </c>
      <c r="AO197" s="89" t="str">
        <f t="shared" si="55"/>
        <v/>
      </c>
      <c r="AP197" s="89" t="str">
        <f t="shared" si="56"/>
        <v/>
      </c>
    </row>
    <row r="198" spans="1:42">
      <c r="A198" t="str">
        <f>IF(B198&lt;&gt;"",VLOOKUP(B198,'Agents Postes'!E$3:F$17,2,FALSE),"")</f>
        <v/>
      </c>
      <c r="B198" s="47"/>
      <c r="C198" s="53"/>
      <c r="D198" s="49"/>
      <c r="E198" s="49"/>
      <c r="F198" s="54"/>
      <c r="G198" s="50"/>
      <c r="H198" s="54"/>
      <c r="I198" s="50"/>
      <c r="J198" s="56"/>
      <c r="K198" s="49"/>
      <c r="L198" s="55"/>
      <c r="M198" s="52"/>
      <c r="N198" s="131"/>
      <c r="P198" s="64" t="str">
        <f t="shared" si="57"/>
        <v>NC</v>
      </c>
      <c r="X198" s="89"/>
      <c r="Y198" s="89" t="str">
        <f t="shared" si="47"/>
        <v/>
      </c>
      <c r="Z198" s="89" t="str">
        <f t="shared" si="48"/>
        <v/>
      </c>
      <c r="AA198" s="89" t="str">
        <f t="shared" si="49"/>
        <v/>
      </c>
      <c r="AB198" s="89" t="str">
        <f t="shared" si="50"/>
        <v/>
      </c>
      <c r="AC198" s="89" t="str">
        <f t="shared" si="51"/>
        <v/>
      </c>
      <c r="AD198" s="100" t="str">
        <f t="shared" si="58"/>
        <v/>
      </c>
      <c r="AE198" s="104" t="str">
        <f t="shared" si="59"/>
        <v/>
      </c>
      <c r="AF198" s="108" t="str">
        <f>IF(AE198&lt;&gt;"",HLOOKUP(AE198,Controle!$2:$3,2,FALSE)+3,"")</f>
        <v/>
      </c>
      <c r="AG198" s="104" t="str">
        <f>IF(AE198&lt;&gt;"",HLOOKUP(AE198,Controle!$2:$3,2,FALSE)+HLOOKUP(AE198,Controle!$2:$3,2,FALSE)*14-8,"")</f>
        <v/>
      </c>
      <c r="AH198" s="105" t="str">
        <f>IF(AJ198&lt;&gt;"",HLOOKUP(AJ198,Controle!$2:$3,2,FALSE)+HLOOKUP(AJ198,Controle!$2:$3,2,FALSE)*14-8,"")</f>
        <v/>
      </c>
      <c r="AI198" s="108" t="str">
        <f>IF(AJ198&lt;&gt;"",HLOOKUP(AJ198,Controle!$2:$3,2,FALSE)+3,"")</f>
        <v/>
      </c>
      <c r="AJ198" s="105" t="str">
        <f t="shared" si="60"/>
        <v/>
      </c>
      <c r="AK198" s="101" t="str">
        <f t="shared" si="61"/>
        <v/>
      </c>
      <c r="AL198" s="89" t="str">
        <f t="shared" si="52"/>
        <v/>
      </c>
      <c r="AM198" s="89" t="str">
        <f t="shared" si="53"/>
        <v/>
      </c>
      <c r="AN198" s="89" t="str">
        <f t="shared" si="54"/>
        <v/>
      </c>
      <c r="AO198" s="89" t="str">
        <f t="shared" si="55"/>
        <v/>
      </c>
      <c r="AP198" s="89" t="str">
        <f t="shared" si="56"/>
        <v/>
      </c>
    </row>
    <row r="199" spans="1:42">
      <c r="A199" t="str">
        <f>IF(B199&lt;&gt;"",VLOOKUP(B199,'Agents Postes'!E$3:F$17,2,FALSE),"")</f>
        <v/>
      </c>
      <c r="B199" s="57"/>
      <c r="C199" s="58"/>
      <c r="D199" s="59"/>
      <c r="E199" s="59"/>
      <c r="F199" s="60"/>
      <c r="G199" s="61"/>
      <c r="H199" s="60"/>
      <c r="I199" s="61"/>
      <c r="J199" s="63"/>
      <c r="K199" s="59"/>
      <c r="L199" s="62"/>
      <c r="M199" s="52"/>
      <c r="N199" s="130"/>
      <c r="P199" s="65" t="str">
        <f t="shared" si="57"/>
        <v>NC</v>
      </c>
      <c r="X199" s="89"/>
      <c r="Y199" s="89" t="str">
        <f t="shared" si="47"/>
        <v/>
      </c>
      <c r="Z199" s="89" t="str">
        <f t="shared" si="48"/>
        <v/>
      </c>
      <c r="AA199" s="89" t="str">
        <f t="shared" si="49"/>
        <v/>
      </c>
      <c r="AB199" s="89" t="str">
        <f t="shared" si="50"/>
        <v/>
      </c>
      <c r="AC199" s="89" t="str">
        <f t="shared" si="51"/>
        <v/>
      </c>
      <c r="AD199" s="100" t="str">
        <f t="shared" si="58"/>
        <v/>
      </c>
      <c r="AE199" s="104" t="str">
        <f t="shared" si="59"/>
        <v/>
      </c>
      <c r="AF199" s="108" t="str">
        <f>IF(AE199&lt;&gt;"",HLOOKUP(AE199,Controle!$2:$3,2,FALSE)+3,"")</f>
        <v/>
      </c>
      <c r="AG199" s="104" t="str">
        <f>IF(AE199&lt;&gt;"",HLOOKUP(AE199,Controle!$2:$3,2,FALSE)+HLOOKUP(AE199,Controle!$2:$3,2,FALSE)*14-8,"")</f>
        <v/>
      </c>
      <c r="AH199" s="105" t="str">
        <f>IF(AJ199&lt;&gt;"",HLOOKUP(AJ199,Controle!$2:$3,2,FALSE)+HLOOKUP(AJ199,Controle!$2:$3,2,FALSE)*14-8,"")</f>
        <v/>
      </c>
      <c r="AI199" s="108" t="str">
        <f>IF(AJ199&lt;&gt;"",HLOOKUP(AJ199,Controle!$2:$3,2,FALSE)+3,"")</f>
        <v/>
      </c>
      <c r="AJ199" s="105" t="str">
        <f t="shared" si="60"/>
        <v/>
      </c>
      <c r="AK199" s="101" t="str">
        <f t="shared" si="61"/>
        <v/>
      </c>
      <c r="AL199" s="89" t="str">
        <f t="shared" si="52"/>
        <v/>
      </c>
      <c r="AM199" s="89" t="str">
        <f t="shared" si="53"/>
        <v/>
      </c>
      <c r="AN199" s="89" t="str">
        <f t="shared" si="54"/>
        <v/>
      </c>
      <c r="AO199" s="89" t="str">
        <f t="shared" si="55"/>
        <v/>
      </c>
      <c r="AP199" s="89" t="str">
        <f t="shared" si="56"/>
        <v/>
      </c>
    </row>
    <row r="200" spans="1:42">
      <c r="A200" t="str">
        <f>IF(B200&lt;&gt;"",VLOOKUP(B200,'Agents Postes'!E$3:F$17,2,FALSE),"")</f>
        <v/>
      </c>
      <c r="B200" s="47"/>
      <c r="C200" s="53"/>
      <c r="D200" s="49"/>
      <c r="E200" s="49"/>
      <c r="F200" s="54"/>
      <c r="G200" s="50"/>
      <c r="H200" s="54"/>
      <c r="I200" s="50"/>
      <c r="J200" s="56"/>
      <c r="K200" s="49"/>
      <c r="L200" s="55"/>
      <c r="M200" s="52"/>
      <c r="N200" s="131"/>
      <c r="P200" s="64" t="str">
        <f t="shared" si="57"/>
        <v>NC</v>
      </c>
      <c r="X200" s="89"/>
      <c r="Y200" s="89" t="str">
        <f t="shared" si="47"/>
        <v/>
      </c>
      <c r="Z200" s="89" t="str">
        <f t="shared" si="48"/>
        <v/>
      </c>
      <c r="AA200" s="89" t="str">
        <f t="shared" si="49"/>
        <v/>
      </c>
      <c r="AB200" s="89" t="str">
        <f t="shared" si="50"/>
        <v/>
      </c>
      <c r="AC200" s="89" t="str">
        <f t="shared" si="51"/>
        <v/>
      </c>
      <c r="AD200" s="100" t="str">
        <f t="shared" si="58"/>
        <v/>
      </c>
      <c r="AE200" s="104" t="str">
        <f t="shared" si="59"/>
        <v/>
      </c>
      <c r="AF200" s="108" t="str">
        <f>IF(AE200&lt;&gt;"",HLOOKUP(AE200,Controle!$2:$3,2,FALSE)+3,"")</f>
        <v/>
      </c>
      <c r="AG200" s="104" t="str">
        <f>IF(AE200&lt;&gt;"",HLOOKUP(AE200,Controle!$2:$3,2,FALSE)+HLOOKUP(AE200,Controle!$2:$3,2,FALSE)*14-8,"")</f>
        <v/>
      </c>
      <c r="AH200" s="105" t="str">
        <f>IF(AJ200&lt;&gt;"",HLOOKUP(AJ200,Controle!$2:$3,2,FALSE)+HLOOKUP(AJ200,Controle!$2:$3,2,FALSE)*14-8,"")</f>
        <v/>
      </c>
      <c r="AI200" s="108" t="str">
        <f>IF(AJ200&lt;&gt;"",HLOOKUP(AJ200,Controle!$2:$3,2,FALSE)+3,"")</f>
        <v/>
      </c>
      <c r="AJ200" s="105" t="str">
        <f t="shared" si="60"/>
        <v/>
      </c>
      <c r="AK200" s="101" t="str">
        <f t="shared" si="61"/>
        <v/>
      </c>
      <c r="AL200" s="89" t="str">
        <f t="shared" si="52"/>
        <v/>
      </c>
      <c r="AM200" s="89" t="str">
        <f t="shared" si="53"/>
        <v/>
      </c>
      <c r="AN200" s="89" t="str">
        <f t="shared" si="54"/>
        <v/>
      </c>
      <c r="AO200" s="89" t="str">
        <f t="shared" si="55"/>
        <v/>
      </c>
      <c r="AP200" s="89" t="str">
        <f t="shared" si="56"/>
        <v/>
      </c>
    </row>
    <row r="201" spans="1:42">
      <c r="A201" t="str">
        <f>IF(B201&lt;&gt;"",VLOOKUP(B201,'Agents Postes'!E$3:F$17,2,FALSE),"")</f>
        <v/>
      </c>
      <c r="B201" s="57"/>
      <c r="C201" s="58"/>
      <c r="D201" s="59"/>
      <c r="E201" s="59"/>
      <c r="F201" s="60"/>
      <c r="G201" s="61"/>
      <c r="H201" s="60"/>
      <c r="I201" s="61"/>
      <c r="J201" s="63"/>
      <c r="K201" s="59"/>
      <c r="L201" s="62"/>
      <c r="M201" s="52"/>
      <c r="N201" s="130"/>
      <c r="P201" s="65" t="str">
        <f t="shared" si="57"/>
        <v>NC</v>
      </c>
      <c r="X201" s="89"/>
      <c r="Y201" s="89" t="str">
        <f t="shared" si="47"/>
        <v/>
      </c>
      <c r="Z201" s="89" t="str">
        <f t="shared" si="48"/>
        <v/>
      </c>
      <c r="AA201" s="89" t="str">
        <f t="shared" si="49"/>
        <v/>
      </c>
      <c r="AB201" s="89" t="str">
        <f t="shared" si="50"/>
        <v/>
      </c>
      <c r="AC201" s="89" t="str">
        <f t="shared" si="51"/>
        <v/>
      </c>
      <c r="AD201" s="100" t="str">
        <f t="shared" si="58"/>
        <v/>
      </c>
      <c r="AE201" s="104" t="str">
        <f t="shared" si="59"/>
        <v/>
      </c>
      <c r="AF201" s="108" t="str">
        <f>IF(AE201&lt;&gt;"",HLOOKUP(AE201,Controle!$2:$3,2,FALSE)+3,"")</f>
        <v/>
      </c>
      <c r="AG201" s="104" t="str">
        <f>IF(AE201&lt;&gt;"",HLOOKUP(AE201,Controle!$2:$3,2,FALSE)+HLOOKUP(AE201,Controle!$2:$3,2,FALSE)*14-8,"")</f>
        <v/>
      </c>
      <c r="AH201" s="105" t="str">
        <f>IF(AJ201&lt;&gt;"",HLOOKUP(AJ201,Controle!$2:$3,2,FALSE)+HLOOKUP(AJ201,Controle!$2:$3,2,FALSE)*14-8,"")</f>
        <v/>
      </c>
      <c r="AI201" s="108" t="str">
        <f>IF(AJ201&lt;&gt;"",HLOOKUP(AJ201,Controle!$2:$3,2,FALSE)+3,"")</f>
        <v/>
      </c>
      <c r="AJ201" s="105" t="str">
        <f t="shared" si="60"/>
        <v/>
      </c>
      <c r="AK201" s="101" t="str">
        <f t="shared" si="61"/>
        <v/>
      </c>
      <c r="AL201" s="89" t="str">
        <f t="shared" si="52"/>
        <v/>
      </c>
      <c r="AM201" s="89" t="str">
        <f t="shared" si="53"/>
        <v/>
      </c>
      <c r="AN201" s="89" t="str">
        <f t="shared" si="54"/>
        <v/>
      </c>
      <c r="AO201" s="89" t="str">
        <f t="shared" si="55"/>
        <v/>
      </c>
      <c r="AP201" s="89" t="str">
        <f t="shared" si="56"/>
        <v/>
      </c>
    </row>
    <row r="202" spans="1:42">
      <c r="A202" t="str">
        <f>IF(B202&lt;&gt;"",VLOOKUP(B202,'Agents Postes'!E$3:F$17,2,FALSE),"")</f>
        <v/>
      </c>
      <c r="B202" s="47"/>
      <c r="C202" s="53"/>
      <c r="D202" s="49"/>
      <c r="E202" s="49"/>
      <c r="F202" s="54"/>
      <c r="G202" s="50"/>
      <c r="H202" s="54"/>
      <c r="I202" s="50"/>
      <c r="J202" s="56"/>
      <c r="K202" s="49"/>
      <c r="L202" s="55"/>
      <c r="M202" s="52"/>
      <c r="N202" s="131"/>
      <c r="P202" s="64" t="str">
        <f t="shared" si="57"/>
        <v>NC</v>
      </c>
      <c r="X202" s="89"/>
      <c r="Y202" s="89" t="str">
        <f t="shared" si="47"/>
        <v/>
      </c>
      <c r="Z202" s="89" t="str">
        <f t="shared" si="48"/>
        <v/>
      </c>
      <c r="AA202" s="89" t="str">
        <f t="shared" si="49"/>
        <v/>
      </c>
      <c r="AB202" s="89" t="str">
        <f t="shared" si="50"/>
        <v/>
      </c>
      <c r="AC202" s="89" t="str">
        <f t="shared" si="51"/>
        <v/>
      </c>
      <c r="AD202" s="100" t="str">
        <f t="shared" si="58"/>
        <v/>
      </c>
      <c r="AE202" s="104" t="str">
        <f t="shared" si="59"/>
        <v/>
      </c>
      <c r="AF202" s="108" t="str">
        <f>IF(AE202&lt;&gt;"",HLOOKUP(AE202,Controle!$2:$3,2,FALSE)+3,"")</f>
        <v/>
      </c>
      <c r="AG202" s="104" t="str">
        <f>IF(AE202&lt;&gt;"",HLOOKUP(AE202,Controle!$2:$3,2,FALSE)+HLOOKUP(AE202,Controle!$2:$3,2,FALSE)*14-8,"")</f>
        <v/>
      </c>
      <c r="AH202" s="105" t="str">
        <f>IF(AJ202&lt;&gt;"",HLOOKUP(AJ202,Controle!$2:$3,2,FALSE)+HLOOKUP(AJ202,Controle!$2:$3,2,FALSE)*14-8,"")</f>
        <v/>
      </c>
      <c r="AI202" s="108" t="str">
        <f>IF(AJ202&lt;&gt;"",HLOOKUP(AJ202,Controle!$2:$3,2,FALSE)+3,"")</f>
        <v/>
      </c>
      <c r="AJ202" s="105" t="str">
        <f t="shared" si="60"/>
        <v/>
      </c>
      <c r="AK202" s="101" t="str">
        <f t="shared" si="61"/>
        <v/>
      </c>
      <c r="AL202" s="89" t="str">
        <f t="shared" si="52"/>
        <v/>
      </c>
      <c r="AM202" s="89" t="str">
        <f t="shared" si="53"/>
        <v/>
      </c>
      <c r="AN202" s="89" t="str">
        <f t="shared" si="54"/>
        <v/>
      </c>
      <c r="AO202" s="89" t="str">
        <f t="shared" si="55"/>
        <v/>
      </c>
      <c r="AP202" s="89" t="str">
        <f t="shared" si="56"/>
        <v/>
      </c>
    </row>
    <row r="203" spans="1:42">
      <c r="A203" t="str">
        <f>IF(B203&lt;&gt;"",VLOOKUP(B203,'Agents Postes'!E$3:F$17,2,FALSE),"")</f>
        <v/>
      </c>
      <c r="B203" s="57"/>
      <c r="C203" s="58"/>
      <c r="D203" s="59"/>
      <c r="E203" s="59"/>
      <c r="F203" s="60"/>
      <c r="G203" s="61"/>
      <c r="H203" s="60"/>
      <c r="I203" s="61"/>
      <c r="J203" s="63"/>
      <c r="K203" s="59"/>
      <c r="L203" s="62"/>
      <c r="M203" s="52"/>
      <c r="N203" s="130"/>
      <c r="P203" s="65" t="str">
        <f t="shared" si="57"/>
        <v>NC</v>
      </c>
      <c r="X203" s="89"/>
      <c r="Y203" s="89" t="str">
        <f t="shared" si="47"/>
        <v/>
      </c>
      <c r="Z203" s="89" t="str">
        <f t="shared" si="48"/>
        <v/>
      </c>
      <c r="AA203" s="89" t="str">
        <f t="shared" si="49"/>
        <v/>
      </c>
      <c r="AB203" s="89" t="str">
        <f t="shared" si="50"/>
        <v/>
      </c>
      <c r="AC203" s="89" t="str">
        <f t="shared" si="51"/>
        <v/>
      </c>
      <c r="AD203" s="100" t="str">
        <f t="shared" si="58"/>
        <v/>
      </c>
      <c r="AE203" s="104" t="str">
        <f t="shared" si="59"/>
        <v/>
      </c>
      <c r="AF203" s="108" t="str">
        <f>IF(AE203&lt;&gt;"",HLOOKUP(AE203,Controle!$2:$3,2,FALSE)+3,"")</f>
        <v/>
      </c>
      <c r="AG203" s="104" t="str">
        <f>IF(AE203&lt;&gt;"",HLOOKUP(AE203,Controle!$2:$3,2,FALSE)+HLOOKUP(AE203,Controle!$2:$3,2,FALSE)*14-8,"")</f>
        <v/>
      </c>
      <c r="AH203" s="105" t="str">
        <f>IF(AJ203&lt;&gt;"",HLOOKUP(AJ203,Controle!$2:$3,2,FALSE)+HLOOKUP(AJ203,Controle!$2:$3,2,FALSE)*14-8,"")</f>
        <v/>
      </c>
      <c r="AI203" s="108" t="str">
        <f>IF(AJ203&lt;&gt;"",HLOOKUP(AJ203,Controle!$2:$3,2,FALSE)+3,"")</f>
        <v/>
      </c>
      <c r="AJ203" s="105" t="str">
        <f t="shared" si="60"/>
        <v/>
      </c>
      <c r="AK203" s="101" t="str">
        <f t="shared" si="61"/>
        <v/>
      </c>
      <c r="AL203" s="89" t="str">
        <f t="shared" si="52"/>
        <v/>
      </c>
      <c r="AM203" s="89" t="str">
        <f t="shared" si="53"/>
        <v/>
      </c>
      <c r="AN203" s="89" t="str">
        <f t="shared" si="54"/>
        <v/>
      </c>
      <c r="AO203" s="89" t="str">
        <f t="shared" si="55"/>
        <v/>
      </c>
      <c r="AP203" s="89" t="str">
        <f t="shared" si="56"/>
        <v/>
      </c>
    </row>
    <row r="204" spans="1:42">
      <c r="A204" t="str">
        <f>IF(B204&lt;&gt;"",VLOOKUP(B204,'Agents Postes'!E$3:F$17,2,FALSE),"")</f>
        <v/>
      </c>
      <c r="B204" s="47"/>
      <c r="C204" s="53"/>
      <c r="D204" s="49"/>
      <c r="E204" s="49"/>
      <c r="F204" s="54"/>
      <c r="G204" s="50"/>
      <c r="H204" s="54"/>
      <c r="I204" s="50"/>
      <c r="J204" s="56"/>
      <c r="K204" s="49"/>
      <c r="L204" s="55"/>
      <c r="M204" s="52"/>
      <c r="N204" s="131"/>
      <c r="P204" s="64" t="str">
        <f t="shared" si="57"/>
        <v>NC</v>
      </c>
      <c r="X204" s="89"/>
      <c r="Y204" s="89" t="str">
        <f t="shared" si="47"/>
        <v/>
      </c>
      <c r="Z204" s="89" t="str">
        <f t="shared" si="48"/>
        <v/>
      </c>
      <c r="AA204" s="89" t="str">
        <f t="shared" si="49"/>
        <v/>
      </c>
      <c r="AB204" s="89" t="str">
        <f t="shared" si="50"/>
        <v/>
      </c>
      <c r="AC204" s="89" t="str">
        <f t="shared" si="51"/>
        <v/>
      </c>
      <c r="AD204" s="100" t="str">
        <f t="shared" si="58"/>
        <v/>
      </c>
      <c r="AE204" s="104" t="str">
        <f t="shared" si="59"/>
        <v/>
      </c>
      <c r="AF204" s="108" t="str">
        <f>IF(AE204&lt;&gt;"",HLOOKUP(AE204,Controle!$2:$3,2,FALSE)+3,"")</f>
        <v/>
      </c>
      <c r="AG204" s="104" t="str">
        <f>IF(AE204&lt;&gt;"",HLOOKUP(AE204,Controle!$2:$3,2,FALSE)+HLOOKUP(AE204,Controle!$2:$3,2,FALSE)*14-8,"")</f>
        <v/>
      </c>
      <c r="AH204" s="105" t="str">
        <f>IF(AJ204&lt;&gt;"",HLOOKUP(AJ204,Controle!$2:$3,2,FALSE)+HLOOKUP(AJ204,Controle!$2:$3,2,FALSE)*14-8,"")</f>
        <v/>
      </c>
      <c r="AI204" s="108" t="str">
        <f>IF(AJ204&lt;&gt;"",HLOOKUP(AJ204,Controle!$2:$3,2,FALSE)+3,"")</f>
        <v/>
      </c>
      <c r="AJ204" s="105" t="str">
        <f t="shared" si="60"/>
        <v/>
      </c>
      <c r="AK204" s="101" t="str">
        <f t="shared" si="61"/>
        <v/>
      </c>
      <c r="AL204" s="89" t="str">
        <f t="shared" si="52"/>
        <v/>
      </c>
      <c r="AM204" s="89" t="str">
        <f t="shared" si="53"/>
        <v/>
      </c>
      <c r="AN204" s="89" t="str">
        <f t="shared" si="54"/>
        <v/>
      </c>
      <c r="AO204" s="89" t="str">
        <f t="shared" si="55"/>
        <v/>
      </c>
      <c r="AP204" s="89" t="str">
        <f t="shared" si="56"/>
        <v/>
      </c>
    </row>
    <row r="205" spans="1:42">
      <c r="A205" t="str">
        <f>IF(B205&lt;&gt;"",VLOOKUP(B205,'Agents Postes'!E$3:F$17,2,FALSE),"")</f>
        <v/>
      </c>
      <c r="B205" s="57"/>
      <c r="C205" s="58"/>
      <c r="D205" s="59"/>
      <c r="E205" s="59"/>
      <c r="F205" s="60"/>
      <c r="G205" s="61"/>
      <c r="H205" s="60"/>
      <c r="I205" s="61"/>
      <c r="J205" s="63"/>
      <c r="K205" s="59"/>
      <c r="L205" s="62"/>
      <c r="M205" s="52"/>
      <c r="N205" s="130"/>
      <c r="P205" s="65" t="str">
        <f t="shared" si="57"/>
        <v>NC</v>
      </c>
      <c r="X205" s="89"/>
      <c r="Y205" s="89" t="str">
        <f t="shared" si="47"/>
        <v/>
      </c>
      <c r="Z205" s="89" t="str">
        <f t="shared" si="48"/>
        <v/>
      </c>
      <c r="AA205" s="89" t="str">
        <f t="shared" si="49"/>
        <v/>
      </c>
      <c r="AB205" s="89" t="str">
        <f t="shared" si="50"/>
        <v/>
      </c>
      <c r="AC205" s="89" t="str">
        <f t="shared" si="51"/>
        <v/>
      </c>
      <c r="AD205" s="100" t="str">
        <f t="shared" si="58"/>
        <v/>
      </c>
      <c r="AE205" s="104" t="str">
        <f t="shared" si="59"/>
        <v/>
      </c>
      <c r="AF205" s="108" t="str">
        <f>IF(AE205&lt;&gt;"",HLOOKUP(AE205,Controle!$2:$3,2,FALSE)+3,"")</f>
        <v/>
      </c>
      <c r="AG205" s="104" t="str">
        <f>IF(AE205&lt;&gt;"",HLOOKUP(AE205,Controle!$2:$3,2,FALSE)+HLOOKUP(AE205,Controle!$2:$3,2,FALSE)*14-8,"")</f>
        <v/>
      </c>
      <c r="AH205" s="105" t="str">
        <f>IF(AJ205&lt;&gt;"",HLOOKUP(AJ205,Controle!$2:$3,2,FALSE)+HLOOKUP(AJ205,Controle!$2:$3,2,FALSE)*14-8,"")</f>
        <v/>
      </c>
      <c r="AI205" s="108" t="str">
        <f>IF(AJ205&lt;&gt;"",HLOOKUP(AJ205,Controle!$2:$3,2,FALSE)+3,"")</f>
        <v/>
      </c>
      <c r="AJ205" s="105" t="str">
        <f t="shared" si="60"/>
        <v/>
      </c>
      <c r="AK205" s="101" t="str">
        <f t="shared" si="61"/>
        <v/>
      </c>
      <c r="AL205" s="89" t="str">
        <f t="shared" si="52"/>
        <v/>
      </c>
      <c r="AM205" s="89" t="str">
        <f t="shared" si="53"/>
        <v/>
      </c>
      <c r="AN205" s="89" t="str">
        <f t="shared" si="54"/>
        <v/>
      </c>
      <c r="AO205" s="89" t="str">
        <f t="shared" si="55"/>
        <v/>
      </c>
      <c r="AP205" s="89" t="str">
        <f t="shared" si="56"/>
        <v/>
      </c>
    </row>
    <row r="206" spans="1:42">
      <c r="A206" t="str">
        <f>IF(B206&lt;&gt;"",VLOOKUP(B206,'Agents Postes'!E$3:F$17,2,FALSE),"")</f>
        <v/>
      </c>
      <c r="B206" s="47"/>
      <c r="C206" s="53"/>
      <c r="D206" s="49"/>
      <c r="E206" s="49"/>
      <c r="F206" s="54"/>
      <c r="G206" s="50"/>
      <c r="H206" s="54"/>
      <c r="I206" s="50"/>
      <c r="J206" s="56"/>
      <c r="K206" s="49"/>
      <c r="L206" s="55"/>
      <c r="M206" s="52"/>
      <c r="N206" s="131"/>
      <c r="P206" s="64" t="str">
        <f t="shared" si="57"/>
        <v>NC</v>
      </c>
      <c r="X206" s="89"/>
      <c r="Y206" s="89" t="str">
        <f t="shared" si="47"/>
        <v/>
      </c>
      <c r="Z206" s="89" t="str">
        <f t="shared" si="48"/>
        <v/>
      </c>
      <c r="AA206" s="89" t="str">
        <f t="shared" si="49"/>
        <v/>
      </c>
      <c r="AB206" s="89" t="str">
        <f t="shared" si="50"/>
        <v/>
      </c>
      <c r="AC206" s="89" t="str">
        <f t="shared" si="51"/>
        <v/>
      </c>
      <c r="AD206" s="100" t="str">
        <f t="shared" si="58"/>
        <v/>
      </c>
      <c r="AE206" s="104" t="str">
        <f t="shared" si="59"/>
        <v/>
      </c>
      <c r="AF206" s="108" t="str">
        <f>IF(AE206&lt;&gt;"",HLOOKUP(AE206,Controle!$2:$3,2,FALSE)+3,"")</f>
        <v/>
      </c>
      <c r="AG206" s="104" t="str">
        <f>IF(AE206&lt;&gt;"",HLOOKUP(AE206,Controle!$2:$3,2,FALSE)+HLOOKUP(AE206,Controle!$2:$3,2,FALSE)*14-8,"")</f>
        <v/>
      </c>
      <c r="AH206" s="105" t="str">
        <f>IF(AJ206&lt;&gt;"",HLOOKUP(AJ206,Controle!$2:$3,2,FALSE)+HLOOKUP(AJ206,Controle!$2:$3,2,FALSE)*14-8,"")</f>
        <v/>
      </c>
      <c r="AI206" s="108" t="str">
        <f>IF(AJ206&lt;&gt;"",HLOOKUP(AJ206,Controle!$2:$3,2,FALSE)+3,"")</f>
        <v/>
      </c>
      <c r="AJ206" s="105" t="str">
        <f t="shared" si="60"/>
        <v/>
      </c>
      <c r="AK206" s="101" t="str">
        <f t="shared" si="61"/>
        <v/>
      </c>
      <c r="AL206" s="89" t="str">
        <f t="shared" si="52"/>
        <v/>
      </c>
      <c r="AM206" s="89" t="str">
        <f t="shared" si="53"/>
        <v/>
      </c>
      <c r="AN206" s="89" t="str">
        <f t="shared" si="54"/>
        <v/>
      </c>
      <c r="AO206" s="89" t="str">
        <f t="shared" si="55"/>
        <v/>
      </c>
      <c r="AP206" s="89" t="str">
        <f t="shared" si="56"/>
        <v/>
      </c>
    </row>
    <row r="207" spans="1:42">
      <c r="A207" t="str">
        <f>IF(B207&lt;&gt;"",VLOOKUP(B207,'Agents Postes'!E$3:F$17,2,FALSE),"")</f>
        <v/>
      </c>
      <c r="B207" s="57"/>
      <c r="C207" s="58"/>
      <c r="D207" s="59"/>
      <c r="E207" s="59"/>
      <c r="F207" s="60"/>
      <c r="G207" s="61"/>
      <c r="H207" s="60"/>
      <c r="I207" s="61"/>
      <c r="J207" s="63"/>
      <c r="K207" s="59"/>
      <c r="L207" s="62"/>
      <c r="M207" s="52"/>
      <c r="N207" s="130"/>
      <c r="P207" s="65" t="str">
        <f t="shared" si="57"/>
        <v>NC</v>
      </c>
      <c r="X207" s="89"/>
      <c r="Y207" s="89" t="str">
        <f t="shared" si="47"/>
        <v/>
      </c>
      <c r="Z207" s="89" t="str">
        <f t="shared" si="48"/>
        <v/>
      </c>
      <c r="AA207" s="89" t="str">
        <f t="shared" si="49"/>
        <v/>
      </c>
      <c r="AB207" s="89" t="str">
        <f t="shared" si="50"/>
        <v/>
      </c>
      <c r="AC207" s="89" t="str">
        <f t="shared" si="51"/>
        <v/>
      </c>
      <c r="AD207" s="100" t="str">
        <f t="shared" si="58"/>
        <v/>
      </c>
      <c r="AE207" s="104" t="str">
        <f t="shared" si="59"/>
        <v/>
      </c>
      <c r="AF207" s="108" t="str">
        <f>IF(AE207&lt;&gt;"",HLOOKUP(AE207,Controle!$2:$3,2,FALSE)+3,"")</f>
        <v/>
      </c>
      <c r="AG207" s="104" t="str">
        <f>IF(AE207&lt;&gt;"",HLOOKUP(AE207,Controle!$2:$3,2,FALSE)+HLOOKUP(AE207,Controle!$2:$3,2,FALSE)*14-8,"")</f>
        <v/>
      </c>
      <c r="AH207" s="105" t="str">
        <f>IF(AJ207&lt;&gt;"",HLOOKUP(AJ207,Controle!$2:$3,2,FALSE)+HLOOKUP(AJ207,Controle!$2:$3,2,FALSE)*14-8,"")</f>
        <v/>
      </c>
      <c r="AI207" s="108" t="str">
        <f>IF(AJ207&lt;&gt;"",HLOOKUP(AJ207,Controle!$2:$3,2,FALSE)+3,"")</f>
        <v/>
      </c>
      <c r="AJ207" s="105" t="str">
        <f t="shared" si="60"/>
        <v/>
      </c>
      <c r="AK207" s="101" t="str">
        <f t="shared" si="61"/>
        <v/>
      </c>
      <c r="AL207" s="89" t="str">
        <f t="shared" si="52"/>
        <v/>
      </c>
      <c r="AM207" s="89" t="str">
        <f t="shared" si="53"/>
        <v/>
      </c>
      <c r="AN207" s="89" t="str">
        <f t="shared" si="54"/>
        <v/>
      </c>
      <c r="AO207" s="89" t="str">
        <f t="shared" si="55"/>
        <v/>
      </c>
      <c r="AP207" s="89" t="str">
        <f t="shared" si="56"/>
        <v/>
      </c>
    </row>
    <row r="208" spans="1:42">
      <c r="A208" t="str">
        <f>IF(B208&lt;&gt;"",VLOOKUP(B208,'Agents Postes'!E$3:F$17,2,FALSE),"")</f>
        <v/>
      </c>
      <c r="B208" s="47"/>
      <c r="C208" s="53"/>
      <c r="D208" s="49"/>
      <c r="E208" s="49"/>
      <c r="F208" s="54"/>
      <c r="G208" s="50"/>
      <c r="H208" s="54"/>
      <c r="I208" s="50"/>
      <c r="J208" s="56"/>
      <c r="K208" s="49"/>
      <c r="L208" s="55"/>
      <c r="M208" s="52"/>
      <c r="N208" s="131"/>
      <c r="P208" s="64" t="str">
        <f t="shared" si="57"/>
        <v>NC</v>
      </c>
      <c r="X208" s="89"/>
      <c r="Y208" s="89" t="str">
        <f t="shared" si="47"/>
        <v/>
      </c>
      <c r="Z208" s="89" t="str">
        <f t="shared" si="48"/>
        <v/>
      </c>
      <c r="AA208" s="89" t="str">
        <f t="shared" si="49"/>
        <v/>
      </c>
      <c r="AB208" s="89" t="str">
        <f t="shared" si="50"/>
        <v/>
      </c>
      <c r="AC208" s="89" t="str">
        <f t="shared" si="51"/>
        <v/>
      </c>
      <c r="AD208" s="100" t="str">
        <f t="shared" si="58"/>
        <v/>
      </c>
      <c r="AE208" s="104" t="str">
        <f t="shared" si="59"/>
        <v/>
      </c>
      <c r="AF208" s="108" t="str">
        <f>IF(AE208&lt;&gt;"",HLOOKUP(AE208,Controle!$2:$3,2,FALSE)+3,"")</f>
        <v/>
      </c>
      <c r="AG208" s="104" t="str">
        <f>IF(AE208&lt;&gt;"",HLOOKUP(AE208,Controle!$2:$3,2,FALSE)+HLOOKUP(AE208,Controle!$2:$3,2,FALSE)*14-8,"")</f>
        <v/>
      </c>
      <c r="AH208" s="105" t="str">
        <f>IF(AJ208&lt;&gt;"",HLOOKUP(AJ208,Controle!$2:$3,2,FALSE)+HLOOKUP(AJ208,Controle!$2:$3,2,FALSE)*14-8,"")</f>
        <v/>
      </c>
      <c r="AI208" s="108" t="str">
        <f>IF(AJ208&lt;&gt;"",HLOOKUP(AJ208,Controle!$2:$3,2,FALSE)+3,"")</f>
        <v/>
      </c>
      <c r="AJ208" s="105" t="str">
        <f t="shared" si="60"/>
        <v/>
      </c>
      <c r="AK208" s="101" t="str">
        <f t="shared" si="61"/>
        <v/>
      </c>
      <c r="AL208" s="89" t="str">
        <f t="shared" si="52"/>
        <v/>
      </c>
      <c r="AM208" s="89" t="str">
        <f t="shared" si="53"/>
        <v/>
      </c>
      <c r="AN208" s="89" t="str">
        <f t="shared" si="54"/>
        <v/>
      </c>
      <c r="AO208" s="89" t="str">
        <f t="shared" si="55"/>
        <v/>
      </c>
      <c r="AP208" s="89" t="str">
        <f t="shared" si="56"/>
        <v/>
      </c>
    </row>
    <row r="209" spans="1:42">
      <c r="A209" t="str">
        <f>IF(B209&lt;&gt;"",VLOOKUP(B209,'Agents Postes'!E$3:F$17,2,FALSE),"")</f>
        <v/>
      </c>
      <c r="B209" s="57"/>
      <c r="C209" s="58"/>
      <c r="D209" s="59"/>
      <c r="E209" s="59"/>
      <c r="F209" s="60"/>
      <c r="G209" s="61"/>
      <c r="H209" s="60"/>
      <c r="I209" s="61"/>
      <c r="J209" s="63"/>
      <c r="K209" s="59"/>
      <c r="L209" s="62"/>
      <c r="M209" s="52"/>
      <c r="N209" s="130"/>
      <c r="P209" s="65" t="str">
        <f t="shared" si="57"/>
        <v>NC</v>
      </c>
      <c r="X209" s="89"/>
      <c r="Y209" s="89" t="str">
        <f t="shared" si="47"/>
        <v/>
      </c>
      <c r="Z209" s="89" t="str">
        <f t="shared" si="48"/>
        <v/>
      </c>
      <c r="AA209" s="89" t="str">
        <f t="shared" si="49"/>
        <v/>
      </c>
      <c r="AB209" s="89" t="str">
        <f t="shared" si="50"/>
        <v/>
      </c>
      <c r="AC209" s="89" t="str">
        <f t="shared" si="51"/>
        <v/>
      </c>
      <c r="AD209" s="100" t="str">
        <f t="shared" si="58"/>
        <v/>
      </c>
      <c r="AE209" s="104" t="str">
        <f t="shared" si="59"/>
        <v/>
      </c>
      <c r="AF209" s="108" t="str">
        <f>IF(AE209&lt;&gt;"",HLOOKUP(AE209,Controle!$2:$3,2,FALSE)+3,"")</f>
        <v/>
      </c>
      <c r="AG209" s="104" t="str">
        <f>IF(AE209&lt;&gt;"",HLOOKUP(AE209,Controle!$2:$3,2,FALSE)+HLOOKUP(AE209,Controle!$2:$3,2,FALSE)*14-8,"")</f>
        <v/>
      </c>
      <c r="AH209" s="105" t="str">
        <f>IF(AJ209&lt;&gt;"",HLOOKUP(AJ209,Controle!$2:$3,2,FALSE)+HLOOKUP(AJ209,Controle!$2:$3,2,FALSE)*14-8,"")</f>
        <v/>
      </c>
      <c r="AI209" s="108" t="str">
        <f>IF(AJ209&lt;&gt;"",HLOOKUP(AJ209,Controle!$2:$3,2,FALSE)+3,"")</f>
        <v/>
      </c>
      <c r="AJ209" s="105" t="str">
        <f t="shared" si="60"/>
        <v/>
      </c>
      <c r="AK209" s="101" t="str">
        <f t="shared" si="61"/>
        <v/>
      </c>
      <c r="AL209" s="89" t="str">
        <f t="shared" si="52"/>
        <v/>
      </c>
      <c r="AM209" s="89" t="str">
        <f t="shared" si="53"/>
        <v/>
      </c>
      <c r="AN209" s="89" t="str">
        <f t="shared" si="54"/>
        <v/>
      </c>
      <c r="AO209" s="89" t="str">
        <f t="shared" si="55"/>
        <v/>
      </c>
      <c r="AP209" s="89" t="str">
        <f t="shared" si="56"/>
        <v/>
      </c>
    </row>
    <row r="210" spans="1:42">
      <c r="A210" t="str">
        <f>IF(B210&lt;&gt;"",VLOOKUP(B210,'Agents Postes'!E$3:F$17,2,FALSE),"")</f>
        <v/>
      </c>
      <c r="B210" s="47"/>
      <c r="C210" s="53"/>
      <c r="D210" s="49"/>
      <c r="E210" s="49"/>
      <c r="F210" s="54"/>
      <c r="G210" s="50"/>
      <c r="H210" s="54"/>
      <c r="I210" s="50"/>
      <c r="J210" s="56"/>
      <c r="K210" s="49"/>
      <c r="L210" s="55"/>
      <c r="M210" s="52"/>
      <c r="N210" s="131"/>
      <c r="P210" s="64" t="str">
        <f t="shared" si="57"/>
        <v>NC</v>
      </c>
      <c r="X210" s="89"/>
      <c r="Y210" s="89" t="str">
        <f t="shared" si="47"/>
        <v/>
      </c>
      <c r="Z210" s="89" t="str">
        <f t="shared" si="48"/>
        <v/>
      </c>
      <c r="AA210" s="89" t="str">
        <f t="shared" si="49"/>
        <v/>
      </c>
      <c r="AB210" s="89" t="str">
        <f t="shared" si="50"/>
        <v/>
      </c>
      <c r="AC210" s="89" t="str">
        <f t="shared" si="51"/>
        <v/>
      </c>
      <c r="AD210" s="100" t="str">
        <f t="shared" si="58"/>
        <v/>
      </c>
      <c r="AE210" s="104" t="str">
        <f t="shared" si="59"/>
        <v/>
      </c>
      <c r="AF210" s="108" t="str">
        <f>IF(AE210&lt;&gt;"",HLOOKUP(AE210,Controle!$2:$3,2,FALSE)+3,"")</f>
        <v/>
      </c>
      <c r="AG210" s="104" t="str">
        <f>IF(AE210&lt;&gt;"",HLOOKUP(AE210,Controle!$2:$3,2,FALSE)+HLOOKUP(AE210,Controle!$2:$3,2,FALSE)*14-8,"")</f>
        <v/>
      </c>
      <c r="AH210" s="105" t="str">
        <f>IF(AJ210&lt;&gt;"",HLOOKUP(AJ210,Controle!$2:$3,2,FALSE)+HLOOKUP(AJ210,Controle!$2:$3,2,FALSE)*14-8,"")</f>
        <v/>
      </c>
      <c r="AI210" s="108" t="str">
        <f>IF(AJ210&lt;&gt;"",HLOOKUP(AJ210,Controle!$2:$3,2,FALSE)+3,"")</f>
        <v/>
      </c>
      <c r="AJ210" s="105" t="str">
        <f t="shared" si="60"/>
        <v/>
      </c>
      <c r="AK210" s="101" t="str">
        <f t="shared" si="61"/>
        <v/>
      </c>
      <c r="AL210" s="89" t="str">
        <f t="shared" si="52"/>
        <v/>
      </c>
      <c r="AM210" s="89" t="str">
        <f t="shared" si="53"/>
        <v/>
      </c>
      <c r="AN210" s="89" t="str">
        <f t="shared" si="54"/>
        <v/>
      </c>
      <c r="AO210" s="89" t="str">
        <f t="shared" si="55"/>
        <v/>
      </c>
      <c r="AP210" s="89" t="str">
        <f t="shared" si="56"/>
        <v/>
      </c>
    </row>
    <row r="211" spans="1:42">
      <c r="A211" t="str">
        <f>IF(B211&lt;&gt;"",VLOOKUP(B211,'Agents Postes'!E$3:F$17,2,FALSE),"")</f>
        <v/>
      </c>
      <c r="B211" s="57"/>
      <c r="C211" s="58"/>
      <c r="D211" s="59"/>
      <c r="E211" s="59"/>
      <c r="F211" s="60"/>
      <c r="G211" s="61"/>
      <c r="H211" s="60"/>
      <c r="I211" s="61"/>
      <c r="J211" s="63"/>
      <c r="K211" s="59"/>
      <c r="L211" s="62"/>
      <c r="M211" s="52"/>
      <c r="N211" s="130"/>
      <c r="P211" s="65" t="str">
        <f t="shared" si="57"/>
        <v>NC</v>
      </c>
      <c r="X211" s="89"/>
      <c r="Y211" s="89" t="str">
        <f t="shared" si="47"/>
        <v/>
      </c>
      <c r="Z211" s="89" t="str">
        <f t="shared" si="48"/>
        <v/>
      </c>
      <c r="AA211" s="89" t="str">
        <f t="shared" si="49"/>
        <v/>
      </c>
      <c r="AB211" s="89" t="str">
        <f t="shared" si="50"/>
        <v/>
      </c>
      <c r="AC211" s="89" t="str">
        <f t="shared" si="51"/>
        <v/>
      </c>
      <c r="AD211" s="100" t="str">
        <f t="shared" si="58"/>
        <v/>
      </c>
      <c r="AE211" s="104" t="str">
        <f t="shared" si="59"/>
        <v/>
      </c>
      <c r="AF211" s="108" t="str">
        <f>IF(AE211&lt;&gt;"",HLOOKUP(AE211,Controle!$2:$3,2,FALSE)+3,"")</f>
        <v/>
      </c>
      <c r="AG211" s="104" t="str">
        <f>IF(AE211&lt;&gt;"",HLOOKUP(AE211,Controle!$2:$3,2,FALSE)+HLOOKUP(AE211,Controle!$2:$3,2,FALSE)*14-8,"")</f>
        <v/>
      </c>
      <c r="AH211" s="105" t="str">
        <f>IF(AJ211&lt;&gt;"",HLOOKUP(AJ211,Controle!$2:$3,2,FALSE)+HLOOKUP(AJ211,Controle!$2:$3,2,FALSE)*14-8,"")</f>
        <v/>
      </c>
      <c r="AI211" s="108" t="str">
        <f>IF(AJ211&lt;&gt;"",HLOOKUP(AJ211,Controle!$2:$3,2,FALSE)+3,"")</f>
        <v/>
      </c>
      <c r="AJ211" s="105" t="str">
        <f t="shared" si="60"/>
        <v/>
      </c>
      <c r="AK211" s="101" t="str">
        <f t="shared" si="61"/>
        <v/>
      </c>
      <c r="AL211" s="89" t="str">
        <f t="shared" si="52"/>
        <v/>
      </c>
      <c r="AM211" s="89" t="str">
        <f t="shared" si="53"/>
        <v/>
      </c>
      <c r="AN211" s="89" t="str">
        <f t="shared" si="54"/>
        <v/>
      </c>
      <c r="AO211" s="89" t="str">
        <f t="shared" si="55"/>
        <v/>
      </c>
      <c r="AP211" s="89" t="str">
        <f t="shared" si="56"/>
        <v/>
      </c>
    </row>
    <row r="212" spans="1:42">
      <c r="A212" t="str">
        <f>IF(B212&lt;&gt;"",VLOOKUP(B212,'Agents Postes'!E$3:F$17,2,FALSE),"")</f>
        <v/>
      </c>
      <c r="B212" s="47"/>
      <c r="C212" s="53"/>
      <c r="D212" s="49"/>
      <c r="E212" s="49"/>
      <c r="F212" s="54"/>
      <c r="G212" s="50"/>
      <c r="H212" s="54"/>
      <c r="I212" s="50"/>
      <c r="J212" s="56"/>
      <c r="K212" s="49"/>
      <c r="L212" s="55"/>
      <c r="M212" s="52"/>
      <c r="N212" s="131"/>
      <c r="P212" s="64" t="str">
        <f t="shared" si="57"/>
        <v>NC</v>
      </c>
      <c r="X212" s="89"/>
      <c r="Y212" s="89" t="str">
        <f t="shared" si="47"/>
        <v/>
      </c>
      <c r="Z212" s="89" t="str">
        <f t="shared" si="48"/>
        <v/>
      </c>
      <c r="AA212" s="89" t="str">
        <f t="shared" si="49"/>
        <v/>
      </c>
      <c r="AB212" s="89" t="str">
        <f t="shared" si="50"/>
        <v/>
      </c>
      <c r="AC212" s="89" t="str">
        <f t="shared" si="51"/>
        <v/>
      </c>
      <c r="AD212" s="100" t="str">
        <f t="shared" si="58"/>
        <v/>
      </c>
      <c r="AE212" s="104" t="str">
        <f t="shared" si="59"/>
        <v/>
      </c>
      <c r="AF212" s="108" t="str">
        <f>IF(AE212&lt;&gt;"",HLOOKUP(AE212,Controle!$2:$3,2,FALSE)+3,"")</f>
        <v/>
      </c>
      <c r="AG212" s="104" t="str">
        <f>IF(AE212&lt;&gt;"",HLOOKUP(AE212,Controle!$2:$3,2,FALSE)+HLOOKUP(AE212,Controle!$2:$3,2,FALSE)*14-8,"")</f>
        <v/>
      </c>
      <c r="AH212" s="105" t="str">
        <f>IF(AJ212&lt;&gt;"",HLOOKUP(AJ212,Controle!$2:$3,2,FALSE)+HLOOKUP(AJ212,Controle!$2:$3,2,FALSE)*14-8,"")</f>
        <v/>
      </c>
      <c r="AI212" s="108" t="str">
        <f>IF(AJ212&lt;&gt;"",HLOOKUP(AJ212,Controle!$2:$3,2,FALSE)+3,"")</f>
        <v/>
      </c>
      <c r="AJ212" s="105" t="str">
        <f t="shared" si="60"/>
        <v/>
      </c>
      <c r="AK212" s="101" t="str">
        <f t="shared" si="61"/>
        <v/>
      </c>
      <c r="AL212" s="89" t="str">
        <f t="shared" si="52"/>
        <v/>
      </c>
      <c r="AM212" s="89" t="str">
        <f t="shared" si="53"/>
        <v/>
      </c>
      <c r="AN212" s="89" t="str">
        <f t="shared" si="54"/>
        <v/>
      </c>
      <c r="AO212" s="89" t="str">
        <f t="shared" si="55"/>
        <v/>
      </c>
      <c r="AP212" s="89" t="str">
        <f t="shared" si="56"/>
        <v/>
      </c>
    </row>
    <row r="213" spans="1:42">
      <c r="A213" t="str">
        <f>IF(B213&lt;&gt;"",VLOOKUP(B213,'Agents Postes'!E$3:F$17,2,FALSE),"")</f>
        <v/>
      </c>
      <c r="B213" s="57"/>
      <c r="C213" s="58"/>
      <c r="D213" s="59"/>
      <c r="E213" s="59"/>
      <c r="F213" s="60"/>
      <c r="G213" s="61"/>
      <c r="H213" s="60"/>
      <c r="I213" s="61"/>
      <c r="J213" s="63"/>
      <c r="K213" s="59"/>
      <c r="L213" s="62"/>
      <c r="M213" s="52"/>
      <c r="N213" s="130"/>
      <c r="P213" s="65" t="str">
        <f t="shared" si="57"/>
        <v>NC</v>
      </c>
      <c r="X213" s="89"/>
      <c r="Y213" s="89" t="str">
        <f t="shared" si="47"/>
        <v/>
      </c>
      <c r="Z213" s="89" t="str">
        <f t="shared" si="48"/>
        <v/>
      </c>
      <c r="AA213" s="89" t="str">
        <f t="shared" si="49"/>
        <v/>
      </c>
      <c r="AB213" s="89" t="str">
        <f t="shared" si="50"/>
        <v/>
      </c>
      <c r="AC213" s="89" t="str">
        <f t="shared" si="51"/>
        <v/>
      </c>
      <c r="AD213" s="100" t="str">
        <f t="shared" si="58"/>
        <v/>
      </c>
      <c r="AE213" s="104" t="str">
        <f t="shared" si="59"/>
        <v/>
      </c>
      <c r="AF213" s="108" t="str">
        <f>IF(AE213&lt;&gt;"",HLOOKUP(AE213,Controle!$2:$3,2,FALSE)+3,"")</f>
        <v/>
      </c>
      <c r="AG213" s="104" t="str">
        <f>IF(AE213&lt;&gt;"",HLOOKUP(AE213,Controle!$2:$3,2,FALSE)+HLOOKUP(AE213,Controle!$2:$3,2,FALSE)*14-8,"")</f>
        <v/>
      </c>
      <c r="AH213" s="105" t="str">
        <f>IF(AJ213&lt;&gt;"",HLOOKUP(AJ213,Controle!$2:$3,2,FALSE)+HLOOKUP(AJ213,Controle!$2:$3,2,FALSE)*14-8,"")</f>
        <v/>
      </c>
      <c r="AI213" s="108" t="str">
        <f>IF(AJ213&lt;&gt;"",HLOOKUP(AJ213,Controle!$2:$3,2,FALSE)+3,"")</f>
        <v/>
      </c>
      <c r="AJ213" s="105" t="str">
        <f t="shared" si="60"/>
        <v/>
      </c>
      <c r="AK213" s="101" t="str">
        <f t="shared" si="61"/>
        <v/>
      </c>
      <c r="AL213" s="89" t="str">
        <f t="shared" si="52"/>
        <v/>
      </c>
      <c r="AM213" s="89" t="str">
        <f t="shared" si="53"/>
        <v/>
      </c>
      <c r="AN213" s="89" t="str">
        <f t="shared" si="54"/>
        <v/>
      </c>
      <c r="AO213" s="89" t="str">
        <f t="shared" si="55"/>
        <v/>
      </c>
      <c r="AP213" s="89" t="str">
        <f t="shared" si="56"/>
        <v/>
      </c>
    </row>
    <row r="214" spans="1:42">
      <c r="A214" t="str">
        <f>IF(B214&lt;&gt;"",VLOOKUP(B214,'Agents Postes'!E$3:F$17,2,FALSE),"")</f>
        <v/>
      </c>
      <c r="B214" s="47"/>
      <c r="C214" s="53"/>
      <c r="D214" s="49"/>
      <c r="E214" s="49"/>
      <c r="F214" s="54"/>
      <c r="G214" s="50"/>
      <c r="H214" s="54"/>
      <c r="I214" s="50"/>
      <c r="J214" s="56"/>
      <c r="K214" s="49"/>
      <c r="L214" s="55"/>
      <c r="M214" s="52"/>
      <c r="N214" s="131"/>
      <c r="P214" s="64" t="str">
        <f t="shared" si="57"/>
        <v>NC</v>
      </c>
      <c r="X214" s="89"/>
      <c r="Y214" s="89" t="str">
        <f t="shared" si="47"/>
        <v/>
      </c>
      <c r="Z214" s="89" t="str">
        <f t="shared" si="48"/>
        <v/>
      </c>
      <c r="AA214" s="89" t="str">
        <f t="shared" si="49"/>
        <v/>
      </c>
      <c r="AB214" s="89" t="str">
        <f t="shared" si="50"/>
        <v/>
      </c>
      <c r="AC214" s="89" t="str">
        <f t="shared" si="51"/>
        <v/>
      </c>
      <c r="AD214" s="100" t="str">
        <f t="shared" si="58"/>
        <v/>
      </c>
      <c r="AE214" s="104" t="str">
        <f t="shared" si="59"/>
        <v/>
      </c>
      <c r="AF214" s="108" t="str">
        <f>IF(AE214&lt;&gt;"",HLOOKUP(AE214,Controle!$2:$3,2,FALSE)+3,"")</f>
        <v/>
      </c>
      <c r="AG214" s="104" t="str">
        <f>IF(AE214&lt;&gt;"",HLOOKUP(AE214,Controle!$2:$3,2,FALSE)+HLOOKUP(AE214,Controle!$2:$3,2,FALSE)*14-8,"")</f>
        <v/>
      </c>
      <c r="AH214" s="105" t="str">
        <f>IF(AJ214&lt;&gt;"",HLOOKUP(AJ214,Controle!$2:$3,2,FALSE)+HLOOKUP(AJ214,Controle!$2:$3,2,FALSE)*14-8,"")</f>
        <v/>
      </c>
      <c r="AI214" s="108" t="str">
        <f>IF(AJ214&lt;&gt;"",HLOOKUP(AJ214,Controle!$2:$3,2,FALSE)+3,"")</f>
        <v/>
      </c>
      <c r="AJ214" s="105" t="str">
        <f t="shared" si="60"/>
        <v/>
      </c>
      <c r="AK214" s="101" t="str">
        <f t="shared" si="61"/>
        <v/>
      </c>
      <c r="AL214" s="89" t="str">
        <f t="shared" si="52"/>
        <v/>
      </c>
      <c r="AM214" s="89" t="str">
        <f t="shared" si="53"/>
        <v/>
      </c>
      <c r="AN214" s="89" t="str">
        <f t="shared" si="54"/>
        <v/>
      </c>
      <c r="AO214" s="89" t="str">
        <f t="shared" si="55"/>
        <v/>
      </c>
      <c r="AP214" s="89" t="str">
        <f t="shared" si="56"/>
        <v/>
      </c>
    </row>
    <row r="215" spans="1:42">
      <c r="A215" t="str">
        <f>IF(B215&lt;&gt;"",VLOOKUP(B215,'Agents Postes'!E$3:F$17,2,FALSE),"")</f>
        <v/>
      </c>
      <c r="B215" s="57"/>
      <c r="C215" s="58"/>
      <c r="D215" s="59"/>
      <c r="E215" s="59"/>
      <c r="F215" s="60"/>
      <c r="G215" s="61"/>
      <c r="H215" s="60"/>
      <c r="I215" s="61"/>
      <c r="J215" s="63"/>
      <c r="K215" s="59"/>
      <c r="L215" s="62"/>
      <c r="M215" s="52"/>
      <c r="N215" s="130"/>
      <c r="P215" s="65" t="str">
        <f t="shared" si="57"/>
        <v>NC</v>
      </c>
      <c r="X215" s="89"/>
      <c r="Y215" s="89" t="str">
        <f t="shared" si="47"/>
        <v/>
      </c>
      <c r="Z215" s="89" t="str">
        <f t="shared" si="48"/>
        <v/>
      </c>
      <c r="AA215" s="89" t="str">
        <f t="shared" si="49"/>
        <v/>
      </c>
      <c r="AB215" s="89" t="str">
        <f t="shared" si="50"/>
        <v/>
      </c>
      <c r="AC215" s="89" t="str">
        <f t="shared" si="51"/>
        <v/>
      </c>
      <c r="AD215" s="100" t="str">
        <f t="shared" si="58"/>
        <v/>
      </c>
      <c r="AE215" s="104" t="str">
        <f t="shared" si="59"/>
        <v/>
      </c>
      <c r="AF215" s="108" t="str">
        <f>IF(AE215&lt;&gt;"",HLOOKUP(AE215,Controle!$2:$3,2,FALSE)+3,"")</f>
        <v/>
      </c>
      <c r="AG215" s="104" t="str">
        <f>IF(AE215&lt;&gt;"",HLOOKUP(AE215,Controle!$2:$3,2,FALSE)+HLOOKUP(AE215,Controle!$2:$3,2,FALSE)*14-8,"")</f>
        <v/>
      </c>
      <c r="AH215" s="105" t="str">
        <f>IF(AJ215&lt;&gt;"",HLOOKUP(AJ215,Controle!$2:$3,2,FALSE)+HLOOKUP(AJ215,Controle!$2:$3,2,FALSE)*14-8,"")</f>
        <v/>
      </c>
      <c r="AI215" s="108" t="str">
        <f>IF(AJ215&lt;&gt;"",HLOOKUP(AJ215,Controle!$2:$3,2,FALSE)+3,"")</f>
        <v/>
      </c>
      <c r="AJ215" s="105" t="str">
        <f t="shared" si="60"/>
        <v/>
      </c>
      <c r="AK215" s="101" t="str">
        <f t="shared" si="61"/>
        <v/>
      </c>
      <c r="AL215" s="89" t="str">
        <f t="shared" si="52"/>
        <v/>
      </c>
      <c r="AM215" s="89" t="str">
        <f t="shared" si="53"/>
        <v/>
      </c>
      <c r="AN215" s="89" t="str">
        <f t="shared" si="54"/>
        <v/>
      </c>
      <c r="AO215" s="89" t="str">
        <f t="shared" si="55"/>
        <v/>
      </c>
      <c r="AP215" s="89" t="str">
        <f t="shared" si="56"/>
        <v/>
      </c>
    </row>
    <row r="216" spans="1:42">
      <c r="A216" t="str">
        <f>IF(B216&lt;&gt;"",VLOOKUP(B216,'Agents Postes'!E$3:F$17,2,FALSE),"")</f>
        <v/>
      </c>
      <c r="B216" s="47"/>
      <c r="C216" s="53"/>
      <c r="D216" s="49"/>
      <c r="E216" s="49"/>
      <c r="F216" s="54"/>
      <c r="G216" s="50"/>
      <c r="H216" s="54"/>
      <c r="I216" s="50"/>
      <c r="J216" s="56"/>
      <c r="K216" s="49"/>
      <c r="L216" s="55"/>
      <c r="M216" s="52"/>
      <c r="N216" s="131"/>
      <c r="P216" s="64" t="str">
        <f t="shared" si="57"/>
        <v>NC</v>
      </c>
      <c r="X216" s="89"/>
      <c r="Y216" s="89" t="str">
        <f t="shared" si="47"/>
        <v/>
      </c>
      <c r="Z216" s="89" t="str">
        <f t="shared" si="48"/>
        <v/>
      </c>
      <c r="AA216" s="89" t="str">
        <f t="shared" si="49"/>
        <v/>
      </c>
      <c r="AB216" s="89" t="str">
        <f t="shared" si="50"/>
        <v/>
      </c>
      <c r="AC216" s="89" t="str">
        <f t="shared" si="51"/>
        <v/>
      </c>
      <c r="AD216" s="100" t="str">
        <f t="shared" si="58"/>
        <v/>
      </c>
      <c r="AE216" s="104" t="str">
        <f t="shared" si="59"/>
        <v/>
      </c>
      <c r="AF216" s="108" t="str">
        <f>IF(AE216&lt;&gt;"",HLOOKUP(AE216,Controle!$2:$3,2,FALSE)+3,"")</f>
        <v/>
      </c>
      <c r="AG216" s="104" t="str">
        <f>IF(AE216&lt;&gt;"",HLOOKUP(AE216,Controle!$2:$3,2,FALSE)+HLOOKUP(AE216,Controle!$2:$3,2,FALSE)*14-8,"")</f>
        <v/>
      </c>
      <c r="AH216" s="105" t="str">
        <f>IF(AJ216&lt;&gt;"",HLOOKUP(AJ216,Controle!$2:$3,2,FALSE)+HLOOKUP(AJ216,Controle!$2:$3,2,FALSE)*14-8,"")</f>
        <v/>
      </c>
      <c r="AI216" s="108" t="str">
        <f>IF(AJ216&lt;&gt;"",HLOOKUP(AJ216,Controle!$2:$3,2,FALSE)+3,"")</f>
        <v/>
      </c>
      <c r="AJ216" s="105" t="str">
        <f t="shared" si="60"/>
        <v/>
      </c>
      <c r="AK216" s="101" t="str">
        <f t="shared" si="61"/>
        <v/>
      </c>
      <c r="AL216" s="89" t="str">
        <f t="shared" si="52"/>
        <v/>
      </c>
      <c r="AM216" s="89" t="str">
        <f t="shared" si="53"/>
        <v/>
      </c>
      <c r="AN216" s="89" t="str">
        <f t="shared" si="54"/>
        <v/>
      </c>
      <c r="AO216" s="89" t="str">
        <f t="shared" si="55"/>
        <v/>
      </c>
      <c r="AP216" s="89" t="str">
        <f t="shared" si="56"/>
        <v/>
      </c>
    </row>
    <row r="217" spans="1:42">
      <c r="A217" t="str">
        <f>IF(B217&lt;&gt;"",VLOOKUP(B217,'Agents Postes'!E$3:F$17,2,FALSE),"")</f>
        <v/>
      </c>
      <c r="B217" s="57"/>
      <c r="C217" s="58"/>
      <c r="D217" s="59"/>
      <c r="E217" s="59"/>
      <c r="F217" s="60"/>
      <c r="G217" s="61"/>
      <c r="H217" s="60"/>
      <c r="I217" s="61"/>
      <c r="J217" s="63"/>
      <c r="K217" s="59"/>
      <c r="L217" s="62"/>
      <c r="M217" s="52"/>
      <c r="N217" s="130"/>
      <c r="P217" s="65" t="str">
        <f t="shared" si="57"/>
        <v>NC</v>
      </c>
      <c r="X217" s="89"/>
      <c r="Y217" s="89" t="str">
        <f t="shared" si="47"/>
        <v/>
      </c>
      <c r="Z217" s="89" t="str">
        <f t="shared" si="48"/>
        <v/>
      </c>
      <c r="AA217" s="89" t="str">
        <f t="shared" si="49"/>
        <v/>
      </c>
      <c r="AB217" s="89" t="str">
        <f t="shared" si="50"/>
        <v/>
      </c>
      <c r="AC217" s="89" t="str">
        <f t="shared" si="51"/>
        <v/>
      </c>
      <c r="AD217" s="100" t="str">
        <f t="shared" si="58"/>
        <v/>
      </c>
      <c r="AE217" s="104" t="str">
        <f t="shared" si="59"/>
        <v/>
      </c>
      <c r="AF217" s="108" t="str">
        <f>IF(AE217&lt;&gt;"",HLOOKUP(AE217,Controle!$2:$3,2,FALSE)+3,"")</f>
        <v/>
      </c>
      <c r="AG217" s="104" t="str">
        <f>IF(AE217&lt;&gt;"",HLOOKUP(AE217,Controle!$2:$3,2,FALSE)+HLOOKUP(AE217,Controle!$2:$3,2,FALSE)*14-8,"")</f>
        <v/>
      </c>
      <c r="AH217" s="105" t="str">
        <f>IF(AJ217&lt;&gt;"",HLOOKUP(AJ217,Controle!$2:$3,2,FALSE)+HLOOKUP(AJ217,Controle!$2:$3,2,FALSE)*14-8,"")</f>
        <v/>
      </c>
      <c r="AI217" s="108" t="str">
        <f>IF(AJ217&lt;&gt;"",HLOOKUP(AJ217,Controle!$2:$3,2,FALSE)+3,"")</f>
        <v/>
      </c>
      <c r="AJ217" s="105" t="str">
        <f t="shared" si="60"/>
        <v/>
      </c>
      <c r="AK217" s="101" t="str">
        <f t="shared" si="61"/>
        <v/>
      </c>
      <c r="AL217" s="89" t="str">
        <f t="shared" si="52"/>
        <v/>
      </c>
      <c r="AM217" s="89" t="str">
        <f t="shared" si="53"/>
        <v/>
      </c>
      <c r="AN217" s="89" t="str">
        <f t="shared" si="54"/>
        <v/>
      </c>
      <c r="AO217" s="89" t="str">
        <f t="shared" si="55"/>
        <v/>
      </c>
      <c r="AP217" s="89" t="str">
        <f t="shared" si="56"/>
        <v/>
      </c>
    </row>
    <row r="218" spans="1:42">
      <c r="A218" t="str">
        <f>IF(B218&lt;&gt;"",VLOOKUP(B218,'Agents Postes'!E$3:F$17,2,FALSE),"")</f>
        <v/>
      </c>
      <c r="B218" s="47"/>
      <c r="C218" s="53"/>
      <c r="D218" s="49"/>
      <c r="E218" s="49"/>
      <c r="F218" s="54"/>
      <c r="G218" s="50"/>
      <c r="H218" s="54"/>
      <c r="I218" s="50"/>
      <c r="J218" s="56"/>
      <c r="K218" s="49"/>
      <c r="L218" s="55"/>
      <c r="M218" s="52"/>
      <c r="N218" s="131"/>
      <c r="P218" s="64" t="str">
        <f t="shared" si="57"/>
        <v>NC</v>
      </c>
      <c r="X218" s="89"/>
      <c r="Y218" s="89" t="str">
        <f t="shared" si="47"/>
        <v/>
      </c>
      <c r="Z218" s="89" t="str">
        <f t="shared" si="48"/>
        <v/>
      </c>
      <c r="AA218" s="89" t="str">
        <f t="shared" si="49"/>
        <v/>
      </c>
      <c r="AB218" s="89" t="str">
        <f t="shared" si="50"/>
        <v/>
      </c>
      <c r="AC218" s="89" t="str">
        <f t="shared" si="51"/>
        <v/>
      </c>
      <c r="AD218" s="100" t="str">
        <f t="shared" si="58"/>
        <v/>
      </c>
      <c r="AE218" s="104" t="str">
        <f t="shared" si="59"/>
        <v/>
      </c>
      <c r="AF218" s="108" t="str">
        <f>IF(AE218&lt;&gt;"",HLOOKUP(AE218,Controle!$2:$3,2,FALSE)+3,"")</f>
        <v/>
      </c>
      <c r="AG218" s="104" t="str">
        <f>IF(AE218&lt;&gt;"",HLOOKUP(AE218,Controle!$2:$3,2,FALSE)+HLOOKUP(AE218,Controle!$2:$3,2,FALSE)*14-8,"")</f>
        <v/>
      </c>
      <c r="AH218" s="105" t="str">
        <f>IF(AJ218&lt;&gt;"",HLOOKUP(AJ218,Controle!$2:$3,2,FALSE)+HLOOKUP(AJ218,Controle!$2:$3,2,FALSE)*14-8,"")</f>
        <v/>
      </c>
      <c r="AI218" s="108" t="str">
        <f>IF(AJ218&lt;&gt;"",HLOOKUP(AJ218,Controle!$2:$3,2,FALSE)+3,"")</f>
        <v/>
      </c>
      <c r="AJ218" s="105" t="str">
        <f t="shared" si="60"/>
        <v/>
      </c>
      <c r="AK218" s="101" t="str">
        <f t="shared" si="61"/>
        <v/>
      </c>
      <c r="AL218" s="89" t="str">
        <f t="shared" si="52"/>
        <v/>
      </c>
      <c r="AM218" s="89" t="str">
        <f t="shared" si="53"/>
        <v/>
      </c>
      <c r="AN218" s="89" t="str">
        <f t="shared" si="54"/>
        <v/>
      </c>
      <c r="AO218" s="89" t="str">
        <f t="shared" si="55"/>
        <v/>
      </c>
      <c r="AP218" s="89" t="str">
        <f t="shared" si="56"/>
        <v/>
      </c>
    </row>
    <row r="219" spans="1:42">
      <c r="A219" t="str">
        <f>IF(B219&lt;&gt;"",VLOOKUP(B219,'Agents Postes'!E$3:F$17,2,FALSE),"")</f>
        <v/>
      </c>
      <c r="B219" s="57"/>
      <c r="C219" s="58"/>
      <c r="D219" s="59"/>
      <c r="E219" s="59"/>
      <c r="F219" s="60"/>
      <c r="G219" s="61"/>
      <c r="H219" s="60"/>
      <c r="I219" s="61"/>
      <c r="J219" s="63"/>
      <c r="K219" s="59"/>
      <c r="L219" s="62"/>
      <c r="M219" s="52"/>
      <c r="N219" s="130"/>
      <c r="P219" s="65" t="str">
        <f t="shared" si="57"/>
        <v>NC</v>
      </c>
      <c r="X219" s="89"/>
      <c r="Y219" s="89" t="str">
        <f t="shared" si="47"/>
        <v/>
      </c>
      <c r="Z219" s="89" t="str">
        <f t="shared" si="48"/>
        <v/>
      </c>
      <c r="AA219" s="89" t="str">
        <f t="shared" si="49"/>
        <v/>
      </c>
      <c r="AB219" s="89" t="str">
        <f t="shared" si="50"/>
        <v/>
      </c>
      <c r="AC219" s="89" t="str">
        <f t="shared" si="51"/>
        <v/>
      </c>
      <c r="AD219" s="100" t="str">
        <f t="shared" si="58"/>
        <v/>
      </c>
      <c r="AE219" s="104" t="str">
        <f t="shared" si="59"/>
        <v/>
      </c>
      <c r="AF219" s="108" t="str">
        <f>IF(AE219&lt;&gt;"",HLOOKUP(AE219,Controle!$2:$3,2,FALSE)+3,"")</f>
        <v/>
      </c>
      <c r="AG219" s="104" t="str">
        <f>IF(AE219&lt;&gt;"",HLOOKUP(AE219,Controle!$2:$3,2,FALSE)+HLOOKUP(AE219,Controle!$2:$3,2,FALSE)*14-8,"")</f>
        <v/>
      </c>
      <c r="AH219" s="105" t="str">
        <f>IF(AJ219&lt;&gt;"",HLOOKUP(AJ219,Controle!$2:$3,2,FALSE)+HLOOKUP(AJ219,Controle!$2:$3,2,FALSE)*14-8,"")</f>
        <v/>
      </c>
      <c r="AI219" s="108" t="str">
        <f>IF(AJ219&lt;&gt;"",HLOOKUP(AJ219,Controle!$2:$3,2,FALSE)+3,"")</f>
        <v/>
      </c>
      <c r="AJ219" s="105" t="str">
        <f t="shared" si="60"/>
        <v/>
      </c>
      <c r="AK219" s="101" t="str">
        <f t="shared" si="61"/>
        <v/>
      </c>
      <c r="AL219" s="89" t="str">
        <f t="shared" si="52"/>
        <v/>
      </c>
      <c r="AM219" s="89" t="str">
        <f t="shared" si="53"/>
        <v/>
      </c>
      <c r="AN219" s="89" t="str">
        <f t="shared" si="54"/>
        <v/>
      </c>
      <c r="AO219" s="89" t="str">
        <f t="shared" si="55"/>
        <v/>
      </c>
      <c r="AP219" s="89" t="str">
        <f t="shared" si="56"/>
        <v/>
      </c>
    </row>
    <row r="220" spans="1:42">
      <c r="A220" t="str">
        <f>IF(B220&lt;&gt;"",VLOOKUP(B220,'Agents Postes'!E$3:F$17,2,FALSE),"")</f>
        <v/>
      </c>
      <c r="B220" s="47"/>
      <c r="C220" s="53"/>
      <c r="D220" s="49"/>
      <c r="E220" s="49"/>
      <c r="F220" s="54"/>
      <c r="G220" s="50"/>
      <c r="H220" s="54"/>
      <c r="I220" s="50"/>
      <c r="J220" s="56"/>
      <c r="K220" s="49"/>
      <c r="L220" s="55"/>
      <c r="M220" s="52"/>
      <c r="N220" s="131"/>
      <c r="P220" s="64" t="str">
        <f t="shared" si="57"/>
        <v>NC</v>
      </c>
      <c r="X220" s="89"/>
      <c r="Y220" s="89" t="str">
        <f t="shared" si="47"/>
        <v/>
      </c>
      <c r="Z220" s="89" t="str">
        <f t="shared" si="48"/>
        <v/>
      </c>
      <c r="AA220" s="89" t="str">
        <f t="shared" si="49"/>
        <v/>
      </c>
      <c r="AB220" s="89" t="str">
        <f t="shared" si="50"/>
        <v/>
      </c>
      <c r="AC220" s="89" t="str">
        <f t="shared" si="51"/>
        <v/>
      </c>
      <c r="AD220" s="100" t="str">
        <f t="shared" si="58"/>
        <v/>
      </c>
      <c r="AE220" s="104" t="str">
        <f t="shared" si="59"/>
        <v/>
      </c>
      <c r="AF220" s="108" t="str">
        <f>IF(AE220&lt;&gt;"",HLOOKUP(AE220,Controle!$2:$3,2,FALSE)+3,"")</f>
        <v/>
      </c>
      <c r="AG220" s="104" t="str">
        <f>IF(AE220&lt;&gt;"",HLOOKUP(AE220,Controle!$2:$3,2,FALSE)+HLOOKUP(AE220,Controle!$2:$3,2,FALSE)*14-8,"")</f>
        <v/>
      </c>
      <c r="AH220" s="105" t="str">
        <f>IF(AJ220&lt;&gt;"",HLOOKUP(AJ220,Controle!$2:$3,2,FALSE)+HLOOKUP(AJ220,Controle!$2:$3,2,FALSE)*14-8,"")</f>
        <v/>
      </c>
      <c r="AI220" s="108" t="str">
        <f>IF(AJ220&lt;&gt;"",HLOOKUP(AJ220,Controle!$2:$3,2,FALSE)+3,"")</f>
        <v/>
      </c>
      <c r="AJ220" s="105" t="str">
        <f t="shared" si="60"/>
        <v/>
      </c>
      <c r="AK220" s="101" t="str">
        <f t="shared" si="61"/>
        <v/>
      </c>
      <c r="AL220" s="89" t="str">
        <f t="shared" si="52"/>
        <v/>
      </c>
      <c r="AM220" s="89" t="str">
        <f t="shared" si="53"/>
        <v/>
      </c>
      <c r="AN220" s="89" t="str">
        <f t="shared" si="54"/>
        <v/>
      </c>
      <c r="AO220" s="89" t="str">
        <f t="shared" si="55"/>
        <v/>
      </c>
      <c r="AP220" s="89" t="str">
        <f t="shared" si="56"/>
        <v/>
      </c>
    </row>
    <row r="221" spans="1:42">
      <c r="A221" t="str">
        <f>IF(B221&lt;&gt;"",VLOOKUP(B221,'Agents Postes'!E$3:F$17,2,FALSE),"")</f>
        <v/>
      </c>
      <c r="B221" s="57"/>
      <c r="C221" s="58"/>
      <c r="D221" s="59"/>
      <c r="E221" s="59"/>
      <c r="F221" s="60"/>
      <c r="G221" s="61"/>
      <c r="H221" s="60"/>
      <c r="I221" s="61"/>
      <c r="J221" s="63"/>
      <c r="K221" s="59"/>
      <c r="L221" s="62"/>
      <c r="M221" s="52"/>
      <c r="N221" s="130"/>
      <c r="P221" s="65" t="str">
        <f t="shared" si="57"/>
        <v>NC</v>
      </c>
      <c r="X221" s="89"/>
      <c r="Y221" s="89" t="str">
        <f t="shared" si="47"/>
        <v/>
      </c>
      <c r="Z221" s="89" t="str">
        <f t="shared" si="48"/>
        <v/>
      </c>
      <c r="AA221" s="89" t="str">
        <f t="shared" si="49"/>
        <v/>
      </c>
      <c r="AB221" s="89" t="str">
        <f t="shared" si="50"/>
        <v/>
      </c>
      <c r="AC221" s="89" t="str">
        <f t="shared" si="51"/>
        <v/>
      </c>
      <c r="AD221" s="100" t="str">
        <f t="shared" si="58"/>
        <v/>
      </c>
      <c r="AE221" s="104" t="str">
        <f t="shared" si="59"/>
        <v/>
      </c>
      <c r="AF221" s="108" t="str">
        <f>IF(AE221&lt;&gt;"",HLOOKUP(AE221,Controle!$2:$3,2,FALSE)+3,"")</f>
        <v/>
      </c>
      <c r="AG221" s="104" t="str">
        <f>IF(AE221&lt;&gt;"",HLOOKUP(AE221,Controle!$2:$3,2,FALSE)+HLOOKUP(AE221,Controle!$2:$3,2,FALSE)*14-8,"")</f>
        <v/>
      </c>
      <c r="AH221" s="105" t="str">
        <f>IF(AJ221&lt;&gt;"",HLOOKUP(AJ221,Controle!$2:$3,2,FALSE)+HLOOKUP(AJ221,Controle!$2:$3,2,FALSE)*14-8,"")</f>
        <v/>
      </c>
      <c r="AI221" s="108" t="str">
        <f>IF(AJ221&lt;&gt;"",HLOOKUP(AJ221,Controle!$2:$3,2,FALSE)+3,"")</f>
        <v/>
      </c>
      <c r="AJ221" s="105" t="str">
        <f t="shared" si="60"/>
        <v/>
      </c>
      <c r="AK221" s="101" t="str">
        <f t="shared" si="61"/>
        <v/>
      </c>
      <c r="AL221" s="89" t="str">
        <f t="shared" si="52"/>
        <v/>
      </c>
      <c r="AM221" s="89" t="str">
        <f t="shared" si="53"/>
        <v/>
      </c>
      <c r="AN221" s="89" t="str">
        <f t="shared" si="54"/>
        <v/>
      </c>
      <c r="AO221" s="89" t="str">
        <f t="shared" si="55"/>
        <v/>
      </c>
      <c r="AP221" s="89" t="str">
        <f t="shared" si="56"/>
        <v/>
      </c>
    </row>
    <row r="222" spans="1:42">
      <c r="A222" t="str">
        <f>IF(B222&lt;&gt;"",VLOOKUP(B222,'Agents Postes'!E$3:F$17,2,FALSE),"")</f>
        <v/>
      </c>
      <c r="B222" s="47"/>
      <c r="C222" s="53"/>
      <c r="D222" s="49"/>
      <c r="E222" s="49"/>
      <c r="F222" s="54"/>
      <c r="G222" s="50"/>
      <c r="H222" s="54"/>
      <c r="I222" s="50"/>
      <c r="J222" s="56"/>
      <c r="K222" s="49"/>
      <c r="L222" s="55"/>
      <c r="M222" s="52"/>
      <c r="N222" s="131"/>
      <c r="P222" s="64" t="str">
        <f t="shared" si="57"/>
        <v>NC</v>
      </c>
      <c r="X222" s="89"/>
      <c r="Y222" s="89" t="str">
        <f t="shared" si="47"/>
        <v/>
      </c>
      <c r="Z222" s="89" t="str">
        <f t="shared" si="48"/>
        <v/>
      </c>
      <c r="AA222" s="89" t="str">
        <f t="shared" si="49"/>
        <v/>
      </c>
      <c r="AB222" s="89" t="str">
        <f t="shared" si="50"/>
        <v/>
      </c>
      <c r="AC222" s="89" t="str">
        <f t="shared" si="51"/>
        <v/>
      </c>
      <c r="AD222" s="100" t="str">
        <f t="shared" si="58"/>
        <v/>
      </c>
      <c r="AE222" s="104" t="str">
        <f t="shared" si="59"/>
        <v/>
      </c>
      <c r="AF222" s="108" t="str">
        <f>IF(AE222&lt;&gt;"",HLOOKUP(AE222,Controle!$2:$3,2,FALSE)+3,"")</f>
        <v/>
      </c>
      <c r="AG222" s="104" t="str">
        <f>IF(AE222&lt;&gt;"",HLOOKUP(AE222,Controle!$2:$3,2,FALSE)+HLOOKUP(AE222,Controle!$2:$3,2,FALSE)*14-8,"")</f>
        <v/>
      </c>
      <c r="AH222" s="105" t="str">
        <f>IF(AJ222&lt;&gt;"",HLOOKUP(AJ222,Controle!$2:$3,2,FALSE)+HLOOKUP(AJ222,Controle!$2:$3,2,FALSE)*14-8,"")</f>
        <v/>
      </c>
      <c r="AI222" s="108" t="str">
        <f>IF(AJ222&lt;&gt;"",HLOOKUP(AJ222,Controle!$2:$3,2,FALSE)+3,"")</f>
        <v/>
      </c>
      <c r="AJ222" s="105" t="str">
        <f t="shared" si="60"/>
        <v/>
      </c>
      <c r="AK222" s="101" t="str">
        <f t="shared" si="61"/>
        <v/>
      </c>
      <c r="AL222" s="89" t="str">
        <f t="shared" si="52"/>
        <v/>
      </c>
      <c r="AM222" s="89" t="str">
        <f t="shared" si="53"/>
        <v/>
      </c>
      <c r="AN222" s="89" t="str">
        <f t="shared" si="54"/>
        <v/>
      </c>
      <c r="AO222" s="89" t="str">
        <f t="shared" si="55"/>
        <v/>
      </c>
      <c r="AP222" s="89" t="str">
        <f t="shared" si="56"/>
        <v/>
      </c>
    </row>
    <row r="223" spans="1:42">
      <c r="A223" t="str">
        <f>IF(B223&lt;&gt;"",VLOOKUP(B223,'Agents Postes'!E$3:F$17,2,FALSE),"")</f>
        <v/>
      </c>
      <c r="B223" s="57"/>
      <c r="C223" s="58"/>
      <c r="D223" s="59"/>
      <c r="E223" s="59"/>
      <c r="F223" s="60"/>
      <c r="G223" s="61"/>
      <c r="H223" s="60"/>
      <c r="I223" s="61"/>
      <c r="J223" s="63"/>
      <c r="K223" s="59"/>
      <c r="L223" s="62"/>
      <c r="M223" s="52"/>
      <c r="N223" s="130"/>
      <c r="P223" s="65" t="str">
        <f t="shared" si="57"/>
        <v>NC</v>
      </c>
      <c r="X223" s="89"/>
      <c r="Y223" s="89" t="str">
        <f t="shared" si="47"/>
        <v/>
      </c>
      <c r="Z223" s="89" t="str">
        <f t="shared" si="48"/>
        <v/>
      </c>
      <c r="AA223" s="89" t="str">
        <f t="shared" si="49"/>
        <v/>
      </c>
      <c r="AB223" s="89" t="str">
        <f t="shared" si="50"/>
        <v/>
      </c>
      <c r="AC223" s="89" t="str">
        <f t="shared" si="51"/>
        <v/>
      </c>
      <c r="AD223" s="100" t="str">
        <f t="shared" si="58"/>
        <v/>
      </c>
      <c r="AE223" s="104" t="str">
        <f t="shared" si="59"/>
        <v/>
      </c>
      <c r="AF223" s="108" t="str">
        <f>IF(AE223&lt;&gt;"",HLOOKUP(AE223,Controle!$2:$3,2,FALSE)+3,"")</f>
        <v/>
      </c>
      <c r="AG223" s="104" t="str">
        <f>IF(AE223&lt;&gt;"",HLOOKUP(AE223,Controle!$2:$3,2,FALSE)+HLOOKUP(AE223,Controle!$2:$3,2,FALSE)*14-8,"")</f>
        <v/>
      </c>
      <c r="AH223" s="105" t="str">
        <f>IF(AJ223&lt;&gt;"",HLOOKUP(AJ223,Controle!$2:$3,2,FALSE)+HLOOKUP(AJ223,Controle!$2:$3,2,FALSE)*14-8,"")</f>
        <v/>
      </c>
      <c r="AI223" s="108" t="str">
        <f>IF(AJ223&lt;&gt;"",HLOOKUP(AJ223,Controle!$2:$3,2,FALSE)+3,"")</f>
        <v/>
      </c>
      <c r="AJ223" s="105" t="str">
        <f t="shared" si="60"/>
        <v/>
      </c>
      <c r="AK223" s="101" t="str">
        <f t="shared" si="61"/>
        <v/>
      </c>
      <c r="AL223" s="89" t="str">
        <f t="shared" si="52"/>
        <v/>
      </c>
      <c r="AM223" s="89" t="str">
        <f t="shared" si="53"/>
        <v/>
      </c>
      <c r="AN223" s="89" t="str">
        <f t="shared" si="54"/>
        <v/>
      </c>
      <c r="AO223" s="89" t="str">
        <f t="shared" si="55"/>
        <v/>
      </c>
      <c r="AP223" s="89" t="str">
        <f t="shared" si="56"/>
        <v/>
      </c>
    </row>
    <row r="224" spans="1:42">
      <c r="A224" t="str">
        <f>IF(B224&lt;&gt;"",VLOOKUP(B224,'Agents Postes'!E$3:F$17,2,FALSE),"")</f>
        <v/>
      </c>
      <c r="B224" s="47"/>
      <c r="C224" s="53"/>
      <c r="D224" s="49"/>
      <c r="E224" s="49"/>
      <c r="F224" s="54"/>
      <c r="G224" s="50"/>
      <c r="H224" s="54"/>
      <c r="I224" s="50"/>
      <c r="J224" s="56"/>
      <c r="K224" s="49"/>
      <c r="L224" s="55"/>
      <c r="M224" s="52"/>
      <c r="N224" s="131"/>
      <c r="P224" s="64" t="str">
        <f t="shared" si="57"/>
        <v>NC</v>
      </c>
      <c r="X224" s="89"/>
      <c r="Y224" s="89" t="str">
        <f t="shared" si="47"/>
        <v/>
      </c>
      <c r="Z224" s="89" t="str">
        <f t="shared" si="48"/>
        <v/>
      </c>
      <c r="AA224" s="89" t="str">
        <f t="shared" si="49"/>
        <v/>
      </c>
      <c r="AB224" s="89" t="str">
        <f t="shared" si="50"/>
        <v/>
      </c>
      <c r="AC224" s="89" t="str">
        <f t="shared" si="51"/>
        <v/>
      </c>
      <c r="AD224" s="100" t="str">
        <f t="shared" si="58"/>
        <v/>
      </c>
      <c r="AE224" s="104" t="str">
        <f t="shared" si="59"/>
        <v/>
      </c>
      <c r="AF224" s="108" t="str">
        <f>IF(AE224&lt;&gt;"",HLOOKUP(AE224,Controle!$2:$3,2,FALSE)+3,"")</f>
        <v/>
      </c>
      <c r="AG224" s="104" t="str">
        <f>IF(AE224&lt;&gt;"",HLOOKUP(AE224,Controle!$2:$3,2,FALSE)+HLOOKUP(AE224,Controle!$2:$3,2,FALSE)*14-8,"")</f>
        <v/>
      </c>
      <c r="AH224" s="105" t="str">
        <f>IF(AJ224&lt;&gt;"",HLOOKUP(AJ224,Controle!$2:$3,2,FALSE)+HLOOKUP(AJ224,Controle!$2:$3,2,FALSE)*14-8,"")</f>
        <v/>
      </c>
      <c r="AI224" s="108" t="str">
        <f>IF(AJ224&lt;&gt;"",HLOOKUP(AJ224,Controle!$2:$3,2,FALSE)+3,"")</f>
        <v/>
      </c>
      <c r="AJ224" s="105" t="str">
        <f t="shared" si="60"/>
        <v/>
      </c>
      <c r="AK224" s="101" t="str">
        <f t="shared" si="61"/>
        <v/>
      </c>
      <c r="AL224" s="89" t="str">
        <f t="shared" si="52"/>
        <v/>
      </c>
      <c r="AM224" s="89" t="str">
        <f t="shared" si="53"/>
        <v/>
      </c>
      <c r="AN224" s="89" t="str">
        <f t="shared" si="54"/>
        <v/>
      </c>
      <c r="AO224" s="89" t="str">
        <f t="shared" si="55"/>
        <v/>
      </c>
      <c r="AP224" s="89" t="str">
        <f t="shared" si="56"/>
        <v/>
      </c>
    </row>
    <row r="225" spans="1:42">
      <c r="A225" t="str">
        <f>IF(B225&lt;&gt;"",VLOOKUP(B225,'Agents Postes'!E$3:F$17,2,FALSE),"")</f>
        <v/>
      </c>
      <c r="B225" s="57"/>
      <c r="C225" s="58"/>
      <c r="D225" s="59"/>
      <c r="E225" s="59"/>
      <c r="F225" s="60"/>
      <c r="G225" s="61"/>
      <c r="H225" s="60"/>
      <c r="I225" s="61"/>
      <c r="J225" s="63"/>
      <c r="K225" s="59"/>
      <c r="L225" s="62"/>
      <c r="M225" s="52"/>
      <c r="N225" s="130"/>
      <c r="P225" s="65" t="str">
        <f t="shared" si="57"/>
        <v>NC</v>
      </c>
      <c r="X225" s="89"/>
      <c r="Y225" s="89" t="str">
        <f t="shared" si="47"/>
        <v/>
      </c>
      <c r="Z225" s="89" t="str">
        <f t="shared" si="48"/>
        <v/>
      </c>
      <c r="AA225" s="89" t="str">
        <f t="shared" si="49"/>
        <v/>
      </c>
      <c r="AB225" s="89" t="str">
        <f t="shared" si="50"/>
        <v/>
      </c>
      <c r="AC225" s="89" t="str">
        <f t="shared" si="51"/>
        <v/>
      </c>
      <c r="AD225" s="100" t="str">
        <f t="shared" si="58"/>
        <v/>
      </c>
      <c r="AE225" s="104" t="str">
        <f t="shared" si="59"/>
        <v/>
      </c>
      <c r="AF225" s="108" t="str">
        <f>IF(AE225&lt;&gt;"",HLOOKUP(AE225,Controle!$2:$3,2,FALSE)+3,"")</f>
        <v/>
      </c>
      <c r="AG225" s="104" t="str">
        <f>IF(AE225&lt;&gt;"",HLOOKUP(AE225,Controle!$2:$3,2,FALSE)+HLOOKUP(AE225,Controle!$2:$3,2,FALSE)*14-8,"")</f>
        <v/>
      </c>
      <c r="AH225" s="105" t="str">
        <f>IF(AJ225&lt;&gt;"",HLOOKUP(AJ225,Controle!$2:$3,2,FALSE)+HLOOKUP(AJ225,Controle!$2:$3,2,FALSE)*14-8,"")</f>
        <v/>
      </c>
      <c r="AI225" s="108" t="str">
        <f>IF(AJ225&lt;&gt;"",HLOOKUP(AJ225,Controle!$2:$3,2,FALSE)+3,"")</f>
        <v/>
      </c>
      <c r="AJ225" s="105" t="str">
        <f t="shared" si="60"/>
        <v/>
      </c>
      <c r="AK225" s="101" t="str">
        <f t="shared" si="61"/>
        <v/>
      </c>
      <c r="AL225" s="89" t="str">
        <f t="shared" si="52"/>
        <v/>
      </c>
      <c r="AM225" s="89" t="str">
        <f t="shared" si="53"/>
        <v/>
      </c>
      <c r="AN225" s="89" t="str">
        <f t="shared" si="54"/>
        <v/>
      </c>
      <c r="AO225" s="89" t="str">
        <f t="shared" si="55"/>
        <v/>
      </c>
      <c r="AP225" s="89" t="str">
        <f t="shared" si="56"/>
        <v/>
      </c>
    </row>
    <row r="226" spans="1:42">
      <c r="A226" t="str">
        <f>IF(B226&lt;&gt;"",VLOOKUP(B226,'Agents Postes'!E$3:F$17,2,FALSE),"")</f>
        <v/>
      </c>
      <c r="B226" s="47"/>
      <c r="C226" s="53"/>
      <c r="D226" s="49"/>
      <c r="E226" s="49"/>
      <c r="F226" s="54"/>
      <c r="G226" s="50"/>
      <c r="H226" s="54"/>
      <c r="I226" s="50"/>
      <c r="J226" s="56"/>
      <c r="K226" s="49"/>
      <c r="L226" s="55"/>
      <c r="M226" s="52"/>
      <c r="N226" s="131"/>
      <c r="P226" s="64" t="str">
        <f t="shared" si="57"/>
        <v>NC</v>
      </c>
      <c r="X226" s="89"/>
      <c r="Y226" s="89" t="str">
        <f t="shared" si="47"/>
        <v/>
      </c>
      <c r="Z226" s="89" t="str">
        <f t="shared" si="48"/>
        <v/>
      </c>
      <c r="AA226" s="89" t="str">
        <f t="shared" si="49"/>
        <v/>
      </c>
      <c r="AB226" s="89" t="str">
        <f t="shared" si="50"/>
        <v/>
      </c>
      <c r="AC226" s="89" t="str">
        <f t="shared" si="51"/>
        <v/>
      </c>
      <c r="AD226" s="100" t="str">
        <f t="shared" si="58"/>
        <v/>
      </c>
      <c r="AE226" s="104" t="str">
        <f t="shared" si="59"/>
        <v/>
      </c>
      <c r="AF226" s="108" t="str">
        <f>IF(AE226&lt;&gt;"",HLOOKUP(AE226,Controle!$2:$3,2,FALSE)+3,"")</f>
        <v/>
      </c>
      <c r="AG226" s="104" t="str">
        <f>IF(AE226&lt;&gt;"",HLOOKUP(AE226,Controle!$2:$3,2,FALSE)+HLOOKUP(AE226,Controle!$2:$3,2,FALSE)*14-8,"")</f>
        <v/>
      </c>
      <c r="AH226" s="105" t="str">
        <f>IF(AJ226&lt;&gt;"",HLOOKUP(AJ226,Controle!$2:$3,2,FALSE)+HLOOKUP(AJ226,Controle!$2:$3,2,FALSE)*14-8,"")</f>
        <v/>
      </c>
      <c r="AI226" s="108" t="str">
        <f>IF(AJ226&lt;&gt;"",HLOOKUP(AJ226,Controle!$2:$3,2,FALSE)+3,"")</f>
        <v/>
      </c>
      <c r="AJ226" s="105" t="str">
        <f t="shared" si="60"/>
        <v/>
      </c>
      <c r="AK226" s="101" t="str">
        <f t="shared" si="61"/>
        <v/>
      </c>
      <c r="AL226" s="89" t="str">
        <f t="shared" si="52"/>
        <v/>
      </c>
      <c r="AM226" s="89" t="str">
        <f t="shared" si="53"/>
        <v/>
      </c>
      <c r="AN226" s="89" t="str">
        <f t="shared" si="54"/>
        <v/>
      </c>
      <c r="AO226" s="89" t="str">
        <f t="shared" si="55"/>
        <v/>
      </c>
      <c r="AP226" s="89" t="str">
        <f t="shared" si="56"/>
        <v/>
      </c>
    </row>
    <row r="227" spans="1:42">
      <c r="A227" t="str">
        <f>IF(B227&lt;&gt;"",VLOOKUP(B227,'Agents Postes'!E$3:F$17,2,FALSE),"")</f>
        <v/>
      </c>
      <c r="B227" s="57"/>
      <c r="C227" s="58"/>
      <c r="D227" s="59"/>
      <c r="E227" s="59"/>
      <c r="F227" s="60"/>
      <c r="G227" s="61"/>
      <c r="H227" s="60"/>
      <c r="I227" s="61"/>
      <c r="J227" s="63"/>
      <c r="K227" s="59"/>
      <c r="L227" s="62"/>
      <c r="M227" s="52"/>
      <c r="N227" s="130"/>
      <c r="P227" s="65" t="str">
        <f t="shared" si="57"/>
        <v>NC</v>
      </c>
      <c r="X227" s="89"/>
      <c r="Y227" s="89" t="str">
        <f t="shared" si="47"/>
        <v/>
      </c>
      <c r="Z227" s="89" t="str">
        <f t="shared" si="48"/>
        <v/>
      </c>
      <c r="AA227" s="89" t="str">
        <f t="shared" si="49"/>
        <v/>
      </c>
      <c r="AB227" s="89" t="str">
        <f t="shared" si="50"/>
        <v/>
      </c>
      <c r="AC227" s="89" t="str">
        <f t="shared" si="51"/>
        <v/>
      </c>
      <c r="AD227" s="100" t="str">
        <f t="shared" si="58"/>
        <v/>
      </c>
      <c r="AE227" s="104" t="str">
        <f t="shared" si="59"/>
        <v/>
      </c>
      <c r="AF227" s="108" t="str">
        <f>IF(AE227&lt;&gt;"",HLOOKUP(AE227,Controle!$2:$3,2,FALSE)+3,"")</f>
        <v/>
      </c>
      <c r="AG227" s="104" t="str">
        <f>IF(AE227&lt;&gt;"",HLOOKUP(AE227,Controle!$2:$3,2,FALSE)+HLOOKUP(AE227,Controle!$2:$3,2,FALSE)*14-8,"")</f>
        <v/>
      </c>
      <c r="AH227" s="105" t="str">
        <f>IF(AJ227&lt;&gt;"",HLOOKUP(AJ227,Controle!$2:$3,2,FALSE)+HLOOKUP(AJ227,Controle!$2:$3,2,FALSE)*14-8,"")</f>
        <v/>
      </c>
      <c r="AI227" s="108" t="str">
        <f>IF(AJ227&lt;&gt;"",HLOOKUP(AJ227,Controle!$2:$3,2,FALSE)+3,"")</f>
        <v/>
      </c>
      <c r="AJ227" s="105" t="str">
        <f t="shared" si="60"/>
        <v/>
      </c>
      <c r="AK227" s="101" t="str">
        <f t="shared" si="61"/>
        <v/>
      </c>
      <c r="AL227" s="89" t="str">
        <f t="shared" si="52"/>
        <v/>
      </c>
      <c r="AM227" s="89" t="str">
        <f t="shared" si="53"/>
        <v/>
      </c>
      <c r="AN227" s="89" t="str">
        <f t="shared" si="54"/>
        <v/>
      </c>
      <c r="AO227" s="89" t="str">
        <f t="shared" si="55"/>
        <v/>
      </c>
      <c r="AP227" s="89" t="str">
        <f t="shared" si="56"/>
        <v/>
      </c>
    </row>
    <row r="228" spans="1:42">
      <c r="A228" t="str">
        <f>IF(B228&lt;&gt;"",VLOOKUP(B228,'Agents Postes'!E$3:F$17,2,FALSE),"")</f>
        <v/>
      </c>
      <c r="B228" s="47"/>
      <c r="C228" s="53"/>
      <c r="D228" s="49"/>
      <c r="E228" s="49"/>
      <c r="F228" s="54"/>
      <c r="G228" s="50"/>
      <c r="H228" s="54"/>
      <c r="I228" s="50"/>
      <c r="J228" s="56"/>
      <c r="K228" s="49"/>
      <c r="L228" s="55"/>
      <c r="M228" s="52"/>
      <c r="N228" s="131"/>
      <c r="P228" s="64" t="str">
        <f t="shared" si="57"/>
        <v>NC</v>
      </c>
      <c r="X228" s="89"/>
      <c r="Y228" s="89" t="str">
        <f t="shared" si="47"/>
        <v/>
      </c>
      <c r="Z228" s="89" t="str">
        <f t="shared" si="48"/>
        <v/>
      </c>
      <c r="AA228" s="89" t="str">
        <f t="shared" si="49"/>
        <v/>
      </c>
      <c r="AB228" s="89" t="str">
        <f t="shared" si="50"/>
        <v/>
      </c>
      <c r="AC228" s="89" t="str">
        <f t="shared" si="51"/>
        <v/>
      </c>
      <c r="AD228" s="100" t="str">
        <f t="shared" si="58"/>
        <v/>
      </c>
      <c r="AE228" s="104" t="str">
        <f t="shared" si="59"/>
        <v/>
      </c>
      <c r="AF228" s="108" t="str">
        <f>IF(AE228&lt;&gt;"",HLOOKUP(AE228,Controle!$2:$3,2,FALSE)+3,"")</f>
        <v/>
      </c>
      <c r="AG228" s="104" t="str">
        <f>IF(AE228&lt;&gt;"",HLOOKUP(AE228,Controle!$2:$3,2,FALSE)+HLOOKUP(AE228,Controle!$2:$3,2,FALSE)*14-8,"")</f>
        <v/>
      </c>
      <c r="AH228" s="105" t="str">
        <f>IF(AJ228&lt;&gt;"",HLOOKUP(AJ228,Controle!$2:$3,2,FALSE)+HLOOKUP(AJ228,Controle!$2:$3,2,FALSE)*14-8,"")</f>
        <v/>
      </c>
      <c r="AI228" s="108" t="str">
        <f>IF(AJ228&lt;&gt;"",HLOOKUP(AJ228,Controle!$2:$3,2,FALSE)+3,"")</f>
        <v/>
      </c>
      <c r="AJ228" s="105" t="str">
        <f t="shared" si="60"/>
        <v/>
      </c>
      <c r="AK228" s="101" t="str">
        <f t="shared" si="61"/>
        <v/>
      </c>
      <c r="AL228" s="89" t="str">
        <f t="shared" si="52"/>
        <v/>
      </c>
      <c r="AM228" s="89" t="str">
        <f t="shared" si="53"/>
        <v/>
      </c>
      <c r="AN228" s="89" t="str">
        <f t="shared" si="54"/>
        <v/>
      </c>
      <c r="AO228" s="89" t="str">
        <f t="shared" si="55"/>
        <v/>
      </c>
      <c r="AP228" s="89" t="str">
        <f t="shared" si="56"/>
        <v/>
      </c>
    </row>
    <row r="229" spans="1:42">
      <c r="A229" t="str">
        <f>IF(B229&lt;&gt;"",VLOOKUP(B229,'Agents Postes'!E$3:F$17,2,FALSE),"")</f>
        <v/>
      </c>
      <c r="B229" s="57"/>
      <c r="C229" s="58"/>
      <c r="D229" s="59"/>
      <c r="E229" s="59"/>
      <c r="F229" s="60"/>
      <c r="G229" s="61"/>
      <c r="H229" s="60"/>
      <c r="I229" s="61"/>
      <c r="J229" s="63"/>
      <c r="K229" s="59"/>
      <c r="L229" s="62"/>
      <c r="M229" s="52"/>
      <c r="N229" s="130"/>
      <c r="P229" s="65" t="str">
        <f t="shared" si="57"/>
        <v>NC</v>
      </c>
      <c r="X229" s="89"/>
      <c r="Y229" s="89" t="str">
        <f t="shared" si="47"/>
        <v/>
      </c>
      <c r="Z229" s="89" t="str">
        <f t="shared" si="48"/>
        <v/>
      </c>
      <c r="AA229" s="89" t="str">
        <f t="shared" si="49"/>
        <v/>
      </c>
      <c r="AB229" s="89" t="str">
        <f t="shared" si="50"/>
        <v/>
      </c>
      <c r="AC229" s="89" t="str">
        <f t="shared" si="51"/>
        <v/>
      </c>
      <c r="AD229" s="100" t="str">
        <f t="shared" si="58"/>
        <v/>
      </c>
      <c r="AE229" s="104" t="str">
        <f t="shared" si="59"/>
        <v/>
      </c>
      <c r="AF229" s="108" t="str">
        <f>IF(AE229&lt;&gt;"",HLOOKUP(AE229,Controle!$2:$3,2,FALSE)+3,"")</f>
        <v/>
      </c>
      <c r="AG229" s="104" t="str">
        <f>IF(AE229&lt;&gt;"",HLOOKUP(AE229,Controle!$2:$3,2,FALSE)+HLOOKUP(AE229,Controle!$2:$3,2,FALSE)*14-8,"")</f>
        <v/>
      </c>
      <c r="AH229" s="105" t="str">
        <f>IF(AJ229&lt;&gt;"",HLOOKUP(AJ229,Controle!$2:$3,2,FALSE)+HLOOKUP(AJ229,Controle!$2:$3,2,FALSE)*14-8,"")</f>
        <v/>
      </c>
      <c r="AI229" s="108" t="str">
        <f>IF(AJ229&lt;&gt;"",HLOOKUP(AJ229,Controle!$2:$3,2,FALSE)+3,"")</f>
        <v/>
      </c>
      <c r="AJ229" s="105" t="str">
        <f t="shared" si="60"/>
        <v/>
      </c>
      <c r="AK229" s="101" t="str">
        <f t="shared" si="61"/>
        <v/>
      </c>
      <c r="AL229" s="89" t="str">
        <f t="shared" si="52"/>
        <v/>
      </c>
      <c r="AM229" s="89" t="str">
        <f t="shared" si="53"/>
        <v/>
      </c>
      <c r="AN229" s="89" t="str">
        <f t="shared" si="54"/>
        <v/>
      </c>
      <c r="AO229" s="89" t="str">
        <f t="shared" si="55"/>
        <v/>
      </c>
      <c r="AP229" s="89" t="str">
        <f t="shared" si="56"/>
        <v/>
      </c>
    </row>
    <row r="230" spans="1:42">
      <c r="A230" t="str">
        <f>IF(B230&lt;&gt;"",VLOOKUP(B230,'Agents Postes'!E$3:F$17,2,FALSE),"")</f>
        <v/>
      </c>
      <c r="B230" s="47"/>
      <c r="C230" s="53"/>
      <c r="D230" s="49"/>
      <c r="E230" s="49"/>
      <c r="F230" s="54"/>
      <c r="G230" s="50"/>
      <c r="H230" s="54"/>
      <c r="I230" s="50"/>
      <c r="J230" s="56"/>
      <c r="K230" s="49"/>
      <c r="L230" s="55"/>
      <c r="M230" s="52"/>
      <c r="N230" s="131"/>
      <c r="P230" s="64" t="str">
        <f t="shared" si="57"/>
        <v>NC</v>
      </c>
      <c r="X230" s="89"/>
      <c r="Y230" s="89" t="str">
        <f t="shared" si="47"/>
        <v/>
      </c>
      <c r="Z230" s="89" t="str">
        <f t="shared" si="48"/>
        <v/>
      </c>
      <c r="AA230" s="89" t="str">
        <f t="shared" si="49"/>
        <v/>
      </c>
      <c r="AB230" s="89" t="str">
        <f t="shared" si="50"/>
        <v/>
      </c>
      <c r="AC230" s="89" t="str">
        <f t="shared" si="51"/>
        <v/>
      </c>
      <c r="AD230" s="100" t="str">
        <f t="shared" si="58"/>
        <v/>
      </c>
      <c r="AE230" s="104" t="str">
        <f t="shared" si="59"/>
        <v/>
      </c>
      <c r="AF230" s="108" t="str">
        <f>IF(AE230&lt;&gt;"",HLOOKUP(AE230,Controle!$2:$3,2,FALSE)+3,"")</f>
        <v/>
      </c>
      <c r="AG230" s="104" t="str">
        <f>IF(AE230&lt;&gt;"",HLOOKUP(AE230,Controle!$2:$3,2,FALSE)+HLOOKUP(AE230,Controle!$2:$3,2,FALSE)*14-8,"")</f>
        <v/>
      </c>
      <c r="AH230" s="105" t="str">
        <f>IF(AJ230&lt;&gt;"",HLOOKUP(AJ230,Controle!$2:$3,2,FALSE)+HLOOKUP(AJ230,Controle!$2:$3,2,FALSE)*14-8,"")</f>
        <v/>
      </c>
      <c r="AI230" s="108" t="str">
        <f>IF(AJ230&lt;&gt;"",HLOOKUP(AJ230,Controle!$2:$3,2,FALSE)+3,"")</f>
        <v/>
      </c>
      <c r="AJ230" s="105" t="str">
        <f t="shared" si="60"/>
        <v/>
      </c>
      <c r="AK230" s="101" t="str">
        <f t="shared" si="61"/>
        <v/>
      </c>
      <c r="AL230" s="89" t="str">
        <f t="shared" si="52"/>
        <v/>
      </c>
      <c r="AM230" s="89" t="str">
        <f t="shared" si="53"/>
        <v/>
      </c>
      <c r="AN230" s="89" t="str">
        <f t="shared" si="54"/>
        <v/>
      </c>
      <c r="AO230" s="89" t="str">
        <f t="shared" si="55"/>
        <v/>
      </c>
      <c r="AP230" s="89" t="str">
        <f t="shared" si="56"/>
        <v/>
      </c>
    </row>
    <row r="231" spans="1:42">
      <c r="A231" t="str">
        <f>IF(B231&lt;&gt;"",VLOOKUP(B231,'Agents Postes'!E$3:F$17,2,FALSE),"")</f>
        <v/>
      </c>
      <c r="B231" s="57"/>
      <c r="C231" s="58"/>
      <c r="D231" s="59"/>
      <c r="E231" s="59"/>
      <c r="F231" s="60"/>
      <c r="G231" s="61"/>
      <c r="H231" s="60"/>
      <c r="I231" s="61"/>
      <c r="J231" s="63"/>
      <c r="K231" s="59"/>
      <c r="L231" s="62"/>
      <c r="M231" s="52"/>
      <c r="N231" s="130"/>
      <c r="P231" s="65" t="str">
        <f t="shared" si="57"/>
        <v>NC</v>
      </c>
      <c r="X231" s="89"/>
      <c r="Y231" s="89" t="str">
        <f t="shared" si="47"/>
        <v/>
      </c>
      <c r="Z231" s="89" t="str">
        <f t="shared" si="48"/>
        <v/>
      </c>
      <c r="AA231" s="89" t="str">
        <f t="shared" si="49"/>
        <v/>
      </c>
      <c r="AB231" s="89" t="str">
        <f t="shared" si="50"/>
        <v/>
      </c>
      <c r="AC231" s="89" t="str">
        <f t="shared" si="51"/>
        <v/>
      </c>
      <c r="AD231" s="100" t="str">
        <f t="shared" si="58"/>
        <v/>
      </c>
      <c r="AE231" s="104" t="str">
        <f t="shared" si="59"/>
        <v/>
      </c>
      <c r="AF231" s="108" t="str">
        <f>IF(AE231&lt;&gt;"",HLOOKUP(AE231,Controle!$2:$3,2,FALSE)+3,"")</f>
        <v/>
      </c>
      <c r="AG231" s="104" t="str">
        <f>IF(AE231&lt;&gt;"",HLOOKUP(AE231,Controle!$2:$3,2,FALSE)+HLOOKUP(AE231,Controle!$2:$3,2,FALSE)*14-8,"")</f>
        <v/>
      </c>
      <c r="AH231" s="105" t="str">
        <f>IF(AJ231&lt;&gt;"",HLOOKUP(AJ231,Controle!$2:$3,2,FALSE)+HLOOKUP(AJ231,Controle!$2:$3,2,FALSE)*14-8,"")</f>
        <v/>
      </c>
      <c r="AI231" s="108" t="str">
        <f>IF(AJ231&lt;&gt;"",HLOOKUP(AJ231,Controle!$2:$3,2,FALSE)+3,"")</f>
        <v/>
      </c>
      <c r="AJ231" s="105" t="str">
        <f t="shared" si="60"/>
        <v/>
      </c>
      <c r="AK231" s="101" t="str">
        <f t="shared" si="61"/>
        <v/>
      </c>
      <c r="AL231" s="89" t="str">
        <f t="shared" si="52"/>
        <v/>
      </c>
      <c r="AM231" s="89" t="str">
        <f t="shared" si="53"/>
        <v/>
      </c>
      <c r="AN231" s="89" t="str">
        <f t="shared" si="54"/>
        <v/>
      </c>
      <c r="AO231" s="89" t="str">
        <f t="shared" si="55"/>
        <v/>
      </c>
      <c r="AP231" s="89" t="str">
        <f t="shared" si="56"/>
        <v/>
      </c>
    </row>
    <row r="232" spans="1:42">
      <c r="A232" t="str">
        <f>IF(B232&lt;&gt;"",VLOOKUP(B232,'Agents Postes'!E$3:F$17,2,FALSE),"")</f>
        <v/>
      </c>
      <c r="B232" s="47"/>
      <c r="C232" s="53"/>
      <c r="D232" s="49"/>
      <c r="E232" s="49"/>
      <c r="F232" s="54"/>
      <c r="G232" s="50"/>
      <c r="H232" s="54"/>
      <c r="I232" s="50"/>
      <c r="J232" s="56"/>
      <c r="K232" s="49"/>
      <c r="L232" s="55"/>
      <c r="M232" s="52"/>
      <c r="N232" s="131"/>
      <c r="P232" s="64" t="str">
        <f t="shared" si="57"/>
        <v>NC</v>
      </c>
      <c r="X232" s="89"/>
      <c r="Y232" s="89" t="str">
        <f t="shared" si="47"/>
        <v/>
      </c>
      <c r="Z232" s="89" t="str">
        <f t="shared" si="48"/>
        <v/>
      </c>
      <c r="AA232" s="89" t="str">
        <f t="shared" si="49"/>
        <v/>
      </c>
      <c r="AB232" s="89" t="str">
        <f t="shared" si="50"/>
        <v/>
      </c>
      <c r="AC232" s="89" t="str">
        <f t="shared" si="51"/>
        <v/>
      </c>
      <c r="AD232" s="100" t="str">
        <f t="shared" si="58"/>
        <v/>
      </c>
      <c r="AE232" s="104" t="str">
        <f t="shared" si="59"/>
        <v/>
      </c>
      <c r="AF232" s="108" t="str">
        <f>IF(AE232&lt;&gt;"",HLOOKUP(AE232,Controle!$2:$3,2,FALSE)+3,"")</f>
        <v/>
      </c>
      <c r="AG232" s="104" t="str">
        <f>IF(AE232&lt;&gt;"",HLOOKUP(AE232,Controle!$2:$3,2,FALSE)+HLOOKUP(AE232,Controle!$2:$3,2,FALSE)*14-8,"")</f>
        <v/>
      </c>
      <c r="AH232" s="105" t="str">
        <f>IF(AJ232&lt;&gt;"",HLOOKUP(AJ232,Controle!$2:$3,2,FALSE)+HLOOKUP(AJ232,Controle!$2:$3,2,FALSE)*14-8,"")</f>
        <v/>
      </c>
      <c r="AI232" s="108" t="str">
        <f>IF(AJ232&lt;&gt;"",HLOOKUP(AJ232,Controle!$2:$3,2,FALSE)+3,"")</f>
        <v/>
      </c>
      <c r="AJ232" s="105" t="str">
        <f t="shared" si="60"/>
        <v/>
      </c>
      <c r="AK232" s="101" t="str">
        <f t="shared" si="61"/>
        <v/>
      </c>
      <c r="AL232" s="89" t="str">
        <f t="shared" si="52"/>
        <v/>
      </c>
      <c r="AM232" s="89" t="str">
        <f t="shared" si="53"/>
        <v/>
      </c>
      <c r="AN232" s="89" t="str">
        <f t="shared" si="54"/>
        <v/>
      </c>
      <c r="AO232" s="89" t="str">
        <f t="shared" si="55"/>
        <v/>
      </c>
      <c r="AP232" s="89" t="str">
        <f t="shared" si="56"/>
        <v/>
      </c>
    </row>
    <row r="233" spans="1:42">
      <c r="A233" t="str">
        <f>IF(B233&lt;&gt;"",VLOOKUP(B233,'Agents Postes'!E$3:F$17,2,FALSE),"")</f>
        <v/>
      </c>
      <c r="B233" s="57"/>
      <c r="C233" s="58"/>
      <c r="D233" s="59"/>
      <c r="E233" s="59"/>
      <c r="F233" s="60"/>
      <c r="G233" s="61"/>
      <c r="H233" s="60"/>
      <c r="I233" s="61"/>
      <c r="J233" s="63"/>
      <c r="K233" s="59"/>
      <c r="L233" s="62"/>
      <c r="M233" s="52"/>
      <c r="N233" s="130"/>
      <c r="P233" s="65" t="str">
        <f t="shared" si="57"/>
        <v>NC</v>
      </c>
      <c r="X233" s="89"/>
      <c r="Y233" s="89" t="str">
        <f t="shared" si="47"/>
        <v/>
      </c>
      <c r="Z233" s="89" t="str">
        <f t="shared" si="48"/>
        <v/>
      </c>
      <c r="AA233" s="89" t="str">
        <f t="shared" si="49"/>
        <v/>
      </c>
      <c r="AB233" s="89" t="str">
        <f t="shared" si="50"/>
        <v/>
      </c>
      <c r="AC233" s="89" t="str">
        <f t="shared" si="51"/>
        <v/>
      </c>
      <c r="AD233" s="100" t="str">
        <f t="shared" si="58"/>
        <v/>
      </c>
      <c r="AE233" s="104" t="str">
        <f t="shared" si="59"/>
        <v/>
      </c>
      <c r="AF233" s="108" t="str">
        <f>IF(AE233&lt;&gt;"",HLOOKUP(AE233,Controle!$2:$3,2,FALSE)+3,"")</f>
        <v/>
      </c>
      <c r="AG233" s="104" t="str">
        <f>IF(AE233&lt;&gt;"",HLOOKUP(AE233,Controle!$2:$3,2,FALSE)+HLOOKUP(AE233,Controle!$2:$3,2,FALSE)*14-8,"")</f>
        <v/>
      </c>
      <c r="AH233" s="105" t="str">
        <f>IF(AJ233&lt;&gt;"",HLOOKUP(AJ233,Controle!$2:$3,2,FALSE)+HLOOKUP(AJ233,Controle!$2:$3,2,FALSE)*14-8,"")</f>
        <v/>
      </c>
      <c r="AI233" s="108" t="str">
        <f>IF(AJ233&lt;&gt;"",HLOOKUP(AJ233,Controle!$2:$3,2,FALSE)+3,"")</f>
        <v/>
      </c>
      <c r="AJ233" s="105" t="str">
        <f t="shared" si="60"/>
        <v/>
      </c>
      <c r="AK233" s="101" t="str">
        <f t="shared" si="61"/>
        <v/>
      </c>
      <c r="AL233" s="89" t="str">
        <f t="shared" si="52"/>
        <v/>
      </c>
      <c r="AM233" s="89" t="str">
        <f t="shared" si="53"/>
        <v/>
      </c>
      <c r="AN233" s="89" t="str">
        <f t="shared" si="54"/>
        <v/>
      </c>
      <c r="AO233" s="89" t="str">
        <f t="shared" si="55"/>
        <v/>
      </c>
      <c r="AP233" s="89" t="str">
        <f t="shared" si="56"/>
        <v/>
      </c>
    </row>
    <row r="234" spans="1:42">
      <c r="A234" t="str">
        <f>IF(B234&lt;&gt;"",VLOOKUP(B234,'Agents Postes'!E$3:F$17,2,FALSE),"")</f>
        <v/>
      </c>
      <c r="B234" s="47"/>
      <c r="C234" s="53"/>
      <c r="D234" s="49"/>
      <c r="E234" s="49"/>
      <c r="F234" s="54"/>
      <c r="G234" s="50"/>
      <c r="H234" s="54"/>
      <c r="I234" s="50"/>
      <c r="J234" s="56"/>
      <c r="K234" s="49"/>
      <c r="L234" s="55"/>
      <c r="M234" s="52"/>
      <c r="N234" s="131"/>
      <c r="P234" s="64" t="str">
        <f t="shared" si="57"/>
        <v>NC</v>
      </c>
      <c r="X234" s="89"/>
      <c r="Y234" s="89" t="str">
        <f t="shared" si="47"/>
        <v/>
      </c>
      <c r="Z234" s="89" t="str">
        <f t="shared" si="48"/>
        <v/>
      </c>
      <c r="AA234" s="89" t="str">
        <f t="shared" si="49"/>
        <v/>
      </c>
      <c r="AB234" s="89" t="str">
        <f t="shared" si="50"/>
        <v/>
      </c>
      <c r="AC234" s="89" t="str">
        <f t="shared" si="51"/>
        <v/>
      </c>
      <c r="AD234" s="100" t="str">
        <f t="shared" si="58"/>
        <v/>
      </c>
      <c r="AE234" s="104" t="str">
        <f t="shared" si="59"/>
        <v/>
      </c>
      <c r="AF234" s="108" t="str">
        <f>IF(AE234&lt;&gt;"",HLOOKUP(AE234,Controle!$2:$3,2,FALSE)+3,"")</f>
        <v/>
      </c>
      <c r="AG234" s="104" t="str">
        <f>IF(AE234&lt;&gt;"",HLOOKUP(AE234,Controle!$2:$3,2,FALSE)+HLOOKUP(AE234,Controle!$2:$3,2,FALSE)*14-8,"")</f>
        <v/>
      </c>
      <c r="AH234" s="105" t="str">
        <f>IF(AJ234&lt;&gt;"",HLOOKUP(AJ234,Controle!$2:$3,2,FALSE)+HLOOKUP(AJ234,Controle!$2:$3,2,FALSE)*14-8,"")</f>
        <v/>
      </c>
      <c r="AI234" s="108" t="str">
        <f>IF(AJ234&lt;&gt;"",HLOOKUP(AJ234,Controle!$2:$3,2,FALSE)+3,"")</f>
        <v/>
      </c>
      <c r="AJ234" s="105" t="str">
        <f t="shared" si="60"/>
        <v/>
      </c>
      <c r="AK234" s="101" t="str">
        <f t="shared" si="61"/>
        <v/>
      </c>
      <c r="AL234" s="89" t="str">
        <f t="shared" si="52"/>
        <v/>
      </c>
      <c r="AM234" s="89" t="str">
        <f t="shared" si="53"/>
        <v/>
      </c>
      <c r="AN234" s="89" t="str">
        <f t="shared" si="54"/>
        <v/>
      </c>
      <c r="AO234" s="89" t="str">
        <f t="shared" si="55"/>
        <v/>
      </c>
      <c r="AP234" s="89" t="str">
        <f t="shared" si="56"/>
        <v/>
      </c>
    </row>
    <row r="235" spans="1:42">
      <c r="A235" t="str">
        <f>IF(B235&lt;&gt;"",VLOOKUP(B235,'Agents Postes'!E$3:F$17,2,FALSE),"")</f>
        <v/>
      </c>
      <c r="B235" s="57"/>
      <c r="C235" s="58"/>
      <c r="D235" s="59"/>
      <c r="E235" s="59"/>
      <c r="F235" s="60"/>
      <c r="G235" s="61"/>
      <c r="H235" s="60"/>
      <c r="I235" s="61"/>
      <c r="J235" s="63"/>
      <c r="K235" s="59"/>
      <c r="L235" s="62"/>
      <c r="M235" s="52"/>
      <c r="N235" s="130"/>
      <c r="P235" s="65" t="str">
        <f t="shared" si="57"/>
        <v>NC</v>
      </c>
      <c r="X235" s="89"/>
      <c r="Y235" s="89" t="str">
        <f t="shared" si="47"/>
        <v/>
      </c>
      <c r="Z235" s="89" t="str">
        <f t="shared" si="48"/>
        <v/>
      </c>
      <c r="AA235" s="89" t="str">
        <f t="shared" si="49"/>
        <v/>
      </c>
      <c r="AB235" s="89" t="str">
        <f t="shared" si="50"/>
        <v/>
      </c>
      <c r="AC235" s="89" t="str">
        <f t="shared" si="51"/>
        <v/>
      </c>
      <c r="AD235" s="100" t="str">
        <f t="shared" si="58"/>
        <v/>
      </c>
      <c r="AE235" s="104" t="str">
        <f t="shared" si="59"/>
        <v/>
      </c>
      <c r="AF235" s="108" t="str">
        <f>IF(AE235&lt;&gt;"",HLOOKUP(AE235,Controle!$2:$3,2,FALSE)+3,"")</f>
        <v/>
      </c>
      <c r="AG235" s="104" t="str">
        <f>IF(AE235&lt;&gt;"",HLOOKUP(AE235,Controle!$2:$3,2,FALSE)+HLOOKUP(AE235,Controle!$2:$3,2,FALSE)*14-8,"")</f>
        <v/>
      </c>
      <c r="AH235" s="105" t="str">
        <f>IF(AJ235&lt;&gt;"",HLOOKUP(AJ235,Controle!$2:$3,2,FALSE)+HLOOKUP(AJ235,Controle!$2:$3,2,FALSE)*14-8,"")</f>
        <v/>
      </c>
      <c r="AI235" s="108" t="str">
        <f>IF(AJ235&lt;&gt;"",HLOOKUP(AJ235,Controle!$2:$3,2,FALSE)+3,"")</f>
        <v/>
      </c>
      <c r="AJ235" s="105" t="str">
        <f t="shared" si="60"/>
        <v/>
      </c>
      <c r="AK235" s="101" t="str">
        <f t="shared" si="61"/>
        <v/>
      </c>
      <c r="AL235" s="89" t="str">
        <f t="shared" si="52"/>
        <v/>
      </c>
      <c r="AM235" s="89" t="str">
        <f t="shared" si="53"/>
        <v/>
      </c>
      <c r="AN235" s="89" t="str">
        <f t="shared" si="54"/>
        <v/>
      </c>
      <c r="AO235" s="89" t="str">
        <f t="shared" si="55"/>
        <v/>
      </c>
      <c r="AP235" s="89" t="str">
        <f t="shared" si="56"/>
        <v/>
      </c>
    </row>
    <row r="236" spans="1:42">
      <c r="A236" t="str">
        <f>IF(B236&lt;&gt;"",VLOOKUP(B236,'Agents Postes'!E$3:F$17,2,FALSE),"")</f>
        <v/>
      </c>
      <c r="B236" s="47"/>
      <c r="C236" s="53"/>
      <c r="D236" s="49"/>
      <c r="E236" s="49"/>
      <c r="F236" s="54"/>
      <c r="G236" s="50"/>
      <c r="H236" s="54"/>
      <c r="I236" s="50"/>
      <c r="J236" s="56"/>
      <c r="K236" s="49"/>
      <c r="L236" s="55"/>
      <c r="M236" s="52"/>
      <c r="N236" s="131"/>
      <c r="P236" s="64" t="str">
        <f t="shared" si="57"/>
        <v>NC</v>
      </c>
      <c r="X236" s="89"/>
      <c r="Y236" s="89" t="str">
        <f t="shared" si="47"/>
        <v/>
      </c>
      <c r="Z236" s="89" t="str">
        <f t="shared" si="48"/>
        <v/>
      </c>
      <c r="AA236" s="89" t="str">
        <f t="shared" si="49"/>
        <v/>
      </c>
      <c r="AB236" s="89" t="str">
        <f t="shared" si="50"/>
        <v/>
      </c>
      <c r="AC236" s="89" t="str">
        <f t="shared" si="51"/>
        <v/>
      </c>
      <c r="AD236" s="100" t="str">
        <f t="shared" si="58"/>
        <v/>
      </c>
      <c r="AE236" s="104" t="str">
        <f t="shared" si="59"/>
        <v/>
      </c>
      <c r="AF236" s="108" t="str">
        <f>IF(AE236&lt;&gt;"",HLOOKUP(AE236,Controle!$2:$3,2,FALSE)+3,"")</f>
        <v/>
      </c>
      <c r="AG236" s="104" t="str">
        <f>IF(AE236&lt;&gt;"",HLOOKUP(AE236,Controle!$2:$3,2,FALSE)+HLOOKUP(AE236,Controle!$2:$3,2,FALSE)*14-8,"")</f>
        <v/>
      </c>
      <c r="AH236" s="105" t="str">
        <f>IF(AJ236&lt;&gt;"",HLOOKUP(AJ236,Controle!$2:$3,2,FALSE)+HLOOKUP(AJ236,Controle!$2:$3,2,FALSE)*14-8,"")</f>
        <v/>
      </c>
      <c r="AI236" s="108" t="str">
        <f>IF(AJ236&lt;&gt;"",HLOOKUP(AJ236,Controle!$2:$3,2,FALSE)+3,"")</f>
        <v/>
      </c>
      <c r="AJ236" s="105" t="str">
        <f t="shared" si="60"/>
        <v/>
      </c>
      <c r="AK236" s="101" t="str">
        <f t="shared" si="61"/>
        <v/>
      </c>
      <c r="AL236" s="89" t="str">
        <f t="shared" si="52"/>
        <v/>
      </c>
      <c r="AM236" s="89" t="str">
        <f t="shared" si="53"/>
        <v/>
      </c>
      <c r="AN236" s="89" t="str">
        <f t="shared" si="54"/>
        <v/>
      </c>
      <c r="AO236" s="89" t="str">
        <f t="shared" si="55"/>
        <v/>
      </c>
      <c r="AP236" s="89" t="str">
        <f t="shared" si="56"/>
        <v/>
      </c>
    </row>
    <row r="237" spans="1:42">
      <c r="A237" t="str">
        <f>IF(B237&lt;&gt;"",VLOOKUP(B237,'Agents Postes'!E$3:F$17,2,FALSE),"")</f>
        <v/>
      </c>
      <c r="B237" s="57"/>
      <c r="C237" s="58"/>
      <c r="D237" s="59"/>
      <c r="E237" s="59"/>
      <c r="F237" s="60"/>
      <c r="G237" s="61"/>
      <c r="H237" s="60"/>
      <c r="I237" s="61"/>
      <c r="J237" s="63"/>
      <c r="K237" s="59"/>
      <c r="L237" s="62"/>
      <c r="M237" s="52"/>
      <c r="N237" s="130"/>
      <c r="P237" s="65" t="str">
        <f t="shared" si="57"/>
        <v>NC</v>
      </c>
      <c r="X237" s="89"/>
      <c r="Y237" s="89" t="str">
        <f t="shared" si="47"/>
        <v/>
      </c>
      <c r="Z237" s="89" t="str">
        <f t="shared" si="48"/>
        <v/>
      </c>
      <c r="AA237" s="89" t="str">
        <f t="shared" si="49"/>
        <v/>
      </c>
      <c r="AB237" s="89" t="str">
        <f t="shared" si="50"/>
        <v/>
      </c>
      <c r="AC237" s="89" t="str">
        <f t="shared" si="51"/>
        <v/>
      </c>
      <c r="AD237" s="100" t="str">
        <f t="shared" si="58"/>
        <v/>
      </c>
      <c r="AE237" s="104" t="str">
        <f t="shared" si="59"/>
        <v/>
      </c>
      <c r="AF237" s="108" t="str">
        <f>IF(AE237&lt;&gt;"",HLOOKUP(AE237,Controle!$2:$3,2,FALSE)+3,"")</f>
        <v/>
      </c>
      <c r="AG237" s="104" t="str">
        <f>IF(AE237&lt;&gt;"",HLOOKUP(AE237,Controle!$2:$3,2,FALSE)+HLOOKUP(AE237,Controle!$2:$3,2,FALSE)*14-8,"")</f>
        <v/>
      </c>
      <c r="AH237" s="105" t="str">
        <f>IF(AJ237&lt;&gt;"",HLOOKUP(AJ237,Controle!$2:$3,2,FALSE)+HLOOKUP(AJ237,Controle!$2:$3,2,FALSE)*14-8,"")</f>
        <v/>
      </c>
      <c r="AI237" s="108" t="str">
        <f>IF(AJ237&lt;&gt;"",HLOOKUP(AJ237,Controle!$2:$3,2,FALSE)+3,"")</f>
        <v/>
      </c>
      <c r="AJ237" s="105" t="str">
        <f t="shared" si="60"/>
        <v/>
      </c>
      <c r="AK237" s="101" t="str">
        <f t="shared" si="61"/>
        <v/>
      </c>
      <c r="AL237" s="89" t="str">
        <f t="shared" si="52"/>
        <v/>
      </c>
      <c r="AM237" s="89" t="str">
        <f t="shared" si="53"/>
        <v/>
      </c>
      <c r="AN237" s="89" t="str">
        <f t="shared" si="54"/>
        <v/>
      </c>
      <c r="AO237" s="89" t="str">
        <f t="shared" si="55"/>
        <v/>
      </c>
      <c r="AP237" s="89" t="str">
        <f t="shared" si="56"/>
        <v/>
      </c>
    </row>
    <row r="238" spans="1:42">
      <c r="A238" t="str">
        <f>IF(B238&lt;&gt;"",VLOOKUP(B238,'Agents Postes'!E$3:F$17,2,FALSE),"")</f>
        <v/>
      </c>
      <c r="B238" s="47"/>
      <c r="C238" s="53"/>
      <c r="D238" s="49"/>
      <c r="E238" s="49"/>
      <c r="F238" s="54"/>
      <c r="G238" s="50"/>
      <c r="H238" s="54"/>
      <c r="I238" s="50"/>
      <c r="J238" s="56"/>
      <c r="K238" s="49"/>
      <c r="L238" s="55"/>
      <c r="M238" s="52"/>
      <c r="N238" s="131"/>
      <c r="P238" s="64" t="str">
        <f t="shared" si="57"/>
        <v>NC</v>
      </c>
      <c r="X238" s="89"/>
      <c r="Y238" s="89" t="str">
        <f t="shared" si="47"/>
        <v/>
      </c>
      <c r="Z238" s="89" t="str">
        <f t="shared" si="48"/>
        <v/>
      </c>
      <c r="AA238" s="89" t="str">
        <f t="shared" si="49"/>
        <v/>
      </c>
      <c r="AB238" s="89" t="str">
        <f t="shared" si="50"/>
        <v/>
      </c>
      <c r="AC238" s="89" t="str">
        <f t="shared" si="51"/>
        <v/>
      </c>
      <c r="AD238" s="100" t="str">
        <f t="shared" si="58"/>
        <v/>
      </c>
      <c r="AE238" s="104" t="str">
        <f t="shared" si="59"/>
        <v/>
      </c>
      <c r="AF238" s="108" t="str">
        <f>IF(AE238&lt;&gt;"",HLOOKUP(AE238,Controle!$2:$3,2,FALSE)+3,"")</f>
        <v/>
      </c>
      <c r="AG238" s="104" t="str">
        <f>IF(AE238&lt;&gt;"",HLOOKUP(AE238,Controle!$2:$3,2,FALSE)+HLOOKUP(AE238,Controle!$2:$3,2,FALSE)*14-8,"")</f>
        <v/>
      </c>
      <c r="AH238" s="105" t="str">
        <f>IF(AJ238&lt;&gt;"",HLOOKUP(AJ238,Controle!$2:$3,2,FALSE)+HLOOKUP(AJ238,Controle!$2:$3,2,FALSE)*14-8,"")</f>
        <v/>
      </c>
      <c r="AI238" s="108" t="str">
        <f>IF(AJ238&lt;&gt;"",HLOOKUP(AJ238,Controle!$2:$3,2,FALSE)+3,"")</f>
        <v/>
      </c>
      <c r="AJ238" s="105" t="str">
        <f t="shared" si="60"/>
        <v/>
      </c>
      <c r="AK238" s="101" t="str">
        <f t="shared" si="61"/>
        <v/>
      </c>
      <c r="AL238" s="89" t="str">
        <f t="shared" si="52"/>
        <v/>
      </c>
      <c r="AM238" s="89" t="str">
        <f t="shared" si="53"/>
        <v/>
      </c>
      <c r="AN238" s="89" t="str">
        <f t="shared" si="54"/>
        <v/>
      </c>
      <c r="AO238" s="89" t="str">
        <f t="shared" si="55"/>
        <v/>
      </c>
      <c r="AP238" s="89" t="str">
        <f t="shared" si="56"/>
        <v/>
      </c>
    </row>
    <row r="239" spans="1:42">
      <c r="A239" t="str">
        <f>IF(B239&lt;&gt;"",VLOOKUP(B239,'Agents Postes'!E$3:F$17,2,FALSE),"")</f>
        <v/>
      </c>
      <c r="B239" s="57"/>
      <c r="C239" s="58"/>
      <c r="D239" s="59"/>
      <c r="E239" s="59"/>
      <c r="F239" s="60"/>
      <c r="G239" s="61"/>
      <c r="H239" s="60"/>
      <c r="I239" s="61"/>
      <c r="J239" s="63"/>
      <c r="K239" s="59"/>
      <c r="L239" s="62"/>
      <c r="M239" s="52"/>
      <c r="N239" s="130"/>
      <c r="P239" s="65" t="str">
        <f t="shared" si="57"/>
        <v>NC</v>
      </c>
      <c r="X239" s="89"/>
      <c r="Y239" s="89" t="str">
        <f t="shared" si="47"/>
        <v/>
      </c>
      <c r="Z239" s="89" t="str">
        <f t="shared" si="48"/>
        <v/>
      </c>
      <c r="AA239" s="89" t="str">
        <f t="shared" si="49"/>
        <v/>
      </c>
      <c r="AB239" s="89" t="str">
        <f t="shared" si="50"/>
        <v/>
      </c>
      <c r="AC239" s="89" t="str">
        <f t="shared" si="51"/>
        <v/>
      </c>
      <c r="AD239" s="100" t="str">
        <f t="shared" si="58"/>
        <v/>
      </c>
      <c r="AE239" s="104" t="str">
        <f t="shared" si="59"/>
        <v/>
      </c>
      <c r="AF239" s="108" t="str">
        <f>IF(AE239&lt;&gt;"",HLOOKUP(AE239,Controle!$2:$3,2,FALSE)+3,"")</f>
        <v/>
      </c>
      <c r="AG239" s="104" t="str">
        <f>IF(AE239&lt;&gt;"",HLOOKUP(AE239,Controle!$2:$3,2,FALSE)+HLOOKUP(AE239,Controle!$2:$3,2,FALSE)*14-8,"")</f>
        <v/>
      </c>
      <c r="AH239" s="105" t="str">
        <f>IF(AJ239&lt;&gt;"",HLOOKUP(AJ239,Controle!$2:$3,2,FALSE)+HLOOKUP(AJ239,Controle!$2:$3,2,FALSE)*14-8,"")</f>
        <v/>
      </c>
      <c r="AI239" s="108" t="str">
        <f>IF(AJ239&lt;&gt;"",HLOOKUP(AJ239,Controle!$2:$3,2,FALSE)+3,"")</f>
        <v/>
      </c>
      <c r="AJ239" s="105" t="str">
        <f t="shared" si="60"/>
        <v/>
      </c>
      <c r="AK239" s="101" t="str">
        <f t="shared" si="61"/>
        <v/>
      </c>
      <c r="AL239" s="89" t="str">
        <f t="shared" si="52"/>
        <v/>
      </c>
      <c r="AM239" s="89" t="str">
        <f t="shared" si="53"/>
        <v/>
      </c>
      <c r="AN239" s="89" t="str">
        <f t="shared" si="54"/>
        <v/>
      </c>
      <c r="AO239" s="89" t="str">
        <f t="shared" si="55"/>
        <v/>
      </c>
      <c r="AP239" s="89" t="str">
        <f t="shared" si="56"/>
        <v/>
      </c>
    </row>
    <row r="240" spans="1:42">
      <c r="A240" t="str">
        <f>IF(B240&lt;&gt;"",VLOOKUP(B240,'Agents Postes'!E$3:F$17,2,FALSE),"")</f>
        <v/>
      </c>
      <c r="B240" s="47"/>
      <c r="C240" s="53"/>
      <c r="D240" s="49"/>
      <c r="E240" s="49"/>
      <c r="F240" s="54"/>
      <c r="G240" s="50"/>
      <c r="H240" s="54"/>
      <c r="I240" s="50"/>
      <c r="J240" s="56"/>
      <c r="K240" s="49"/>
      <c r="L240" s="55"/>
      <c r="M240" s="52"/>
      <c r="N240" s="131"/>
      <c r="P240" s="64" t="str">
        <f t="shared" si="57"/>
        <v>NC</v>
      </c>
      <c r="X240" s="89"/>
      <c r="Y240" s="89" t="str">
        <f t="shared" si="47"/>
        <v/>
      </c>
      <c r="Z240" s="89" t="str">
        <f t="shared" si="48"/>
        <v/>
      </c>
      <c r="AA240" s="89" t="str">
        <f t="shared" si="49"/>
        <v/>
      </c>
      <c r="AB240" s="89" t="str">
        <f t="shared" si="50"/>
        <v/>
      </c>
      <c r="AC240" s="89" t="str">
        <f t="shared" si="51"/>
        <v/>
      </c>
      <c r="AD240" s="100" t="str">
        <f t="shared" si="58"/>
        <v/>
      </c>
      <c r="AE240" s="104" t="str">
        <f t="shared" si="59"/>
        <v/>
      </c>
      <c r="AF240" s="108" t="str">
        <f>IF(AE240&lt;&gt;"",HLOOKUP(AE240,Controle!$2:$3,2,FALSE)+3,"")</f>
        <v/>
      </c>
      <c r="AG240" s="104" t="str">
        <f>IF(AE240&lt;&gt;"",HLOOKUP(AE240,Controle!$2:$3,2,FALSE)+HLOOKUP(AE240,Controle!$2:$3,2,FALSE)*14-8,"")</f>
        <v/>
      </c>
      <c r="AH240" s="105" t="str">
        <f>IF(AJ240&lt;&gt;"",HLOOKUP(AJ240,Controle!$2:$3,2,FALSE)+HLOOKUP(AJ240,Controle!$2:$3,2,FALSE)*14-8,"")</f>
        <v/>
      </c>
      <c r="AI240" s="108" t="str">
        <f>IF(AJ240&lt;&gt;"",HLOOKUP(AJ240,Controle!$2:$3,2,FALSE)+3,"")</f>
        <v/>
      </c>
      <c r="AJ240" s="105" t="str">
        <f t="shared" si="60"/>
        <v/>
      </c>
      <c r="AK240" s="101" t="str">
        <f t="shared" si="61"/>
        <v/>
      </c>
      <c r="AL240" s="89" t="str">
        <f t="shared" si="52"/>
        <v/>
      </c>
      <c r="AM240" s="89" t="str">
        <f t="shared" si="53"/>
        <v/>
      </c>
      <c r="AN240" s="89" t="str">
        <f t="shared" si="54"/>
        <v/>
      </c>
      <c r="AO240" s="89" t="str">
        <f t="shared" si="55"/>
        <v/>
      </c>
      <c r="AP240" s="89" t="str">
        <f t="shared" si="56"/>
        <v/>
      </c>
    </row>
    <row r="241" spans="1:42">
      <c r="A241" t="str">
        <f>IF(B241&lt;&gt;"",VLOOKUP(B241,'Agents Postes'!E$3:F$17,2,FALSE),"")</f>
        <v/>
      </c>
      <c r="B241" s="57"/>
      <c r="C241" s="58"/>
      <c r="D241" s="59"/>
      <c r="E241" s="59"/>
      <c r="F241" s="60"/>
      <c r="G241" s="61"/>
      <c r="H241" s="60"/>
      <c r="I241" s="61"/>
      <c r="J241" s="63"/>
      <c r="K241" s="59"/>
      <c r="L241" s="62"/>
      <c r="M241" s="52"/>
      <c r="N241" s="130"/>
      <c r="P241" s="65" t="str">
        <f t="shared" si="57"/>
        <v>NC</v>
      </c>
      <c r="X241" s="89"/>
      <c r="Y241" s="89" t="str">
        <f t="shared" si="47"/>
        <v/>
      </c>
      <c r="Z241" s="89" t="str">
        <f t="shared" si="48"/>
        <v/>
      </c>
      <c r="AA241" s="89" t="str">
        <f t="shared" si="49"/>
        <v/>
      </c>
      <c r="AB241" s="89" t="str">
        <f t="shared" si="50"/>
        <v/>
      </c>
      <c r="AC241" s="89" t="str">
        <f t="shared" si="51"/>
        <v/>
      </c>
      <c r="AD241" s="100" t="str">
        <f t="shared" si="58"/>
        <v/>
      </c>
      <c r="AE241" s="104" t="str">
        <f t="shared" si="59"/>
        <v/>
      </c>
      <c r="AF241" s="108" t="str">
        <f>IF(AE241&lt;&gt;"",HLOOKUP(AE241,Controle!$2:$3,2,FALSE)+3,"")</f>
        <v/>
      </c>
      <c r="AG241" s="104" t="str">
        <f>IF(AE241&lt;&gt;"",HLOOKUP(AE241,Controle!$2:$3,2,FALSE)+HLOOKUP(AE241,Controle!$2:$3,2,FALSE)*14-8,"")</f>
        <v/>
      </c>
      <c r="AH241" s="105" t="str">
        <f>IF(AJ241&lt;&gt;"",HLOOKUP(AJ241,Controle!$2:$3,2,FALSE)+HLOOKUP(AJ241,Controle!$2:$3,2,FALSE)*14-8,"")</f>
        <v/>
      </c>
      <c r="AI241" s="108" t="str">
        <f>IF(AJ241&lt;&gt;"",HLOOKUP(AJ241,Controle!$2:$3,2,FALSE)+3,"")</f>
        <v/>
      </c>
      <c r="AJ241" s="105" t="str">
        <f t="shared" si="60"/>
        <v/>
      </c>
      <c r="AK241" s="101" t="str">
        <f t="shared" si="61"/>
        <v/>
      </c>
      <c r="AL241" s="89" t="str">
        <f t="shared" si="52"/>
        <v/>
      </c>
      <c r="AM241" s="89" t="str">
        <f t="shared" si="53"/>
        <v/>
      </c>
      <c r="AN241" s="89" t="str">
        <f t="shared" si="54"/>
        <v/>
      </c>
      <c r="AO241" s="89" t="str">
        <f t="shared" si="55"/>
        <v/>
      </c>
      <c r="AP241" s="89" t="str">
        <f t="shared" si="56"/>
        <v/>
      </c>
    </row>
    <row r="242" spans="1:42">
      <c r="A242" t="str">
        <f>IF(B242&lt;&gt;"",VLOOKUP(B242,'Agents Postes'!E$3:F$17,2,FALSE),"")</f>
        <v/>
      </c>
      <c r="B242" s="47"/>
      <c r="C242" s="53"/>
      <c r="D242" s="49"/>
      <c r="E242" s="49"/>
      <c r="F242" s="54"/>
      <c r="G242" s="50"/>
      <c r="H242" s="54"/>
      <c r="I242" s="50"/>
      <c r="J242" s="56"/>
      <c r="K242" s="49"/>
      <c r="L242" s="55"/>
      <c r="M242" s="52"/>
      <c r="N242" s="131"/>
      <c r="P242" s="64" t="str">
        <f t="shared" si="57"/>
        <v>NC</v>
      </c>
      <c r="X242" s="89"/>
      <c r="Y242" s="89" t="str">
        <f t="shared" si="47"/>
        <v/>
      </c>
      <c r="Z242" s="89" t="str">
        <f t="shared" si="48"/>
        <v/>
      </c>
      <c r="AA242" s="89" t="str">
        <f t="shared" si="49"/>
        <v/>
      </c>
      <c r="AB242" s="89" t="str">
        <f t="shared" si="50"/>
        <v/>
      </c>
      <c r="AC242" s="89" t="str">
        <f t="shared" si="51"/>
        <v/>
      </c>
      <c r="AD242" s="100" t="str">
        <f t="shared" si="58"/>
        <v/>
      </c>
      <c r="AE242" s="104" t="str">
        <f t="shared" si="59"/>
        <v/>
      </c>
      <c r="AF242" s="108" t="str">
        <f>IF(AE242&lt;&gt;"",HLOOKUP(AE242,Controle!$2:$3,2,FALSE)+3,"")</f>
        <v/>
      </c>
      <c r="AG242" s="104" t="str">
        <f>IF(AE242&lt;&gt;"",HLOOKUP(AE242,Controle!$2:$3,2,FALSE)+HLOOKUP(AE242,Controle!$2:$3,2,FALSE)*14-8,"")</f>
        <v/>
      </c>
      <c r="AH242" s="105" t="str">
        <f>IF(AJ242&lt;&gt;"",HLOOKUP(AJ242,Controle!$2:$3,2,FALSE)+HLOOKUP(AJ242,Controle!$2:$3,2,FALSE)*14-8,"")</f>
        <v/>
      </c>
      <c r="AI242" s="108" t="str">
        <f>IF(AJ242&lt;&gt;"",HLOOKUP(AJ242,Controle!$2:$3,2,FALSE)+3,"")</f>
        <v/>
      </c>
      <c r="AJ242" s="105" t="str">
        <f t="shared" si="60"/>
        <v/>
      </c>
      <c r="AK242" s="101" t="str">
        <f t="shared" si="61"/>
        <v/>
      </c>
      <c r="AL242" s="89" t="str">
        <f t="shared" si="52"/>
        <v/>
      </c>
      <c r="AM242" s="89" t="str">
        <f t="shared" si="53"/>
        <v/>
      </c>
      <c r="AN242" s="89" t="str">
        <f t="shared" si="54"/>
        <v/>
      </c>
      <c r="AO242" s="89" t="str">
        <f t="shared" si="55"/>
        <v/>
      </c>
      <c r="AP242" s="89" t="str">
        <f t="shared" si="56"/>
        <v/>
      </c>
    </row>
    <row r="243" spans="1:42">
      <c r="A243" t="str">
        <f>IF(B243&lt;&gt;"",VLOOKUP(B243,'Agents Postes'!E$3:F$17,2,FALSE),"")</f>
        <v/>
      </c>
      <c r="B243" s="57"/>
      <c r="C243" s="58"/>
      <c r="D243" s="59"/>
      <c r="E243" s="59"/>
      <c r="F243" s="60"/>
      <c r="G243" s="61"/>
      <c r="H243" s="60"/>
      <c r="I243" s="61"/>
      <c r="J243" s="63"/>
      <c r="K243" s="59"/>
      <c r="L243" s="62"/>
      <c r="M243" s="52"/>
      <c r="N243" s="130"/>
      <c r="P243" s="65" t="str">
        <f t="shared" si="57"/>
        <v>NC</v>
      </c>
      <c r="X243" s="89"/>
      <c r="Y243" s="89" t="str">
        <f t="shared" si="47"/>
        <v/>
      </c>
      <c r="Z243" s="89" t="str">
        <f t="shared" si="48"/>
        <v/>
      </c>
      <c r="AA243" s="89" t="str">
        <f t="shared" si="49"/>
        <v/>
      </c>
      <c r="AB243" s="89" t="str">
        <f t="shared" si="50"/>
        <v/>
      </c>
      <c r="AC243" s="89" t="str">
        <f t="shared" si="51"/>
        <v/>
      </c>
      <c r="AD243" s="100" t="str">
        <f t="shared" si="58"/>
        <v/>
      </c>
      <c r="AE243" s="104" t="str">
        <f t="shared" si="59"/>
        <v/>
      </c>
      <c r="AF243" s="108" t="str">
        <f>IF(AE243&lt;&gt;"",HLOOKUP(AE243,Controle!$2:$3,2,FALSE)+3,"")</f>
        <v/>
      </c>
      <c r="AG243" s="104" t="str">
        <f>IF(AE243&lt;&gt;"",HLOOKUP(AE243,Controle!$2:$3,2,FALSE)+HLOOKUP(AE243,Controle!$2:$3,2,FALSE)*14-8,"")</f>
        <v/>
      </c>
      <c r="AH243" s="105" t="str">
        <f>IF(AJ243&lt;&gt;"",HLOOKUP(AJ243,Controle!$2:$3,2,FALSE)+HLOOKUP(AJ243,Controle!$2:$3,2,FALSE)*14-8,"")</f>
        <v/>
      </c>
      <c r="AI243" s="108" t="str">
        <f>IF(AJ243&lt;&gt;"",HLOOKUP(AJ243,Controle!$2:$3,2,FALSE)+3,"")</f>
        <v/>
      </c>
      <c r="AJ243" s="105" t="str">
        <f t="shared" si="60"/>
        <v/>
      </c>
      <c r="AK243" s="101" t="str">
        <f t="shared" si="61"/>
        <v/>
      </c>
      <c r="AL243" s="89" t="str">
        <f t="shared" si="52"/>
        <v/>
      </c>
      <c r="AM243" s="89" t="str">
        <f t="shared" si="53"/>
        <v/>
      </c>
      <c r="AN243" s="89" t="str">
        <f t="shared" si="54"/>
        <v/>
      </c>
      <c r="AO243" s="89" t="str">
        <f t="shared" si="55"/>
        <v/>
      </c>
      <c r="AP243" s="89" t="str">
        <f t="shared" si="56"/>
        <v/>
      </c>
    </row>
    <row r="244" spans="1:42">
      <c r="A244" t="str">
        <f>IF(B244&lt;&gt;"",VLOOKUP(B244,'Agents Postes'!E$3:F$17,2,FALSE),"")</f>
        <v/>
      </c>
      <c r="B244" s="47"/>
      <c r="C244" s="53"/>
      <c r="D244" s="49"/>
      <c r="E244" s="49"/>
      <c r="F244" s="54"/>
      <c r="G244" s="50"/>
      <c r="H244" s="54"/>
      <c r="I244" s="50"/>
      <c r="J244" s="56"/>
      <c r="K244" s="49"/>
      <c r="L244" s="55"/>
      <c r="M244" s="52"/>
      <c r="N244" s="131"/>
      <c r="P244" s="64" t="str">
        <f t="shared" si="57"/>
        <v>NC</v>
      </c>
      <c r="X244" s="89"/>
      <c r="Y244" s="89" t="str">
        <f t="shared" si="47"/>
        <v/>
      </c>
      <c r="Z244" s="89" t="str">
        <f t="shared" si="48"/>
        <v/>
      </c>
      <c r="AA244" s="89" t="str">
        <f t="shared" si="49"/>
        <v/>
      </c>
      <c r="AB244" s="89" t="str">
        <f t="shared" si="50"/>
        <v/>
      </c>
      <c r="AC244" s="89" t="str">
        <f t="shared" si="51"/>
        <v/>
      </c>
      <c r="AD244" s="100" t="str">
        <f t="shared" si="58"/>
        <v/>
      </c>
      <c r="AE244" s="104" t="str">
        <f t="shared" si="59"/>
        <v/>
      </c>
      <c r="AF244" s="108" t="str">
        <f>IF(AE244&lt;&gt;"",HLOOKUP(AE244,Controle!$2:$3,2,FALSE)+3,"")</f>
        <v/>
      </c>
      <c r="AG244" s="104" t="str">
        <f>IF(AE244&lt;&gt;"",HLOOKUP(AE244,Controle!$2:$3,2,FALSE)+HLOOKUP(AE244,Controle!$2:$3,2,FALSE)*14-8,"")</f>
        <v/>
      </c>
      <c r="AH244" s="105" t="str">
        <f>IF(AJ244&lt;&gt;"",HLOOKUP(AJ244,Controle!$2:$3,2,FALSE)+HLOOKUP(AJ244,Controle!$2:$3,2,FALSE)*14-8,"")</f>
        <v/>
      </c>
      <c r="AI244" s="108" t="str">
        <f>IF(AJ244&lt;&gt;"",HLOOKUP(AJ244,Controle!$2:$3,2,FALSE)+3,"")</f>
        <v/>
      </c>
      <c r="AJ244" s="105" t="str">
        <f t="shared" si="60"/>
        <v/>
      </c>
      <c r="AK244" s="101" t="str">
        <f t="shared" si="61"/>
        <v/>
      </c>
      <c r="AL244" s="89" t="str">
        <f t="shared" si="52"/>
        <v/>
      </c>
      <c r="AM244" s="89" t="str">
        <f t="shared" si="53"/>
        <v/>
      </c>
      <c r="AN244" s="89" t="str">
        <f t="shared" si="54"/>
        <v/>
      </c>
      <c r="AO244" s="89" t="str">
        <f t="shared" si="55"/>
        <v/>
      </c>
      <c r="AP244" s="89" t="str">
        <f t="shared" si="56"/>
        <v/>
      </c>
    </row>
    <row r="245" spans="1:42">
      <c r="A245" t="str">
        <f>IF(B245&lt;&gt;"",VLOOKUP(B245,'Agents Postes'!E$3:F$17,2,FALSE),"")</f>
        <v/>
      </c>
      <c r="B245" s="57"/>
      <c r="C245" s="58"/>
      <c r="D245" s="59"/>
      <c r="E245" s="59"/>
      <c r="F245" s="60"/>
      <c r="G245" s="61"/>
      <c r="H245" s="60"/>
      <c r="I245" s="61"/>
      <c r="J245" s="63"/>
      <c r="K245" s="59"/>
      <c r="L245" s="62"/>
      <c r="M245" s="52"/>
      <c r="N245" s="130"/>
      <c r="P245" s="65" t="str">
        <f t="shared" si="57"/>
        <v>NC</v>
      </c>
      <c r="X245" s="89"/>
      <c r="Y245" s="89" t="str">
        <f t="shared" si="47"/>
        <v/>
      </c>
      <c r="Z245" s="89" t="str">
        <f t="shared" si="48"/>
        <v/>
      </c>
      <c r="AA245" s="89" t="str">
        <f t="shared" si="49"/>
        <v/>
      </c>
      <c r="AB245" s="89" t="str">
        <f t="shared" si="50"/>
        <v/>
      </c>
      <c r="AC245" s="89" t="str">
        <f t="shared" si="51"/>
        <v/>
      </c>
      <c r="AD245" s="100" t="str">
        <f t="shared" si="58"/>
        <v/>
      </c>
      <c r="AE245" s="104" t="str">
        <f t="shared" si="59"/>
        <v/>
      </c>
      <c r="AF245" s="108" t="str">
        <f>IF(AE245&lt;&gt;"",HLOOKUP(AE245,Controle!$2:$3,2,FALSE)+3,"")</f>
        <v/>
      </c>
      <c r="AG245" s="104" t="str">
        <f>IF(AE245&lt;&gt;"",HLOOKUP(AE245,Controle!$2:$3,2,FALSE)+HLOOKUP(AE245,Controle!$2:$3,2,FALSE)*14-8,"")</f>
        <v/>
      </c>
      <c r="AH245" s="105" t="str">
        <f>IF(AJ245&lt;&gt;"",HLOOKUP(AJ245,Controle!$2:$3,2,FALSE)+HLOOKUP(AJ245,Controle!$2:$3,2,FALSE)*14-8,"")</f>
        <v/>
      </c>
      <c r="AI245" s="108" t="str">
        <f>IF(AJ245&lt;&gt;"",HLOOKUP(AJ245,Controle!$2:$3,2,FALSE)+3,"")</f>
        <v/>
      </c>
      <c r="AJ245" s="105" t="str">
        <f t="shared" si="60"/>
        <v/>
      </c>
      <c r="AK245" s="101" t="str">
        <f t="shared" si="61"/>
        <v/>
      </c>
      <c r="AL245" s="89" t="str">
        <f t="shared" si="52"/>
        <v/>
      </c>
      <c r="AM245" s="89" t="str">
        <f t="shared" si="53"/>
        <v/>
      </c>
      <c r="AN245" s="89" t="str">
        <f t="shared" si="54"/>
        <v/>
      </c>
      <c r="AO245" s="89" t="str">
        <f t="shared" si="55"/>
        <v/>
      </c>
      <c r="AP245" s="89" t="str">
        <f t="shared" si="56"/>
        <v/>
      </c>
    </row>
    <row r="246" spans="1:42">
      <c r="A246" t="str">
        <f>IF(B246&lt;&gt;"",VLOOKUP(B246,'Agents Postes'!E$3:F$17,2,FALSE),"")</f>
        <v/>
      </c>
      <c r="B246" s="47"/>
      <c r="C246" s="53"/>
      <c r="D246" s="49"/>
      <c r="E246" s="49"/>
      <c r="F246" s="54"/>
      <c r="G246" s="50"/>
      <c r="H246" s="54"/>
      <c r="I246" s="50"/>
      <c r="J246" s="56"/>
      <c r="K246" s="49"/>
      <c r="L246" s="55"/>
      <c r="M246" s="52"/>
      <c r="N246" s="131"/>
      <c r="P246" s="64" t="str">
        <f t="shared" si="57"/>
        <v>NC</v>
      </c>
      <c r="X246" s="89"/>
      <c r="Y246" s="89" t="str">
        <f t="shared" si="47"/>
        <v/>
      </c>
      <c r="Z246" s="89" t="str">
        <f t="shared" si="48"/>
        <v/>
      </c>
      <c r="AA246" s="89" t="str">
        <f t="shared" si="49"/>
        <v/>
      </c>
      <c r="AB246" s="89" t="str">
        <f t="shared" si="50"/>
        <v/>
      </c>
      <c r="AC246" s="89" t="str">
        <f t="shared" si="51"/>
        <v/>
      </c>
      <c r="AD246" s="100" t="str">
        <f t="shared" si="58"/>
        <v/>
      </c>
      <c r="AE246" s="104" t="str">
        <f t="shared" si="59"/>
        <v/>
      </c>
      <c r="AF246" s="108" t="str">
        <f>IF(AE246&lt;&gt;"",HLOOKUP(AE246,Controle!$2:$3,2,FALSE)+3,"")</f>
        <v/>
      </c>
      <c r="AG246" s="104" t="str">
        <f>IF(AE246&lt;&gt;"",HLOOKUP(AE246,Controle!$2:$3,2,FALSE)+HLOOKUP(AE246,Controle!$2:$3,2,FALSE)*14-8,"")</f>
        <v/>
      </c>
      <c r="AH246" s="105" t="str">
        <f>IF(AJ246&lt;&gt;"",HLOOKUP(AJ246,Controle!$2:$3,2,FALSE)+HLOOKUP(AJ246,Controle!$2:$3,2,FALSE)*14-8,"")</f>
        <v/>
      </c>
      <c r="AI246" s="108" t="str">
        <f>IF(AJ246&lt;&gt;"",HLOOKUP(AJ246,Controle!$2:$3,2,FALSE)+3,"")</f>
        <v/>
      </c>
      <c r="AJ246" s="105" t="str">
        <f t="shared" si="60"/>
        <v/>
      </c>
      <c r="AK246" s="101" t="str">
        <f t="shared" si="61"/>
        <v/>
      </c>
      <c r="AL246" s="89" t="str">
        <f t="shared" si="52"/>
        <v/>
      </c>
      <c r="AM246" s="89" t="str">
        <f t="shared" si="53"/>
        <v/>
      </c>
      <c r="AN246" s="89" t="str">
        <f t="shared" si="54"/>
        <v/>
      </c>
      <c r="AO246" s="89" t="str">
        <f t="shared" si="55"/>
        <v/>
      </c>
      <c r="AP246" s="89" t="str">
        <f t="shared" si="56"/>
        <v/>
      </c>
    </row>
    <row r="247" spans="1:42">
      <c r="A247" t="str">
        <f>IF(B247&lt;&gt;"",VLOOKUP(B247,'Agents Postes'!E$3:F$17,2,FALSE),"")</f>
        <v/>
      </c>
      <c r="B247" s="57"/>
      <c r="C247" s="58"/>
      <c r="D247" s="59"/>
      <c r="E247" s="59"/>
      <c r="F247" s="60"/>
      <c r="G247" s="61"/>
      <c r="H247" s="60"/>
      <c r="I247" s="61"/>
      <c r="J247" s="63"/>
      <c r="K247" s="59"/>
      <c r="L247" s="62"/>
      <c r="M247" s="52"/>
      <c r="N247" s="130"/>
      <c r="P247" s="65" t="str">
        <f t="shared" si="57"/>
        <v>NC</v>
      </c>
      <c r="X247" s="89"/>
      <c r="Y247" s="89" t="str">
        <f t="shared" si="47"/>
        <v/>
      </c>
      <c r="Z247" s="89" t="str">
        <f t="shared" si="48"/>
        <v/>
      </c>
      <c r="AA247" s="89" t="str">
        <f t="shared" si="49"/>
        <v/>
      </c>
      <c r="AB247" s="89" t="str">
        <f t="shared" si="50"/>
        <v/>
      </c>
      <c r="AC247" s="89" t="str">
        <f t="shared" si="51"/>
        <v/>
      </c>
      <c r="AD247" s="100" t="str">
        <f t="shared" si="58"/>
        <v/>
      </c>
      <c r="AE247" s="104" t="str">
        <f t="shared" si="59"/>
        <v/>
      </c>
      <c r="AF247" s="108" t="str">
        <f>IF(AE247&lt;&gt;"",HLOOKUP(AE247,Controle!$2:$3,2,FALSE)+3,"")</f>
        <v/>
      </c>
      <c r="AG247" s="104" t="str">
        <f>IF(AE247&lt;&gt;"",HLOOKUP(AE247,Controle!$2:$3,2,FALSE)+HLOOKUP(AE247,Controle!$2:$3,2,FALSE)*14-8,"")</f>
        <v/>
      </c>
      <c r="AH247" s="105" t="str">
        <f>IF(AJ247&lt;&gt;"",HLOOKUP(AJ247,Controle!$2:$3,2,FALSE)+HLOOKUP(AJ247,Controle!$2:$3,2,FALSE)*14-8,"")</f>
        <v/>
      </c>
      <c r="AI247" s="108" t="str">
        <f>IF(AJ247&lt;&gt;"",HLOOKUP(AJ247,Controle!$2:$3,2,FALSE)+3,"")</f>
        <v/>
      </c>
      <c r="AJ247" s="105" t="str">
        <f t="shared" si="60"/>
        <v/>
      </c>
      <c r="AK247" s="101" t="str">
        <f t="shared" si="61"/>
        <v/>
      </c>
      <c r="AL247" s="89" t="str">
        <f t="shared" si="52"/>
        <v/>
      </c>
      <c r="AM247" s="89" t="str">
        <f t="shared" si="53"/>
        <v/>
      </c>
      <c r="AN247" s="89" t="str">
        <f t="shared" si="54"/>
        <v/>
      </c>
      <c r="AO247" s="89" t="str">
        <f t="shared" si="55"/>
        <v/>
      </c>
      <c r="AP247" s="89" t="str">
        <f t="shared" si="56"/>
        <v/>
      </c>
    </row>
    <row r="248" spans="1:42">
      <c r="A248" t="str">
        <f>IF(B248&lt;&gt;"",VLOOKUP(B248,'Agents Postes'!E$3:F$17,2,FALSE),"")</f>
        <v/>
      </c>
      <c r="B248" s="47"/>
      <c r="C248" s="53"/>
      <c r="D248" s="49"/>
      <c r="E248" s="49"/>
      <c r="F248" s="54"/>
      <c r="G248" s="50"/>
      <c r="H248" s="54"/>
      <c r="I248" s="50"/>
      <c r="J248" s="56"/>
      <c r="K248" s="49"/>
      <c r="L248" s="55"/>
      <c r="M248" s="52"/>
      <c r="N248" s="131"/>
      <c r="P248" s="64" t="str">
        <f t="shared" si="57"/>
        <v>NC</v>
      </c>
      <c r="X248" s="89"/>
      <c r="Y248" s="89" t="str">
        <f t="shared" si="47"/>
        <v/>
      </c>
      <c r="Z248" s="89" t="str">
        <f t="shared" si="48"/>
        <v/>
      </c>
      <c r="AA248" s="89" t="str">
        <f t="shared" si="49"/>
        <v/>
      </c>
      <c r="AB248" s="89" t="str">
        <f t="shared" si="50"/>
        <v/>
      </c>
      <c r="AC248" s="89" t="str">
        <f t="shared" si="51"/>
        <v/>
      </c>
      <c r="AD248" s="100" t="str">
        <f t="shared" si="58"/>
        <v/>
      </c>
      <c r="AE248" s="104" t="str">
        <f t="shared" si="59"/>
        <v/>
      </c>
      <c r="AF248" s="108" t="str">
        <f>IF(AE248&lt;&gt;"",HLOOKUP(AE248,Controle!$2:$3,2,FALSE)+3,"")</f>
        <v/>
      </c>
      <c r="AG248" s="104" t="str">
        <f>IF(AE248&lt;&gt;"",HLOOKUP(AE248,Controle!$2:$3,2,FALSE)+HLOOKUP(AE248,Controle!$2:$3,2,FALSE)*14-8,"")</f>
        <v/>
      </c>
      <c r="AH248" s="105" t="str">
        <f>IF(AJ248&lt;&gt;"",HLOOKUP(AJ248,Controle!$2:$3,2,FALSE)+HLOOKUP(AJ248,Controle!$2:$3,2,FALSE)*14-8,"")</f>
        <v/>
      </c>
      <c r="AI248" s="108" t="str">
        <f>IF(AJ248&lt;&gt;"",HLOOKUP(AJ248,Controle!$2:$3,2,FALSE)+3,"")</f>
        <v/>
      </c>
      <c r="AJ248" s="105" t="str">
        <f t="shared" si="60"/>
        <v/>
      </c>
      <c r="AK248" s="101" t="str">
        <f t="shared" si="61"/>
        <v/>
      </c>
      <c r="AL248" s="89" t="str">
        <f t="shared" si="52"/>
        <v/>
      </c>
      <c r="AM248" s="89" t="str">
        <f t="shared" si="53"/>
        <v/>
      </c>
      <c r="AN248" s="89" t="str">
        <f t="shared" si="54"/>
        <v/>
      </c>
      <c r="AO248" s="89" t="str">
        <f t="shared" si="55"/>
        <v/>
      </c>
      <c r="AP248" s="89" t="str">
        <f t="shared" si="56"/>
        <v/>
      </c>
    </row>
    <row r="249" spans="1:42">
      <c r="A249" t="str">
        <f>IF(B249&lt;&gt;"",VLOOKUP(B249,'Agents Postes'!E$3:F$17,2,FALSE),"")</f>
        <v/>
      </c>
      <c r="B249" s="57"/>
      <c r="C249" s="58"/>
      <c r="D249" s="59"/>
      <c r="E249" s="59"/>
      <c r="F249" s="60"/>
      <c r="G249" s="61"/>
      <c r="H249" s="60"/>
      <c r="I249" s="61"/>
      <c r="J249" s="63"/>
      <c r="K249" s="59"/>
      <c r="L249" s="62"/>
      <c r="M249" s="52"/>
      <c r="N249" s="130"/>
      <c r="P249" s="65" t="str">
        <f t="shared" si="57"/>
        <v>NC</v>
      </c>
      <c r="X249" s="89"/>
      <c r="Y249" s="89" t="str">
        <f t="shared" si="47"/>
        <v/>
      </c>
      <c r="Z249" s="89" t="str">
        <f t="shared" si="48"/>
        <v/>
      </c>
      <c r="AA249" s="89" t="str">
        <f t="shared" si="49"/>
        <v/>
      </c>
      <c r="AB249" s="89" t="str">
        <f t="shared" si="50"/>
        <v/>
      </c>
      <c r="AC249" s="89" t="str">
        <f t="shared" si="51"/>
        <v/>
      </c>
      <c r="AD249" s="100" t="str">
        <f t="shared" si="58"/>
        <v/>
      </c>
      <c r="AE249" s="104" t="str">
        <f t="shared" si="59"/>
        <v/>
      </c>
      <c r="AF249" s="108" t="str">
        <f>IF(AE249&lt;&gt;"",HLOOKUP(AE249,Controle!$2:$3,2,FALSE)+3,"")</f>
        <v/>
      </c>
      <c r="AG249" s="104" t="str">
        <f>IF(AE249&lt;&gt;"",HLOOKUP(AE249,Controle!$2:$3,2,FALSE)+HLOOKUP(AE249,Controle!$2:$3,2,FALSE)*14-8,"")</f>
        <v/>
      </c>
      <c r="AH249" s="105" t="str">
        <f>IF(AJ249&lt;&gt;"",HLOOKUP(AJ249,Controle!$2:$3,2,FALSE)+HLOOKUP(AJ249,Controle!$2:$3,2,FALSE)*14-8,"")</f>
        <v/>
      </c>
      <c r="AI249" s="108" t="str">
        <f>IF(AJ249&lt;&gt;"",HLOOKUP(AJ249,Controle!$2:$3,2,FALSE)+3,"")</f>
        <v/>
      </c>
      <c r="AJ249" s="105" t="str">
        <f t="shared" si="60"/>
        <v/>
      </c>
      <c r="AK249" s="101" t="str">
        <f t="shared" si="61"/>
        <v/>
      </c>
      <c r="AL249" s="89" t="str">
        <f t="shared" si="52"/>
        <v/>
      </c>
      <c r="AM249" s="89" t="str">
        <f t="shared" si="53"/>
        <v/>
      </c>
      <c r="AN249" s="89" t="str">
        <f t="shared" si="54"/>
        <v/>
      </c>
      <c r="AO249" s="89" t="str">
        <f t="shared" si="55"/>
        <v/>
      </c>
      <c r="AP249" s="89" t="str">
        <f t="shared" si="56"/>
        <v/>
      </c>
    </row>
    <row r="250" spans="1:42">
      <c r="A250" t="str">
        <f>IF(B250&lt;&gt;"",VLOOKUP(B250,'Agents Postes'!E$3:F$17,2,FALSE),"")</f>
        <v/>
      </c>
      <c r="B250" s="47"/>
      <c r="C250" s="53"/>
      <c r="D250" s="49"/>
      <c r="E250" s="49"/>
      <c r="F250" s="54"/>
      <c r="G250" s="50"/>
      <c r="H250" s="54"/>
      <c r="I250" s="50"/>
      <c r="J250" s="56"/>
      <c r="K250" s="49"/>
      <c r="L250" s="55"/>
      <c r="M250" s="52"/>
      <c r="N250" s="131"/>
      <c r="P250" s="64" t="str">
        <f t="shared" si="57"/>
        <v>NC</v>
      </c>
      <c r="X250" s="89"/>
      <c r="Y250" s="89" t="str">
        <f t="shared" si="47"/>
        <v/>
      </c>
      <c r="Z250" s="89" t="str">
        <f t="shared" si="48"/>
        <v/>
      </c>
      <c r="AA250" s="89" t="str">
        <f t="shared" si="49"/>
        <v/>
      </c>
      <c r="AB250" s="89" t="str">
        <f t="shared" si="50"/>
        <v/>
      </c>
      <c r="AC250" s="89" t="str">
        <f t="shared" si="51"/>
        <v/>
      </c>
      <c r="AD250" s="100" t="str">
        <f t="shared" si="58"/>
        <v/>
      </c>
      <c r="AE250" s="104" t="str">
        <f t="shared" si="59"/>
        <v/>
      </c>
      <c r="AF250" s="108" t="str">
        <f>IF(AE250&lt;&gt;"",HLOOKUP(AE250,Controle!$2:$3,2,FALSE)+3,"")</f>
        <v/>
      </c>
      <c r="AG250" s="104" t="str">
        <f>IF(AE250&lt;&gt;"",HLOOKUP(AE250,Controle!$2:$3,2,FALSE)+HLOOKUP(AE250,Controle!$2:$3,2,FALSE)*14-8,"")</f>
        <v/>
      </c>
      <c r="AH250" s="105" t="str">
        <f>IF(AJ250&lt;&gt;"",HLOOKUP(AJ250,Controle!$2:$3,2,FALSE)+HLOOKUP(AJ250,Controle!$2:$3,2,FALSE)*14-8,"")</f>
        <v/>
      </c>
      <c r="AI250" s="108" t="str">
        <f>IF(AJ250&lt;&gt;"",HLOOKUP(AJ250,Controle!$2:$3,2,FALSE)+3,"")</f>
        <v/>
      </c>
      <c r="AJ250" s="105" t="str">
        <f t="shared" si="60"/>
        <v/>
      </c>
      <c r="AK250" s="101" t="str">
        <f t="shared" si="61"/>
        <v/>
      </c>
      <c r="AL250" s="89" t="str">
        <f t="shared" si="52"/>
        <v/>
      </c>
      <c r="AM250" s="89" t="str">
        <f t="shared" si="53"/>
        <v/>
      </c>
      <c r="AN250" s="89" t="str">
        <f t="shared" si="54"/>
        <v/>
      </c>
      <c r="AO250" s="89" t="str">
        <f t="shared" si="55"/>
        <v/>
      </c>
      <c r="AP250" s="89" t="str">
        <f t="shared" si="56"/>
        <v/>
      </c>
    </row>
    <row r="251" spans="1:42">
      <c r="A251" t="str">
        <f>IF(B251&lt;&gt;"",VLOOKUP(B251,'Agents Postes'!E$3:F$17,2,FALSE),"")</f>
        <v/>
      </c>
      <c r="B251" s="57"/>
      <c r="C251" s="58"/>
      <c r="D251" s="59"/>
      <c r="E251" s="59"/>
      <c r="F251" s="60"/>
      <c r="G251" s="61"/>
      <c r="H251" s="60"/>
      <c r="I251" s="61"/>
      <c r="J251" s="63"/>
      <c r="K251" s="59"/>
      <c r="L251" s="62"/>
      <c r="M251" s="52"/>
      <c r="N251" s="130"/>
      <c r="P251" s="65" t="str">
        <f t="shared" si="57"/>
        <v>NC</v>
      </c>
      <c r="X251" s="89"/>
      <c r="Y251" s="89" t="str">
        <f t="shared" si="47"/>
        <v/>
      </c>
      <c r="Z251" s="89" t="str">
        <f t="shared" si="48"/>
        <v/>
      </c>
      <c r="AA251" s="89" t="str">
        <f t="shared" si="49"/>
        <v/>
      </c>
      <c r="AB251" s="89" t="str">
        <f t="shared" si="50"/>
        <v/>
      </c>
      <c r="AC251" s="89" t="str">
        <f t="shared" si="51"/>
        <v/>
      </c>
      <c r="AD251" s="100" t="str">
        <f t="shared" si="58"/>
        <v/>
      </c>
      <c r="AE251" s="104" t="str">
        <f t="shared" si="59"/>
        <v/>
      </c>
      <c r="AF251" s="108" t="str">
        <f>IF(AE251&lt;&gt;"",HLOOKUP(AE251,Controle!$2:$3,2,FALSE)+3,"")</f>
        <v/>
      </c>
      <c r="AG251" s="104" t="str">
        <f>IF(AE251&lt;&gt;"",HLOOKUP(AE251,Controle!$2:$3,2,FALSE)+HLOOKUP(AE251,Controle!$2:$3,2,FALSE)*14-8,"")</f>
        <v/>
      </c>
      <c r="AH251" s="105" t="str">
        <f>IF(AJ251&lt;&gt;"",HLOOKUP(AJ251,Controle!$2:$3,2,FALSE)+HLOOKUP(AJ251,Controle!$2:$3,2,FALSE)*14-8,"")</f>
        <v/>
      </c>
      <c r="AI251" s="108" t="str">
        <f>IF(AJ251&lt;&gt;"",HLOOKUP(AJ251,Controle!$2:$3,2,FALSE)+3,"")</f>
        <v/>
      </c>
      <c r="AJ251" s="105" t="str">
        <f t="shared" si="60"/>
        <v/>
      </c>
      <c r="AK251" s="101" t="str">
        <f t="shared" si="61"/>
        <v/>
      </c>
      <c r="AL251" s="89" t="str">
        <f t="shared" si="52"/>
        <v/>
      </c>
      <c r="AM251" s="89" t="str">
        <f t="shared" si="53"/>
        <v/>
      </c>
      <c r="AN251" s="89" t="str">
        <f t="shared" si="54"/>
        <v/>
      </c>
      <c r="AO251" s="89" t="str">
        <f t="shared" si="55"/>
        <v/>
      </c>
      <c r="AP251" s="89" t="str">
        <f t="shared" si="56"/>
        <v/>
      </c>
    </row>
    <row r="252" spans="1:42">
      <c r="A252" t="str">
        <f>IF(B252&lt;&gt;"",VLOOKUP(B252,'Agents Postes'!E$3:F$17,2,FALSE),"")</f>
        <v/>
      </c>
      <c r="B252" s="47"/>
      <c r="C252" s="53"/>
      <c r="D252" s="49"/>
      <c r="E252" s="49"/>
      <c r="F252" s="54"/>
      <c r="G252" s="50"/>
      <c r="H252" s="54"/>
      <c r="I252" s="50"/>
      <c r="J252" s="56"/>
      <c r="K252" s="49"/>
      <c r="L252" s="55"/>
      <c r="M252" s="52"/>
      <c r="N252" s="131"/>
      <c r="P252" s="64" t="str">
        <f t="shared" si="57"/>
        <v>NC</v>
      </c>
      <c r="X252" s="89"/>
      <c r="Y252" s="89" t="str">
        <f t="shared" si="47"/>
        <v/>
      </c>
      <c r="Z252" s="89" t="str">
        <f t="shared" si="48"/>
        <v/>
      </c>
      <c r="AA252" s="89" t="str">
        <f t="shared" si="49"/>
        <v/>
      </c>
      <c r="AB252" s="89" t="str">
        <f t="shared" si="50"/>
        <v/>
      </c>
      <c r="AC252" s="89" t="str">
        <f t="shared" si="51"/>
        <v/>
      </c>
      <c r="AD252" s="100" t="str">
        <f t="shared" si="58"/>
        <v/>
      </c>
      <c r="AE252" s="104" t="str">
        <f t="shared" si="59"/>
        <v/>
      </c>
      <c r="AF252" s="108" t="str">
        <f>IF(AE252&lt;&gt;"",HLOOKUP(AE252,Controle!$2:$3,2,FALSE)+3,"")</f>
        <v/>
      </c>
      <c r="AG252" s="104" t="str">
        <f>IF(AE252&lt;&gt;"",HLOOKUP(AE252,Controle!$2:$3,2,FALSE)+HLOOKUP(AE252,Controle!$2:$3,2,FALSE)*14-8,"")</f>
        <v/>
      </c>
      <c r="AH252" s="105" t="str">
        <f>IF(AJ252&lt;&gt;"",HLOOKUP(AJ252,Controle!$2:$3,2,FALSE)+HLOOKUP(AJ252,Controle!$2:$3,2,FALSE)*14-8,"")</f>
        <v/>
      </c>
      <c r="AI252" s="108" t="str">
        <f>IF(AJ252&lt;&gt;"",HLOOKUP(AJ252,Controle!$2:$3,2,FALSE)+3,"")</f>
        <v/>
      </c>
      <c r="AJ252" s="105" t="str">
        <f t="shared" si="60"/>
        <v/>
      </c>
      <c r="AK252" s="101" t="str">
        <f t="shared" si="61"/>
        <v/>
      </c>
      <c r="AL252" s="89" t="str">
        <f t="shared" si="52"/>
        <v/>
      </c>
      <c r="AM252" s="89" t="str">
        <f t="shared" si="53"/>
        <v/>
      </c>
      <c r="AN252" s="89" t="str">
        <f t="shared" si="54"/>
        <v/>
      </c>
      <c r="AO252" s="89" t="str">
        <f t="shared" si="55"/>
        <v/>
      </c>
      <c r="AP252" s="89" t="str">
        <f t="shared" si="56"/>
        <v/>
      </c>
    </row>
    <row r="253" spans="1:42">
      <c r="A253" t="str">
        <f>IF(B253&lt;&gt;"",VLOOKUP(B253,'Agents Postes'!E$3:F$17,2,FALSE),"")</f>
        <v/>
      </c>
      <c r="B253" s="57"/>
      <c r="C253" s="58"/>
      <c r="D253" s="59"/>
      <c r="E253" s="59"/>
      <c r="F253" s="60"/>
      <c r="G253" s="61"/>
      <c r="H253" s="60"/>
      <c r="I253" s="61"/>
      <c r="J253" s="63"/>
      <c r="K253" s="59"/>
      <c r="L253" s="62"/>
      <c r="M253" s="52"/>
      <c r="N253" s="130"/>
      <c r="P253" s="65" t="str">
        <f t="shared" si="57"/>
        <v>NC</v>
      </c>
      <c r="X253" s="89"/>
      <c r="Y253" s="89" t="str">
        <f t="shared" si="47"/>
        <v/>
      </c>
      <c r="Z253" s="89" t="str">
        <f t="shared" si="48"/>
        <v/>
      </c>
      <c r="AA253" s="89" t="str">
        <f t="shared" si="49"/>
        <v/>
      </c>
      <c r="AB253" s="89" t="str">
        <f t="shared" si="50"/>
        <v/>
      </c>
      <c r="AC253" s="89" t="str">
        <f t="shared" si="51"/>
        <v/>
      </c>
      <c r="AD253" s="100" t="str">
        <f t="shared" si="58"/>
        <v/>
      </c>
      <c r="AE253" s="104" t="str">
        <f t="shared" si="59"/>
        <v/>
      </c>
      <c r="AF253" s="108" t="str">
        <f>IF(AE253&lt;&gt;"",HLOOKUP(AE253,Controle!$2:$3,2,FALSE)+3,"")</f>
        <v/>
      </c>
      <c r="AG253" s="104" t="str">
        <f>IF(AE253&lt;&gt;"",HLOOKUP(AE253,Controle!$2:$3,2,FALSE)+HLOOKUP(AE253,Controle!$2:$3,2,FALSE)*14-8,"")</f>
        <v/>
      </c>
      <c r="AH253" s="105" t="str">
        <f>IF(AJ253&lt;&gt;"",HLOOKUP(AJ253,Controle!$2:$3,2,FALSE)+HLOOKUP(AJ253,Controle!$2:$3,2,FALSE)*14-8,"")</f>
        <v/>
      </c>
      <c r="AI253" s="108" t="str">
        <f>IF(AJ253&lt;&gt;"",HLOOKUP(AJ253,Controle!$2:$3,2,FALSE)+3,"")</f>
        <v/>
      </c>
      <c r="AJ253" s="105" t="str">
        <f t="shared" si="60"/>
        <v/>
      </c>
      <c r="AK253" s="101" t="str">
        <f t="shared" si="61"/>
        <v/>
      </c>
      <c r="AL253" s="89" t="str">
        <f t="shared" si="52"/>
        <v/>
      </c>
      <c r="AM253" s="89" t="str">
        <f t="shared" si="53"/>
        <v/>
      </c>
      <c r="AN253" s="89" t="str">
        <f t="shared" si="54"/>
        <v/>
      </c>
      <c r="AO253" s="89" t="str">
        <f t="shared" si="55"/>
        <v/>
      </c>
      <c r="AP253" s="89" t="str">
        <f t="shared" si="56"/>
        <v/>
      </c>
    </row>
    <row r="254" spans="1:42">
      <c r="A254" t="str">
        <f>IF(B254&lt;&gt;"",VLOOKUP(B254,'Agents Postes'!E$3:F$17,2,FALSE),"")</f>
        <v/>
      </c>
      <c r="B254" s="47"/>
      <c r="C254" s="53"/>
      <c r="D254" s="49"/>
      <c r="E254" s="49"/>
      <c r="F254" s="54"/>
      <c r="G254" s="50"/>
      <c r="H254" s="54"/>
      <c r="I254" s="50"/>
      <c r="J254" s="56"/>
      <c r="K254" s="49"/>
      <c r="L254" s="55"/>
      <c r="M254" s="52"/>
      <c r="N254" s="131"/>
      <c r="P254" s="64" t="str">
        <f t="shared" si="57"/>
        <v>NC</v>
      </c>
      <c r="X254" s="89"/>
      <c r="Y254" s="89" t="str">
        <f t="shared" si="47"/>
        <v/>
      </c>
      <c r="Z254" s="89" t="str">
        <f t="shared" si="48"/>
        <v/>
      </c>
      <c r="AA254" s="89" t="str">
        <f t="shared" si="49"/>
        <v/>
      </c>
      <c r="AB254" s="89" t="str">
        <f t="shared" si="50"/>
        <v/>
      </c>
      <c r="AC254" s="89" t="str">
        <f t="shared" si="51"/>
        <v/>
      </c>
      <c r="AD254" s="100" t="str">
        <f t="shared" si="58"/>
        <v/>
      </c>
      <c r="AE254" s="104" t="str">
        <f t="shared" si="59"/>
        <v/>
      </c>
      <c r="AF254" s="108" t="str">
        <f>IF(AE254&lt;&gt;"",HLOOKUP(AE254,Controle!$2:$3,2,FALSE)+3,"")</f>
        <v/>
      </c>
      <c r="AG254" s="104" t="str">
        <f>IF(AE254&lt;&gt;"",HLOOKUP(AE254,Controle!$2:$3,2,FALSE)+HLOOKUP(AE254,Controle!$2:$3,2,FALSE)*14-8,"")</f>
        <v/>
      </c>
      <c r="AH254" s="105" t="str">
        <f>IF(AJ254&lt;&gt;"",HLOOKUP(AJ254,Controle!$2:$3,2,FALSE)+HLOOKUP(AJ254,Controle!$2:$3,2,FALSE)*14-8,"")</f>
        <v/>
      </c>
      <c r="AI254" s="108" t="str">
        <f>IF(AJ254&lt;&gt;"",HLOOKUP(AJ254,Controle!$2:$3,2,FALSE)+3,"")</f>
        <v/>
      </c>
      <c r="AJ254" s="105" t="str">
        <f t="shared" si="60"/>
        <v/>
      </c>
      <c r="AK254" s="101" t="str">
        <f t="shared" si="61"/>
        <v/>
      </c>
      <c r="AL254" s="89" t="str">
        <f t="shared" si="52"/>
        <v/>
      </c>
      <c r="AM254" s="89" t="str">
        <f t="shared" si="53"/>
        <v/>
      </c>
      <c r="AN254" s="89" t="str">
        <f t="shared" si="54"/>
        <v/>
      </c>
      <c r="AO254" s="89" t="str">
        <f t="shared" si="55"/>
        <v/>
      </c>
      <c r="AP254" s="89" t="str">
        <f t="shared" si="56"/>
        <v/>
      </c>
    </row>
    <row r="255" spans="1:42">
      <c r="A255" t="str">
        <f>IF(B255&lt;&gt;"",VLOOKUP(B255,'Agents Postes'!E$3:F$17,2,FALSE),"")</f>
        <v/>
      </c>
      <c r="B255" s="57"/>
      <c r="C255" s="58"/>
      <c r="D255" s="59"/>
      <c r="E255" s="59"/>
      <c r="F255" s="60"/>
      <c r="G255" s="61"/>
      <c r="H255" s="60"/>
      <c r="I255" s="61"/>
      <c r="J255" s="63"/>
      <c r="K255" s="59"/>
      <c r="L255" s="62"/>
      <c r="M255" s="52"/>
      <c r="N255" s="130"/>
      <c r="P255" s="65" t="str">
        <f t="shared" si="57"/>
        <v>NC</v>
      </c>
      <c r="X255" s="89"/>
      <c r="Y255" s="89" t="str">
        <f t="shared" si="47"/>
        <v/>
      </c>
      <c r="Z255" s="89" t="str">
        <f t="shared" si="48"/>
        <v/>
      </c>
      <c r="AA255" s="89" t="str">
        <f t="shared" si="49"/>
        <v/>
      </c>
      <c r="AB255" s="89" t="str">
        <f t="shared" si="50"/>
        <v/>
      </c>
      <c r="AC255" s="89" t="str">
        <f t="shared" si="51"/>
        <v/>
      </c>
      <c r="AD255" s="100" t="str">
        <f t="shared" si="58"/>
        <v/>
      </c>
      <c r="AE255" s="104" t="str">
        <f t="shared" si="59"/>
        <v/>
      </c>
      <c r="AF255" s="108" t="str">
        <f>IF(AE255&lt;&gt;"",HLOOKUP(AE255,Controle!$2:$3,2,FALSE)+3,"")</f>
        <v/>
      </c>
      <c r="AG255" s="104" t="str">
        <f>IF(AE255&lt;&gt;"",HLOOKUP(AE255,Controle!$2:$3,2,FALSE)+HLOOKUP(AE255,Controle!$2:$3,2,FALSE)*14-8,"")</f>
        <v/>
      </c>
      <c r="AH255" s="105" t="str">
        <f>IF(AJ255&lt;&gt;"",HLOOKUP(AJ255,Controle!$2:$3,2,FALSE)+HLOOKUP(AJ255,Controle!$2:$3,2,FALSE)*14-8,"")</f>
        <v/>
      </c>
      <c r="AI255" s="108" t="str">
        <f>IF(AJ255&lt;&gt;"",HLOOKUP(AJ255,Controle!$2:$3,2,FALSE)+3,"")</f>
        <v/>
      </c>
      <c r="AJ255" s="105" t="str">
        <f t="shared" si="60"/>
        <v/>
      </c>
      <c r="AK255" s="101" t="str">
        <f t="shared" si="61"/>
        <v/>
      </c>
      <c r="AL255" s="89" t="str">
        <f t="shared" si="52"/>
        <v/>
      </c>
      <c r="AM255" s="89" t="str">
        <f t="shared" si="53"/>
        <v/>
      </c>
      <c r="AN255" s="89" t="str">
        <f t="shared" si="54"/>
        <v/>
      </c>
      <c r="AO255" s="89" t="str">
        <f t="shared" si="55"/>
        <v/>
      </c>
      <c r="AP255" s="89" t="str">
        <f t="shared" si="56"/>
        <v/>
      </c>
    </row>
    <row r="256" spans="1:42">
      <c r="A256" t="str">
        <f>IF(B256&lt;&gt;"",VLOOKUP(B256,'Agents Postes'!E$3:F$17,2,FALSE),"")</f>
        <v/>
      </c>
      <c r="B256" s="47"/>
      <c r="C256" s="53"/>
      <c r="D256" s="49"/>
      <c r="E256" s="49"/>
      <c r="F256" s="54"/>
      <c r="G256" s="50"/>
      <c r="H256" s="54"/>
      <c r="I256" s="50"/>
      <c r="J256" s="56"/>
      <c r="K256" s="49"/>
      <c r="L256" s="55"/>
      <c r="M256" s="52"/>
      <c r="N256" s="131"/>
      <c r="P256" s="64" t="str">
        <f t="shared" si="57"/>
        <v>NC</v>
      </c>
      <c r="X256" s="89"/>
      <c r="Y256" s="89" t="str">
        <f t="shared" si="47"/>
        <v/>
      </c>
      <c r="Z256" s="89" t="str">
        <f t="shared" si="48"/>
        <v/>
      </c>
      <c r="AA256" s="89" t="str">
        <f t="shared" si="49"/>
        <v/>
      </c>
      <c r="AB256" s="89" t="str">
        <f t="shared" si="50"/>
        <v/>
      </c>
      <c r="AC256" s="89" t="str">
        <f t="shared" si="51"/>
        <v/>
      </c>
      <c r="AD256" s="100" t="str">
        <f t="shared" si="58"/>
        <v/>
      </c>
      <c r="AE256" s="104" t="str">
        <f t="shared" si="59"/>
        <v/>
      </c>
      <c r="AF256" s="108" t="str">
        <f>IF(AE256&lt;&gt;"",HLOOKUP(AE256,Controle!$2:$3,2,FALSE)+3,"")</f>
        <v/>
      </c>
      <c r="AG256" s="104" t="str">
        <f>IF(AE256&lt;&gt;"",HLOOKUP(AE256,Controle!$2:$3,2,FALSE)+HLOOKUP(AE256,Controle!$2:$3,2,FALSE)*14-8,"")</f>
        <v/>
      </c>
      <c r="AH256" s="105" t="str">
        <f>IF(AJ256&lt;&gt;"",HLOOKUP(AJ256,Controle!$2:$3,2,FALSE)+HLOOKUP(AJ256,Controle!$2:$3,2,FALSE)*14-8,"")</f>
        <v/>
      </c>
      <c r="AI256" s="108" t="str">
        <f>IF(AJ256&lt;&gt;"",HLOOKUP(AJ256,Controle!$2:$3,2,FALSE)+3,"")</f>
        <v/>
      </c>
      <c r="AJ256" s="105" t="str">
        <f t="shared" si="60"/>
        <v/>
      </c>
      <c r="AK256" s="101" t="str">
        <f t="shared" si="61"/>
        <v/>
      </c>
      <c r="AL256" s="89" t="str">
        <f t="shared" si="52"/>
        <v/>
      </c>
      <c r="AM256" s="89" t="str">
        <f t="shared" si="53"/>
        <v/>
      </c>
      <c r="AN256" s="89" t="str">
        <f t="shared" si="54"/>
        <v/>
      </c>
      <c r="AO256" s="89" t="str">
        <f t="shared" si="55"/>
        <v/>
      </c>
      <c r="AP256" s="89" t="str">
        <f t="shared" si="56"/>
        <v/>
      </c>
    </row>
    <row r="257" spans="1:42">
      <c r="A257" t="str">
        <f>IF(B257&lt;&gt;"",VLOOKUP(B257,'Agents Postes'!E$3:F$17,2,FALSE),"")</f>
        <v/>
      </c>
      <c r="B257" s="57"/>
      <c r="C257" s="58"/>
      <c r="D257" s="59"/>
      <c r="E257" s="59"/>
      <c r="F257" s="60"/>
      <c r="G257" s="61"/>
      <c r="H257" s="60"/>
      <c r="I257" s="61"/>
      <c r="J257" s="63"/>
      <c r="K257" s="59"/>
      <c r="L257" s="62"/>
      <c r="M257" s="52"/>
      <c r="N257" s="130"/>
      <c r="P257" s="65" t="str">
        <f t="shared" si="57"/>
        <v>NC</v>
      </c>
      <c r="X257" s="89"/>
      <c r="Y257" s="89" t="str">
        <f t="shared" si="47"/>
        <v/>
      </c>
      <c r="Z257" s="89" t="str">
        <f t="shared" si="48"/>
        <v/>
      </c>
      <c r="AA257" s="89" t="str">
        <f t="shared" si="49"/>
        <v/>
      </c>
      <c r="AB257" s="89" t="str">
        <f t="shared" si="50"/>
        <v/>
      </c>
      <c r="AC257" s="89" t="str">
        <f t="shared" si="51"/>
        <v/>
      </c>
      <c r="AD257" s="100" t="str">
        <f t="shared" si="58"/>
        <v/>
      </c>
      <c r="AE257" s="104" t="str">
        <f t="shared" si="59"/>
        <v/>
      </c>
      <c r="AF257" s="108" t="str">
        <f>IF(AE257&lt;&gt;"",HLOOKUP(AE257,Controle!$2:$3,2,FALSE)+3,"")</f>
        <v/>
      </c>
      <c r="AG257" s="104" t="str">
        <f>IF(AE257&lt;&gt;"",HLOOKUP(AE257,Controle!$2:$3,2,FALSE)+HLOOKUP(AE257,Controle!$2:$3,2,FALSE)*14-8,"")</f>
        <v/>
      </c>
      <c r="AH257" s="105" t="str">
        <f>IF(AJ257&lt;&gt;"",HLOOKUP(AJ257,Controle!$2:$3,2,FALSE)+HLOOKUP(AJ257,Controle!$2:$3,2,FALSE)*14-8,"")</f>
        <v/>
      </c>
      <c r="AI257" s="108" t="str">
        <f>IF(AJ257&lt;&gt;"",HLOOKUP(AJ257,Controle!$2:$3,2,FALSE)+3,"")</f>
        <v/>
      </c>
      <c r="AJ257" s="105" t="str">
        <f t="shared" si="60"/>
        <v/>
      </c>
      <c r="AK257" s="101" t="str">
        <f t="shared" si="61"/>
        <v/>
      </c>
      <c r="AL257" s="89" t="str">
        <f t="shared" si="52"/>
        <v/>
      </c>
      <c r="AM257" s="89" t="str">
        <f t="shared" si="53"/>
        <v/>
      </c>
      <c r="AN257" s="89" t="str">
        <f t="shared" si="54"/>
        <v/>
      </c>
      <c r="AO257" s="89" t="str">
        <f t="shared" si="55"/>
        <v/>
      </c>
      <c r="AP257" s="89" t="str">
        <f t="shared" si="56"/>
        <v/>
      </c>
    </row>
    <row r="258" spans="1:42">
      <c r="A258" t="str">
        <f>IF(B258&lt;&gt;"",VLOOKUP(B258,'Agents Postes'!E$3:F$17,2,FALSE),"")</f>
        <v/>
      </c>
      <c r="B258" s="47"/>
      <c r="C258" s="53"/>
      <c r="D258" s="49"/>
      <c r="E258" s="49"/>
      <c r="F258" s="54"/>
      <c r="G258" s="50"/>
      <c r="H258" s="54"/>
      <c r="I258" s="50"/>
      <c r="J258" s="56"/>
      <c r="K258" s="49"/>
      <c r="L258" s="55"/>
      <c r="M258" s="52"/>
      <c r="N258" s="131"/>
      <c r="P258" s="64" t="str">
        <f t="shared" si="57"/>
        <v>NC</v>
      </c>
      <c r="X258" s="89"/>
      <c r="Y258" s="89" t="str">
        <f t="shared" ref="Y258:Y321" si="62">IF(D258&lt;&gt;"",IF(NETWORKDAYS($D258,$D258,Feries)&gt;=1,1,0),"")</f>
        <v/>
      </c>
      <c r="Z258" s="89" t="str">
        <f t="shared" ref="Z258:Z321" si="63">IF(D258&lt;&gt;"",IF(NETWORKDAYS($D258,$D258+1,Feries)&gt;=1,1,0),"")</f>
        <v/>
      </c>
      <c r="AA258" s="89" t="str">
        <f t="shared" ref="AA258:AA321" si="64">IF(D258&lt;&gt;"",IF(NETWORKDAYS($D258,$D258+2,Feries)&gt;=1,1,0),"")</f>
        <v/>
      </c>
      <c r="AB258" s="89" t="str">
        <f t="shared" ref="AB258:AB321" si="65">IF(D258&lt;&gt;"",IF(NETWORKDAYS($D258,$D258+3,Feries)&gt;=1,1,0),"")</f>
        <v/>
      </c>
      <c r="AC258" s="89" t="str">
        <f t="shared" ref="AC258:AC321" si="66">IF(D258&lt;&gt;"",IF(NETWORKDAYS($D258,$D258+4,Feries)&gt;=1,1,0),"")</f>
        <v/>
      </c>
      <c r="AD258" s="100" t="str">
        <f t="shared" si="58"/>
        <v/>
      </c>
      <c r="AE258" s="104" t="str">
        <f t="shared" si="59"/>
        <v/>
      </c>
      <c r="AF258" s="108" t="str">
        <f>IF(AE258&lt;&gt;"",HLOOKUP(AE258,Controle!$2:$3,2,FALSE)+3,"")</f>
        <v/>
      </c>
      <c r="AG258" s="104" t="str">
        <f>IF(AE258&lt;&gt;"",HLOOKUP(AE258,Controle!$2:$3,2,FALSE)+HLOOKUP(AE258,Controle!$2:$3,2,FALSE)*14-8,"")</f>
        <v/>
      </c>
      <c r="AH258" s="105" t="str">
        <f>IF(AJ258&lt;&gt;"",HLOOKUP(AJ258,Controle!$2:$3,2,FALSE)+HLOOKUP(AJ258,Controle!$2:$3,2,FALSE)*14-8,"")</f>
        <v/>
      </c>
      <c r="AI258" s="108" t="str">
        <f>IF(AJ258&lt;&gt;"",HLOOKUP(AJ258,Controle!$2:$3,2,FALSE)+3,"")</f>
        <v/>
      </c>
      <c r="AJ258" s="105" t="str">
        <f t="shared" si="60"/>
        <v/>
      </c>
      <c r="AK258" s="101" t="str">
        <f t="shared" si="61"/>
        <v/>
      </c>
      <c r="AL258" s="89" t="str">
        <f t="shared" ref="AL258:AL321" si="67">IF(E258&lt;&gt;"",IF(OR(NETWORKDAYS($E258,$E258-4,Feries)=1,NETWORKDAYS($E258,$E258-4,Feries)&lt;0),1,0),"")</f>
        <v/>
      </c>
      <c r="AM258" s="89" t="str">
        <f t="shared" ref="AM258:AM321" si="68">IF(E258&lt;&gt;"",IF(OR(NETWORKDAYS($E258,$E258-3,Feries)=1,NETWORKDAYS($E258,$E258-3,Feries)&lt;0),1,0),"")</f>
        <v/>
      </c>
      <c r="AN258" s="89" t="str">
        <f t="shared" ref="AN258:AN321" si="69">IF(E258&lt;&gt;"",IF(OR(NETWORKDAYS($E258,$E258-2,Feries)=1,NETWORKDAYS($E258,$E258-2,Feries)&lt;0),1,0),"")</f>
        <v/>
      </c>
      <c r="AO258" s="89" t="str">
        <f t="shared" ref="AO258:AO321" si="70">IF(E258&lt;&gt;"",IF(OR(NETWORKDAYS($E258,$E258-1,Feries)=1,NETWORKDAYS($E258,$E258-1,Feries)&lt;0),1,0),"")</f>
        <v/>
      </c>
      <c r="AP258" s="89" t="str">
        <f t="shared" ref="AP258:AP321" si="71">IF(E258&lt;&gt;"",IF(OR(NETWORKDAYS($E258,$E258,Feries)=1,NETWORKDAYS($E258,$E258,Feries)&lt;0),1,0),"")</f>
        <v/>
      </c>
    </row>
    <row r="259" spans="1:42">
      <c r="A259" t="str">
        <f>IF(B259&lt;&gt;"",VLOOKUP(B259,'Agents Postes'!E$3:F$17,2,FALSE),"")</f>
        <v/>
      </c>
      <c r="B259" s="57"/>
      <c r="C259" s="58"/>
      <c r="D259" s="59"/>
      <c r="E259" s="59"/>
      <c r="F259" s="60"/>
      <c r="G259" s="61"/>
      <c r="H259" s="60"/>
      <c r="I259" s="61"/>
      <c r="J259" s="63"/>
      <c r="K259" s="59"/>
      <c r="L259" s="62"/>
      <c r="M259" s="52"/>
      <c r="N259" s="130"/>
      <c r="P259" s="65" t="str">
        <f t="shared" ref="P259:P322" si="72">IF(OR(B259="",C259="",E259="",SUM(F259:K259)=0,AND(S$1&lt;&gt;"",D259&lt;S$1),AND(S$3&lt;&gt;"",E259&gt;S$3),AND(SUM(F259:G259)&gt;0,OR(F259=0,G259=0)),AND(SUM(H259:I259)&gt;0,OR(H259=0,I259=0)),AND(SUM(J259:K259)&gt;0,OR(J259=0,K259=0)),ISERROR(MONTH(D259)),ISERROR(MONTH(E259))),"NC","")</f>
        <v>NC</v>
      </c>
      <c r="X259" s="89"/>
      <c r="Y259" s="89" t="str">
        <f t="shared" si="62"/>
        <v/>
      </c>
      <c r="Z259" s="89" t="str">
        <f t="shared" si="63"/>
        <v/>
      </c>
      <c r="AA259" s="89" t="str">
        <f t="shared" si="64"/>
        <v/>
      </c>
      <c r="AB259" s="89" t="str">
        <f t="shared" si="65"/>
        <v/>
      </c>
      <c r="AC259" s="89" t="str">
        <f t="shared" si="66"/>
        <v/>
      </c>
      <c r="AD259" s="100" t="str">
        <f t="shared" si="58"/>
        <v/>
      </c>
      <c r="AE259" s="104" t="str">
        <f t="shared" si="59"/>
        <v/>
      </c>
      <c r="AF259" s="108" t="str">
        <f>IF(AE259&lt;&gt;"",HLOOKUP(AE259,Controle!$2:$3,2,FALSE)+3,"")</f>
        <v/>
      </c>
      <c r="AG259" s="104" t="str">
        <f>IF(AE259&lt;&gt;"",HLOOKUP(AE259,Controle!$2:$3,2,FALSE)+HLOOKUP(AE259,Controle!$2:$3,2,FALSE)*14-8,"")</f>
        <v/>
      </c>
      <c r="AH259" s="105" t="str">
        <f>IF(AJ259&lt;&gt;"",HLOOKUP(AJ259,Controle!$2:$3,2,FALSE)+HLOOKUP(AJ259,Controle!$2:$3,2,FALSE)*14-8,"")</f>
        <v/>
      </c>
      <c r="AI259" s="108" t="str">
        <f>IF(AJ259&lt;&gt;"",HLOOKUP(AJ259,Controle!$2:$3,2,FALSE)+3,"")</f>
        <v/>
      </c>
      <c r="AJ259" s="105" t="str">
        <f t="shared" si="60"/>
        <v/>
      </c>
      <c r="AK259" s="101" t="str">
        <f t="shared" si="61"/>
        <v/>
      </c>
      <c r="AL259" s="89" t="str">
        <f t="shared" si="67"/>
        <v/>
      </c>
      <c r="AM259" s="89" t="str">
        <f t="shared" si="68"/>
        <v/>
      </c>
      <c r="AN259" s="89" t="str">
        <f t="shared" si="69"/>
        <v/>
      </c>
      <c r="AO259" s="89" t="str">
        <f t="shared" si="70"/>
        <v/>
      </c>
      <c r="AP259" s="89" t="str">
        <f t="shared" si="71"/>
        <v/>
      </c>
    </row>
    <row r="260" spans="1:42">
      <c r="A260" t="str">
        <f>IF(B260&lt;&gt;"",VLOOKUP(B260,'Agents Postes'!E$3:F$17,2,FALSE),"")</f>
        <v/>
      </c>
      <c r="B260" s="47"/>
      <c r="C260" s="53"/>
      <c r="D260" s="49"/>
      <c r="E260" s="49"/>
      <c r="F260" s="54"/>
      <c r="G260" s="50"/>
      <c r="H260" s="54"/>
      <c r="I260" s="50"/>
      <c r="J260" s="56"/>
      <c r="K260" s="49"/>
      <c r="L260" s="55"/>
      <c r="M260" s="52"/>
      <c r="N260" s="131"/>
      <c r="P260" s="64" t="str">
        <f t="shared" si="72"/>
        <v>NC</v>
      </c>
      <c r="X260" s="89"/>
      <c r="Y260" s="89" t="str">
        <f t="shared" si="62"/>
        <v/>
      </c>
      <c r="Z260" s="89" t="str">
        <f t="shared" si="63"/>
        <v/>
      </c>
      <c r="AA260" s="89" t="str">
        <f t="shared" si="64"/>
        <v/>
      </c>
      <c r="AB260" s="89" t="str">
        <f t="shared" si="65"/>
        <v/>
      </c>
      <c r="AC260" s="89" t="str">
        <f t="shared" si="66"/>
        <v/>
      </c>
      <c r="AD260" s="100" t="str">
        <f t="shared" si="58"/>
        <v/>
      </c>
      <c r="AE260" s="104" t="str">
        <f t="shared" si="59"/>
        <v/>
      </c>
      <c r="AF260" s="108" t="str">
        <f>IF(AE260&lt;&gt;"",HLOOKUP(AE260,Controle!$2:$3,2,FALSE)+3,"")</f>
        <v/>
      </c>
      <c r="AG260" s="104" t="str">
        <f>IF(AE260&lt;&gt;"",HLOOKUP(AE260,Controle!$2:$3,2,FALSE)+HLOOKUP(AE260,Controle!$2:$3,2,FALSE)*14-8,"")</f>
        <v/>
      </c>
      <c r="AH260" s="105" t="str">
        <f>IF(AJ260&lt;&gt;"",HLOOKUP(AJ260,Controle!$2:$3,2,FALSE)+HLOOKUP(AJ260,Controle!$2:$3,2,FALSE)*14-8,"")</f>
        <v/>
      </c>
      <c r="AI260" s="108" t="str">
        <f>IF(AJ260&lt;&gt;"",HLOOKUP(AJ260,Controle!$2:$3,2,FALSE)+3,"")</f>
        <v/>
      </c>
      <c r="AJ260" s="105" t="str">
        <f t="shared" si="60"/>
        <v/>
      </c>
      <c r="AK260" s="101" t="str">
        <f t="shared" si="61"/>
        <v/>
      </c>
      <c r="AL260" s="89" t="str">
        <f t="shared" si="67"/>
        <v/>
      </c>
      <c r="AM260" s="89" t="str">
        <f t="shared" si="68"/>
        <v/>
      </c>
      <c r="AN260" s="89" t="str">
        <f t="shared" si="69"/>
        <v/>
      </c>
      <c r="AO260" s="89" t="str">
        <f t="shared" si="70"/>
        <v/>
      </c>
      <c r="AP260" s="89" t="str">
        <f t="shared" si="71"/>
        <v/>
      </c>
    </row>
    <row r="261" spans="1:42">
      <c r="A261" t="str">
        <f>IF(B261&lt;&gt;"",VLOOKUP(B261,'Agents Postes'!E$3:F$17,2,FALSE),"")</f>
        <v/>
      </c>
      <c r="B261" s="57"/>
      <c r="C261" s="58"/>
      <c r="D261" s="59"/>
      <c r="E261" s="59"/>
      <c r="F261" s="60"/>
      <c r="G261" s="61"/>
      <c r="H261" s="60"/>
      <c r="I261" s="61"/>
      <c r="J261" s="63"/>
      <c r="K261" s="59"/>
      <c r="L261" s="62"/>
      <c r="M261" s="52"/>
      <c r="N261" s="130"/>
      <c r="P261" s="65" t="str">
        <f t="shared" si="72"/>
        <v>NC</v>
      </c>
      <c r="X261" s="89"/>
      <c r="Y261" s="89" t="str">
        <f t="shared" si="62"/>
        <v/>
      </c>
      <c r="Z261" s="89" t="str">
        <f t="shared" si="63"/>
        <v/>
      </c>
      <c r="AA261" s="89" t="str">
        <f t="shared" si="64"/>
        <v/>
      </c>
      <c r="AB261" s="89" t="str">
        <f t="shared" si="65"/>
        <v/>
      </c>
      <c r="AC261" s="89" t="str">
        <f t="shared" si="66"/>
        <v/>
      </c>
      <c r="AD261" s="100" t="str">
        <f t="shared" ref="AD261:AD324" si="73">IF(D261&lt;&gt;"",IF(Y261=1,0,IF(Z261=1,1,IF(AA261=1,2,IF(AB261=1,3,IF(AB261=1,4,5))))),"")</f>
        <v/>
      </c>
      <c r="AE261" s="104" t="str">
        <f t="shared" ref="AE261:AE324" si="74">IF(D261&lt;&gt;"",D261+AD261,"")</f>
        <v/>
      </c>
      <c r="AF261" s="108" t="str">
        <f>IF(AE261&lt;&gt;"",HLOOKUP(AE261,Controle!$2:$3,2,FALSE)+3,"")</f>
        <v/>
      </c>
      <c r="AG261" s="104" t="str">
        <f>IF(AE261&lt;&gt;"",HLOOKUP(AE261,Controle!$2:$3,2,FALSE)+HLOOKUP(AE261,Controle!$2:$3,2,FALSE)*14-8,"")</f>
        <v/>
      </c>
      <c r="AH261" s="105" t="str">
        <f>IF(AJ261&lt;&gt;"",HLOOKUP(AJ261,Controle!$2:$3,2,FALSE)+HLOOKUP(AJ261,Controle!$2:$3,2,FALSE)*14-8,"")</f>
        <v/>
      </c>
      <c r="AI261" s="108" t="str">
        <f>IF(AJ261&lt;&gt;"",HLOOKUP(AJ261,Controle!$2:$3,2,FALSE)+3,"")</f>
        <v/>
      </c>
      <c r="AJ261" s="105" t="str">
        <f t="shared" ref="AJ261:AJ324" si="75">IF(E261&lt;&gt;"",E261-AK261,"")</f>
        <v/>
      </c>
      <c r="AK261" s="101" t="str">
        <f t="shared" ref="AK261:AK324" si="76">IF(E261&lt;&gt;"",IF(AP261=1,0,IF(AO261=1,1,IF(AN261=1,2,IF(AM261=1,1,IF(AL261=1,4,5))))),"")</f>
        <v/>
      </c>
      <c r="AL261" s="89" t="str">
        <f t="shared" si="67"/>
        <v/>
      </c>
      <c r="AM261" s="89" t="str">
        <f t="shared" si="68"/>
        <v/>
      </c>
      <c r="AN261" s="89" t="str">
        <f t="shared" si="69"/>
        <v/>
      </c>
      <c r="AO261" s="89" t="str">
        <f t="shared" si="70"/>
        <v/>
      </c>
      <c r="AP261" s="89" t="str">
        <f t="shared" si="71"/>
        <v/>
      </c>
    </row>
    <row r="262" spans="1:42">
      <c r="A262" t="str">
        <f>IF(B262&lt;&gt;"",VLOOKUP(B262,'Agents Postes'!E$3:F$17,2,FALSE),"")</f>
        <v/>
      </c>
      <c r="B262" s="47"/>
      <c r="C262" s="53"/>
      <c r="D262" s="49"/>
      <c r="E262" s="49"/>
      <c r="F262" s="54"/>
      <c r="G262" s="50"/>
      <c r="H262" s="54"/>
      <c r="I262" s="50"/>
      <c r="J262" s="56"/>
      <c r="K262" s="49"/>
      <c r="L262" s="55"/>
      <c r="M262" s="52"/>
      <c r="N262" s="131"/>
      <c r="P262" s="64" t="str">
        <f t="shared" si="72"/>
        <v>NC</v>
      </c>
      <c r="X262" s="89"/>
      <c r="Y262" s="89" t="str">
        <f t="shared" si="62"/>
        <v/>
      </c>
      <c r="Z262" s="89" t="str">
        <f t="shared" si="63"/>
        <v/>
      </c>
      <c r="AA262" s="89" t="str">
        <f t="shared" si="64"/>
        <v/>
      </c>
      <c r="AB262" s="89" t="str">
        <f t="shared" si="65"/>
        <v/>
      </c>
      <c r="AC262" s="89" t="str">
        <f t="shared" si="66"/>
        <v/>
      </c>
      <c r="AD262" s="100" t="str">
        <f t="shared" si="73"/>
        <v/>
      </c>
      <c r="AE262" s="104" t="str">
        <f t="shared" si="74"/>
        <v/>
      </c>
      <c r="AF262" s="108" t="str">
        <f>IF(AE262&lt;&gt;"",HLOOKUP(AE262,Controle!$2:$3,2,FALSE)+3,"")</f>
        <v/>
      </c>
      <c r="AG262" s="104" t="str">
        <f>IF(AE262&lt;&gt;"",HLOOKUP(AE262,Controle!$2:$3,2,FALSE)+HLOOKUP(AE262,Controle!$2:$3,2,FALSE)*14-8,"")</f>
        <v/>
      </c>
      <c r="AH262" s="105" t="str">
        <f>IF(AJ262&lt;&gt;"",HLOOKUP(AJ262,Controle!$2:$3,2,FALSE)+HLOOKUP(AJ262,Controle!$2:$3,2,FALSE)*14-8,"")</f>
        <v/>
      </c>
      <c r="AI262" s="108" t="str">
        <f>IF(AJ262&lt;&gt;"",HLOOKUP(AJ262,Controle!$2:$3,2,FALSE)+3,"")</f>
        <v/>
      </c>
      <c r="AJ262" s="105" t="str">
        <f t="shared" si="75"/>
        <v/>
      </c>
      <c r="AK262" s="101" t="str">
        <f t="shared" si="76"/>
        <v/>
      </c>
      <c r="AL262" s="89" t="str">
        <f t="shared" si="67"/>
        <v/>
      </c>
      <c r="AM262" s="89" t="str">
        <f t="shared" si="68"/>
        <v/>
      </c>
      <c r="AN262" s="89" t="str">
        <f t="shared" si="69"/>
        <v/>
      </c>
      <c r="AO262" s="89" t="str">
        <f t="shared" si="70"/>
        <v/>
      </c>
      <c r="AP262" s="89" t="str">
        <f t="shared" si="71"/>
        <v/>
      </c>
    </row>
    <row r="263" spans="1:42">
      <c r="A263" t="str">
        <f>IF(B263&lt;&gt;"",VLOOKUP(B263,'Agents Postes'!E$3:F$17,2,FALSE),"")</f>
        <v/>
      </c>
      <c r="B263" s="57"/>
      <c r="C263" s="58"/>
      <c r="D263" s="59"/>
      <c r="E263" s="59"/>
      <c r="F263" s="60"/>
      <c r="G263" s="61"/>
      <c r="H263" s="60"/>
      <c r="I263" s="61"/>
      <c r="J263" s="63"/>
      <c r="K263" s="59"/>
      <c r="L263" s="62"/>
      <c r="M263" s="52"/>
      <c r="N263" s="130"/>
      <c r="P263" s="65" t="str">
        <f t="shared" si="72"/>
        <v>NC</v>
      </c>
      <c r="X263" s="89"/>
      <c r="Y263" s="89" t="str">
        <f t="shared" si="62"/>
        <v/>
      </c>
      <c r="Z263" s="89" t="str">
        <f t="shared" si="63"/>
        <v/>
      </c>
      <c r="AA263" s="89" t="str">
        <f t="shared" si="64"/>
        <v/>
      </c>
      <c r="AB263" s="89" t="str">
        <f t="shared" si="65"/>
        <v/>
      </c>
      <c r="AC263" s="89" t="str">
        <f t="shared" si="66"/>
        <v/>
      </c>
      <c r="AD263" s="100" t="str">
        <f t="shared" si="73"/>
        <v/>
      </c>
      <c r="AE263" s="104" t="str">
        <f t="shared" si="74"/>
        <v/>
      </c>
      <c r="AF263" s="108" t="str">
        <f>IF(AE263&lt;&gt;"",HLOOKUP(AE263,Controle!$2:$3,2,FALSE)+3,"")</f>
        <v/>
      </c>
      <c r="AG263" s="104" t="str">
        <f>IF(AE263&lt;&gt;"",HLOOKUP(AE263,Controle!$2:$3,2,FALSE)+HLOOKUP(AE263,Controle!$2:$3,2,FALSE)*14-8,"")</f>
        <v/>
      </c>
      <c r="AH263" s="105" t="str">
        <f>IF(AJ263&lt;&gt;"",HLOOKUP(AJ263,Controle!$2:$3,2,FALSE)+HLOOKUP(AJ263,Controle!$2:$3,2,FALSE)*14-8,"")</f>
        <v/>
      </c>
      <c r="AI263" s="108" t="str">
        <f>IF(AJ263&lt;&gt;"",HLOOKUP(AJ263,Controle!$2:$3,2,FALSE)+3,"")</f>
        <v/>
      </c>
      <c r="AJ263" s="105" t="str">
        <f t="shared" si="75"/>
        <v/>
      </c>
      <c r="AK263" s="101" t="str">
        <f t="shared" si="76"/>
        <v/>
      </c>
      <c r="AL263" s="89" t="str">
        <f t="shared" si="67"/>
        <v/>
      </c>
      <c r="AM263" s="89" t="str">
        <f t="shared" si="68"/>
        <v/>
      </c>
      <c r="AN263" s="89" t="str">
        <f t="shared" si="69"/>
        <v/>
      </c>
      <c r="AO263" s="89" t="str">
        <f t="shared" si="70"/>
        <v/>
      </c>
      <c r="AP263" s="89" t="str">
        <f t="shared" si="71"/>
        <v/>
      </c>
    </row>
    <row r="264" spans="1:42">
      <c r="A264" t="str">
        <f>IF(B264&lt;&gt;"",VLOOKUP(B264,'Agents Postes'!E$3:F$17,2,FALSE),"")</f>
        <v/>
      </c>
      <c r="B264" s="47"/>
      <c r="C264" s="53"/>
      <c r="D264" s="49"/>
      <c r="E264" s="49"/>
      <c r="F264" s="54"/>
      <c r="G264" s="50"/>
      <c r="H264" s="54"/>
      <c r="I264" s="50"/>
      <c r="J264" s="56"/>
      <c r="K264" s="49"/>
      <c r="L264" s="55"/>
      <c r="M264" s="52"/>
      <c r="N264" s="131"/>
      <c r="P264" s="64" t="str">
        <f t="shared" si="72"/>
        <v>NC</v>
      </c>
      <c r="X264" s="89"/>
      <c r="Y264" s="89" t="str">
        <f t="shared" si="62"/>
        <v/>
      </c>
      <c r="Z264" s="89" t="str">
        <f t="shared" si="63"/>
        <v/>
      </c>
      <c r="AA264" s="89" t="str">
        <f t="shared" si="64"/>
        <v/>
      </c>
      <c r="AB264" s="89" t="str">
        <f t="shared" si="65"/>
        <v/>
      </c>
      <c r="AC264" s="89" t="str">
        <f t="shared" si="66"/>
        <v/>
      </c>
      <c r="AD264" s="100" t="str">
        <f t="shared" si="73"/>
        <v/>
      </c>
      <c r="AE264" s="104" t="str">
        <f t="shared" si="74"/>
        <v/>
      </c>
      <c r="AF264" s="108" t="str">
        <f>IF(AE264&lt;&gt;"",HLOOKUP(AE264,Controle!$2:$3,2,FALSE)+3,"")</f>
        <v/>
      </c>
      <c r="AG264" s="104" t="str">
        <f>IF(AE264&lt;&gt;"",HLOOKUP(AE264,Controle!$2:$3,2,FALSE)+HLOOKUP(AE264,Controle!$2:$3,2,FALSE)*14-8,"")</f>
        <v/>
      </c>
      <c r="AH264" s="105" t="str">
        <f>IF(AJ264&lt;&gt;"",HLOOKUP(AJ264,Controle!$2:$3,2,FALSE)+HLOOKUP(AJ264,Controle!$2:$3,2,FALSE)*14-8,"")</f>
        <v/>
      </c>
      <c r="AI264" s="108" t="str">
        <f>IF(AJ264&lt;&gt;"",HLOOKUP(AJ264,Controle!$2:$3,2,FALSE)+3,"")</f>
        <v/>
      </c>
      <c r="AJ264" s="105" t="str">
        <f t="shared" si="75"/>
        <v/>
      </c>
      <c r="AK264" s="101" t="str">
        <f t="shared" si="76"/>
        <v/>
      </c>
      <c r="AL264" s="89" t="str">
        <f t="shared" si="67"/>
        <v/>
      </c>
      <c r="AM264" s="89" t="str">
        <f t="shared" si="68"/>
        <v/>
      </c>
      <c r="AN264" s="89" t="str">
        <f t="shared" si="69"/>
        <v/>
      </c>
      <c r="AO264" s="89" t="str">
        <f t="shared" si="70"/>
        <v/>
      </c>
      <c r="AP264" s="89" t="str">
        <f t="shared" si="71"/>
        <v/>
      </c>
    </row>
    <row r="265" spans="1:42">
      <c r="A265" t="str">
        <f>IF(B265&lt;&gt;"",VLOOKUP(B265,'Agents Postes'!E$3:F$17,2,FALSE),"")</f>
        <v/>
      </c>
      <c r="B265" s="57"/>
      <c r="C265" s="58"/>
      <c r="D265" s="59"/>
      <c r="E265" s="59"/>
      <c r="F265" s="60"/>
      <c r="G265" s="61"/>
      <c r="H265" s="60"/>
      <c r="I265" s="61"/>
      <c r="J265" s="63"/>
      <c r="K265" s="59"/>
      <c r="L265" s="62"/>
      <c r="M265" s="52"/>
      <c r="N265" s="130"/>
      <c r="P265" s="65" t="str">
        <f t="shared" si="72"/>
        <v>NC</v>
      </c>
      <c r="X265" s="89"/>
      <c r="Y265" s="89" t="str">
        <f t="shared" si="62"/>
        <v/>
      </c>
      <c r="Z265" s="89" t="str">
        <f t="shared" si="63"/>
        <v/>
      </c>
      <c r="AA265" s="89" t="str">
        <f t="shared" si="64"/>
        <v/>
      </c>
      <c r="AB265" s="89" t="str">
        <f t="shared" si="65"/>
        <v/>
      </c>
      <c r="AC265" s="89" t="str">
        <f t="shared" si="66"/>
        <v/>
      </c>
      <c r="AD265" s="100" t="str">
        <f t="shared" si="73"/>
        <v/>
      </c>
      <c r="AE265" s="104" t="str">
        <f t="shared" si="74"/>
        <v/>
      </c>
      <c r="AF265" s="108" t="str">
        <f>IF(AE265&lt;&gt;"",HLOOKUP(AE265,Controle!$2:$3,2,FALSE)+3,"")</f>
        <v/>
      </c>
      <c r="AG265" s="104" t="str">
        <f>IF(AE265&lt;&gt;"",HLOOKUP(AE265,Controle!$2:$3,2,FALSE)+HLOOKUP(AE265,Controle!$2:$3,2,FALSE)*14-8,"")</f>
        <v/>
      </c>
      <c r="AH265" s="105" t="str">
        <f>IF(AJ265&lt;&gt;"",HLOOKUP(AJ265,Controle!$2:$3,2,FALSE)+HLOOKUP(AJ265,Controle!$2:$3,2,FALSE)*14-8,"")</f>
        <v/>
      </c>
      <c r="AI265" s="108" t="str">
        <f>IF(AJ265&lt;&gt;"",HLOOKUP(AJ265,Controle!$2:$3,2,FALSE)+3,"")</f>
        <v/>
      </c>
      <c r="AJ265" s="105" t="str">
        <f t="shared" si="75"/>
        <v/>
      </c>
      <c r="AK265" s="101" t="str">
        <f t="shared" si="76"/>
        <v/>
      </c>
      <c r="AL265" s="89" t="str">
        <f t="shared" si="67"/>
        <v/>
      </c>
      <c r="AM265" s="89" t="str">
        <f t="shared" si="68"/>
        <v/>
      </c>
      <c r="AN265" s="89" t="str">
        <f t="shared" si="69"/>
        <v/>
      </c>
      <c r="AO265" s="89" t="str">
        <f t="shared" si="70"/>
        <v/>
      </c>
      <c r="AP265" s="89" t="str">
        <f t="shared" si="71"/>
        <v/>
      </c>
    </row>
    <row r="266" spans="1:42">
      <c r="A266" t="str">
        <f>IF(B266&lt;&gt;"",VLOOKUP(B266,'Agents Postes'!E$3:F$17,2,FALSE),"")</f>
        <v/>
      </c>
      <c r="B266" s="47"/>
      <c r="C266" s="53"/>
      <c r="D266" s="49"/>
      <c r="E266" s="49"/>
      <c r="F266" s="54"/>
      <c r="G266" s="50"/>
      <c r="H266" s="54"/>
      <c r="I266" s="50"/>
      <c r="J266" s="56"/>
      <c r="K266" s="49"/>
      <c r="L266" s="55"/>
      <c r="M266" s="52"/>
      <c r="N266" s="131"/>
      <c r="P266" s="64" t="str">
        <f t="shared" si="72"/>
        <v>NC</v>
      </c>
      <c r="X266" s="89"/>
      <c r="Y266" s="89" t="str">
        <f t="shared" si="62"/>
        <v/>
      </c>
      <c r="Z266" s="89" t="str">
        <f t="shared" si="63"/>
        <v/>
      </c>
      <c r="AA266" s="89" t="str">
        <f t="shared" si="64"/>
        <v/>
      </c>
      <c r="AB266" s="89" t="str">
        <f t="shared" si="65"/>
        <v/>
      </c>
      <c r="AC266" s="89" t="str">
        <f t="shared" si="66"/>
        <v/>
      </c>
      <c r="AD266" s="100" t="str">
        <f t="shared" si="73"/>
        <v/>
      </c>
      <c r="AE266" s="104" t="str">
        <f t="shared" si="74"/>
        <v/>
      </c>
      <c r="AF266" s="108" t="str">
        <f>IF(AE266&lt;&gt;"",HLOOKUP(AE266,Controle!$2:$3,2,FALSE)+3,"")</f>
        <v/>
      </c>
      <c r="AG266" s="104" t="str">
        <f>IF(AE266&lt;&gt;"",HLOOKUP(AE266,Controle!$2:$3,2,FALSE)+HLOOKUP(AE266,Controle!$2:$3,2,FALSE)*14-8,"")</f>
        <v/>
      </c>
      <c r="AH266" s="105" t="str">
        <f>IF(AJ266&lt;&gt;"",HLOOKUP(AJ266,Controle!$2:$3,2,FALSE)+HLOOKUP(AJ266,Controle!$2:$3,2,FALSE)*14-8,"")</f>
        <v/>
      </c>
      <c r="AI266" s="108" t="str">
        <f>IF(AJ266&lt;&gt;"",HLOOKUP(AJ266,Controle!$2:$3,2,FALSE)+3,"")</f>
        <v/>
      </c>
      <c r="AJ266" s="105" t="str">
        <f t="shared" si="75"/>
        <v/>
      </c>
      <c r="AK266" s="101" t="str">
        <f t="shared" si="76"/>
        <v/>
      </c>
      <c r="AL266" s="89" t="str">
        <f t="shared" si="67"/>
        <v/>
      </c>
      <c r="AM266" s="89" t="str">
        <f t="shared" si="68"/>
        <v/>
      </c>
      <c r="AN266" s="89" t="str">
        <f t="shared" si="69"/>
        <v/>
      </c>
      <c r="AO266" s="89" t="str">
        <f t="shared" si="70"/>
        <v/>
      </c>
      <c r="AP266" s="89" t="str">
        <f t="shared" si="71"/>
        <v/>
      </c>
    </row>
    <row r="267" spans="1:42">
      <c r="A267" t="str">
        <f>IF(B267&lt;&gt;"",VLOOKUP(B267,'Agents Postes'!E$3:F$17,2,FALSE),"")</f>
        <v/>
      </c>
      <c r="B267" s="57"/>
      <c r="C267" s="58"/>
      <c r="D267" s="59"/>
      <c r="E267" s="59"/>
      <c r="F267" s="60"/>
      <c r="G267" s="61"/>
      <c r="H267" s="60"/>
      <c r="I267" s="61"/>
      <c r="J267" s="63"/>
      <c r="K267" s="59"/>
      <c r="L267" s="62"/>
      <c r="M267" s="52"/>
      <c r="N267" s="130"/>
      <c r="P267" s="65" t="str">
        <f t="shared" si="72"/>
        <v>NC</v>
      </c>
      <c r="X267" s="89"/>
      <c r="Y267" s="89" t="str">
        <f t="shared" si="62"/>
        <v/>
      </c>
      <c r="Z267" s="89" t="str">
        <f t="shared" si="63"/>
        <v/>
      </c>
      <c r="AA267" s="89" t="str">
        <f t="shared" si="64"/>
        <v/>
      </c>
      <c r="AB267" s="89" t="str">
        <f t="shared" si="65"/>
        <v/>
      </c>
      <c r="AC267" s="89" t="str">
        <f t="shared" si="66"/>
        <v/>
      </c>
      <c r="AD267" s="100" t="str">
        <f t="shared" si="73"/>
        <v/>
      </c>
      <c r="AE267" s="104" t="str">
        <f t="shared" si="74"/>
        <v/>
      </c>
      <c r="AF267" s="108" t="str">
        <f>IF(AE267&lt;&gt;"",HLOOKUP(AE267,Controle!$2:$3,2,FALSE)+3,"")</f>
        <v/>
      </c>
      <c r="AG267" s="104" t="str">
        <f>IF(AE267&lt;&gt;"",HLOOKUP(AE267,Controle!$2:$3,2,FALSE)+HLOOKUP(AE267,Controle!$2:$3,2,FALSE)*14-8,"")</f>
        <v/>
      </c>
      <c r="AH267" s="105" t="str">
        <f>IF(AJ267&lt;&gt;"",HLOOKUP(AJ267,Controle!$2:$3,2,FALSE)+HLOOKUP(AJ267,Controle!$2:$3,2,FALSE)*14-8,"")</f>
        <v/>
      </c>
      <c r="AI267" s="108" t="str">
        <f>IF(AJ267&lt;&gt;"",HLOOKUP(AJ267,Controle!$2:$3,2,FALSE)+3,"")</f>
        <v/>
      </c>
      <c r="AJ267" s="105" t="str">
        <f t="shared" si="75"/>
        <v/>
      </c>
      <c r="AK267" s="101" t="str">
        <f t="shared" si="76"/>
        <v/>
      </c>
      <c r="AL267" s="89" t="str">
        <f t="shared" si="67"/>
        <v/>
      </c>
      <c r="AM267" s="89" t="str">
        <f t="shared" si="68"/>
        <v/>
      </c>
      <c r="AN267" s="89" t="str">
        <f t="shared" si="69"/>
        <v/>
      </c>
      <c r="AO267" s="89" t="str">
        <f t="shared" si="70"/>
        <v/>
      </c>
      <c r="AP267" s="89" t="str">
        <f t="shared" si="71"/>
        <v/>
      </c>
    </row>
    <row r="268" spans="1:42">
      <c r="A268" t="str">
        <f>IF(B268&lt;&gt;"",VLOOKUP(B268,'Agents Postes'!E$3:F$17,2,FALSE),"")</f>
        <v/>
      </c>
      <c r="B268" s="47"/>
      <c r="C268" s="53"/>
      <c r="D268" s="49"/>
      <c r="E268" s="49"/>
      <c r="F268" s="54"/>
      <c r="G268" s="50"/>
      <c r="H268" s="54"/>
      <c r="I268" s="50"/>
      <c r="J268" s="56"/>
      <c r="K268" s="49"/>
      <c r="L268" s="55"/>
      <c r="M268" s="52"/>
      <c r="N268" s="131"/>
      <c r="P268" s="64" t="str">
        <f t="shared" si="72"/>
        <v>NC</v>
      </c>
      <c r="X268" s="89"/>
      <c r="Y268" s="89" t="str">
        <f t="shared" si="62"/>
        <v/>
      </c>
      <c r="Z268" s="89" t="str">
        <f t="shared" si="63"/>
        <v/>
      </c>
      <c r="AA268" s="89" t="str">
        <f t="shared" si="64"/>
        <v/>
      </c>
      <c r="AB268" s="89" t="str">
        <f t="shared" si="65"/>
        <v/>
      </c>
      <c r="AC268" s="89" t="str">
        <f t="shared" si="66"/>
        <v/>
      </c>
      <c r="AD268" s="100" t="str">
        <f t="shared" si="73"/>
        <v/>
      </c>
      <c r="AE268" s="104" t="str">
        <f t="shared" si="74"/>
        <v/>
      </c>
      <c r="AF268" s="108" t="str">
        <f>IF(AE268&lt;&gt;"",HLOOKUP(AE268,Controle!$2:$3,2,FALSE)+3,"")</f>
        <v/>
      </c>
      <c r="AG268" s="104" t="str">
        <f>IF(AE268&lt;&gt;"",HLOOKUP(AE268,Controle!$2:$3,2,FALSE)+HLOOKUP(AE268,Controle!$2:$3,2,FALSE)*14-8,"")</f>
        <v/>
      </c>
      <c r="AH268" s="105" t="str">
        <f>IF(AJ268&lt;&gt;"",HLOOKUP(AJ268,Controle!$2:$3,2,FALSE)+HLOOKUP(AJ268,Controle!$2:$3,2,FALSE)*14-8,"")</f>
        <v/>
      </c>
      <c r="AI268" s="108" t="str">
        <f>IF(AJ268&lt;&gt;"",HLOOKUP(AJ268,Controle!$2:$3,2,FALSE)+3,"")</f>
        <v/>
      </c>
      <c r="AJ268" s="105" t="str">
        <f t="shared" si="75"/>
        <v/>
      </c>
      <c r="AK268" s="101" t="str">
        <f t="shared" si="76"/>
        <v/>
      </c>
      <c r="AL268" s="89" t="str">
        <f t="shared" si="67"/>
        <v/>
      </c>
      <c r="AM268" s="89" t="str">
        <f t="shared" si="68"/>
        <v/>
      </c>
      <c r="AN268" s="89" t="str">
        <f t="shared" si="69"/>
        <v/>
      </c>
      <c r="AO268" s="89" t="str">
        <f t="shared" si="70"/>
        <v/>
      </c>
      <c r="AP268" s="89" t="str">
        <f t="shared" si="71"/>
        <v/>
      </c>
    </row>
    <row r="269" spans="1:42">
      <c r="A269" t="str">
        <f>IF(B269&lt;&gt;"",VLOOKUP(B269,'Agents Postes'!E$3:F$17,2,FALSE),"")</f>
        <v/>
      </c>
      <c r="B269" s="57"/>
      <c r="C269" s="58"/>
      <c r="D269" s="59"/>
      <c r="E269" s="59"/>
      <c r="F269" s="60"/>
      <c r="G269" s="61"/>
      <c r="H269" s="60"/>
      <c r="I269" s="61"/>
      <c r="J269" s="63"/>
      <c r="K269" s="59"/>
      <c r="L269" s="62"/>
      <c r="M269" s="52"/>
      <c r="N269" s="130"/>
      <c r="P269" s="65" t="str">
        <f t="shared" si="72"/>
        <v>NC</v>
      </c>
      <c r="X269" s="89"/>
      <c r="Y269" s="89" t="str">
        <f t="shared" si="62"/>
        <v/>
      </c>
      <c r="Z269" s="89" t="str">
        <f t="shared" si="63"/>
        <v/>
      </c>
      <c r="AA269" s="89" t="str">
        <f t="shared" si="64"/>
        <v/>
      </c>
      <c r="AB269" s="89" t="str">
        <f t="shared" si="65"/>
        <v/>
      </c>
      <c r="AC269" s="89" t="str">
        <f t="shared" si="66"/>
        <v/>
      </c>
      <c r="AD269" s="100" t="str">
        <f t="shared" si="73"/>
        <v/>
      </c>
      <c r="AE269" s="104" t="str">
        <f t="shared" si="74"/>
        <v/>
      </c>
      <c r="AF269" s="108" t="str">
        <f>IF(AE269&lt;&gt;"",HLOOKUP(AE269,Controle!$2:$3,2,FALSE)+3,"")</f>
        <v/>
      </c>
      <c r="AG269" s="104" t="str">
        <f>IF(AE269&lt;&gt;"",HLOOKUP(AE269,Controle!$2:$3,2,FALSE)+HLOOKUP(AE269,Controle!$2:$3,2,FALSE)*14-8,"")</f>
        <v/>
      </c>
      <c r="AH269" s="105" t="str">
        <f>IF(AJ269&lt;&gt;"",HLOOKUP(AJ269,Controle!$2:$3,2,FALSE)+HLOOKUP(AJ269,Controle!$2:$3,2,FALSE)*14-8,"")</f>
        <v/>
      </c>
      <c r="AI269" s="108" t="str">
        <f>IF(AJ269&lt;&gt;"",HLOOKUP(AJ269,Controle!$2:$3,2,FALSE)+3,"")</f>
        <v/>
      </c>
      <c r="AJ269" s="105" t="str">
        <f t="shared" si="75"/>
        <v/>
      </c>
      <c r="AK269" s="101" t="str">
        <f t="shared" si="76"/>
        <v/>
      </c>
      <c r="AL269" s="89" t="str">
        <f t="shared" si="67"/>
        <v/>
      </c>
      <c r="AM269" s="89" t="str">
        <f t="shared" si="68"/>
        <v/>
      </c>
      <c r="AN269" s="89" t="str">
        <f t="shared" si="69"/>
        <v/>
      </c>
      <c r="AO269" s="89" t="str">
        <f t="shared" si="70"/>
        <v/>
      </c>
      <c r="AP269" s="89" t="str">
        <f t="shared" si="71"/>
        <v/>
      </c>
    </row>
    <row r="270" spans="1:42">
      <c r="A270" t="str">
        <f>IF(B270&lt;&gt;"",VLOOKUP(B270,'Agents Postes'!E$3:F$17,2,FALSE),"")</f>
        <v/>
      </c>
      <c r="B270" s="47"/>
      <c r="C270" s="53"/>
      <c r="D270" s="49"/>
      <c r="E270" s="49"/>
      <c r="F270" s="54"/>
      <c r="G270" s="50"/>
      <c r="H270" s="54"/>
      <c r="I270" s="50"/>
      <c r="J270" s="56"/>
      <c r="K270" s="49"/>
      <c r="L270" s="55"/>
      <c r="M270" s="52"/>
      <c r="N270" s="131"/>
      <c r="P270" s="64" t="str">
        <f t="shared" si="72"/>
        <v>NC</v>
      </c>
      <c r="X270" s="89"/>
      <c r="Y270" s="89" t="str">
        <f t="shared" si="62"/>
        <v/>
      </c>
      <c r="Z270" s="89" t="str">
        <f t="shared" si="63"/>
        <v/>
      </c>
      <c r="AA270" s="89" t="str">
        <f t="shared" si="64"/>
        <v/>
      </c>
      <c r="AB270" s="89" t="str">
        <f t="shared" si="65"/>
        <v/>
      </c>
      <c r="AC270" s="89" t="str">
        <f t="shared" si="66"/>
        <v/>
      </c>
      <c r="AD270" s="100" t="str">
        <f t="shared" si="73"/>
        <v/>
      </c>
      <c r="AE270" s="104" t="str">
        <f t="shared" si="74"/>
        <v/>
      </c>
      <c r="AF270" s="108" t="str">
        <f>IF(AE270&lt;&gt;"",HLOOKUP(AE270,Controle!$2:$3,2,FALSE)+3,"")</f>
        <v/>
      </c>
      <c r="AG270" s="104" t="str">
        <f>IF(AE270&lt;&gt;"",HLOOKUP(AE270,Controle!$2:$3,2,FALSE)+HLOOKUP(AE270,Controle!$2:$3,2,FALSE)*14-8,"")</f>
        <v/>
      </c>
      <c r="AH270" s="105" t="str">
        <f>IF(AJ270&lt;&gt;"",HLOOKUP(AJ270,Controle!$2:$3,2,FALSE)+HLOOKUP(AJ270,Controle!$2:$3,2,FALSE)*14-8,"")</f>
        <v/>
      </c>
      <c r="AI270" s="108" t="str">
        <f>IF(AJ270&lt;&gt;"",HLOOKUP(AJ270,Controle!$2:$3,2,FALSE)+3,"")</f>
        <v/>
      </c>
      <c r="AJ270" s="105" t="str">
        <f t="shared" si="75"/>
        <v/>
      </c>
      <c r="AK270" s="101" t="str">
        <f t="shared" si="76"/>
        <v/>
      </c>
      <c r="AL270" s="89" t="str">
        <f t="shared" si="67"/>
        <v/>
      </c>
      <c r="AM270" s="89" t="str">
        <f t="shared" si="68"/>
        <v/>
      </c>
      <c r="AN270" s="89" t="str">
        <f t="shared" si="69"/>
        <v/>
      </c>
      <c r="AO270" s="89" t="str">
        <f t="shared" si="70"/>
        <v/>
      </c>
      <c r="AP270" s="89" t="str">
        <f t="shared" si="71"/>
        <v/>
      </c>
    </row>
    <row r="271" spans="1:42">
      <c r="A271" t="str">
        <f>IF(B271&lt;&gt;"",VLOOKUP(B271,'Agents Postes'!E$3:F$17,2,FALSE),"")</f>
        <v/>
      </c>
      <c r="B271" s="57"/>
      <c r="C271" s="58"/>
      <c r="D271" s="59"/>
      <c r="E271" s="59"/>
      <c r="F271" s="60"/>
      <c r="G271" s="61"/>
      <c r="H271" s="60"/>
      <c r="I271" s="61"/>
      <c r="J271" s="63"/>
      <c r="K271" s="59"/>
      <c r="L271" s="62"/>
      <c r="M271" s="52"/>
      <c r="N271" s="130"/>
      <c r="P271" s="65" t="str">
        <f t="shared" si="72"/>
        <v>NC</v>
      </c>
      <c r="X271" s="89"/>
      <c r="Y271" s="89" t="str">
        <f t="shared" si="62"/>
        <v/>
      </c>
      <c r="Z271" s="89" t="str">
        <f t="shared" si="63"/>
        <v/>
      </c>
      <c r="AA271" s="89" t="str">
        <f t="shared" si="64"/>
        <v/>
      </c>
      <c r="AB271" s="89" t="str">
        <f t="shared" si="65"/>
        <v/>
      </c>
      <c r="AC271" s="89" t="str">
        <f t="shared" si="66"/>
        <v/>
      </c>
      <c r="AD271" s="100" t="str">
        <f t="shared" si="73"/>
        <v/>
      </c>
      <c r="AE271" s="104" t="str">
        <f t="shared" si="74"/>
        <v/>
      </c>
      <c r="AF271" s="108" t="str">
        <f>IF(AE271&lt;&gt;"",HLOOKUP(AE271,Controle!$2:$3,2,FALSE)+3,"")</f>
        <v/>
      </c>
      <c r="AG271" s="104" t="str">
        <f>IF(AE271&lt;&gt;"",HLOOKUP(AE271,Controle!$2:$3,2,FALSE)+HLOOKUP(AE271,Controle!$2:$3,2,FALSE)*14-8,"")</f>
        <v/>
      </c>
      <c r="AH271" s="105" t="str">
        <f>IF(AJ271&lt;&gt;"",HLOOKUP(AJ271,Controle!$2:$3,2,FALSE)+HLOOKUP(AJ271,Controle!$2:$3,2,FALSE)*14-8,"")</f>
        <v/>
      </c>
      <c r="AI271" s="108" t="str">
        <f>IF(AJ271&lt;&gt;"",HLOOKUP(AJ271,Controle!$2:$3,2,FALSE)+3,"")</f>
        <v/>
      </c>
      <c r="AJ271" s="105" t="str">
        <f t="shared" si="75"/>
        <v/>
      </c>
      <c r="AK271" s="101" t="str">
        <f t="shared" si="76"/>
        <v/>
      </c>
      <c r="AL271" s="89" t="str">
        <f t="shared" si="67"/>
        <v/>
      </c>
      <c r="AM271" s="89" t="str">
        <f t="shared" si="68"/>
        <v/>
      </c>
      <c r="AN271" s="89" t="str">
        <f t="shared" si="69"/>
        <v/>
      </c>
      <c r="AO271" s="89" t="str">
        <f t="shared" si="70"/>
        <v/>
      </c>
      <c r="AP271" s="89" t="str">
        <f t="shared" si="71"/>
        <v/>
      </c>
    </row>
    <row r="272" spans="1:42">
      <c r="A272" t="str">
        <f>IF(B272&lt;&gt;"",VLOOKUP(B272,'Agents Postes'!E$3:F$17,2,FALSE),"")</f>
        <v/>
      </c>
      <c r="B272" s="47"/>
      <c r="C272" s="53"/>
      <c r="D272" s="49"/>
      <c r="E272" s="49"/>
      <c r="F272" s="54"/>
      <c r="G272" s="50"/>
      <c r="H272" s="54"/>
      <c r="I272" s="50"/>
      <c r="J272" s="56"/>
      <c r="K272" s="49"/>
      <c r="L272" s="55"/>
      <c r="M272" s="52"/>
      <c r="N272" s="131"/>
      <c r="P272" s="64" t="str">
        <f t="shared" si="72"/>
        <v>NC</v>
      </c>
      <c r="X272" s="89"/>
      <c r="Y272" s="89" t="str">
        <f t="shared" si="62"/>
        <v/>
      </c>
      <c r="Z272" s="89" t="str">
        <f t="shared" si="63"/>
        <v/>
      </c>
      <c r="AA272" s="89" t="str">
        <f t="shared" si="64"/>
        <v/>
      </c>
      <c r="AB272" s="89" t="str">
        <f t="shared" si="65"/>
        <v/>
      </c>
      <c r="AC272" s="89" t="str">
        <f t="shared" si="66"/>
        <v/>
      </c>
      <c r="AD272" s="100" t="str">
        <f t="shared" si="73"/>
        <v/>
      </c>
      <c r="AE272" s="104" t="str">
        <f t="shared" si="74"/>
        <v/>
      </c>
      <c r="AF272" s="108" t="str">
        <f>IF(AE272&lt;&gt;"",HLOOKUP(AE272,Controle!$2:$3,2,FALSE)+3,"")</f>
        <v/>
      </c>
      <c r="AG272" s="104" t="str">
        <f>IF(AE272&lt;&gt;"",HLOOKUP(AE272,Controle!$2:$3,2,FALSE)+HLOOKUP(AE272,Controle!$2:$3,2,FALSE)*14-8,"")</f>
        <v/>
      </c>
      <c r="AH272" s="105" t="str">
        <f>IF(AJ272&lt;&gt;"",HLOOKUP(AJ272,Controle!$2:$3,2,FALSE)+HLOOKUP(AJ272,Controle!$2:$3,2,FALSE)*14-8,"")</f>
        <v/>
      </c>
      <c r="AI272" s="108" t="str">
        <f>IF(AJ272&lt;&gt;"",HLOOKUP(AJ272,Controle!$2:$3,2,FALSE)+3,"")</f>
        <v/>
      </c>
      <c r="AJ272" s="105" t="str">
        <f t="shared" si="75"/>
        <v/>
      </c>
      <c r="AK272" s="101" t="str">
        <f t="shared" si="76"/>
        <v/>
      </c>
      <c r="AL272" s="89" t="str">
        <f t="shared" si="67"/>
        <v/>
      </c>
      <c r="AM272" s="89" t="str">
        <f t="shared" si="68"/>
        <v/>
      </c>
      <c r="AN272" s="89" t="str">
        <f t="shared" si="69"/>
        <v/>
      </c>
      <c r="AO272" s="89" t="str">
        <f t="shared" si="70"/>
        <v/>
      </c>
      <c r="AP272" s="89" t="str">
        <f t="shared" si="71"/>
        <v/>
      </c>
    </row>
    <row r="273" spans="1:42">
      <c r="A273" t="str">
        <f>IF(B273&lt;&gt;"",VLOOKUP(B273,'Agents Postes'!E$3:F$17,2,FALSE),"")</f>
        <v/>
      </c>
      <c r="B273" s="57"/>
      <c r="C273" s="58"/>
      <c r="D273" s="59"/>
      <c r="E273" s="59"/>
      <c r="F273" s="60"/>
      <c r="G273" s="61"/>
      <c r="H273" s="60"/>
      <c r="I273" s="61"/>
      <c r="J273" s="63"/>
      <c r="K273" s="59"/>
      <c r="L273" s="62"/>
      <c r="M273" s="52"/>
      <c r="N273" s="130"/>
      <c r="P273" s="65" t="str">
        <f t="shared" si="72"/>
        <v>NC</v>
      </c>
      <c r="X273" s="89"/>
      <c r="Y273" s="89" t="str">
        <f t="shared" si="62"/>
        <v/>
      </c>
      <c r="Z273" s="89" t="str">
        <f t="shared" si="63"/>
        <v/>
      </c>
      <c r="AA273" s="89" t="str">
        <f t="shared" si="64"/>
        <v/>
      </c>
      <c r="AB273" s="89" t="str">
        <f t="shared" si="65"/>
        <v/>
      </c>
      <c r="AC273" s="89" t="str">
        <f t="shared" si="66"/>
        <v/>
      </c>
      <c r="AD273" s="100" t="str">
        <f t="shared" si="73"/>
        <v/>
      </c>
      <c r="AE273" s="104" t="str">
        <f t="shared" si="74"/>
        <v/>
      </c>
      <c r="AF273" s="108" t="str">
        <f>IF(AE273&lt;&gt;"",HLOOKUP(AE273,Controle!$2:$3,2,FALSE)+3,"")</f>
        <v/>
      </c>
      <c r="AG273" s="104" t="str">
        <f>IF(AE273&lt;&gt;"",HLOOKUP(AE273,Controle!$2:$3,2,FALSE)+HLOOKUP(AE273,Controle!$2:$3,2,FALSE)*14-8,"")</f>
        <v/>
      </c>
      <c r="AH273" s="105" t="str">
        <f>IF(AJ273&lt;&gt;"",HLOOKUP(AJ273,Controle!$2:$3,2,FALSE)+HLOOKUP(AJ273,Controle!$2:$3,2,FALSE)*14-8,"")</f>
        <v/>
      </c>
      <c r="AI273" s="108" t="str">
        <f>IF(AJ273&lt;&gt;"",HLOOKUP(AJ273,Controle!$2:$3,2,FALSE)+3,"")</f>
        <v/>
      </c>
      <c r="AJ273" s="105" t="str">
        <f t="shared" si="75"/>
        <v/>
      </c>
      <c r="AK273" s="101" t="str">
        <f t="shared" si="76"/>
        <v/>
      </c>
      <c r="AL273" s="89" t="str">
        <f t="shared" si="67"/>
        <v/>
      </c>
      <c r="AM273" s="89" t="str">
        <f t="shared" si="68"/>
        <v/>
      </c>
      <c r="AN273" s="89" t="str">
        <f t="shared" si="69"/>
        <v/>
      </c>
      <c r="AO273" s="89" t="str">
        <f t="shared" si="70"/>
        <v/>
      </c>
      <c r="AP273" s="89" t="str">
        <f t="shared" si="71"/>
        <v/>
      </c>
    </row>
    <row r="274" spans="1:42">
      <c r="A274" t="str">
        <f>IF(B274&lt;&gt;"",VLOOKUP(B274,'Agents Postes'!E$3:F$17,2,FALSE),"")</f>
        <v/>
      </c>
      <c r="B274" s="47"/>
      <c r="C274" s="53"/>
      <c r="D274" s="49"/>
      <c r="E274" s="49"/>
      <c r="F274" s="54"/>
      <c r="G274" s="50"/>
      <c r="H274" s="54"/>
      <c r="I274" s="50"/>
      <c r="J274" s="56"/>
      <c r="K274" s="49"/>
      <c r="L274" s="55"/>
      <c r="M274" s="52"/>
      <c r="N274" s="131"/>
      <c r="P274" s="64" t="str">
        <f t="shared" si="72"/>
        <v>NC</v>
      </c>
      <c r="X274" s="89"/>
      <c r="Y274" s="89" t="str">
        <f t="shared" si="62"/>
        <v/>
      </c>
      <c r="Z274" s="89" t="str">
        <f t="shared" si="63"/>
        <v/>
      </c>
      <c r="AA274" s="89" t="str">
        <f t="shared" si="64"/>
        <v/>
      </c>
      <c r="AB274" s="89" t="str">
        <f t="shared" si="65"/>
        <v/>
      </c>
      <c r="AC274" s="89" t="str">
        <f t="shared" si="66"/>
        <v/>
      </c>
      <c r="AD274" s="100" t="str">
        <f t="shared" si="73"/>
        <v/>
      </c>
      <c r="AE274" s="104" t="str">
        <f t="shared" si="74"/>
        <v/>
      </c>
      <c r="AF274" s="108" t="str">
        <f>IF(AE274&lt;&gt;"",HLOOKUP(AE274,Controle!$2:$3,2,FALSE)+3,"")</f>
        <v/>
      </c>
      <c r="AG274" s="104" t="str">
        <f>IF(AE274&lt;&gt;"",HLOOKUP(AE274,Controle!$2:$3,2,FALSE)+HLOOKUP(AE274,Controle!$2:$3,2,FALSE)*14-8,"")</f>
        <v/>
      </c>
      <c r="AH274" s="105" t="str">
        <f>IF(AJ274&lt;&gt;"",HLOOKUP(AJ274,Controle!$2:$3,2,FALSE)+HLOOKUP(AJ274,Controle!$2:$3,2,FALSE)*14-8,"")</f>
        <v/>
      </c>
      <c r="AI274" s="108" t="str">
        <f>IF(AJ274&lt;&gt;"",HLOOKUP(AJ274,Controle!$2:$3,2,FALSE)+3,"")</f>
        <v/>
      </c>
      <c r="AJ274" s="105" t="str">
        <f t="shared" si="75"/>
        <v/>
      </c>
      <c r="AK274" s="101" t="str">
        <f t="shared" si="76"/>
        <v/>
      </c>
      <c r="AL274" s="89" t="str">
        <f t="shared" si="67"/>
        <v/>
      </c>
      <c r="AM274" s="89" t="str">
        <f t="shared" si="68"/>
        <v/>
      </c>
      <c r="AN274" s="89" t="str">
        <f t="shared" si="69"/>
        <v/>
      </c>
      <c r="AO274" s="89" t="str">
        <f t="shared" si="70"/>
        <v/>
      </c>
      <c r="AP274" s="89" t="str">
        <f t="shared" si="71"/>
        <v/>
      </c>
    </row>
    <row r="275" spans="1:42">
      <c r="A275" t="str">
        <f>IF(B275&lt;&gt;"",VLOOKUP(B275,'Agents Postes'!E$3:F$17,2,FALSE),"")</f>
        <v/>
      </c>
      <c r="B275" s="57"/>
      <c r="C275" s="58"/>
      <c r="D275" s="59"/>
      <c r="E275" s="59"/>
      <c r="F275" s="60"/>
      <c r="G275" s="61"/>
      <c r="H275" s="60"/>
      <c r="I275" s="61"/>
      <c r="J275" s="63"/>
      <c r="K275" s="59"/>
      <c r="L275" s="62"/>
      <c r="M275" s="52"/>
      <c r="N275" s="130"/>
      <c r="P275" s="65" t="str">
        <f t="shared" si="72"/>
        <v>NC</v>
      </c>
      <c r="X275" s="89"/>
      <c r="Y275" s="89" t="str">
        <f t="shared" si="62"/>
        <v/>
      </c>
      <c r="Z275" s="89" t="str">
        <f t="shared" si="63"/>
        <v/>
      </c>
      <c r="AA275" s="89" t="str">
        <f t="shared" si="64"/>
        <v/>
      </c>
      <c r="AB275" s="89" t="str">
        <f t="shared" si="65"/>
        <v/>
      </c>
      <c r="AC275" s="89" t="str">
        <f t="shared" si="66"/>
        <v/>
      </c>
      <c r="AD275" s="100" t="str">
        <f t="shared" si="73"/>
        <v/>
      </c>
      <c r="AE275" s="104" t="str">
        <f t="shared" si="74"/>
        <v/>
      </c>
      <c r="AF275" s="108" t="str">
        <f>IF(AE275&lt;&gt;"",HLOOKUP(AE275,Controle!$2:$3,2,FALSE)+3,"")</f>
        <v/>
      </c>
      <c r="AG275" s="104" t="str">
        <f>IF(AE275&lt;&gt;"",HLOOKUP(AE275,Controle!$2:$3,2,FALSE)+HLOOKUP(AE275,Controle!$2:$3,2,FALSE)*14-8,"")</f>
        <v/>
      </c>
      <c r="AH275" s="105" t="str">
        <f>IF(AJ275&lt;&gt;"",HLOOKUP(AJ275,Controle!$2:$3,2,FALSE)+HLOOKUP(AJ275,Controle!$2:$3,2,FALSE)*14-8,"")</f>
        <v/>
      </c>
      <c r="AI275" s="108" t="str">
        <f>IF(AJ275&lt;&gt;"",HLOOKUP(AJ275,Controle!$2:$3,2,FALSE)+3,"")</f>
        <v/>
      </c>
      <c r="AJ275" s="105" t="str">
        <f t="shared" si="75"/>
        <v/>
      </c>
      <c r="AK275" s="101" t="str">
        <f t="shared" si="76"/>
        <v/>
      </c>
      <c r="AL275" s="89" t="str">
        <f t="shared" si="67"/>
        <v/>
      </c>
      <c r="AM275" s="89" t="str">
        <f t="shared" si="68"/>
        <v/>
      </c>
      <c r="AN275" s="89" t="str">
        <f t="shared" si="69"/>
        <v/>
      </c>
      <c r="AO275" s="89" t="str">
        <f t="shared" si="70"/>
        <v/>
      </c>
      <c r="AP275" s="89" t="str">
        <f t="shared" si="71"/>
        <v/>
      </c>
    </row>
    <row r="276" spans="1:42">
      <c r="A276" t="str">
        <f>IF(B276&lt;&gt;"",VLOOKUP(B276,'Agents Postes'!E$3:F$17,2,FALSE),"")</f>
        <v/>
      </c>
      <c r="B276" s="47"/>
      <c r="C276" s="53"/>
      <c r="D276" s="49"/>
      <c r="E276" s="49"/>
      <c r="F276" s="54"/>
      <c r="G276" s="50"/>
      <c r="H276" s="54"/>
      <c r="I276" s="50"/>
      <c r="J276" s="56"/>
      <c r="K276" s="49"/>
      <c r="L276" s="55"/>
      <c r="M276" s="52"/>
      <c r="N276" s="131"/>
      <c r="P276" s="64" t="str">
        <f t="shared" si="72"/>
        <v>NC</v>
      </c>
      <c r="X276" s="89"/>
      <c r="Y276" s="89" t="str">
        <f t="shared" si="62"/>
        <v/>
      </c>
      <c r="Z276" s="89" t="str">
        <f t="shared" si="63"/>
        <v/>
      </c>
      <c r="AA276" s="89" t="str">
        <f t="shared" si="64"/>
        <v/>
      </c>
      <c r="AB276" s="89" t="str">
        <f t="shared" si="65"/>
        <v/>
      </c>
      <c r="AC276" s="89" t="str">
        <f t="shared" si="66"/>
        <v/>
      </c>
      <c r="AD276" s="100" t="str">
        <f t="shared" si="73"/>
        <v/>
      </c>
      <c r="AE276" s="104" t="str">
        <f t="shared" si="74"/>
        <v/>
      </c>
      <c r="AF276" s="108" t="str">
        <f>IF(AE276&lt;&gt;"",HLOOKUP(AE276,Controle!$2:$3,2,FALSE)+3,"")</f>
        <v/>
      </c>
      <c r="AG276" s="104" t="str">
        <f>IF(AE276&lt;&gt;"",HLOOKUP(AE276,Controle!$2:$3,2,FALSE)+HLOOKUP(AE276,Controle!$2:$3,2,FALSE)*14-8,"")</f>
        <v/>
      </c>
      <c r="AH276" s="105" t="str">
        <f>IF(AJ276&lt;&gt;"",HLOOKUP(AJ276,Controle!$2:$3,2,FALSE)+HLOOKUP(AJ276,Controle!$2:$3,2,FALSE)*14-8,"")</f>
        <v/>
      </c>
      <c r="AI276" s="108" t="str">
        <f>IF(AJ276&lt;&gt;"",HLOOKUP(AJ276,Controle!$2:$3,2,FALSE)+3,"")</f>
        <v/>
      </c>
      <c r="AJ276" s="105" t="str">
        <f t="shared" si="75"/>
        <v/>
      </c>
      <c r="AK276" s="101" t="str">
        <f t="shared" si="76"/>
        <v/>
      </c>
      <c r="AL276" s="89" t="str">
        <f t="shared" si="67"/>
        <v/>
      </c>
      <c r="AM276" s="89" t="str">
        <f t="shared" si="68"/>
        <v/>
      </c>
      <c r="AN276" s="89" t="str">
        <f t="shared" si="69"/>
        <v/>
      </c>
      <c r="AO276" s="89" t="str">
        <f t="shared" si="70"/>
        <v/>
      </c>
      <c r="AP276" s="89" t="str">
        <f t="shared" si="71"/>
        <v/>
      </c>
    </row>
    <row r="277" spans="1:42">
      <c r="A277" t="str">
        <f>IF(B277&lt;&gt;"",VLOOKUP(B277,'Agents Postes'!E$3:F$17,2,FALSE),"")</f>
        <v/>
      </c>
      <c r="B277" s="57"/>
      <c r="C277" s="58"/>
      <c r="D277" s="59"/>
      <c r="E277" s="59"/>
      <c r="F277" s="60"/>
      <c r="G277" s="61"/>
      <c r="H277" s="60"/>
      <c r="I277" s="61"/>
      <c r="J277" s="63"/>
      <c r="K277" s="59"/>
      <c r="L277" s="62"/>
      <c r="M277" s="52"/>
      <c r="N277" s="130"/>
      <c r="P277" s="65" t="str">
        <f t="shared" si="72"/>
        <v>NC</v>
      </c>
      <c r="X277" s="89"/>
      <c r="Y277" s="89" t="str">
        <f t="shared" si="62"/>
        <v/>
      </c>
      <c r="Z277" s="89" t="str">
        <f t="shared" si="63"/>
        <v/>
      </c>
      <c r="AA277" s="89" t="str">
        <f t="shared" si="64"/>
        <v/>
      </c>
      <c r="AB277" s="89" t="str">
        <f t="shared" si="65"/>
        <v/>
      </c>
      <c r="AC277" s="89" t="str">
        <f t="shared" si="66"/>
        <v/>
      </c>
      <c r="AD277" s="100" t="str">
        <f t="shared" si="73"/>
        <v/>
      </c>
      <c r="AE277" s="104" t="str">
        <f t="shared" si="74"/>
        <v/>
      </c>
      <c r="AF277" s="108" t="str">
        <f>IF(AE277&lt;&gt;"",HLOOKUP(AE277,Controle!$2:$3,2,FALSE)+3,"")</f>
        <v/>
      </c>
      <c r="AG277" s="104" t="str">
        <f>IF(AE277&lt;&gt;"",HLOOKUP(AE277,Controle!$2:$3,2,FALSE)+HLOOKUP(AE277,Controle!$2:$3,2,FALSE)*14-8,"")</f>
        <v/>
      </c>
      <c r="AH277" s="105" t="str">
        <f>IF(AJ277&lt;&gt;"",HLOOKUP(AJ277,Controle!$2:$3,2,FALSE)+HLOOKUP(AJ277,Controle!$2:$3,2,FALSE)*14-8,"")</f>
        <v/>
      </c>
      <c r="AI277" s="108" t="str">
        <f>IF(AJ277&lt;&gt;"",HLOOKUP(AJ277,Controle!$2:$3,2,FALSE)+3,"")</f>
        <v/>
      </c>
      <c r="AJ277" s="105" t="str">
        <f t="shared" si="75"/>
        <v/>
      </c>
      <c r="AK277" s="101" t="str">
        <f t="shared" si="76"/>
        <v/>
      </c>
      <c r="AL277" s="89" t="str">
        <f t="shared" si="67"/>
        <v/>
      </c>
      <c r="AM277" s="89" t="str">
        <f t="shared" si="68"/>
        <v/>
      </c>
      <c r="AN277" s="89" t="str">
        <f t="shared" si="69"/>
        <v/>
      </c>
      <c r="AO277" s="89" t="str">
        <f t="shared" si="70"/>
        <v/>
      </c>
      <c r="AP277" s="89" t="str">
        <f t="shared" si="71"/>
        <v/>
      </c>
    </row>
    <row r="278" spans="1:42">
      <c r="A278" t="str">
        <f>IF(B278&lt;&gt;"",VLOOKUP(B278,'Agents Postes'!E$3:F$17,2,FALSE),"")</f>
        <v/>
      </c>
      <c r="B278" s="47"/>
      <c r="C278" s="53"/>
      <c r="D278" s="49"/>
      <c r="E278" s="49"/>
      <c r="F278" s="54"/>
      <c r="G278" s="50"/>
      <c r="H278" s="54"/>
      <c r="I278" s="50"/>
      <c r="J278" s="56"/>
      <c r="K278" s="49"/>
      <c r="L278" s="55"/>
      <c r="M278" s="52"/>
      <c r="N278" s="131"/>
      <c r="P278" s="64" t="str">
        <f t="shared" si="72"/>
        <v>NC</v>
      </c>
      <c r="X278" s="89"/>
      <c r="Y278" s="89" t="str">
        <f t="shared" si="62"/>
        <v/>
      </c>
      <c r="Z278" s="89" t="str">
        <f t="shared" si="63"/>
        <v/>
      </c>
      <c r="AA278" s="89" t="str">
        <f t="shared" si="64"/>
        <v/>
      </c>
      <c r="AB278" s="89" t="str">
        <f t="shared" si="65"/>
        <v/>
      </c>
      <c r="AC278" s="89" t="str">
        <f t="shared" si="66"/>
        <v/>
      </c>
      <c r="AD278" s="100" t="str">
        <f t="shared" si="73"/>
        <v/>
      </c>
      <c r="AE278" s="104" t="str">
        <f t="shared" si="74"/>
        <v/>
      </c>
      <c r="AF278" s="108" t="str">
        <f>IF(AE278&lt;&gt;"",HLOOKUP(AE278,Controle!$2:$3,2,FALSE)+3,"")</f>
        <v/>
      </c>
      <c r="AG278" s="104" t="str">
        <f>IF(AE278&lt;&gt;"",HLOOKUP(AE278,Controle!$2:$3,2,FALSE)+HLOOKUP(AE278,Controle!$2:$3,2,FALSE)*14-8,"")</f>
        <v/>
      </c>
      <c r="AH278" s="105" t="str">
        <f>IF(AJ278&lt;&gt;"",HLOOKUP(AJ278,Controle!$2:$3,2,FALSE)+HLOOKUP(AJ278,Controle!$2:$3,2,FALSE)*14-8,"")</f>
        <v/>
      </c>
      <c r="AI278" s="108" t="str">
        <f>IF(AJ278&lt;&gt;"",HLOOKUP(AJ278,Controle!$2:$3,2,FALSE)+3,"")</f>
        <v/>
      </c>
      <c r="AJ278" s="105" t="str">
        <f t="shared" si="75"/>
        <v/>
      </c>
      <c r="AK278" s="101" t="str">
        <f t="shared" si="76"/>
        <v/>
      </c>
      <c r="AL278" s="89" t="str">
        <f t="shared" si="67"/>
        <v/>
      </c>
      <c r="AM278" s="89" t="str">
        <f t="shared" si="68"/>
        <v/>
      </c>
      <c r="AN278" s="89" t="str">
        <f t="shared" si="69"/>
        <v/>
      </c>
      <c r="AO278" s="89" t="str">
        <f t="shared" si="70"/>
        <v/>
      </c>
      <c r="AP278" s="89" t="str">
        <f t="shared" si="71"/>
        <v/>
      </c>
    </row>
    <row r="279" spans="1:42">
      <c r="A279" t="str">
        <f>IF(B279&lt;&gt;"",VLOOKUP(B279,'Agents Postes'!E$3:F$17,2,FALSE),"")</f>
        <v/>
      </c>
      <c r="B279" s="57"/>
      <c r="C279" s="58"/>
      <c r="D279" s="59"/>
      <c r="E279" s="59"/>
      <c r="F279" s="60"/>
      <c r="G279" s="61"/>
      <c r="H279" s="60"/>
      <c r="I279" s="61"/>
      <c r="J279" s="63"/>
      <c r="K279" s="59"/>
      <c r="L279" s="62"/>
      <c r="M279" s="52"/>
      <c r="N279" s="130"/>
      <c r="P279" s="65" t="str">
        <f t="shared" si="72"/>
        <v>NC</v>
      </c>
      <c r="X279" s="89"/>
      <c r="Y279" s="89" t="str">
        <f t="shared" si="62"/>
        <v/>
      </c>
      <c r="Z279" s="89" t="str">
        <f t="shared" si="63"/>
        <v/>
      </c>
      <c r="AA279" s="89" t="str">
        <f t="shared" si="64"/>
        <v/>
      </c>
      <c r="AB279" s="89" t="str">
        <f t="shared" si="65"/>
        <v/>
      </c>
      <c r="AC279" s="89" t="str">
        <f t="shared" si="66"/>
        <v/>
      </c>
      <c r="AD279" s="100" t="str">
        <f t="shared" si="73"/>
        <v/>
      </c>
      <c r="AE279" s="104" t="str">
        <f t="shared" si="74"/>
        <v/>
      </c>
      <c r="AF279" s="108" t="str">
        <f>IF(AE279&lt;&gt;"",HLOOKUP(AE279,Controle!$2:$3,2,FALSE)+3,"")</f>
        <v/>
      </c>
      <c r="AG279" s="104" t="str">
        <f>IF(AE279&lt;&gt;"",HLOOKUP(AE279,Controle!$2:$3,2,FALSE)+HLOOKUP(AE279,Controle!$2:$3,2,FALSE)*14-8,"")</f>
        <v/>
      </c>
      <c r="AH279" s="105" t="str">
        <f>IF(AJ279&lt;&gt;"",HLOOKUP(AJ279,Controle!$2:$3,2,FALSE)+HLOOKUP(AJ279,Controle!$2:$3,2,FALSE)*14-8,"")</f>
        <v/>
      </c>
      <c r="AI279" s="108" t="str">
        <f>IF(AJ279&lt;&gt;"",HLOOKUP(AJ279,Controle!$2:$3,2,FALSE)+3,"")</f>
        <v/>
      </c>
      <c r="AJ279" s="105" t="str">
        <f t="shared" si="75"/>
        <v/>
      </c>
      <c r="AK279" s="101" t="str">
        <f t="shared" si="76"/>
        <v/>
      </c>
      <c r="AL279" s="89" t="str">
        <f t="shared" si="67"/>
        <v/>
      </c>
      <c r="AM279" s="89" t="str">
        <f t="shared" si="68"/>
        <v/>
      </c>
      <c r="AN279" s="89" t="str">
        <f t="shared" si="69"/>
        <v/>
      </c>
      <c r="AO279" s="89" t="str">
        <f t="shared" si="70"/>
        <v/>
      </c>
      <c r="AP279" s="89" t="str">
        <f t="shared" si="71"/>
        <v/>
      </c>
    </row>
    <row r="280" spans="1:42">
      <c r="A280" t="str">
        <f>IF(B280&lt;&gt;"",VLOOKUP(B280,'Agents Postes'!E$3:F$17,2,FALSE),"")</f>
        <v/>
      </c>
      <c r="B280" s="47"/>
      <c r="C280" s="53"/>
      <c r="D280" s="49"/>
      <c r="E280" s="49"/>
      <c r="F280" s="54"/>
      <c r="G280" s="50"/>
      <c r="H280" s="54"/>
      <c r="I280" s="50"/>
      <c r="J280" s="56"/>
      <c r="K280" s="49"/>
      <c r="L280" s="55"/>
      <c r="M280" s="52"/>
      <c r="N280" s="131"/>
      <c r="P280" s="64" t="str">
        <f t="shared" si="72"/>
        <v>NC</v>
      </c>
      <c r="X280" s="89"/>
      <c r="Y280" s="89" t="str">
        <f t="shared" si="62"/>
        <v/>
      </c>
      <c r="Z280" s="89" t="str">
        <f t="shared" si="63"/>
        <v/>
      </c>
      <c r="AA280" s="89" t="str">
        <f t="shared" si="64"/>
        <v/>
      </c>
      <c r="AB280" s="89" t="str">
        <f t="shared" si="65"/>
        <v/>
      </c>
      <c r="AC280" s="89" t="str">
        <f t="shared" si="66"/>
        <v/>
      </c>
      <c r="AD280" s="100" t="str">
        <f t="shared" si="73"/>
        <v/>
      </c>
      <c r="AE280" s="104" t="str">
        <f t="shared" si="74"/>
        <v/>
      </c>
      <c r="AF280" s="108" t="str">
        <f>IF(AE280&lt;&gt;"",HLOOKUP(AE280,Controle!$2:$3,2,FALSE)+3,"")</f>
        <v/>
      </c>
      <c r="AG280" s="104" t="str">
        <f>IF(AE280&lt;&gt;"",HLOOKUP(AE280,Controle!$2:$3,2,FALSE)+HLOOKUP(AE280,Controle!$2:$3,2,FALSE)*14-8,"")</f>
        <v/>
      </c>
      <c r="AH280" s="105" t="str">
        <f>IF(AJ280&lt;&gt;"",HLOOKUP(AJ280,Controle!$2:$3,2,FALSE)+HLOOKUP(AJ280,Controle!$2:$3,2,FALSE)*14-8,"")</f>
        <v/>
      </c>
      <c r="AI280" s="108" t="str">
        <f>IF(AJ280&lt;&gt;"",HLOOKUP(AJ280,Controle!$2:$3,2,FALSE)+3,"")</f>
        <v/>
      </c>
      <c r="AJ280" s="105" t="str">
        <f t="shared" si="75"/>
        <v/>
      </c>
      <c r="AK280" s="101" t="str">
        <f t="shared" si="76"/>
        <v/>
      </c>
      <c r="AL280" s="89" t="str">
        <f t="shared" si="67"/>
        <v/>
      </c>
      <c r="AM280" s="89" t="str">
        <f t="shared" si="68"/>
        <v/>
      </c>
      <c r="AN280" s="89" t="str">
        <f t="shared" si="69"/>
        <v/>
      </c>
      <c r="AO280" s="89" t="str">
        <f t="shared" si="70"/>
        <v/>
      </c>
      <c r="AP280" s="89" t="str">
        <f t="shared" si="71"/>
        <v/>
      </c>
    </row>
    <row r="281" spans="1:42">
      <c r="A281" t="str">
        <f>IF(B281&lt;&gt;"",VLOOKUP(B281,'Agents Postes'!E$3:F$17,2,FALSE),"")</f>
        <v/>
      </c>
      <c r="B281" s="57"/>
      <c r="C281" s="58"/>
      <c r="D281" s="59"/>
      <c r="E281" s="59"/>
      <c r="F281" s="60"/>
      <c r="G281" s="61"/>
      <c r="H281" s="60"/>
      <c r="I281" s="61"/>
      <c r="J281" s="63"/>
      <c r="K281" s="59"/>
      <c r="L281" s="62"/>
      <c r="M281" s="52"/>
      <c r="N281" s="130"/>
      <c r="P281" s="65" t="str">
        <f t="shared" si="72"/>
        <v>NC</v>
      </c>
      <c r="X281" s="89"/>
      <c r="Y281" s="89" t="str">
        <f t="shared" si="62"/>
        <v/>
      </c>
      <c r="Z281" s="89" t="str">
        <f t="shared" si="63"/>
        <v/>
      </c>
      <c r="AA281" s="89" t="str">
        <f t="shared" si="64"/>
        <v/>
      </c>
      <c r="AB281" s="89" t="str">
        <f t="shared" si="65"/>
        <v/>
      </c>
      <c r="AC281" s="89" t="str">
        <f t="shared" si="66"/>
        <v/>
      </c>
      <c r="AD281" s="100" t="str">
        <f t="shared" si="73"/>
        <v/>
      </c>
      <c r="AE281" s="104" t="str">
        <f t="shared" si="74"/>
        <v/>
      </c>
      <c r="AF281" s="108" t="str">
        <f>IF(AE281&lt;&gt;"",HLOOKUP(AE281,Controle!$2:$3,2,FALSE)+3,"")</f>
        <v/>
      </c>
      <c r="AG281" s="104" t="str">
        <f>IF(AE281&lt;&gt;"",HLOOKUP(AE281,Controle!$2:$3,2,FALSE)+HLOOKUP(AE281,Controle!$2:$3,2,FALSE)*14-8,"")</f>
        <v/>
      </c>
      <c r="AH281" s="105" t="str">
        <f>IF(AJ281&lt;&gt;"",HLOOKUP(AJ281,Controle!$2:$3,2,FALSE)+HLOOKUP(AJ281,Controle!$2:$3,2,FALSE)*14-8,"")</f>
        <v/>
      </c>
      <c r="AI281" s="108" t="str">
        <f>IF(AJ281&lt;&gt;"",HLOOKUP(AJ281,Controle!$2:$3,2,FALSE)+3,"")</f>
        <v/>
      </c>
      <c r="AJ281" s="105" t="str">
        <f t="shared" si="75"/>
        <v/>
      </c>
      <c r="AK281" s="101" t="str">
        <f t="shared" si="76"/>
        <v/>
      </c>
      <c r="AL281" s="89" t="str">
        <f t="shared" si="67"/>
        <v/>
      </c>
      <c r="AM281" s="89" t="str">
        <f t="shared" si="68"/>
        <v/>
      </c>
      <c r="AN281" s="89" t="str">
        <f t="shared" si="69"/>
        <v/>
      </c>
      <c r="AO281" s="89" t="str">
        <f t="shared" si="70"/>
        <v/>
      </c>
      <c r="AP281" s="89" t="str">
        <f t="shared" si="71"/>
        <v/>
      </c>
    </row>
    <row r="282" spans="1:42">
      <c r="A282" t="str">
        <f>IF(B282&lt;&gt;"",VLOOKUP(B282,'Agents Postes'!E$3:F$17,2,FALSE),"")</f>
        <v/>
      </c>
      <c r="B282" s="47"/>
      <c r="C282" s="53"/>
      <c r="D282" s="49"/>
      <c r="E282" s="49"/>
      <c r="F282" s="54"/>
      <c r="G282" s="50"/>
      <c r="H282" s="54"/>
      <c r="I282" s="50"/>
      <c r="J282" s="56"/>
      <c r="K282" s="49"/>
      <c r="L282" s="55"/>
      <c r="M282" s="52"/>
      <c r="N282" s="131"/>
      <c r="P282" s="64" t="str">
        <f t="shared" si="72"/>
        <v>NC</v>
      </c>
      <c r="X282" s="89"/>
      <c r="Y282" s="89" t="str">
        <f t="shared" si="62"/>
        <v/>
      </c>
      <c r="Z282" s="89" t="str">
        <f t="shared" si="63"/>
        <v/>
      </c>
      <c r="AA282" s="89" t="str">
        <f t="shared" si="64"/>
        <v/>
      </c>
      <c r="AB282" s="89" t="str">
        <f t="shared" si="65"/>
        <v/>
      </c>
      <c r="AC282" s="89" t="str">
        <f t="shared" si="66"/>
        <v/>
      </c>
      <c r="AD282" s="100" t="str">
        <f t="shared" si="73"/>
        <v/>
      </c>
      <c r="AE282" s="104" t="str">
        <f t="shared" si="74"/>
        <v/>
      </c>
      <c r="AF282" s="108" t="str">
        <f>IF(AE282&lt;&gt;"",HLOOKUP(AE282,Controle!$2:$3,2,FALSE)+3,"")</f>
        <v/>
      </c>
      <c r="AG282" s="104" t="str">
        <f>IF(AE282&lt;&gt;"",HLOOKUP(AE282,Controle!$2:$3,2,FALSE)+HLOOKUP(AE282,Controle!$2:$3,2,FALSE)*14-8,"")</f>
        <v/>
      </c>
      <c r="AH282" s="105" t="str">
        <f>IF(AJ282&lt;&gt;"",HLOOKUP(AJ282,Controle!$2:$3,2,FALSE)+HLOOKUP(AJ282,Controle!$2:$3,2,FALSE)*14-8,"")</f>
        <v/>
      </c>
      <c r="AI282" s="108" t="str">
        <f>IF(AJ282&lt;&gt;"",HLOOKUP(AJ282,Controle!$2:$3,2,FALSE)+3,"")</f>
        <v/>
      </c>
      <c r="AJ282" s="105" t="str">
        <f t="shared" si="75"/>
        <v/>
      </c>
      <c r="AK282" s="101" t="str">
        <f t="shared" si="76"/>
        <v/>
      </c>
      <c r="AL282" s="89" t="str">
        <f t="shared" si="67"/>
        <v/>
      </c>
      <c r="AM282" s="89" t="str">
        <f t="shared" si="68"/>
        <v/>
      </c>
      <c r="AN282" s="89" t="str">
        <f t="shared" si="69"/>
        <v/>
      </c>
      <c r="AO282" s="89" t="str">
        <f t="shared" si="70"/>
        <v/>
      </c>
      <c r="AP282" s="89" t="str">
        <f t="shared" si="71"/>
        <v/>
      </c>
    </row>
    <row r="283" spans="1:42">
      <c r="A283" t="str">
        <f>IF(B283&lt;&gt;"",VLOOKUP(B283,'Agents Postes'!E$3:F$17,2,FALSE),"")</f>
        <v/>
      </c>
      <c r="B283" s="57"/>
      <c r="C283" s="58"/>
      <c r="D283" s="59"/>
      <c r="E283" s="59"/>
      <c r="F283" s="60"/>
      <c r="G283" s="61"/>
      <c r="H283" s="60"/>
      <c r="I283" s="61"/>
      <c r="J283" s="63"/>
      <c r="K283" s="59"/>
      <c r="L283" s="62"/>
      <c r="M283" s="52"/>
      <c r="N283" s="130"/>
      <c r="P283" s="65" t="str">
        <f t="shared" si="72"/>
        <v>NC</v>
      </c>
      <c r="X283" s="89"/>
      <c r="Y283" s="89" t="str">
        <f t="shared" si="62"/>
        <v/>
      </c>
      <c r="Z283" s="89" t="str">
        <f t="shared" si="63"/>
        <v/>
      </c>
      <c r="AA283" s="89" t="str">
        <f t="shared" si="64"/>
        <v/>
      </c>
      <c r="AB283" s="89" t="str">
        <f t="shared" si="65"/>
        <v/>
      </c>
      <c r="AC283" s="89" t="str">
        <f t="shared" si="66"/>
        <v/>
      </c>
      <c r="AD283" s="100" t="str">
        <f t="shared" si="73"/>
        <v/>
      </c>
      <c r="AE283" s="104" t="str">
        <f t="shared" si="74"/>
        <v/>
      </c>
      <c r="AF283" s="108" t="str">
        <f>IF(AE283&lt;&gt;"",HLOOKUP(AE283,Controle!$2:$3,2,FALSE)+3,"")</f>
        <v/>
      </c>
      <c r="AG283" s="104" t="str">
        <f>IF(AE283&lt;&gt;"",HLOOKUP(AE283,Controle!$2:$3,2,FALSE)+HLOOKUP(AE283,Controle!$2:$3,2,FALSE)*14-8,"")</f>
        <v/>
      </c>
      <c r="AH283" s="105" t="str">
        <f>IF(AJ283&lt;&gt;"",HLOOKUP(AJ283,Controle!$2:$3,2,FALSE)+HLOOKUP(AJ283,Controle!$2:$3,2,FALSE)*14-8,"")</f>
        <v/>
      </c>
      <c r="AI283" s="108" t="str">
        <f>IF(AJ283&lt;&gt;"",HLOOKUP(AJ283,Controle!$2:$3,2,FALSE)+3,"")</f>
        <v/>
      </c>
      <c r="AJ283" s="105" t="str">
        <f t="shared" si="75"/>
        <v/>
      </c>
      <c r="AK283" s="101" t="str">
        <f t="shared" si="76"/>
        <v/>
      </c>
      <c r="AL283" s="89" t="str">
        <f t="shared" si="67"/>
        <v/>
      </c>
      <c r="AM283" s="89" t="str">
        <f t="shared" si="68"/>
        <v/>
      </c>
      <c r="AN283" s="89" t="str">
        <f t="shared" si="69"/>
        <v/>
      </c>
      <c r="AO283" s="89" t="str">
        <f t="shared" si="70"/>
        <v/>
      </c>
      <c r="AP283" s="89" t="str">
        <f t="shared" si="71"/>
        <v/>
      </c>
    </row>
    <row r="284" spans="1:42">
      <c r="A284" t="str">
        <f>IF(B284&lt;&gt;"",VLOOKUP(B284,'Agents Postes'!E$3:F$17,2,FALSE),"")</f>
        <v/>
      </c>
      <c r="B284" s="47"/>
      <c r="C284" s="53"/>
      <c r="D284" s="49"/>
      <c r="E284" s="49"/>
      <c r="F284" s="54"/>
      <c r="G284" s="50"/>
      <c r="H284" s="54"/>
      <c r="I284" s="50"/>
      <c r="J284" s="56"/>
      <c r="K284" s="49"/>
      <c r="L284" s="55"/>
      <c r="M284" s="52"/>
      <c r="N284" s="131"/>
      <c r="P284" s="64" t="str">
        <f t="shared" si="72"/>
        <v>NC</v>
      </c>
      <c r="X284" s="89"/>
      <c r="Y284" s="89" t="str">
        <f t="shared" si="62"/>
        <v/>
      </c>
      <c r="Z284" s="89" t="str">
        <f t="shared" si="63"/>
        <v/>
      </c>
      <c r="AA284" s="89" t="str">
        <f t="shared" si="64"/>
        <v/>
      </c>
      <c r="AB284" s="89" t="str">
        <f t="shared" si="65"/>
        <v/>
      </c>
      <c r="AC284" s="89" t="str">
        <f t="shared" si="66"/>
        <v/>
      </c>
      <c r="AD284" s="100" t="str">
        <f t="shared" si="73"/>
        <v/>
      </c>
      <c r="AE284" s="104" t="str">
        <f t="shared" si="74"/>
        <v/>
      </c>
      <c r="AF284" s="108" t="str">
        <f>IF(AE284&lt;&gt;"",HLOOKUP(AE284,Controle!$2:$3,2,FALSE)+3,"")</f>
        <v/>
      </c>
      <c r="AG284" s="104" t="str">
        <f>IF(AE284&lt;&gt;"",HLOOKUP(AE284,Controle!$2:$3,2,FALSE)+HLOOKUP(AE284,Controle!$2:$3,2,FALSE)*14-8,"")</f>
        <v/>
      </c>
      <c r="AH284" s="105" t="str">
        <f>IF(AJ284&lt;&gt;"",HLOOKUP(AJ284,Controle!$2:$3,2,FALSE)+HLOOKUP(AJ284,Controle!$2:$3,2,FALSE)*14-8,"")</f>
        <v/>
      </c>
      <c r="AI284" s="108" t="str">
        <f>IF(AJ284&lt;&gt;"",HLOOKUP(AJ284,Controle!$2:$3,2,FALSE)+3,"")</f>
        <v/>
      </c>
      <c r="AJ284" s="105" t="str">
        <f t="shared" si="75"/>
        <v/>
      </c>
      <c r="AK284" s="101" t="str">
        <f t="shared" si="76"/>
        <v/>
      </c>
      <c r="AL284" s="89" t="str">
        <f t="shared" si="67"/>
        <v/>
      </c>
      <c r="AM284" s="89" t="str">
        <f t="shared" si="68"/>
        <v/>
      </c>
      <c r="AN284" s="89" t="str">
        <f t="shared" si="69"/>
        <v/>
      </c>
      <c r="AO284" s="89" t="str">
        <f t="shared" si="70"/>
        <v/>
      </c>
      <c r="AP284" s="89" t="str">
        <f t="shared" si="71"/>
        <v/>
      </c>
    </row>
    <row r="285" spans="1:42">
      <c r="A285" t="str">
        <f>IF(B285&lt;&gt;"",VLOOKUP(B285,'Agents Postes'!E$3:F$17,2,FALSE),"")</f>
        <v/>
      </c>
      <c r="B285" s="57"/>
      <c r="C285" s="58"/>
      <c r="D285" s="59"/>
      <c r="E285" s="59"/>
      <c r="F285" s="60"/>
      <c r="G285" s="61"/>
      <c r="H285" s="60"/>
      <c r="I285" s="61"/>
      <c r="J285" s="63"/>
      <c r="K285" s="59"/>
      <c r="L285" s="62"/>
      <c r="M285" s="52"/>
      <c r="N285" s="130"/>
      <c r="P285" s="65" t="str">
        <f t="shared" si="72"/>
        <v>NC</v>
      </c>
      <c r="X285" s="89"/>
      <c r="Y285" s="89" t="str">
        <f t="shared" si="62"/>
        <v/>
      </c>
      <c r="Z285" s="89" t="str">
        <f t="shared" si="63"/>
        <v/>
      </c>
      <c r="AA285" s="89" t="str">
        <f t="shared" si="64"/>
        <v/>
      </c>
      <c r="AB285" s="89" t="str">
        <f t="shared" si="65"/>
        <v/>
      </c>
      <c r="AC285" s="89" t="str">
        <f t="shared" si="66"/>
        <v/>
      </c>
      <c r="AD285" s="100" t="str">
        <f t="shared" si="73"/>
        <v/>
      </c>
      <c r="AE285" s="104" t="str">
        <f t="shared" si="74"/>
        <v/>
      </c>
      <c r="AF285" s="108" t="str">
        <f>IF(AE285&lt;&gt;"",HLOOKUP(AE285,Controle!$2:$3,2,FALSE)+3,"")</f>
        <v/>
      </c>
      <c r="AG285" s="104" t="str">
        <f>IF(AE285&lt;&gt;"",HLOOKUP(AE285,Controle!$2:$3,2,FALSE)+HLOOKUP(AE285,Controle!$2:$3,2,FALSE)*14-8,"")</f>
        <v/>
      </c>
      <c r="AH285" s="105" t="str">
        <f>IF(AJ285&lt;&gt;"",HLOOKUP(AJ285,Controle!$2:$3,2,FALSE)+HLOOKUP(AJ285,Controle!$2:$3,2,FALSE)*14-8,"")</f>
        <v/>
      </c>
      <c r="AI285" s="108" t="str">
        <f>IF(AJ285&lt;&gt;"",HLOOKUP(AJ285,Controle!$2:$3,2,FALSE)+3,"")</f>
        <v/>
      </c>
      <c r="AJ285" s="105" t="str">
        <f t="shared" si="75"/>
        <v/>
      </c>
      <c r="AK285" s="101" t="str">
        <f t="shared" si="76"/>
        <v/>
      </c>
      <c r="AL285" s="89" t="str">
        <f t="shared" si="67"/>
        <v/>
      </c>
      <c r="AM285" s="89" t="str">
        <f t="shared" si="68"/>
        <v/>
      </c>
      <c r="AN285" s="89" t="str">
        <f t="shared" si="69"/>
        <v/>
      </c>
      <c r="AO285" s="89" t="str">
        <f t="shared" si="70"/>
        <v/>
      </c>
      <c r="AP285" s="89" t="str">
        <f t="shared" si="71"/>
        <v/>
      </c>
    </row>
    <row r="286" spans="1:42">
      <c r="A286" t="str">
        <f>IF(B286&lt;&gt;"",VLOOKUP(B286,'Agents Postes'!E$3:F$17,2,FALSE),"")</f>
        <v/>
      </c>
      <c r="B286" s="47"/>
      <c r="C286" s="53"/>
      <c r="D286" s="49"/>
      <c r="E286" s="49"/>
      <c r="F286" s="54"/>
      <c r="G286" s="50"/>
      <c r="H286" s="54"/>
      <c r="I286" s="50"/>
      <c r="J286" s="56"/>
      <c r="K286" s="49"/>
      <c r="L286" s="55"/>
      <c r="M286" s="52"/>
      <c r="N286" s="131"/>
      <c r="P286" s="64" t="str">
        <f t="shared" si="72"/>
        <v>NC</v>
      </c>
      <c r="X286" s="89"/>
      <c r="Y286" s="89" t="str">
        <f t="shared" si="62"/>
        <v/>
      </c>
      <c r="Z286" s="89" t="str">
        <f t="shared" si="63"/>
        <v/>
      </c>
      <c r="AA286" s="89" t="str">
        <f t="shared" si="64"/>
        <v/>
      </c>
      <c r="AB286" s="89" t="str">
        <f t="shared" si="65"/>
        <v/>
      </c>
      <c r="AC286" s="89" t="str">
        <f t="shared" si="66"/>
        <v/>
      </c>
      <c r="AD286" s="100" t="str">
        <f t="shared" si="73"/>
        <v/>
      </c>
      <c r="AE286" s="104" t="str">
        <f t="shared" si="74"/>
        <v/>
      </c>
      <c r="AF286" s="108" t="str">
        <f>IF(AE286&lt;&gt;"",HLOOKUP(AE286,Controle!$2:$3,2,FALSE)+3,"")</f>
        <v/>
      </c>
      <c r="AG286" s="104" t="str">
        <f>IF(AE286&lt;&gt;"",HLOOKUP(AE286,Controle!$2:$3,2,FALSE)+HLOOKUP(AE286,Controle!$2:$3,2,FALSE)*14-8,"")</f>
        <v/>
      </c>
      <c r="AH286" s="105" t="str">
        <f>IF(AJ286&lt;&gt;"",HLOOKUP(AJ286,Controle!$2:$3,2,FALSE)+HLOOKUP(AJ286,Controle!$2:$3,2,FALSE)*14-8,"")</f>
        <v/>
      </c>
      <c r="AI286" s="108" t="str">
        <f>IF(AJ286&lt;&gt;"",HLOOKUP(AJ286,Controle!$2:$3,2,FALSE)+3,"")</f>
        <v/>
      </c>
      <c r="AJ286" s="105" t="str">
        <f t="shared" si="75"/>
        <v/>
      </c>
      <c r="AK286" s="101" t="str">
        <f t="shared" si="76"/>
        <v/>
      </c>
      <c r="AL286" s="89" t="str">
        <f t="shared" si="67"/>
        <v/>
      </c>
      <c r="AM286" s="89" t="str">
        <f t="shared" si="68"/>
        <v/>
      </c>
      <c r="AN286" s="89" t="str">
        <f t="shared" si="69"/>
        <v/>
      </c>
      <c r="AO286" s="89" t="str">
        <f t="shared" si="70"/>
        <v/>
      </c>
      <c r="AP286" s="89" t="str">
        <f t="shared" si="71"/>
        <v/>
      </c>
    </row>
    <row r="287" spans="1:42">
      <c r="A287" t="str">
        <f>IF(B287&lt;&gt;"",VLOOKUP(B287,'Agents Postes'!E$3:F$17,2,FALSE),"")</f>
        <v/>
      </c>
      <c r="B287" s="57"/>
      <c r="C287" s="58"/>
      <c r="D287" s="59"/>
      <c r="E287" s="59"/>
      <c r="F287" s="60"/>
      <c r="G287" s="61"/>
      <c r="H287" s="60"/>
      <c r="I287" s="61"/>
      <c r="J287" s="63"/>
      <c r="K287" s="59"/>
      <c r="L287" s="62"/>
      <c r="M287" s="52"/>
      <c r="N287" s="130"/>
      <c r="P287" s="65" t="str">
        <f t="shared" si="72"/>
        <v>NC</v>
      </c>
      <c r="X287" s="89"/>
      <c r="Y287" s="89" t="str">
        <f t="shared" si="62"/>
        <v/>
      </c>
      <c r="Z287" s="89" t="str">
        <f t="shared" si="63"/>
        <v/>
      </c>
      <c r="AA287" s="89" t="str">
        <f t="shared" si="64"/>
        <v/>
      </c>
      <c r="AB287" s="89" t="str">
        <f t="shared" si="65"/>
        <v/>
      </c>
      <c r="AC287" s="89" t="str">
        <f t="shared" si="66"/>
        <v/>
      </c>
      <c r="AD287" s="100" t="str">
        <f t="shared" si="73"/>
        <v/>
      </c>
      <c r="AE287" s="104" t="str">
        <f t="shared" si="74"/>
        <v/>
      </c>
      <c r="AF287" s="108" t="str">
        <f>IF(AE287&lt;&gt;"",HLOOKUP(AE287,Controle!$2:$3,2,FALSE)+3,"")</f>
        <v/>
      </c>
      <c r="AG287" s="104" t="str">
        <f>IF(AE287&lt;&gt;"",HLOOKUP(AE287,Controle!$2:$3,2,FALSE)+HLOOKUP(AE287,Controle!$2:$3,2,FALSE)*14-8,"")</f>
        <v/>
      </c>
      <c r="AH287" s="105" t="str">
        <f>IF(AJ287&lt;&gt;"",HLOOKUP(AJ287,Controle!$2:$3,2,FALSE)+HLOOKUP(AJ287,Controle!$2:$3,2,FALSE)*14-8,"")</f>
        <v/>
      </c>
      <c r="AI287" s="108" t="str">
        <f>IF(AJ287&lt;&gt;"",HLOOKUP(AJ287,Controle!$2:$3,2,FALSE)+3,"")</f>
        <v/>
      </c>
      <c r="AJ287" s="105" t="str">
        <f t="shared" si="75"/>
        <v/>
      </c>
      <c r="AK287" s="101" t="str">
        <f t="shared" si="76"/>
        <v/>
      </c>
      <c r="AL287" s="89" t="str">
        <f t="shared" si="67"/>
        <v/>
      </c>
      <c r="AM287" s="89" t="str">
        <f t="shared" si="68"/>
        <v/>
      </c>
      <c r="AN287" s="89" t="str">
        <f t="shared" si="69"/>
        <v/>
      </c>
      <c r="AO287" s="89" t="str">
        <f t="shared" si="70"/>
        <v/>
      </c>
      <c r="AP287" s="89" t="str">
        <f t="shared" si="71"/>
        <v/>
      </c>
    </row>
    <row r="288" spans="1:42">
      <c r="A288" t="str">
        <f>IF(B288&lt;&gt;"",VLOOKUP(B288,'Agents Postes'!E$3:F$17,2,FALSE),"")</f>
        <v/>
      </c>
      <c r="B288" s="47"/>
      <c r="C288" s="53"/>
      <c r="D288" s="49"/>
      <c r="E288" s="49"/>
      <c r="F288" s="54"/>
      <c r="G288" s="50"/>
      <c r="H288" s="54"/>
      <c r="I288" s="50"/>
      <c r="J288" s="56"/>
      <c r="K288" s="49"/>
      <c r="L288" s="55"/>
      <c r="M288" s="52"/>
      <c r="N288" s="131"/>
      <c r="P288" s="64" t="str">
        <f t="shared" si="72"/>
        <v>NC</v>
      </c>
      <c r="X288" s="89"/>
      <c r="Y288" s="89" t="str">
        <f t="shared" si="62"/>
        <v/>
      </c>
      <c r="Z288" s="89" t="str">
        <f t="shared" si="63"/>
        <v/>
      </c>
      <c r="AA288" s="89" t="str">
        <f t="shared" si="64"/>
        <v/>
      </c>
      <c r="AB288" s="89" t="str">
        <f t="shared" si="65"/>
        <v/>
      </c>
      <c r="AC288" s="89" t="str">
        <f t="shared" si="66"/>
        <v/>
      </c>
      <c r="AD288" s="100" t="str">
        <f t="shared" si="73"/>
        <v/>
      </c>
      <c r="AE288" s="104" t="str">
        <f t="shared" si="74"/>
        <v/>
      </c>
      <c r="AF288" s="108" t="str">
        <f>IF(AE288&lt;&gt;"",HLOOKUP(AE288,Controle!$2:$3,2,FALSE)+3,"")</f>
        <v/>
      </c>
      <c r="AG288" s="104" t="str">
        <f>IF(AE288&lt;&gt;"",HLOOKUP(AE288,Controle!$2:$3,2,FALSE)+HLOOKUP(AE288,Controle!$2:$3,2,FALSE)*14-8,"")</f>
        <v/>
      </c>
      <c r="AH288" s="105" t="str">
        <f>IF(AJ288&lt;&gt;"",HLOOKUP(AJ288,Controle!$2:$3,2,FALSE)+HLOOKUP(AJ288,Controle!$2:$3,2,FALSE)*14-8,"")</f>
        <v/>
      </c>
      <c r="AI288" s="108" t="str">
        <f>IF(AJ288&lt;&gt;"",HLOOKUP(AJ288,Controle!$2:$3,2,FALSE)+3,"")</f>
        <v/>
      </c>
      <c r="AJ288" s="105" t="str">
        <f t="shared" si="75"/>
        <v/>
      </c>
      <c r="AK288" s="101" t="str">
        <f t="shared" si="76"/>
        <v/>
      </c>
      <c r="AL288" s="89" t="str">
        <f t="shared" si="67"/>
        <v/>
      </c>
      <c r="AM288" s="89" t="str">
        <f t="shared" si="68"/>
        <v/>
      </c>
      <c r="AN288" s="89" t="str">
        <f t="shared" si="69"/>
        <v/>
      </c>
      <c r="AO288" s="89" t="str">
        <f t="shared" si="70"/>
        <v/>
      </c>
      <c r="AP288" s="89" t="str">
        <f t="shared" si="71"/>
        <v/>
      </c>
    </row>
    <row r="289" spans="1:42">
      <c r="A289" t="str">
        <f>IF(B289&lt;&gt;"",VLOOKUP(B289,'Agents Postes'!E$3:F$17,2,FALSE),"")</f>
        <v/>
      </c>
      <c r="B289" s="57"/>
      <c r="C289" s="58"/>
      <c r="D289" s="59"/>
      <c r="E289" s="59"/>
      <c r="F289" s="60"/>
      <c r="G289" s="61"/>
      <c r="H289" s="60"/>
      <c r="I289" s="61"/>
      <c r="J289" s="63"/>
      <c r="K289" s="59"/>
      <c r="L289" s="62"/>
      <c r="M289" s="52"/>
      <c r="N289" s="130"/>
      <c r="P289" s="65" t="str">
        <f t="shared" si="72"/>
        <v>NC</v>
      </c>
      <c r="X289" s="89"/>
      <c r="Y289" s="89" t="str">
        <f t="shared" si="62"/>
        <v/>
      </c>
      <c r="Z289" s="89" t="str">
        <f t="shared" si="63"/>
        <v/>
      </c>
      <c r="AA289" s="89" t="str">
        <f t="shared" si="64"/>
        <v/>
      </c>
      <c r="AB289" s="89" t="str">
        <f t="shared" si="65"/>
        <v/>
      </c>
      <c r="AC289" s="89" t="str">
        <f t="shared" si="66"/>
        <v/>
      </c>
      <c r="AD289" s="100" t="str">
        <f t="shared" si="73"/>
        <v/>
      </c>
      <c r="AE289" s="104" t="str">
        <f t="shared" si="74"/>
        <v/>
      </c>
      <c r="AF289" s="108" t="str">
        <f>IF(AE289&lt;&gt;"",HLOOKUP(AE289,Controle!$2:$3,2,FALSE)+3,"")</f>
        <v/>
      </c>
      <c r="AG289" s="104" t="str">
        <f>IF(AE289&lt;&gt;"",HLOOKUP(AE289,Controle!$2:$3,2,FALSE)+HLOOKUP(AE289,Controle!$2:$3,2,FALSE)*14-8,"")</f>
        <v/>
      </c>
      <c r="AH289" s="105" t="str">
        <f>IF(AJ289&lt;&gt;"",HLOOKUP(AJ289,Controle!$2:$3,2,FALSE)+HLOOKUP(AJ289,Controle!$2:$3,2,FALSE)*14-8,"")</f>
        <v/>
      </c>
      <c r="AI289" s="108" t="str">
        <f>IF(AJ289&lt;&gt;"",HLOOKUP(AJ289,Controle!$2:$3,2,FALSE)+3,"")</f>
        <v/>
      </c>
      <c r="AJ289" s="105" t="str">
        <f t="shared" si="75"/>
        <v/>
      </c>
      <c r="AK289" s="101" t="str">
        <f t="shared" si="76"/>
        <v/>
      </c>
      <c r="AL289" s="89" t="str">
        <f t="shared" si="67"/>
        <v/>
      </c>
      <c r="AM289" s="89" t="str">
        <f t="shared" si="68"/>
        <v/>
      </c>
      <c r="AN289" s="89" t="str">
        <f t="shared" si="69"/>
        <v/>
      </c>
      <c r="AO289" s="89" t="str">
        <f t="shared" si="70"/>
        <v/>
      </c>
      <c r="AP289" s="89" t="str">
        <f t="shared" si="71"/>
        <v/>
      </c>
    </row>
    <row r="290" spans="1:42">
      <c r="A290" t="str">
        <f>IF(B290&lt;&gt;"",VLOOKUP(B290,'Agents Postes'!E$3:F$17,2,FALSE),"")</f>
        <v/>
      </c>
      <c r="B290" s="47"/>
      <c r="C290" s="53"/>
      <c r="D290" s="49"/>
      <c r="E290" s="49"/>
      <c r="F290" s="54"/>
      <c r="G290" s="50"/>
      <c r="H290" s="54"/>
      <c r="I290" s="50"/>
      <c r="J290" s="56"/>
      <c r="K290" s="49"/>
      <c r="L290" s="55"/>
      <c r="M290" s="52"/>
      <c r="N290" s="131"/>
      <c r="P290" s="64" t="str">
        <f t="shared" si="72"/>
        <v>NC</v>
      </c>
      <c r="X290" s="89"/>
      <c r="Y290" s="89" t="str">
        <f t="shared" si="62"/>
        <v/>
      </c>
      <c r="Z290" s="89" t="str">
        <f t="shared" si="63"/>
        <v/>
      </c>
      <c r="AA290" s="89" t="str">
        <f t="shared" si="64"/>
        <v/>
      </c>
      <c r="AB290" s="89" t="str">
        <f t="shared" si="65"/>
        <v/>
      </c>
      <c r="AC290" s="89" t="str">
        <f t="shared" si="66"/>
        <v/>
      </c>
      <c r="AD290" s="100" t="str">
        <f t="shared" si="73"/>
        <v/>
      </c>
      <c r="AE290" s="104" t="str">
        <f t="shared" si="74"/>
        <v/>
      </c>
      <c r="AF290" s="108" t="str">
        <f>IF(AE290&lt;&gt;"",HLOOKUP(AE290,Controle!$2:$3,2,FALSE)+3,"")</f>
        <v/>
      </c>
      <c r="AG290" s="104" t="str">
        <f>IF(AE290&lt;&gt;"",HLOOKUP(AE290,Controle!$2:$3,2,FALSE)+HLOOKUP(AE290,Controle!$2:$3,2,FALSE)*14-8,"")</f>
        <v/>
      </c>
      <c r="AH290" s="105" t="str">
        <f>IF(AJ290&lt;&gt;"",HLOOKUP(AJ290,Controle!$2:$3,2,FALSE)+HLOOKUP(AJ290,Controle!$2:$3,2,FALSE)*14-8,"")</f>
        <v/>
      </c>
      <c r="AI290" s="108" t="str">
        <f>IF(AJ290&lt;&gt;"",HLOOKUP(AJ290,Controle!$2:$3,2,FALSE)+3,"")</f>
        <v/>
      </c>
      <c r="AJ290" s="105" t="str">
        <f t="shared" si="75"/>
        <v/>
      </c>
      <c r="AK290" s="101" t="str">
        <f t="shared" si="76"/>
        <v/>
      </c>
      <c r="AL290" s="89" t="str">
        <f t="shared" si="67"/>
        <v/>
      </c>
      <c r="AM290" s="89" t="str">
        <f t="shared" si="68"/>
        <v/>
      </c>
      <c r="AN290" s="89" t="str">
        <f t="shared" si="69"/>
        <v/>
      </c>
      <c r="AO290" s="89" t="str">
        <f t="shared" si="70"/>
        <v/>
      </c>
      <c r="AP290" s="89" t="str">
        <f t="shared" si="71"/>
        <v/>
      </c>
    </row>
    <row r="291" spans="1:42">
      <c r="A291" t="str">
        <f>IF(B291&lt;&gt;"",VLOOKUP(B291,'Agents Postes'!E$3:F$17,2,FALSE),"")</f>
        <v/>
      </c>
      <c r="B291" s="57"/>
      <c r="C291" s="58"/>
      <c r="D291" s="59"/>
      <c r="E291" s="59"/>
      <c r="F291" s="60"/>
      <c r="G291" s="61"/>
      <c r="H291" s="60"/>
      <c r="I291" s="61"/>
      <c r="J291" s="63"/>
      <c r="K291" s="59"/>
      <c r="L291" s="62"/>
      <c r="M291" s="52"/>
      <c r="N291" s="130"/>
      <c r="P291" s="65" t="str">
        <f t="shared" si="72"/>
        <v>NC</v>
      </c>
      <c r="X291" s="89"/>
      <c r="Y291" s="89" t="str">
        <f t="shared" si="62"/>
        <v/>
      </c>
      <c r="Z291" s="89" t="str">
        <f t="shared" si="63"/>
        <v/>
      </c>
      <c r="AA291" s="89" t="str">
        <f t="shared" si="64"/>
        <v/>
      </c>
      <c r="AB291" s="89" t="str">
        <f t="shared" si="65"/>
        <v/>
      </c>
      <c r="AC291" s="89" t="str">
        <f t="shared" si="66"/>
        <v/>
      </c>
      <c r="AD291" s="100" t="str">
        <f t="shared" si="73"/>
        <v/>
      </c>
      <c r="AE291" s="104" t="str">
        <f t="shared" si="74"/>
        <v/>
      </c>
      <c r="AF291" s="108" t="str">
        <f>IF(AE291&lt;&gt;"",HLOOKUP(AE291,Controle!$2:$3,2,FALSE)+3,"")</f>
        <v/>
      </c>
      <c r="AG291" s="104" t="str">
        <f>IF(AE291&lt;&gt;"",HLOOKUP(AE291,Controle!$2:$3,2,FALSE)+HLOOKUP(AE291,Controle!$2:$3,2,FALSE)*14-8,"")</f>
        <v/>
      </c>
      <c r="AH291" s="105" t="str">
        <f>IF(AJ291&lt;&gt;"",HLOOKUP(AJ291,Controle!$2:$3,2,FALSE)+HLOOKUP(AJ291,Controle!$2:$3,2,FALSE)*14-8,"")</f>
        <v/>
      </c>
      <c r="AI291" s="108" t="str">
        <f>IF(AJ291&lt;&gt;"",HLOOKUP(AJ291,Controle!$2:$3,2,FALSE)+3,"")</f>
        <v/>
      </c>
      <c r="AJ291" s="105" t="str">
        <f t="shared" si="75"/>
        <v/>
      </c>
      <c r="AK291" s="101" t="str">
        <f t="shared" si="76"/>
        <v/>
      </c>
      <c r="AL291" s="89" t="str">
        <f t="shared" si="67"/>
        <v/>
      </c>
      <c r="AM291" s="89" t="str">
        <f t="shared" si="68"/>
        <v/>
      </c>
      <c r="AN291" s="89" t="str">
        <f t="shared" si="69"/>
        <v/>
      </c>
      <c r="AO291" s="89" t="str">
        <f t="shared" si="70"/>
        <v/>
      </c>
      <c r="AP291" s="89" t="str">
        <f t="shared" si="71"/>
        <v/>
      </c>
    </row>
    <row r="292" spans="1:42">
      <c r="A292" t="str">
        <f>IF(B292&lt;&gt;"",VLOOKUP(B292,'Agents Postes'!E$3:F$17,2,FALSE),"")</f>
        <v/>
      </c>
      <c r="B292" s="47"/>
      <c r="C292" s="53"/>
      <c r="D292" s="49"/>
      <c r="E292" s="49"/>
      <c r="F292" s="54"/>
      <c r="G292" s="50"/>
      <c r="H292" s="54"/>
      <c r="I292" s="50"/>
      <c r="J292" s="56"/>
      <c r="K292" s="49"/>
      <c r="L292" s="55"/>
      <c r="M292" s="52"/>
      <c r="N292" s="131"/>
      <c r="P292" s="64" t="str">
        <f t="shared" si="72"/>
        <v>NC</v>
      </c>
      <c r="X292" s="89"/>
      <c r="Y292" s="89" t="str">
        <f t="shared" si="62"/>
        <v/>
      </c>
      <c r="Z292" s="89" t="str">
        <f t="shared" si="63"/>
        <v/>
      </c>
      <c r="AA292" s="89" t="str">
        <f t="shared" si="64"/>
        <v/>
      </c>
      <c r="AB292" s="89" t="str">
        <f t="shared" si="65"/>
        <v/>
      </c>
      <c r="AC292" s="89" t="str">
        <f t="shared" si="66"/>
        <v/>
      </c>
      <c r="AD292" s="100" t="str">
        <f t="shared" si="73"/>
        <v/>
      </c>
      <c r="AE292" s="104" t="str">
        <f t="shared" si="74"/>
        <v/>
      </c>
      <c r="AF292" s="108" t="str">
        <f>IF(AE292&lt;&gt;"",HLOOKUP(AE292,Controle!$2:$3,2,FALSE)+3,"")</f>
        <v/>
      </c>
      <c r="AG292" s="104" t="str">
        <f>IF(AE292&lt;&gt;"",HLOOKUP(AE292,Controle!$2:$3,2,FALSE)+HLOOKUP(AE292,Controle!$2:$3,2,FALSE)*14-8,"")</f>
        <v/>
      </c>
      <c r="AH292" s="105" t="str">
        <f>IF(AJ292&lt;&gt;"",HLOOKUP(AJ292,Controle!$2:$3,2,FALSE)+HLOOKUP(AJ292,Controle!$2:$3,2,FALSE)*14-8,"")</f>
        <v/>
      </c>
      <c r="AI292" s="108" t="str">
        <f>IF(AJ292&lt;&gt;"",HLOOKUP(AJ292,Controle!$2:$3,2,FALSE)+3,"")</f>
        <v/>
      </c>
      <c r="AJ292" s="105" t="str">
        <f t="shared" si="75"/>
        <v/>
      </c>
      <c r="AK292" s="101" t="str">
        <f t="shared" si="76"/>
        <v/>
      </c>
      <c r="AL292" s="89" t="str">
        <f t="shared" si="67"/>
        <v/>
      </c>
      <c r="AM292" s="89" t="str">
        <f t="shared" si="68"/>
        <v/>
      </c>
      <c r="AN292" s="89" t="str">
        <f t="shared" si="69"/>
        <v/>
      </c>
      <c r="AO292" s="89" t="str">
        <f t="shared" si="70"/>
        <v/>
      </c>
      <c r="AP292" s="89" t="str">
        <f t="shared" si="71"/>
        <v/>
      </c>
    </row>
    <row r="293" spans="1:42">
      <c r="A293" t="str">
        <f>IF(B293&lt;&gt;"",VLOOKUP(B293,'Agents Postes'!E$3:F$17,2,FALSE),"")</f>
        <v/>
      </c>
      <c r="B293" s="57"/>
      <c r="C293" s="58"/>
      <c r="D293" s="59"/>
      <c r="E293" s="59"/>
      <c r="F293" s="60"/>
      <c r="G293" s="61"/>
      <c r="H293" s="60"/>
      <c r="I293" s="61"/>
      <c r="J293" s="63"/>
      <c r="K293" s="59"/>
      <c r="L293" s="62"/>
      <c r="M293" s="52"/>
      <c r="N293" s="130"/>
      <c r="P293" s="65" t="str">
        <f t="shared" si="72"/>
        <v>NC</v>
      </c>
      <c r="X293" s="89"/>
      <c r="Y293" s="89" t="str">
        <f t="shared" si="62"/>
        <v/>
      </c>
      <c r="Z293" s="89" t="str">
        <f t="shared" si="63"/>
        <v/>
      </c>
      <c r="AA293" s="89" t="str">
        <f t="shared" si="64"/>
        <v/>
      </c>
      <c r="AB293" s="89" t="str">
        <f t="shared" si="65"/>
        <v/>
      </c>
      <c r="AC293" s="89" t="str">
        <f t="shared" si="66"/>
        <v/>
      </c>
      <c r="AD293" s="100" t="str">
        <f t="shared" si="73"/>
        <v/>
      </c>
      <c r="AE293" s="104" t="str">
        <f t="shared" si="74"/>
        <v/>
      </c>
      <c r="AF293" s="108" t="str">
        <f>IF(AE293&lt;&gt;"",HLOOKUP(AE293,Controle!$2:$3,2,FALSE)+3,"")</f>
        <v/>
      </c>
      <c r="AG293" s="104" t="str">
        <f>IF(AE293&lt;&gt;"",HLOOKUP(AE293,Controle!$2:$3,2,FALSE)+HLOOKUP(AE293,Controle!$2:$3,2,FALSE)*14-8,"")</f>
        <v/>
      </c>
      <c r="AH293" s="105" t="str">
        <f>IF(AJ293&lt;&gt;"",HLOOKUP(AJ293,Controle!$2:$3,2,FALSE)+HLOOKUP(AJ293,Controle!$2:$3,2,FALSE)*14-8,"")</f>
        <v/>
      </c>
      <c r="AI293" s="108" t="str">
        <f>IF(AJ293&lt;&gt;"",HLOOKUP(AJ293,Controle!$2:$3,2,FALSE)+3,"")</f>
        <v/>
      </c>
      <c r="AJ293" s="105" t="str">
        <f t="shared" si="75"/>
        <v/>
      </c>
      <c r="AK293" s="101" t="str">
        <f t="shared" si="76"/>
        <v/>
      </c>
      <c r="AL293" s="89" t="str">
        <f t="shared" si="67"/>
        <v/>
      </c>
      <c r="AM293" s="89" t="str">
        <f t="shared" si="68"/>
        <v/>
      </c>
      <c r="AN293" s="89" t="str">
        <f t="shared" si="69"/>
        <v/>
      </c>
      <c r="AO293" s="89" t="str">
        <f t="shared" si="70"/>
        <v/>
      </c>
      <c r="AP293" s="89" t="str">
        <f t="shared" si="71"/>
        <v/>
      </c>
    </row>
    <row r="294" spans="1:42">
      <c r="A294" t="str">
        <f>IF(B294&lt;&gt;"",VLOOKUP(B294,'Agents Postes'!E$3:F$17,2,FALSE),"")</f>
        <v/>
      </c>
      <c r="B294" s="47"/>
      <c r="C294" s="53"/>
      <c r="D294" s="49"/>
      <c r="E294" s="49"/>
      <c r="F294" s="54"/>
      <c r="G294" s="50"/>
      <c r="H294" s="54"/>
      <c r="I294" s="50"/>
      <c r="J294" s="56"/>
      <c r="K294" s="49"/>
      <c r="L294" s="55"/>
      <c r="M294" s="52"/>
      <c r="N294" s="131"/>
      <c r="P294" s="64" t="str">
        <f t="shared" si="72"/>
        <v>NC</v>
      </c>
      <c r="X294" s="89"/>
      <c r="Y294" s="89" t="str">
        <f t="shared" si="62"/>
        <v/>
      </c>
      <c r="Z294" s="89" t="str">
        <f t="shared" si="63"/>
        <v/>
      </c>
      <c r="AA294" s="89" t="str">
        <f t="shared" si="64"/>
        <v/>
      </c>
      <c r="AB294" s="89" t="str">
        <f t="shared" si="65"/>
        <v/>
      </c>
      <c r="AC294" s="89" t="str">
        <f t="shared" si="66"/>
        <v/>
      </c>
      <c r="AD294" s="100" t="str">
        <f t="shared" si="73"/>
        <v/>
      </c>
      <c r="AE294" s="104" t="str">
        <f t="shared" si="74"/>
        <v/>
      </c>
      <c r="AF294" s="108" t="str">
        <f>IF(AE294&lt;&gt;"",HLOOKUP(AE294,Controle!$2:$3,2,FALSE)+3,"")</f>
        <v/>
      </c>
      <c r="AG294" s="104" t="str">
        <f>IF(AE294&lt;&gt;"",HLOOKUP(AE294,Controle!$2:$3,2,FALSE)+HLOOKUP(AE294,Controle!$2:$3,2,FALSE)*14-8,"")</f>
        <v/>
      </c>
      <c r="AH294" s="105" t="str">
        <f>IF(AJ294&lt;&gt;"",HLOOKUP(AJ294,Controle!$2:$3,2,FALSE)+HLOOKUP(AJ294,Controle!$2:$3,2,FALSE)*14-8,"")</f>
        <v/>
      </c>
      <c r="AI294" s="108" t="str">
        <f>IF(AJ294&lt;&gt;"",HLOOKUP(AJ294,Controle!$2:$3,2,FALSE)+3,"")</f>
        <v/>
      </c>
      <c r="AJ294" s="105" t="str">
        <f t="shared" si="75"/>
        <v/>
      </c>
      <c r="AK294" s="101" t="str">
        <f t="shared" si="76"/>
        <v/>
      </c>
      <c r="AL294" s="89" t="str">
        <f t="shared" si="67"/>
        <v/>
      </c>
      <c r="AM294" s="89" t="str">
        <f t="shared" si="68"/>
        <v/>
      </c>
      <c r="AN294" s="89" t="str">
        <f t="shared" si="69"/>
        <v/>
      </c>
      <c r="AO294" s="89" t="str">
        <f t="shared" si="70"/>
        <v/>
      </c>
      <c r="AP294" s="89" t="str">
        <f t="shared" si="71"/>
        <v/>
      </c>
    </row>
    <row r="295" spans="1:42">
      <c r="A295" t="str">
        <f>IF(B295&lt;&gt;"",VLOOKUP(B295,'Agents Postes'!E$3:F$17,2,FALSE),"")</f>
        <v/>
      </c>
      <c r="B295" s="57"/>
      <c r="C295" s="58"/>
      <c r="D295" s="59"/>
      <c r="E295" s="59"/>
      <c r="F295" s="60"/>
      <c r="G295" s="61"/>
      <c r="H295" s="60"/>
      <c r="I295" s="61"/>
      <c r="J295" s="63"/>
      <c r="K295" s="59"/>
      <c r="L295" s="62"/>
      <c r="M295" s="52"/>
      <c r="N295" s="130"/>
      <c r="P295" s="65" t="str">
        <f t="shared" si="72"/>
        <v>NC</v>
      </c>
      <c r="X295" s="89"/>
      <c r="Y295" s="89" t="str">
        <f t="shared" si="62"/>
        <v/>
      </c>
      <c r="Z295" s="89" t="str">
        <f t="shared" si="63"/>
        <v/>
      </c>
      <c r="AA295" s="89" t="str">
        <f t="shared" si="64"/>
        <v/>
      </c>
      <c r="AB295" s="89" t="str">
        <f t="shared" si="65"/>
        <v/>
      </c>
      <c r="AC295" s="89" t="str">
        <f t="shared" si="66"/>
        <v/>
      </c>
      <c r="AD295" s="100" t="str">
        <f t="shared" si="73"/>
        <v/>
      </c>
      <c r="AE295" s="104" t="str">
        <f t="shared" si="74"/>
        <v/>
      </c>
      <c r="AF295" s="108" t="str">
        <f>IF(AE295&lt;&gt;"",HLOOKUP(AE295,Controle!$2:$3,2,FALSE)+3,"")</f>
        <v/>
      </c>
      <c r="AG295" s="104" t="str">
        <f>IF(AE295&lt;&gt;"",HLOOKUP(AE295,Controle!$2:$3,2,FALSE)+HLOOKUP(AE295,Controle!$2:$3,2,FALSE)*14-8,"")</f>
        <v/>
      </c>
      <c r="AH295" s="105" t="str">
        <f>IF(AJ295&lt;&gt;"",HLOOKUP(AJ295,Controle!$2:$3,2,FALSE)+HLOOKUP(AJ295,Controle!$2:$3,2,FALSE)*14-8,"")</f>
        <v/>
      </c>
      <c r="AI295" s="108" t="str">
        <f>IF(AJ295&lt;&gt;"",HLOOKUP(AJ295,Controle!$2:$3,2,FALSE)+3,"")</f>
        <v/>
      </c>
      <c r="AJ295" s="105" t="str">
        <f t="shared" si="75"/>
        <v/>
      </c>
      <c r="AK295" s="101" t="str">
        <f t="shared" si="76"/>
        <v/>
      </c>
      <c r="AL295" s="89" t="str">
        <f t="shared" si="67"/>
        <v/>
      </c>
      <c r="AM295" s="89" t="str">
        <f t="shared" si="68"/>
        <v/>
      </c>
      <c r="AN295" s="89" t="str">
        <f t="shared" si="69"/>
        <v/>
      </c>
      <c r="AO295" s="89" t="str">
        <f t="shared" si="70"/>
        <v/>
      </c>
      <c r="AP295" s="89" t="str">
        <f t="shared" si="71"/>
        <v/>
      </c>
    </row>
    <row r="296" spans="1:42">
      <c r="A296" t="str">
        <f>IF(B296&lt;&gt;"",VLOOKUP(B296,'Agents Postes'!E$3:F$17,2,FALSE),"")</f>
        <v/>
      </c>
      <c r="B296" s="47"/>
      <c r="C296" s="53"/>
      <c r="D296" s="49"/>
      <c r="E296" s="49"/>
      <c r="F296" s="54"/>
      <c r="G296" s="50"/>
      <c r="H296" s="54"/>
      <c r="I296" s="50"/>
      <c r="J296" s="56"/>
      <c r="K296" s="49"/>
      <c r="L296" s="55"/>
      <c r="M296" s="52"/>
      <c r="N296" s="131"/>
      <c r="P296" s="64" t="str">
        <f t="shared" si="72"/>
        <v>NC</v>
      </c>
      <c r="X296" s="89"/>
      <c r="Y296" s="89" t="str">
        <f t="shared" si="62"/>
        <v/>
      </c>
      <c r="Z296" s="89" t="str">
        <f t="shared" si="63"/>
        <v/>
      </c>
      <c r="AA296" s="89" t="str">
        <f t="shared" si="64"/>
        <v/>
      </c>
      <c r="AB296" s="89" t="str">
        <f t="shared" si="65"/>
        <v/>
      </c>
      <c r="AC296" s="89" t="str">
        <f t="shared" si="66"/>
        <v/>
      </c>
      <c r="AD296" s="100" t="str">
        <f t="shared" si="73"/>
        <v/>
      </c>
      <c r="AE296" s="104" t="str">
        <f t="shared" si="74"/>
        <v/>
      </c>
      <c r="AF296" s="108" t="str">
        <f>IF(AE296&lt;&gt;"",HLOOKUP(AE296,Controle!$2:$3,2,FALSE)+3,"")</f>
        <v/>
      </c>
      <c r="AG296" s="104" t="str">
        <f>IF(AE296&lt;&gt;"",HLOOKUP(AE296,Controle!$2:$3,2,FALSE)+HLOOKUP(AE296,Controle!$2:$3,2,FALSE)*14-8,"")</f>
        <v/>
      </c>
      <c r="AH296" s="105" t="str">
        <f>IF(AJ296&lt;&gt;"",HLOOKUP(AJ296,Controle!$2:$3,2,FALSE)+HLOOKUP(AJ296,Controle!$2:$3,2,FALSE)*14-8,"")</f>
        <v/>
      </c>
      <c r="AI296" s="108" t="str">
        <f>IF(AJ296&lt;&gt;"",HLOOKUP(AJ296,Controle!$2:$3,2,FALSE)+3,"")</f>
        <v/>
      </c>
      <c r="AJ296" s="105" t="str">
        <f t="shared" si="75"/>
        <v/>
      </c>
      <c r="AK296" s="101" t="str">
        <f t="shared" si="76"/>
        <v/>
      </c>
      <c r="AL296" s="89" t="str">
        <f t="shared" si="67"/>
        <v/>
      </c>
      <c r="AM296" s="89" t="str">
        <f t="shared" si="68"/>
        <v/>
      </c>
      <c r="AN296" s="89" t="str">
        <f t="shared" si="69"/>
        <v/>
      </c>
      <c r="AO296" s="89" t="str">
        <f t="shared" si="70"/>
        <v/>
      </c>
      <c r="AP296" s="89" t="str">
        <f t="shared" si="71"/>
        <v/>
      </c>
    </row>
    <row r="297" spans="1:42">
      <c r="A297" t="str">
        <f>IF(B297&lt;&gt;"",VLOOKUP(B297,'Agents Postes'!E$3:F$17,2,FALSE),"")</f>
        <v/>
      </c>
      <c r="B297" s="57"/>
      <c r="C297" s="58"/>
      <c r="D297" s="59"/>
      <c r="E297" s="59"/>
      <c r="F297" s="60"/>
      <c r="G297" s="61"/>
      <c r="H297" s="60"/>
      <c r="I297" s="61"/>
      <c r="J297" s="63"/>
      <c r="K297" s="59"/>
      <c r="L297" s="62"/>
      <c r="M297" s="52"/>
      <c r="N297" s="130"/>
      <c r="P297" s="65" t="str">
        <f t="shared" si="72"/>
        <v>NC</v>
      </c>
      <c r="X297" s="89"/>
      <c r="Y297" s="89" t="str">
        <f t="shared" si="62"/>
        <v/>
      </c>
      <c r="Z297" s="89" t="str">
        <f t="shared" si="63"/>
        <v/>
      </c>
      <c r="AA297" s="89" t="str">
        <f t="shared" si="64"/>
        <v/>
      </c>
      <c r="AB297" s="89" t="str">
        <f t="shared" si="65"/>
        <v/>
      </c>
      <c r="AC297" s="89" t="str">
        <f t="shared" si="66"/>
        <v/>
      </c>
      <c r="AD297" s="100" t="str">
        <f t="shared" si="73"/>
        <v/>
      </c>
      <c r="AE297" s="104" t="str">
        <f t="shared" si="74"/>
        <v/>
      </c>
      <c r="AF297" s="108" t="str">
        <f>IF(AE297&lt;&gt;"",HLOOKUP(AE297,Controle!$2:$3,2,FALSE)+3,"")</f>
        <v/>
      </c>
      <c r="AG297" s="104" t="str">
        <f>IF(AE297&lt;&gt;"",HLOOKUP(AE297,Controle!$2:$3,2,FALSE)+HLOOKUP(AE297,Controle!$2:$3,2,FALSE)*14-8,"")</f>
        <v/>
      </c>
      <c r="AH297" s="105" t="str">
        <f>IF(AJ297&lt;&gt;"",HLOOKUP(AJ297,Controle!$2:$3,2,FALSE)+HLOOKUP(AJ297,Controle!$2:$3,2,FALSE)*14-8,"")</f>
        <v/>
      </c>
      <c r="AI297" s="108" t="str">
        <f>IF(AJ297&lt;&gt;"",HLOOKUP(AJ297,Controle!$2:$3,2,FALSE)+3,"")</f>
        <v/>
      </c>
      <c r="AJ297" s="105" t="str">
        <f t="shared" si="75"/>
        <v/>
      </c>
      <c r="AK297" s="101" t="str">
        <f t="shared" si="76"/>
        <v/>
      </c>
      <c r="AL297" s="89" t="str">
        <f t="shared" si="67"/>
        <v/>
      </c>
      <c r="AM297" s="89" t="str">
        <f t="shared" si="68"/>
        <v/>
      </c>
      <c r="AN297" s="89" t="str">
        <f t="shared" si="69"/>
        <v/>
      </c>
      <c r="AO297" s="89" t="str">
        <f t="shared" si="70"/>
        <v/>
      </c>
      <c r="AP297" s="89" t="str">
        <f t="shared" si="71"/>
        <v/>
      </c>
    </row>
    <row r="298" spans="1:42">
      <c r="A298" t="str">
        <f>IF(B298&lt;&gt;"",VLOOKUP(B298,'Agents Postes'!E$3:F$17,2,FALSE),"")</f>
        <v/>
      </c>
      <c r="B298" s="47"/>
      <c r="C298" s="53"/>
      <c r="D298" s="49"/>
      <c r="E298" s="49"/>
      <c r="F298" s="54"/>
      <c r="G298" s="50"/>
      <c r="H298" s="54"/>
      <c r="I298" s="50"/>
      <c r="J298" s="56"/>
      <c r="K298" s="49"/>
      <c r="L298" s="55"/>
      <c r="M298" s="52"/>
      <c r="N298" s="131"/>
      <c r="P298" s="64" t="str">
        <f t="shared" si="72"/>
        <v>NC</v>
      </c>
      <c r="X298" s="89"/>
      <c r="Y298" s="89" t="str">
        <f t="shared" si="62"/>
        <v/>
      </c>
      <c r="Z298" s="89" t="str">
        <f t="shared" si="63"/>
        <v/>
      </c>
      <c r="AA298" s="89" t="str">
        <f t="shared" si="64"/>
        <v/>
      </c>
      <c r="AB298" s="89" t="str">
        <f t="shared" si="65"/>
        <v/>
      </c>
      <c r="AC298" s="89" t="str">
        <f t="shared" si="66"/>
        <v/>
      </c>
      <c r="AD298" s="100" t="str">
        <f t="shared" si="73"/>
        <v/>
      </c>
      <c r="AE298" s="104" t="str">
        <f t="shared" si="74"/>
        <v/>
      </c>
      <c r="AF298" s="108" t="str">
        <f>IF(AE298&lt;&gt;"",HLOOKUP(AE298,Controle!$2:$3,2,FALSE)+3,"")</f>
        <v/>
      </c>
      <c r="AG298" s="104" t="str">
        <f>IF(AE298&lt;&gt;"",HLOOKUP(AE298,Controle!$2:$3,2,FALSE)+HLOOKUP(AE298,Controle!$2:$3,2,FALSE)*14-8,"")</f>
        <v/>
      </c>
      <c r="AH298" s="105" t="str">
        <f>IF(AJ298&lt;&gt;"",HLOOKUP(AJ298,Controle!$2:$3,2,FALSE)+HLOOKUP(AJ298,Controle!$2:$3,2,FALSE)*14-8,"")</f>
        <v/>
      </c>
      <c r="AI298" s="108" t="str">
        <f>IF(AJ298&lt;&gt;"",HLOOKUP(AJ298,Controle!$2:$3,2,FALSE)+3,"")</f>
        <v/>
      </c>
      <c r="AJ298" s="105" t="str">
        <f t="shared" si="75"/>
        <v/>
      </c>
      <c r="AK298" s="101" t="str">
        <f t="shared" si="76"/>
        <v/>
      </c>
      <c r="AL298" s="89" t="str">
        <f t="shared" si="67"/>
        <v/>
      </c>
      <c r="AM298" s="89" t="str">
        <f t="shared" si="68"/>
        <v/>
      </c>
      <c r="AN298" s="89" t="str">
        <f t="shared" si="69"/>
        <v/>
      </c>
      <c r="AO298" s="89" t="str">
        <f t="shared" si="70"/>
        <v/>
      </c>
      <c r="AP298" s="89" t="str">
        <f t="shared" si="71"/>
        <v/>
      </c>
    </row>
    <row r="299" spans="1:42">
      <c r="A299" t="str">
        <f>IF(B299&lt;&gt;"",VLOOKUP(B299,'Agents Postes'!E$3:F$17,2,FALSE),"")</f>
        <v/>
      </c>
      <c r="B299" s="57"/>
      <c r="C299" s="58"/>
      <c r="D299" s="59"/>
      <c r="E299" s="59"/>
      <c r="F299" s="60"/>
      <c r="G299" s="61"/>
      <c r="H299" s="60"/>
      <c r="I299" s="61"/>
      <c r="J299" s="63"/>
      <c r="K299" s="59"/>
      <c r="L299" s="62"/>
      <c r="M299" s="52"/>
      <c r="N299" s="130"/>
      <c r="P299" s="65" t="str">
        <f t="shared" si="72"/>
        <v>NC</v>
      </c>
      <c r="X299" s="89"/>
      <c r="Y299" s="89" t="str">
        <f t="shared" si="62"/>
        <v/>
      </c>
      <c r="Z299" s="89" t="str">
        <f t="shared" si="63"/>
        <v/>
      </c>
      <c r="AA299" s="89" t="str">
        <f t="shared" si="64"/>
        <v/>
      </c>
      <c r="AB299" s="89" t="str">
        <f t="shared" si="65"/>
        <v/>
      </c>
      <c r="AC299" s="89" t="str">
        <f t="shared" si="66"/>
        <v/>
      </c>
      <c r="AD299" s="100" t="str">
        <f t="shared" si="73"/>
        <v/>
      </c>
      <c r="AE299" s="104" t="str">
        <f t="shared" si="74"/>
        <v/>
      </c>
      <c r="AF299" s="108" t="str">
        <f>IF(AE299&lt;&gt;"",HLOOKUP(AE299,Controle!$2:$3,2,FALSE)+3,"")</f>
        <v/>
      </c>
      <c r="AG299" s="104" t="str">
        <f>IF(AE299&lt;&gt;"",HLOOKUP(AE299,Controle!$2:$3,2,FALSE)+HLOOKUP(AE299,Controle!$2:$3,2,FALSE)*14-8,"")</f>
        <v/>
      </c>
      <c r="AH299" s="105" t="str">
        <f>IF(AJ299&lt;&gt;"",HLOOKUP(AJ299,Controle!$2:$3,2,FALSE)+HLOOKUP(AJ299,Controle!$2:$3,2,FALSE)*14-8,"")</f>
        <v/>
      </c>
      <c r="AI299" s="108" t="str">
        <f>IF(AJ299&lt;&gt;"",HLOOKUP(AJ299,Controle!$2:$3,2,FALSE)+3,"")</f>
        <v/>
      </c>
      <c r="AJ299" s="105" t="str">
        <f t="shared" si="75"/>
        <v/>
      </c>
      <c r="AK299" s="101" t="str">
        <f t="shared" si="76"/>
        <v/>
      </c>
      <c r="AL299" s="89" t="str">
        <f t="shared" si="67"/>
        <v/>
      </c>
      <c r="AM299" s="89" t="str">
        <f t="shared" si="68"/>
        <v/>
      </c>
      <c r="AN299" s="89" t="str">
        <f t="shared" si="69"/>
        <v/>
      </c>
      <c r="AO299" s="89" t="str">
        <f t="shared" si="70"/>
        <v/>
      </c>
      <c r="AP299" s="89" t="str">
        <f t="shared" si="71"/>
        <v/>
      </c>
    </row>
    <row r="300" spans="1:42">
      <c r="A300" t="str">
        <f>IF(B300&lt;&gt;"",VLOOKUP(B300,'Agents Postes'!E$3:F$17,2,FALSE),"")</f>
        <v/>
      </c>
      <c r="B300" s="47"/>
      <c r="C300" s="53"/>
      <c r="D300" s="49"/>
      <c r="E300" s="49"/>
      <c r="F300" s="54"/>
      <c r="G300" s="50"/>
      <c r="H300" s="54"/>
      <c r="I300" s="50"/>
      <c r="J300" s="56"/>
      <c r="K300" s="49"/>
      <c r="L300" s="55"/>
      <c r="M300" s="52"/>
      <c r="N300" s="131"/>
      <c r="P300" s="64" t="str">
        <f t="shared" si="72"/>
        <v>NC</v>
      </c>
      <c r="X300" s="89"/>
      <c r="Y300" s="89" t="str">
        <f t="shared" si="62"/>
        <v/>
      </c>
      <c r="Z300" s="89" t="str">
        <f t="shared" si="63"/>
        <v/>
      </c>
      <c r="AA300" s="89" t="str">
        <f t="shared" si="64"/>
        <v/>
      </c>
      <c r="AB300" s="89" t="str">
        <f t="shared" si="65"/>
        <v/>
      </c>
      <c r="AC300" s="89" t="str">
        <f t="shared" si="66"/>
        <v/>
      </c>
      <c r="AD300" s="100" t="str">
        <f t="shared" si="73"/>
        <v/>
      </c>
      <c r="AE300" s="104" t="str">
        <f t="shared" si="74"/>
        <v/>
      </c>
      <c r="AF300" s="108" t="str">
        <f>IF(AE300&lt;&gt;"",HLOOKUP(AE300,Controle!$2:$3,2,FALSE)+3,"")</f>
        <v/>
      </c>
      <c r="AG300" s="104" t="str">
        <f>IF(AE300&lt;&gt;"",HLOOKUP(AE300,Controle!$2:$3,2,FALSE)+HLOOKUP(AE300,Controle!$2:$3,2,FALSE)*14-8,"")</f>
        <v/>
      </c>
      <c r="AH300" s="105" t="str">
        <f>IF(AJ300&lt;&gt;"",HLOOKUP(AJ300,Controle!$2:$3,2,FALSE)+HLOOKUP(AJ300,Controle!$2:$3,2,FALSE)*14-8,"")</f>
        <v/>
      </c>
      <c r="AI300" s="108" t="str">
        <f>IF(AJ300&lt;&gt;"",HLOOKUP(AJ300,Controle!$2:$3,2,FALSE)+3,"")</f>
        <v/>
      </c>
      <c r="AJ300" s="105" t="str">
        <f t="shared" si="75"/>
        <v/>
      </c>
      <c r="AK300" s="101" t="str">
        <f t="shared" si="76"/>
        <v/>
      </c>
      <c r="AL300" s="89" t="str">
        <f t="shared" si="67"/>
        <v/>
      </c>
      <c r="AM300" s="89" t="str">
        <f t="shared" si="68"/>
        <v/>
      </c>
      <c r="AN300" s="89" t="str">
        <f t="shared" si="69"/>
        <v/>
      </c>
      <c r="AO300" s="89" t="str">
        <f t="shared" si="70"/>
        <v/>
      </c>
      <c r="AP300" s="89" t="str">
        <f t="shared" si="71"/>
        <v/>
      </c>
    </row>
    <row r="301" spans="1:42">
      <c r="A301" t="str">
        <f>IF(B301&lt;&gt;"",VLOOKUP(B301,'Agents Postes'!E$3:F$17,2,FALSE),"")</f>
        <v/>
      </c>
      <c r="B301" s="57"/>
      <c r="C301" s="58"/>
      <c r="D301" s="59"/>
      <c r="E301" s="59"/>
      <c r="F301" s="60"/>
      <c r="G301" s="61"/>
      <c r="H301" s="60"/>
      <c r="I301" s="61"/>
      <c r="J301" s="63"/>
      <c r="K301" s="59"/>
      <c r="L301" s="62"/>
      <c r="M301" s="52"/>
      <c r="N301" s="130"/>
      <c r="P301" s="65" t="str">
        <f t="shared" si="72"/>
        <v>NC</v>
      </c>
      <c r="X301" s="89"/>
      <c r="Y301" s="89" t="str">
        <f t="shared" si="62"/>
        <v/>
      </c>
      <c r="Z301" s="89" t="str">
        <f t="shared" si="63"/>
        <v/>
      </c>
      <c r="AA301" s="89" t="str">
        <f t="shared" si="64"/>
        <v/>
      </c>
      <c r="AB301" s="89" t="str">
        <f t="shared" si="65"/>
        <v/>
      </c>
      <c r="AC301" s="89" t="str">
        <f t="shared" si="66"/>
        <v/>
      </c>
      <c r="AD301" s="100" t="str">
        <f t="shared" si="73"/>
        <v/>
      </c>
      <c r="AE301" s="104" t="str">
        <f t="shared" si="74"/>
        <v/>
      </c>
      <c r="AF301" s="108" t="str">
        <f>IF(AE301&lt;&gt;"",HLOOKUP(AE301,Controle!$2:$3,2,FALSE)+3,"")</f>
        <v/>
      </c>
      <c r="AG301" s="104" t="str">
        <f>IF(AE301&lt;&gt;"",HLOOKUP(AE301,Controle!$2:$3,2,FALSE)+HLOOKUP(AE301,Controle!$2:$3,2,FALSE)*14-8,"")</f>
        <v/>
      </c>
      <c r="AH301" s="105" t="str">
        <f>IF(AJ301&lt;&gt;"",HLOOKUP(AJ301,Controle!$2:$3,2,FALSE)+HLOOKUP(AJ301,Controle!$2:$3,2,FALSE)*14-8,"")</f>
        <v/>
      </c>
      <c r="AI301" s="108" t="str">
        <f>IF(AJ301&lt;&gt;"",HLOOKUP(AJ301,Controle!$2:$3,2,FALSE)+3,"")</f>
        <v/>
      </c>
      <c r="AJ301" s="105" t="str">
        <f t="shared" si="75"/>
        <v/>
      </c>
      <c r="AK301" s="101" t="str">
        <f t="shared" si="76"/>
        <v/>
      </c>
      <c r="AL301" s="89" t="str">
        <f t="shared" si="67"/>
        <v/>
      </c>
      <c r="AM301" s="89" t="str">
        <f t="shared" si="68"/>
        <v/>
      </c>
      <c r="AN301" s="89" t="str">
        <f t="shared" si="69"/>
        <v/>
      </c>
      <c r="AO301" s="89" t="str">
        <f t="shared" si="70"/>
        <v/>
      </c>
      <c r="AP301" s="89" t="str">
        <f t="shared" si="71"/>
        <v/>
      </c>
    </row>
    <row r="302" spans="1:42">
      <c r="A302" t="str">
        <f>IF(B302&lt;&gt;"",VLOOKUP(B302,'Agents Postes'!E$3:F$17,2,FALSE),"")</f>
        <v/>
      </c>
      <c r="B302" s="47"/>
      <c r="C302" s="53"/>
      <c r="D302" s="49"/>
      <c r="E302" s="49"/>
      <c r="F302" s="54"/>
      <c r="G302" s="50"/>
      <c r="H302" s="54"/>
      <c r="I302" s="50"/>
      <c r="J302" s="56"/>
      <c r="K302" s="49"/>
      <c r="L302" s="55"/>
      <c r="M302" s="52"/>
      <c r="N302" s="131"/>
      <c r="P302" s="64" t="str">
        <f t="shared" si="72"/>
        <v>NC</v>
      </c>
      <c r="X302" s="89"/>
      <c r="Y302" s="89" t="str">
        <f t="shared" si="62"/>
        <v/>
      </c>
      <c r="Z302" s="89" t="str">
        <f t="shared" si="63"/>
        <v/>
      </c>
      <c r="AA302" s="89" t="str">
        <f t="shared" si="64"/>
        <v/>
      </c>
      <c r="AB302" s="89" t="str">
        <f t="shared" si="65"/>
        <v/>
      </c>
      <c r="AC302" s="89" t="str">
        <f t="shared" si="66"/>
        <v/>
      </c>
      <c r="AD302" s="100" t="str">
        <f t="shared" si="73"/>
        <v/>
      </c>
      <c r="AE302" s="104" t="str">
        <f t="shared" si="74"/>
        <v/>
      </c>
      <c r="AF302" s="108" t="str">
        <f>IF(AE302&lt;&gt;"",HLOOKUP(AE302,Controle!$2:$3,2,FALSE)+3,"")</f>
        <v/>
      </c>
      <c r="AG302" s="104" t="str">
        <f>IF(AE302&lt;&gt;"",HLOOKUP(AE302,Controle!$2:$3,2,FALSE)+HLOOKUP(AE302,Controle!$2:$3,2,FALSE)*14-8,"")</f>
        <v/>
      </c>
      <c r="AH302" s="105" t="str">
        <f>IF(AJ302&lt;&gt;"",HLOOKUP(AJ302,Controle!$2:$3,2,FALSE)+HLOOKUP(AJ302,Controle!$2:$3,2,FALSE)*14-8,"")</f>
        <v/>
      </c>
      <c r="AI302" s="108" t="str">
        <f>IF(AJ302&lt;&gt;"",HLOOKUP(AJ302,Controle!$2:$3,2,FALSE)+3,"")</f>
        <v/>
      </c>
      <c r="AJ302" s="105" t="str">
        <f t="shared" si="75"/>
        <v/>
      </c>
      <c r="AK302" s="101" t="str">
        <f t="shared" si="76"/>
        <v/>
      </c>
      <c r="AL302" s="89" t="str">
        <f t="shared" si="67"/>
        <v/>
      </c>
      <c r="AM302" s="89" t="str">
        <f t="shared" si="68"/>
        <v/>
      </c>
      <c r="AN302" s="89" t="str">
        <f t="shared" si="69"/>
        <v/>
      </c>
      <c r="AO302" s="89" t="str">
        <f t="shared" si="70"/>
        <v/>
      </c>
      <c r="AP302" s="89" t="str">
        <f t="shared" si="71"/>
        <v/>
      </c>
    </row>
    <row r="303" spans="1:42">
      <c r="A303" t="str">
        <f>IF(B303&lt;&gt;"",VLOOKUP(B303,'Agents Postes'!E$3:F$17,2,FALSE),"")</f>
        <v/>
      </c>
      <c r="B303" s="57"/>
      <c r="C303" s="58"/>
      <c r="D303" s="59"/>
      <c r="E303" s="59"/>
      <c r="F303" s="60"/>
      <c r="G303" s="61"/>
      <c r="H303" s="60"/>
      <c r="I303" s="61"/>
      <c r="J303" s="63"/>
      <c r="K303" s="59"/>
      <c r="L303" s="62"/>
      <c r="M303" s="52"/>
      <c r="N303" s="130"/>
      <c r="P303" s="65" t="str">
        <f t="shared" si="72"/>
        <v>NC</v>
      </c>
      <c r="X303" s="89"/>
      <c r="Y303" s="89" t="str">
        <f t="shared" si="62"/>
        <v/>
      </c>
      <c r="Z303" s="89" t="str">
        <f t="shared" si="63"/>
        <v/>
      </c>
      <c r="AA303" s="89" t="str">
        <f t="shared" si="64"/>
        <v/>
      </c>
      <c r="AB303" s="89" t="str">
        <f t="shared" si="65"/>
        <v/>
      </c>
      <c r="AC303" s="89" t="str">
        <f t="shared" si="66"/>
        <v/>
      </c>
      <c r="AD303" s="100" t="str">
        <f t="shared" si="73"/>
        <v/>
      </c>
      <c r="AE303" s="104" t="str">
        <f t="shared" si="74"/>
        <v/>
      </c>
      <c r="AF303" s="108" t="str">
        <f>IF(AE303&lt;&gt;"",HLOOKUP(AE303,Controle!$2:$3,2,FALSE)+3,"")</f>
        <v/>
      </c>
      <c r="AG303" s="104" t="str">
        <f>IF(AE303&lt;&gt;"",HLOOKUP(AE303,Controle!$2:$3,2,FALSE)+HLOOKUP(AE303,Controle!$2:$3,2,FALSE)*14-8,"")</f>
        <v/>
      </c>
      <c r="AH303" s="105" t="str">
        <f>IF(AJ303&lt;&gt;"",HLOOKUP(AJ303,Controle!$2:$3,2,FALSE)+HLOOKUP(AJ303,Controle!$2:$3,2,FALSE)*14-8,"")</f>
        <v/>
      </c>
      <c r="AI303" s="108" t="str">
        <f>IF(AJ303&lt;&gt;"",HLOOKUP(AJ303,Controle!$2:$3,2,FALSE)+3,"")</f>
        <v/>
      </c>
      <c r="AJ303" s="105" t="str">
        <f t="shared" si="75"/>
        <v/>
      </c>
      <c r="AK303" s="101" t="str">
        <f t="shared" si="76"/>
        <v/>
      </c>
      <c r="AL303" s="89" t="str">
        <f t="shared" si="67"/>
        <v/>
      </c>
      <c r="AM303" s="89" t="str">
        <f t="shared" si="68"/>
        <v/>
      </c>
      <c r="AN303" s="89" t="str">
        <f t="shared" si="69"/>
        <v/>
      </c>
      <c r="AO303" s="89" t="str">
        <f t="shared" si="70"/>
        <v/>
      </c>
      <c r="AP303" s="89" t="str">
        <f t="shared" si="71"/>
        <v/>
      </c>
    </row>
    <row r="304" spans="1:42">
      <c r="A304" t="str">
        <f>IF(B304&lt;&gt;"",VLOOKUP(B304,'Agents Postes'!E$3:F$17,2,FALSE),"")</f>
        <v/>
      </c>
      <c r="B304" s="47"/>
      <c r="C304" s="53"/>
      <c r="D304" s="49"/>
      <c r="E304" s="49"/>
      <c r="F304" s="54"/>
      <c r="G304" s="50"/>
      <c r="H304" s="54"/>
      <c r="I304" s="50"/>
      <c r="J304" s="56"/>
      <c r="K304" s="49"/>
      <c r="L304" s="55"/>
      <c r="M304" s="52"/>
      <c r="N304" s="131"/>
      <c r="P304" s="64" t="str">
        <f t="shared" si="72"/>
        <v>NC</v>
      </c>
      <c r="X304" s="89"/>
      <c r="Y304" s="89" t="str">
        <f t="shared" si="62"/>
        <v/>
      </c>
      <c r="Z304" s="89" t="str">
        <f t="shared" si="63"/>
        <v/>
      </c>
      <c r="AA304" s="89" t="str">
        <f t="shared" si="64"/>
        <v/>
      </c>
      <c r="AB304" s="89" t="str">
        <f t="shared" si="65"/>
        <v/>
      </c>
      <c r="AC304" s="89" t="str">
        <f t="shared" si="66"/>
        <v/>
      </c>
      <c r="AD304" s="100" t="str">
        <f t="shared" si="73"/>
        <v/>
      </c>
      <c r="AE304" s="104" t="str">
        <f t="shared" si="74"/>
        <v/>
      </c>
      <c r="AF304" s="108" t="str">
        <f>IF(AE304&lt;&gt;"",HLOOKUP(AE304,Controle!$2:$3,2,FALSE)+3,"")</f>
        <v/>
      </c>
      <c r="AG304" s="104" t="str">
        <f>IF(AE304&lt;&gt;"",HLOOKUP(AE304,Controle!$2:$3,2,FALSE)+HLOOKUP(AE304,Controle!$2:$3,2,FALSE)*14-8,"")</f>
        <v/>
      </c>
      <c r="AH304" s="105" t="str">
        <f>IF(AJ304&lt;&gt;"",HLOOKUP(AJ304,Controle!$2:$3,2,FALSE)+HLOOKUP(AJ304,Controle!$2:$3,2,FALSE)*14-8,"")</f>
        <v/>
      </c>
      <c r="AI304" s="108" t="str">
        <f>IF(AJ304&lt;&gt;"",HLOOKUP(AJ304,Controle!$2:$3,2,FALSE)+3,"")</f>
        <v/>
      </c>
      <c r="AJ304" s="105" t="str">
        <f t="shared" si="75"/>
        <v/>
      </c>
      <c r="AK304" s="101" t="str">
        <f t="shared" si="76"/>
        <v/>
      </c>
      <c r="AL304" s="89" t="str">
        <f t="shared" si="67"/>
        <v/>
      </c>
      <c r="AM304" s="89" t="str">
        <f t="shared" si="68"/>
        <v/>
      </c>
      <c r="AN304" s="89" t="str">
        <f t="shared" si="69"/>
        <v/>
      </c>
      <c r="AO304" s="89" t="str">
        <f t="shared" si="70"/>
        <v/>
      </c>
      <c r="AP304" s="89" t="str">
        <f t="shared" si="71"/>
        <v/>
      </c>
    </row>
    <row r="305" spans="1:42">
      <c r="A305" t="str">
        <f>IF(B305&lt;&gt;"",VLOOKUP(B305,'Agents Postes'!E$3:F$17,2,FALSE),"")</f>
        <v/>
      </c>
      <c r="B305" s="57"/>
      <c r="C305" s="58"/>
      <c r="D305" s="59"/>
      <c r="E305" s="59"/>
      <c r="F305" s="60"/>
      <c r="G305" s="61"/>
      <c r="H305" s="60"/>
      <c r="I305" s="61"/>
      <c r="J305" s="63"/>
      <c r="K305" s="59"/>
      <c r="L305" s="62"/>
      <c r="M305" s="52"/>
      <c r="N305" s="130"/>
      <c r="P305" s="65" t="str">
        <f t="shared" si="72"/>
        <v>NC</v>
      </c>
      <c r="X305" s="89"/>
      <c r="Y305" s="89" t="str">
        <f t="shared" si="62"/>
        <v/>
      </c>
      <c r="Z305" s="89" t="str">
        <f t="shared" si="63"/>
        <v/>
      </c>
      <c r="AA305" s="89" t="str">
        <f t="shared" si="64"/>
        <v/>
      </c>
      <c r="AB305" s="89" t="str">
        <f t="shared" si="65"/>
        <v/>
      </c>
      <c r="AC305" s="89" t="str">
        <f t="shared" si="66"/>
        <v/>
      </c>
      <c r="AD305" s="100" t="str">
        <f t="shared" si="73"/>
        <v/>
      </c>
      <c r="AE305" s="104" t="str">
        <f t="shared" si="74"/>
        <v/>
      </c>
      <c r="AF305" s="108" t="str">
        <f>IF(AE305&lt;&gt;"",HLOOKUP(AE305,Controle!$2:$3,2,FALSE)+3,"")</f>
        <v/>
      </c>
      <c r="AG305" s="104" t="str">
        <f>IF(AE305&lt;&gt;"",HLOOKUP(AE305,Controle!$2:$3,2,FALSE)+HLOOKUP(AE305,Controle!$2:$3,2,FALSE)*14-8,"")</f>
        <v/>
      </c>
      <c r="AH305" s="105" t="str">
        <f>IF(AJ305&lt;&gt;"",HLOOKUP(AJ305,Controle!$2:$3,2,FALSE)+HLOOKUP(AJ305,Controle!$2:$3,2,FALSE)*14-8,"")</f>
        <v/>
      </c>
      <c r="AI305" s="108" t="str">
        <f>IF(AJ305&lt;&gt;"",HLOOKUP(AJ305,Controle!$2:$3,2,FALSE)+3,"")</f>
        <v/>
      </c>
      <c r="AJ305" s="105" t="str">
        <f t="shared" si="75"/>
        <v/>
      </c>
      <c r="AK305" s="101" t="str">
        <f t="shared" si="76"/>
        <v/>
      </c>
      <c r="AL305" s="89" t="str">
        <f t="shared" si="67"/>
        <v/>
      </c>
      <c r="AM305" s="89" t="str">
        <f t="shared" si="68"/>
        <v/>
      </c>
      <c r="AN305" s="89" t="str">
        <f t="shared" si="69"/>
        <v/>
      </c>
      <c r="AO305" s="89" t="str">
        <f t="shared" si="70"/>
        <v/>
      </c>
      <c r="AP305" s="89" t="str">
        <f t="shared" si="71"/>
        <v/>
      </c>
    </row>
    <row r="306" spans="1:42">
      <c r="A306" t="str">
        <f>IF(B306&lt;&gt;"",VLOOKUP(B306,'Agents Postes'!E$3:F$17,2,FALSE),"")</f>
        <v/>
      </c>
      <c r="B306" s="47"/>
      <c r="C306" s="53"/>
      <c r="D306" s="49"/>
      <c r="E306" s="49"/>
      <c r="F306" s="54"/>
      <c r="G306" s="50"/>
      <c r="H306" s="54"/>
      <c r="I306" s="50"/>
      <c r="J306" s="56"/>
      <c r="K306" s="49"/>
      <c r="L306" s="55"/>
      <c r="M306" s="52"/>
      <c r="N306" s="131"/>
      <c r="P306" s="64" t="str">
        <f t="shared" si="72"/>
        <v>NC</v>
      </c>
      <c r="X306" s="89"/>
      <c r="Y306" s="89" t="str">
        <f t="shared" si="62"/>
        <v/>
      </c>
      <c r="Z306" s="89" t="str">
        <f t="shared" si="63"/>
        <v/>
      </c>
      <c r="AA306" s="89" t="str">
        <f t="shared" si="64"/>
        <v/>
      </c>
      <c r="AB306" s="89" t="str">
        <f t="shared" si="65"/>
        <v/>
      </c>
      <c r="AC306" s="89" t="str">
        <f t="shared" si="66"/>
        <v/>
      </c>
      <c r="AD306" s="100" t="str">
        <f t="shared" si="73"/>
        <v/>
      </c>
      <c r="AE306" s="104" t="str">
        <f t="shared" si="74"/>
        <v/>
      </c>
      <c r="AF306" s="108" t="str">
        <f>IF(AE306&lt;&gt;"",HLOOKUP(AE306,Controle!$2:$3,2,FALSE)+3,"")</f>
        <v/>
      </c>
      <c r="AG306" s="104" t="str">
        <f>IF(AE306&lt;&gt;"",HLOOKUP(AE306,Controle!$2:$3,2,FALSE)+HLOOKUP(AE306,Controle!$2:$3,2,FALSE)*14-8,"")</f>
        <v/>
      </c>
      <c r="AH306" s="105" t="str">
        <f>IF(AJ306&lt;&gt;"",HLOOKUP(AJ306,Controle!$2:$3,2,FALSE)+HLOOKUP(AJ306,Controle!$2:$3,2,FALSE)*14-8,"")</f>
        <v/>
      </c>
      <c r="AI306" s="108" t="str">
        <f>IF(AJ306&lt;&gt;"",HLOOKUP(AJ306,Controle!$2:$3,2,FALSE)+3,"")</f>
        <v/>
      </c>
      <c r="AJ306" s="105" t="str">
        <f t="shared" si="75"/>
        <v/>
      </c>
      <c r="AK306" s="101" t="str">
        <f t="shared" si="76"/>
        <v/>
      </c>
      <c r="AL306" s="89" t="str">
        <f t="shared" si="67"/>
        <v/>
      </c>
      <c r="AM306" s="89" t="str">
        <f t="shared" si="68"/>
        <v/>
      </c>
      <c r="AN306" s="89" t="str">
        <f t="shared" si="69"/>
        <v/>
      </c>
      <c r="AO306" s="89" t="str">
        <f t="shared" si="70"/>
        <v/>
      </c>
      <c r="AP306" s="89" t="str">
        <f t="shared" si="71"/>
        <v/>
      </c>
    </row>
    <row r="307" spans="1:42">
      <c r="A307" t="str">
        <f>IF(B307&lt;&gt;"",VLOOKUP(B307,'Agents Postes'!E$3:F$17,2,FALSE),"")</f>
        <v/>
      </c>
      <c r="B307" s="57"/>
      <c r="C307" s="58"/>
      <c r="D307" s="59"/>
      <c r="E307" s="59"/>
      <c r="F307" s="60"/>
      <c r="G307" s="61"/>
      <c r="H307" s="60"/>
      <c r="I307" s="61"/>
      <c r="J307" s="63"/>
      <c r="K307" s="59"/>
      <c r="L307" s="62"/>
      <c r="M307" s="52"/>
      <c r="N307" s="130"/>
      <c r="P307" s="65" t="str">
        <f t="shared" si="72"/>
        <v>NC</v>
      </c>
      <c r="X307" s="89"/>
      <c r="Y307" s="89" t="str">
        <f t="shared" si="62"/>
        <v/>
      </c>
      <c r="Z307" s="89" t="str">
        <f t="shared" si="63"/>
        <v/>
      </c>
      <c r="AA307" s="89" t="str">
        <f t="shared" si="64"/>
        <v/>
      </c>
      <c r="AB307" s="89" t="str">
        <f t="shared" si="65"/>
        <v/>
      </c>
      <c r="AC307" s="89" t="str">
        <f t="shared" si="66"/>
        <v/>
      </c>
      <c r="AD307" s="100" t="str">
        <f t="shared" si="73"/>
        <v/>
      </c>
      <c r="AE307" s="104" t="str">
        <f t="shared" si="74"/>
        <v/>
      </c>
      <c r="AF307" s="108" t="str">
        <f>IF(AE307&lt;&gt;"",HLOOKUP(AE307,Controle!$2:$3,2,FALSE)+3,"")</f>
        <v/>
      </c>
      <c r="AG307" s="104" t="str">
        <f>IF(AE307&lt;&gt;"",HLOOKUP(AE307,Controle!$2:$3,2,FALSE)+HLOOKUP(AE307,Controle!$2:$3,2,FALSE)*14-8,"")</f>
        <v/>
      </c>
      <c r="AH307" s="105" t="str">
        <f>IF(AJ307&lt;&gt;"",HLOOKUP(AJ307,Controle!$2:$3,2,FALSE)+HLOOKUP(AJ307,Controle!$2:$3,2,FALSE)*14-8,"")</f>
        <v/>
      </c>
      <c r="AI307" s="108" t="str">
        <f>IF(AJ307&lt;&gt;"",HLOOKUP(AJ307,Controle!$2:$3,2,FALSE)+3,"")</f>
        <v/>
      </c>
      <c r="AJ307" s="105" t="str">
        <f t="shared" si="75"/>
        <v/>
      </c>
      <c r="AK307" s="101" t="str">
        <f t="shared" si="76"/>
        <v/>
      </c>
      <c r="AL307" s="89" t="str">
        <f t="shared" si="67"/>
        <v/>
      </c>
      <c r="AM307" s="89" t="str">
        <f t="shared" si="68"/>
        <v/>
      </c>
      <c r="AN307" s="89" t="str">
        <f t="shared" si="69"/>
        <v/>
      </c>
      <c r="AO307" s="89" t="str">
        <f t="shared" si="70"/>
        <v/>
      </c>
      <c r="AP307" s="89" t="str">
        <f t="shared" si="71"/>
        <v/>
      </c>
    </row>
    <row r="308" spans="1:42">
      <c r="A308" t="str">
        <f>IF(B308&lt;&gt;"",VLOOKUP(B308,'Agents Postes'!E$3:F$17,2,FALSE),"")</f>
        <v/>
      </c>
      <c r="B308" s="47"/>
      <c r="C308" s="53"/>
      <c r="D308" s="49"/>
      <c r="E308" s="49"/>
      <c r="F308" s="54"/>
      <c r="G308" s="50"/>
      <c r="H308" s="54"/>
      <c r="I308" s="50"/>
      <c r="J308" s="56"/>
      <c r="K308" s="49"/>
      <c r="L308" s="55"/>
      <c r="M308" s="52"/>
      <c r="N308" s="131"/>
      <c r="P308" s="64" t="str">
        <f t="shared" si="72"/>
        <v>NC</v>
      </c>
      <c r="X308" s="89"/>
      <c r="Y308" s="89" t="str">
        <f t="shared" si="62"/>
        <v/>
      </c>
      <c r="Z308" s="89" t="str">
        <f t="shared" si="63"/>
        <v/>
      </c>
      <c r="AA308" s="89" t="str">
        <f t="shared" si="64"/>
        <v/>
      </c>
      <c r="AB308" s="89" t="str">
        <f t="shared" si="65"/>
        <v/>
      </c>
      <c r="AC308" s="89" t="str">
        <f t="shared" si="66"/>
        <v/>
      </c>
      <c r="AD308" s="100" t="str">
        <f t="shared" si="73"/>
        <v/>
      </c>
      <c r="AE308" s="104" t="str">
        <f t="shared" si="74"/>
        <v/>
      </c>
      <c r="AF308" s="108" t="str">
        <f>IF(AE308&lt;&gt;"",HLOOKUP(AE308,Controle!$2:$3,2,FALSE)+3,"")</f>
        <v/>
      </c>
      <c r="AG308" s="104" t="str">
        <f>IF(AE308&lt;&gt;"",HLOOKUP(AE308,Controle!$2:$3,2,FALSE)+HLOOKUP(AE308,Controle!$2:$3,2,FALSE)*14-8,"")</f>
        <v/>
      </c>
      <c r="AH308" s="105" t="str">
        <f>IF(AJ308&lt;&gt;"",HLOOKUP(AJ308,Controle!$2:$3,2,FALSE)+HLOOKUP(AJ308,Controle!$2:$3,2,FALSE)*14-8,"")</f>
        <v/>
      </c>
      <c r="AI308" s="108" t="str">
        <f>IF(AJ308&lt;&gt;"",HLOOKUP(AJ308,Controle!$2:$3,2,FALSE)+3,"")</f>
        <v/>
      </c>
      <c r="AJ308" s="105" t="str">
        <f t="shared" si="75"/>
        <v/>
      </c>
      <c r="AK308" s="101" t="str">
        <f t="shared" si="76"/>
        <v/>
      </c>
      <c r="AL308" s="89" t="str">
        <f t="shared" si="67"/>
        <v/>
      </c>
      <c r="AM308" s="89" t="str">
        <f t="shared" si="68"/>
        <v/>
      </c>
      <c r="AN308" s="89" t="str">
        <f t="shared" si="69"/>
        <v/>
      </c>
      <c r="AO308" s="89" t="str">
        <f t="shared" si="70"/>
        <v/>
      </c>
      <c r="AP308" s="89" t="str">
        <f t="shared" si="71"/>
        <v/>
      </c>
    </row>
    <row r="309" spans="1:42">
      <c r="A309" t="str">
        <f>IF(B309&lt;&gt;"",VLOOKUP(B309,'Agents Postes'!E$3:F$17,2,FALSE),"")</f>
        <v/>
      </c>
      <c r="B309" s="57"/>
      <c r="C309" s="58"/>
      <c r="D309" s="59"/>
      <c r="E309" s="59"/>
      <c r="F309" s="60"/>
      <c r="G309" s="61"/>
      <c r="H309" s="60"/>
      <c r="I309" s="61"/>
      <c r="J309" s="63"/>
      <c r="K309" s="59"/>
      <c r="L309" s="62"/>
      <c r="M309" s="52"/>
      <c r="N309" s="130"/>
      <c r="P309" s="65" t="str">
        <f t="shared" si="72"/>
        <v>NC</v>
      </c>
      <c r="X309" s="89"/>
      <c r="Y309" s="89" t="str">
        <f t="shared" si="62"/>
        <v/>
      </c>
      <c r="Z309" s="89" t="str">
        <f t="shared" si="63"/>
        <v/>
      </c>
      <c r="AA309" s="89" t="str">
        <f t="shared" si="64"/>
        <v/>
      </c>
      <c r="AB309" s="89" t="str">
        <f t="shared" si="65"/>
        <v/>
      </c>
      <c r="AC309" s="89" t="str">
        <f t="shared" si="66"/>
        <v/>
      </c>
      <c r="AD309" s="100" t="str">
        <f t="shared" si="73"/>
        <v/>
      </c>
      <c r="AE309" s="104" t="str">
        <f t="shared" si="74"/>
        <v/>
      </c>
      <c r="AF309" s="108" t="str">
        <f>IF(AE309&lt;&gt;"",HLOOKUP(AE309,Controle!$2:$3,2,FALSE)+3,"")</f>
        <v/>
      </c>
      <c r="AG309" s="104" t="str">
        <f>IF(AE309&lt;&gt;"",HLOOKUP(AE309,Controle!$2:$3,2,FALSE)+HLOOKUP(AE309,Controle!$2:$3,2,FALSE)*14-8,"")</f>
        <v/>
      </c>
      <c r="AH309" s="105" t="str">
        <f>IF(AJ309&lt;&gt;"",HLOOKUP(AJ309,Controle!$2:$3,2,FALSE)+HLOOKUP(AJ309,Controle!$2:$3,2,FALSE)*14-8,"")</f>
        <v/>
      </c>
      <c r="AI309" s="108" t="str">
        <f>IF(AJ309&lt;&gt;"",HLOOKUP(AJ309,Controle!$2:$3,2,FALSE)+3,"")</f>
        <v/>
      </c>
      <c r="AJ309" s="105" t="str">
        <f t="shared" si="75"/>
        <v/>
      </c>
      <c r="AK309" s="101" t="str">
        <f t="shared" si="76"/>
        <v/>
      </c>
      <c r="AL309" s="89" t="str">
        <f t="shared" si="67"/>
        <v/>
      </c>
      <c r="AM309" s="89" t="str">
        <f t="shared" si="68"/>
        <v/>
      </c>
      <c r="AN309" s="89" t="str">
        <f t="shared" si="69"/>
        <v/>
      </c>
      <c r="AO309" s="89" t="str">
        <f t="shared" si="70"/>
        <v/>
      </c>
      <c r="AP309" s="89" t="str">
        <f t="shared" si="71"/>
        <v/>
      </c>
    </row>
    <row r="310" spans="1:42">
      <c r="A310" t="str">
        <f>IF(B310&lt;&gt;"",VLOOKUP(B310,'Agents Postes'!E$3:F$17,2,FALSE),"")</f>
        <v/>
      </c>
      <c r="B310" s="47"/>
      <c r="C310" s="53"/>
      <c r="D310" s="49"/>
      <c r="E310" s="49"/>
      <c r="F310" s="54"/>
      <c r="G310" s="50"/>
      <c r="H310" s="54"/>
      <c r="I310" s="50"/>
      <c r="J310" s="56"/>
      <c r="K310" s="49"/>
      <c r="L310" s="55"/>
      <c r="M310" s="52"/>
      <c r="N310" s="131"/>
      <c r="P310" s="64" t="str">
        <f t="shared" si="72"/>
        <v>NC</v>
      </c>
      <c r="X310" s="89"/>
      <c r="Y310" s="89" t="str">
        <f t="shared" si="62"/>
        <v/>
      </c>
      <c r="Z310" s="89" t="str">
        <f t="shared" si="63"/>
        <v/>
      </c>
      <c r="AA310" s="89" t="str">
        <f t="shared" si="64"/>
        <v/>
      </c>
      <c r="AB310" s="89" t="str">
        <f t="shared" si="65"/>
        <v/>
      </c>
      <c r="AC310" s="89" t="str">
        <f t="shared" si="66"/>
        <v/>
      </c>
      <c r="AD310" s="100" t="str">
        <f t="shared" si="73"/>
        <v/>
      </c>
      <c r="AE310" s="104" t="str">
        <f t="shared" si="74"/>
        <v/>
      </c>
      <c r="AF310" s="108" t="str">
        <f>IF(AE310&lt;&gt;"",HLOOKUP(AE310,Controle!$2:$3,2,FALSE)+3,"")</f>
        <v/>
      </c>
      <c r="AG310" s="104" t="str">
        <f>IF(AE310&lt;&gt;"",HLOOKUP(AE310,Controle!$2:$3,2,FALSE)+HLOOKUP(AE310,Controle!$2:$3,2,FALSE)*14-8,"")</f>
        <v/>
      </c>
      <c r="AH310" s="105" t="str">
        <f>IF(AJ310&lt;&gt;"",HLOOKUP(AJ310,Controle!$2:$3,2,FALSE)+HLOOKUP(AJ310,Controle!$2:$3,2,FALSE)*14-8,"")</f>
        <v/>
      </c>
      <c r="AI310" s="108" t="str">
        <f>IF(AJ310&lt;&gt;"",HLOOKUP(AJ310,Controle!$2:$3,2,FALSE)+3,"")</f>
        <v/>
      </c>
      <c r="AJ310" s="105" t="str">
        <f t="shared" si="75"/>
        <v/>
      </c>
      <c r="AK310" s="101" t="str">
        <f t="shared" si="76"/>
        <v/>
      </c>
      <c r="AL310" s="89" t="str">
        <f t="shared" si="67"/>
        <v/>
      </c>
      <c r="AM310" s="89" t="str">
        <f t="shared" si="68"/>
        <v/>
      </c>
      <c r="AN310" s="89" t="str">
        <f t="shared" si="69"/>
        <v/>
      </c>
      <c r="AO310" s="89" t="str">
        <f t="shared" si="70"/>
        <v/>
      </c>
      <c r="AP310" s="89" t="str">
        <f t="shared" si="71"/>
        <v/>
      </c>
    </row>
    <row r="311" spans="1:42">
      <c r="A311" t="str">
        <f>IF(B311&lt;&gt;"",VLOOKUP(B311,'Agents Postes'!E$3:F$17,2,FALSE),"")</f>
        <v/>
      </c>
      <c r="B311" s="57"/>
      <c r="C311" s="58"/>
      <c r="D311" s="59"/>
      <c r="E311" s="59"/>
      <c r="F311" s="60"/>
      <c r="G311" s="61"/>
      <c r="H311" s="60"/>
      <c r="I311" s="61"/>
      <c r="J311" s="63"/>
      <c r="K311" s="59"/>
      <c r="L311" s="62"/>
      <c r="M311" s="52"/>
      <c r="N311" s="130"/>
      <c r="P311" s="65" t="str">
        <f t="shared" si="72"/>
        <v>NC</v>
      </c>
      <c r="X311" s="89"/>
      <c r="Y311" s="89" t="str">
        <f t="shared" si="62"/>
        <v/>
      </c>
      <c r="Z311" s="89" t="str">
        <f t="shared" si="63"/>
        <v/>
      </c>
      <c r="AA311" s="89" t="str">
        <f t="shared" si="64"/>
        <v/>
      </c>
      <c r="AB311" s="89" t="str">
        <f t="shared" si="65"/>
        <v/>
      </c>
      <c r="AC311" s="89" t="str">
        <f t="shared" si="66"/>
        <v/>
      </c>
      <c r="AD311" s="100" t="str">
        <f t="shared" si="73"/>
        <v/>
      </c>
      <c r="AE311" s="104" t="str">
        <f t="shared" si="74"/>
        <v/>
      </c>
      <c r="AF311" s="108" t="str">
        <f>IF(AE311&lt;&gt;"",HLOOKUP(AE311,Controle!$2:$3,2,FALSE)+3,"")</f>
        <v/>
      </c>
      <c r="AG311" s="104" t="str">
        <f>IF(AE311&lt;&gt;"",HLOOKUP(AE311,Controle!$2:$3,2,FALSE)+HLOOKUP(AE311,Controle!$2:$3,2,FALSE)*14-8,"")</f>
        <v/>
      </c>
      <c r="AH311" s="105" t="str">
        <f>IF(AJ311&lt;&gt;"",HLOOKUP(AJ311,Controle!$2:$3,2,FALSE)+HLOOKUP(AJ311,Controle!$2:$3,2,FALSE)*14-8,"")</f>
        <v/>
      </c>
      <c r="AI311" s="108" t="str">
        <f>IF(AJ311&lt;&gt;"",HLOOKUP(AJ311,Controle!$2:$3,2,FALSE)+3,"")</f>
        <v/>
      </c>
      <c r="AJ311" s="105" t="str">
        <f t="shared" si="75"/>
        <v/>
      </c>
      <c r="AK311" s="101" t="str">
        <f t="shared" si="76"/>
        <v/>
      </c>
      <c r="AL311" s="89" t="str">
        <f t="shared" si="67"/>
        <v/>
      </c>
      <c r="AM311" s="89" t="str">
        <f t="shared" si="68"/>
        <v/>
      </c>
      <c r="AN311" s="89" t="str">
        <f t="shared" si="69"/>
        <v/>
      </c>
      <c r="AO311" s="89" t="str">
        <f t="shared" si="70"/>
        <v/>
      </c>
      <c r="AP311" s="89" t="str">
        <f t="shared" si="71"/>
        <v/>
      </c>
    </row>
    <row r="312" spans="1:42">
      <c r="A312" t="str">
        <f>IF(B312&lt;&gt;"",VLOOKUP(B312,'Agents Postes'!E$3:F$17,2,FALSE),"")</f>
        <v/>
      </c>
      <c r="B312" s="47"/>
      <c r="C312" s="53"/>
      <c r="D312" s="49"/>
      <c r="E312" s="49"/>
      <c r="F312" s="54"/>
      <c r="G312" s="50"/>
      <c r="H312" s="54"/>
      <c r="I312" s="50"/>
      <c r="J312" s="56"/>
      <c r="K312" s="49"/>
      <c r="L312" s="55"/>
      <c r="M312" s="52"/>
      <c r="N312" s="131"/>
      <c r="P312" s="64" t="str">
        <f t="shared" si="72"/>
        <v>NC</v>
      </c>
      <c r="X312" s="89"/>
      <c r="Y312" s="89" t="str">
        <f t="shared" si="62"/>
        <v/>
      </c>
      <c r="Z312" s="89" t="str">
        <f t="shared" si="63"/>
        <v/>
      </c>
      <c r="AA312" s="89" t="str">
        <f t="shared" si="64"/>
        <v/>
      </c>
      <c r="AB312" s="89" t="str">
        <f t="shared" si="65"/>
        <v/>
      </c>
      <c r="AC312" s="89" t="str">
        <f t="shared" si="66"/>
        <v/>
      </c>
      <c r="AD312" s="100" t="str">
        <f t="shared" si="73"/>
        <v/>
      </c>
      <c r="AE312" s="104" t="str">
        <f t="shared" si="74"/>
        <v/>
      </c>
      <c r="AF312" s="108" t="str">
        <f>IF(AE312&lt;&gt;"",HLOOKUP(AE312,Controle!$2:$3,2,FALSE)+3,"")</f>
        <v/>
      </c>
      <c r="AG312" s="104" t="str">
        <f>IF(AE312&lt;&gt;"",HLOOKUP(AE312,Controle!$2:$3,2,FALSE)+HLOOKUP(AE312,Controle!$2:$3,2,FALSE)*14-8,"")</f>
        <v/>
      </c>
      <c r="AH312" s="105" t="str">
        <f>IF(AJ312&lt;&gt;"",HLOOKUP(AJ312,Controle!$2:$3,2,FALSE)+HLOOKUP(AJ312,Controle!$2:$3,2,FALSE)*14-8,"")</f>
        <v/>
      </c>
      <c r="AI312" s="108" t="str">
        <f>IF(AJ312&lt;&gt;"",HLOOKUP(AJ312,Controle!$2:$3,2,FALSE)+3,"")</f>
        <v/>
      </c>
      <c r="AJ312" s="105" t="str">
        <f t="shared" si="75"/>
        <v/>
      </c>
      <c r="AK312" s="101" t="str">
        <f t="shared" si="76"/>
        <v/>
      </c>
      <c r="AL312" s="89" t="str">
        <f t="shared" si="67"/>
        <v/>
      </c>
      <c r="AM312" s="89" t="str">
        <f t="shared" si="68"/>
        <v/>
      </c>
      <c r="AN312" s="89" t="str">
        <f t="shared" si="69"/>
        <v/>
      </c>
      <c r="AO312" s="89" t="str">
        <f t="shared" si="70"/>
        <v/>
      </c>
      <c r="AP312" s="89" t="str">
        <f t="shared" si="71"/>
        <v/>
      </c>
    </row>
    <row r="313" spans="1:42">
      <c r="A313" t="str">
        <f>IF(B313&lt;&gt;"",VLOOKUP(B313,'Agents Postes'!E$3:F$17,2,FALSE),"")</f>
        <v/>
      </c>
      <c r="B313" s="57"/>
      <c r="C313" s="58"/>
      <c r="D313" s="59"/>
      <c r="E313" s="59"/>
      <c r="F313" s="60"/>
      <c r="G313" s="61"/>
      <c r="H313" s="60"/>
      <c r="I313" s="61"/>
      <c r="J313" s="63"/>
      <c r="K313" s="59"/>
      <c r="L313" s="62"/>
      <c r="M313" s="52"/>
      <c r="N313" s="130"/>
      <c r="P313" s="65" t="str">
        <f t="shared" si="72"/>
        <v>NC</v>
      </c>
      <c r="X313" s="89"/>
      <c r="Y313" s="89" t="str">
        <f t="shared" si="62"/>
        <v/>
      </c>
      <c r="Z313" s="89" t="str">
        <f t="shared" si="63"/>
        <v/>
      </c>
      <c r="AA313" s="89" t="str">
        <f t="shared" si="64"/>
        <v/>
      </c>
      <c r="AB313" s="89" t="str">
        <f t="shared" si="65"/>
        <v/>
      </c>
      <c r="AC313" s="89" t="str">
        <f t="shared" si="66"/>
        <v/>
      </c>
      <c r="AD313" s="100" t="str">
        <f t="shared" si="73"/>
        <v/>
      </c>
      <c r="AE313" s="104" t="str">
        <f t="shared" si="74"/>
        <v/>
      </c>
      <c r="AF313" s="108" t="str">
        <f>IF(AE313&lt;&gt;"",HLOOKUP(AE313,Controle!$2:$3,2,FALSE)+3,"")</f>
        <v/>
      </c>
      <c r="AG313" s="104" t="str">
        <f>IF(AE313&lt;&gt;"",HLOOKUP(AE313,Controle!$2:$3,2,FALSE)+HLOOKUP(AE313,Controle!$2:$3,2,FALSE)*14-8,"")</f>
        <v/>
      </c>
      <c r="AH313" s="105" t="str">
        <f>IF(AJ313&lt;&gt;"",HLOOKUP(AJ313,Controle!$2:$3,2,FALSE)+HLOOKUP(AJ313,Controle!$2:$3,2,FALSE)*14-8,"")</f>
        <v/>
      </c>
      <c r="AI313" s="108" t="str">
        <f>IF(AJ313&lt;&gt;"",HLOOKUP(AJ313,Controle!$2:$3,2,FALSE)+3,"")</f>
        <v/>
      </c>
      <c r="AJ313" s="105" t="str">
        <f t="shared" si="75"/>
        <v/>
      </c>
      <c r="AK313" s="101" t="str">
        <f t="shared" si="76"/>
        <v/>
      </c>
      <c r="AL313" s="89" t="str">
        <f t="shared" si="67"/>
        <v/>
      </c>
      <c r="AM313" s="89" t="str">
        <f t="shared" si="68"/>
        <v/>
      </c>
      <c r="AN313" s="89" t="str">
        <f t="shared" si="69"/>
        <v/>
      </c>
      <c r="AO313" s="89" t="str">
        <f t="shared" si="70"/>
        <v/>
      </c>
      <c r="AP313" s="89" t="str">
        <f t="shared" si="71"/>
        <v/>
      </c>
    </row>
    <row r="314" spans="1:42">
      <c r="A314" t="str">
        <f>IF(B314&lt;&gt;"",VLOOKUP(B314,'Agents Postes'!E$3:F$17,2,FALSE),"")</f>
        <v/>
      </c>
      <c r="B314" s="47"/>
      <c r="C314" s="53"/>
      <c r="D314" s="49"/>
      <c r="E314" s="49"/>
      <c r="F314" s="54"/>
      <c r="G314" s="50"/>
      <c r="H314" s="54"/>
      <c r="I314" s="50"/>
      <c r="J314" s="56"/>
      <c r="K314" s="49"/>
      <c r="L314" s="55"/>
      <c r="M314" s="52"/>
      <c r="N314" s="131"/>
      <c r="P314" s="64" t="str">
        <f t="shared" si="72"/>
        <v>NC</v>
      </c>
      <c r="X314" s="89"/>
      <c r="Y314" s="89" t="str">
        <f t="shared" si="62"/>
        <v/>
      </c>
      <c r="Z314" s="89" t="str">
        <f t="shared" si="63"/>
        <v/>
      </c>
      <c r="AA314" s="89" t="str">
        <f t="shared" si="64"/>
        <v/>
      </c>
      <c r="AB314" s="89" t="str">
        <f t="shared" si="65"/>
        <v/>
      </c>
      <c r="AC314" s="89" t="str">
        <f t="shared" si="66"/>
        <v/>
      </c>
      <c r="AD314" s="100" t="str">
        <f t="shared" si="73"/>
        <v/>
      </c>
      <c r="AE314" s="104" t="str">
        <f t="shared" si="74"/>
        <v/>
      </c>
      <c r="AF314" s="108" t="str">
        <f>IF(AE314&lt;&gt;"",HLOOKUP(AE314,Controle!$2:$3,2,FALSE)+3,"")</f>
        <v/>
      </c>
      <c r="AG314" s="104" t="str">
        <f>IF(AE314&lt;&gt;"",HLOOKUP(AE314,Controle!$2:$3,2,FALSE)+HLOOKUP(AE314,Controle!$2:$3,2,FALSE)*14-8,"")</f>
        <v/>
      </c>
      <c r="AH314" s="105" t="str">
        <f>IF(AJ314&lt;&gt;"",HLOOKUP(AJ314,Controle!$2:$3,2,FALSE)+HLOOKUP(AJ314,Controle!$2:$3,2,FALSE)*14-8,"")</f>
        <v/>
      </c>
      <c r="AI314" s="108" t="str">
        <f>IF(AJ314&lt;&gt;"",HLOOKUP(AJ314,Controle!$2:$3,2,FALSE)+3,"")</f>
        <v/>
      </c>
      <c r="AJ314" s="105" t="str">
        <f t="shared" si="75"/>
        <v/>
      </c>
      <c r="AK314" s="101" t="str">
        <f t="shared" si="76"/>
        <v/>
      </c>
      <c r="AL314" s="89" t="str">
        <f t="shared" si="67"/>
        <v/>
      </c>
      <c r="AM314" s="89" t="str">
        <f t="shared" si="68"/>
        <v/>
      </c>
      <c r="AN314" s="89" t="str">
        <f t="shared" si="69"/>
        <v/>
      </c>
      <c r="AO314" s="89" t="str">
        <f t="shared" si="70"/>
        <v/>
      </c>
      <c r="AP314" s="89" t="str">
        <f t="shared" si="71"/>
        <v/>
      </c>
    </row>
    <row r="315" spans="1:42">
      <c r="A315" t="str">
        <f>IF(B315&lt;&gt;"",VLOOKUP(B315,'Agents Postes'!E$3:F$17,2,FALSE),"")</f>
        <v/>
      </c>
      <c r="B315" s="57"/>
      <c r="C315" s="58"/>
      <c r="D315" s="59"/>
      <c r="E315" s="59"/>
      <c r="F315" s="60"/>
      <c r="G315" s="61"/>
      <c r="H315" s="60"/>
      <c r="I315" s="61"/>
      <c r="J315" s="63"/>
      <c r="K315" s="59"/>
      <c r="L315" s="62"/>
      <c r="M315" s="52"/>
      <c r="N315" s="130"/>
      <c r="P315" s="65" t="str">
        <f t="shared" si="72"/>
        <v>NC</v>
      </c>
      <c r="X315" s="89"/>
      <c r="Y315" s="89" t="str">
        <f t="shared" si="62"/>
        <v/>
      </c>
      <c r="Z315" s="89" t="str">
        <f t="shared" si="63"/>
        <v/>
      </c>
      <c r="AA315" s="89" t="str">
        <f t="shared" si="64"/>
        <v/>
      </c>
      <c r="AB315" s="89" t="str">
        <f t="shared" si="65"/>
        <v/>
      </c>
      <c r="AC315" s="89" t="str">
        <f t="shared" si="66"/>
        <v/>
      </c>
      <c r="AD315" s="100" t="str">
        <f t="shared" si="73"/>
        <v/>
      </c>
      <c r="AE315" s="104" t="str">
        <f t="shared" si="74"/>
        <v/>
      </c>
      <c r="AF315" s="108" t="str">
        <f>IF(AE315&lt;&gt;"",HLOOKUP(AE315,Controle!$2:$3,2,FALSE)+3,"")</f>
        <v/>
      </c>
      <c r="AG315" s="104" t="str">
        <f>IF(AE315&lt;&gt;"",HLOOKUP(AE315,Controle!$2:$3,2,FALSE)+HLOOKUP(AE315,Controle!$2:$3,2,FALSE)*14-8,"")</f>
        <v/>
      </c>
      <c r="AH315" s="105" t="str">
        <f>IF(AJ315&lt;&gt;"",HLOOKUP(AJ315,Controle!$2:$3,2,FALSE)+HLOOKUP(AJ315,Controle!$2:$3,2,FALSE)*14-8,"")</f>
        <v/>
      </c>
      <c r="AI315" s="108" t="str">
        <f>IF(AJ315&lt;&gt;"",HLOOKUP(AJ315,Controle!$2:$3,2,FALSE)+3,"")</f>
        <v/>
      </c>
      <c r="AJ315" s="105" t="str">
        <f t="shared" si="75"/>
        <v/>
      </c>
      <c r="AK315" s="101" t="str">
        <f t="shared" si="76"/>
        <v/>
      </c>
      <c r="AL315" s="89" t="str">
        <f t="shared" si="67"/>
        <v/>
      </c>
      <c r="AM315" s="89" t="str">
        <f t="shared" si="68"/>
        <v/>
      </c>
      <c r="AN315" s="89" t="str">
        <f t="shared" si="69"/>
        <v/>
      </c>
      <c r="AO315" s="89" t="str">
        <f t="shared" si="70"/>
        <v/>
      </c>
      <c r="AP315" s="89" t="str">
        <f t="shared" si="71"/>
        <v/>
      </c>
    </row>
    <row r="316" spans="1:42">
      <c r="A316" t="str">
        <f>IF(B316&lt;&gt;"",VLOOKUP(B316,'Agents Postes'!E$3:F$17,2,FALSE),"")</f>
        <v/>
      </c>
      <c r="B316" s="47"/>
      <c r="C316" s="53"/>
      <c r="D316" s="49"/>
      <c r="E316" s="49"/>
      <c r="F316" s="54"/>
      <c r="G316" s="50"/>
      <c r="H316" s="54"/>
      <c r="I316" s="50"/>
      <c r="J316" s="56"/>
      <c r="K316" s="49"/>
      <c r="L316" s="55"/>
      <c r="M316" s="52"/>
      <c r="N316" s="131"/>
      <c r="P316" s="64" t="str">
        <f t="shared" si="72"/>
        <v>NC</v>
      </c>
      <c r="X316" s="89"/>
      <c r="Y316" s="89" t="str">
        <f t="shared" si="62"/>
        <v/>
      </c>
      <c r="Z316" s="89" t="str">
        <f t="shared" si="63"/>
        <v/>
      </c>
      <c r="AA316" s="89" t="str">
        <f t="shared" si="64"/>
        <v/>
      </c>
      <c r="AB316" s="89" t="str">
        <f t="shared" si="65"/>
        <v/>
      </c>
      <c r="AC316" s="89" t="str">
        <f t="shared" si="66"/>
        <v/>
      </c>
      <c r="AD316" s="100" t="str">
        <f t="shared" si="73"/>
        <v/>
      </c>
      <c r="AE316" s="104" t="str">
        <f t="shared" si="74"/>
        <v/>
      </c>
      <c r="AF316" s="108" t="str">
        <f>IF(AE316&lt;&gt;"",HLOOKUP(AE316,Controle!$2:$3,2,FALSE)+3,"")</f>
        <v/>
      </c>
      <c r="AG316" s="104" t="str">
        <f>IF(AE316&lt;&gt;"",HLOOKUP(AE316,Controle!$2:$3,2,FALSE)+HLOOKUP(AE316,Controle!$2:$3,2,FALSE)*14-8,"")</f>
        <v/>
      </c>
      <c r="AH316" s="105" t="str">
        <f>IF(AJ316&lt;&gt;"",HLOOKUP(AJ316,Controle!$2:$3,2,FALSE)+HLOOKUP(AJ316,Controle!$2:$3,2,FALSE)*14-8,"")</f>
        <v/>
      </c>
      <c r="AI316" s="108" t="str">
        <f>IF(AJ316&lt;&gt;"",HLOOKUP(AJ316,Controle!$2:$3,2,FALSE)+3,"")</f>
        <v/>
      </c>
      <c r="AJ316" s="105" t="str">
        <f t="shared" si="75"/>
        <v/>
      </c>
      <c r="AK316" s="101" t="str">
        <f t="shared" si="76"/>
        <v/>
      </c>
      <c r="AL316" s="89" t="str">
        <f t="shared" si="67"/>
        <v/>
      </c>
      <c r="AM316" s="89" t="str">
        <f t="shared" si="68"/>
        <v/>
      </c>
      <c r="AN316" s="89" t="str">
        <f t="shared" si="69"/>
        <v/>
      </c>
      <c r="AO316" s="89" t="str">
        <f t="shared" si="70"/>
        <v/>
      </c>
      <c r="AP316" s="89" t="str">
        <f t="shared" si="71"/>
        <v/>
      </c>
    </row>
    <row r="317" spans="1:42">
      <c r="A317" t="str">
        <f>IF(B317&lt;&gt;"",VLOOKUP(B317,'Agents Postes'!E$3:F$17,2,FALSE),"")</f>
        <v/>
      </c>
      <c r="B317" s="57"/>
      <c r="C317" s="58"/>
      <c r="D317" s="59"/>
      <c r="E317" s="59"/>
      <c r="F317" s="60"/>
      <c r="G317" s="61"/>
      <c r="H317" s="60"/>
      <c r="I317" s="61"/>
      <c r="J317" s="63"/>
      <c r="K317" s="59"/>
      <c r="L317" s="62"/>
      <c r="M317" s="52"/>
      <c r="N317" s="130"/>
      <c r="P317" s="65" t="str">
        <f t="shared" si="72"/>
        <v>NC</v>
      </c>
      <c r="X317" s="89"/>
      <c r="Y317" s="89" t="str">
        <f t="shared" si="62"/>
        <v/>
      </c>
      <c r="Z317" s="89" t="str">
        <f t="shared" si="63"/>
        <v/>
      </c>
      <c r="AA317" s="89" t="str">
        <f t="shared" si="64"/>
        <v/>
      </c>
      <c r="AB317" s="89" t="str">
        <f t="shared" si="65"/>
        <v/>
      </c>
      <c r="AC317" s="89" t="str">
        <f t="shared" si="66"/>
        <v/>
      </c>
      <c r="AD317" s="100" t="str">
        <f t="shared" si="73"/>
        <v/>
      </c>
      <c r="AE317" s="104" t="str">
        <f t="shared" si="74"/>
        <v/>
      </c>
      <c r="AF317" s="108" t="str">
        <f>IF(AE317&lt;&gt;"",HLOOKUP(AE317,Controle!$2:$3,2,FALSE)+3,"")</f>
        <v/>
      </c>
      <c r="AG317" s="104" t="str">
        <f>IF(AE317&lt;&gt;"",HLOOKUP(AE317,Controle!$2:$3,2,FALSE)+HLOOKUP(AE317,Controle!$2:$3,2,FALSE)*14-8,"")</f>
        <v/>
      </c>
      <c r="AH317" s="105" t="str">
        <f>IF(AJ317&lt;&gt;"",HLOOKUP(AJ317,Controle!$2:$3,2,FALSE)+HLOOKUP(AJ317,Controle!$2:$3,2,FALSE)*14-8,"")</f>
        <v/>
      </c>
      <c r="AI317" s="108" t="str">
        <f>IF(AJ317&lt;&gt;"",HLOOKUP(AJ317,Controle!$2:$3,2,FALSE)+3,"")</f>
        <v/>
      </c>
      <c r="AJ317" s="105" t="str">
        <f t="shared" si="75"/>
        <v/>
      </c>
      <c r="AK317" s="101" t="str">
        <f t="shared" si="76"/>
        <v/>
      </c>
      <c r="AL317" s="89" t="str">
        <f t="shared" si="67"/>
        <v/>
      </c>
      <c r="AM317" s="89" t="str">
        <f t="shared" si="68"/>
        <v/>
      </c>
      <c r="AN317" s="89" t="str">
        <f t="shared" si="69"/>
        <v/>
      </c>
      <c r="AO317" s="89" t="str">
        <f t="shared" si="70"/>
        <v/>
      </c>
      <c r="AP317" s="89" t="str">
        <f t="shared" si="71"/>
        <v/>
      </c>
    </row>
    <row r="318" spans="1:42">
      <c r="A318" t="str">
        <f>IF(B318&lt;&gt;"",VLOOKUP(B318,'Agents Postes'!E$3:F$17,2,FALSE),"")</f>
        <v/>
      </c>
      <c r="B318" s="47"/>
      <c r="C318" s="53"/>
      <c r="D318" s="49"/>
      <c r="E318" s="49"/>
      <c r="F318" s="54"/>
      <c r="G318" s="50"/>
      <c r="H318" s="54"/>
      <c r="I318" s="50"/>
      <c r="J318" s="56"/>
      <c r="K318" s="49"/>
      <c r="L318" s="55"/>
      <c r="M318" s="52"/>
      <c r="N318" s="131"/>
      <c r="P318" s="64" t="str">
        <f t="shared" si="72"/>
        <v>NC</v>
      </c>
      <c r="X318" s="89"/>
      <c r="Y318" s="89" t="str">
        <f t="shared" si="62"/>
        <v/>
      </c>
      <c r="Z318" s="89" t="str">
        <f t="shared" si="63"/>
        <v/>
      </c>
      <c r="AA318" s="89" t="str">
        <f t="shared" si="64"/>
        <v/>
      </c>
      <c r="AB318" s="89" t="str">
        <f t="shared" si="65"/>
        <v/>
      </c>
      <c r="AC318" s="89" t="str">
        <f t="shared" si="66"/>
        <v/>
      </c>
      <c r="AD318" s="100" t="str">
        <f t="shared" si="73"/>
        <v/>
      </c>
      <c r="AE318" s="104" t="str">
        <f t="shared" si="74"/>
        <v/>
      </c>
      <c r="AF318" s="108" t="str">
        <f>IF(AE318&lt;&gt;"",HLOOKUP(AE318,Controle!$2:$3,2,FALSE)+3,"")</f>
        <v/>
      </c>
      <c r="AG318" s="104" t="str">
        <f>IF(AE318&lt;&gt;"",HLOOKUP(AE318,Controle!$2:$3,2,FALSE)+HLOOKUP(AE318,Controle!$2:$3,2,FALSE)*14-8,"")</f>
        <v/>
      </c>
      <c r="AH318" s="105" t="str">
        <f>IF(AJ318&lt;&gt;"",HLOOKUP(AJ318,Controle!$2:$3,2,FALSE)+HLOOKUP(AJ318,Controle!$2:$3,2,FALSE)*14-8,"")</f>
        <v/>
      </c>
      <c r="AI318" s="108" t="str">
        <f>IF(AJ318&lt;&gt;"",HLOOKUP(AJ318,Controle!$2:$3,2,FALSE)+3,"")</f>
        <v/>
      </c>
      <c r="AJ318" s="105" t="str">
        <f t="shared" si="75"/>
        <v/>
      </c>
      <c r="AK318" s="101" t="str">
        <f t="shared" si="76"/>
        <v/>
      </c>
      <c r="AL318" s="89" t="str">
        <f t="shared" si="67"/>
        <v/>
      </c>
      <c r="AM318" s="89" t="str">
        <f t="shared" si="68"/>
        <v/>
      </c>
      <c r="AN318" s="89" t="str">
        <f t="shared" si="69"/>
        <v/>
      </c>
      <c r="AO318" s="89" t="str">
        <f t="shared" si="70"/>
        <v/>
      </c>
      <c r="AP318" s="89" t="str">
        <f t="shared" si="71"/>
        <v/>
      </c>
    </row>
    <row r="319" spans="1:42">
      <c r="A319" t="str">
        <f>IF(B319&lt;&gt;"",VLOOKUP(B319,'Agents Postes'!E$3:F$17,2,FALSE),"")</f>
        <v/>
      </c>
      <c r="B319" s="57"/>
      <c r="C319" s="58"/>
      <c r="D319" s="59"/>
      <c r="E319" s="59"/>
      <c r="F319" s="60"/>
      <c r="G319" s="61"/>
      <c r="H319" s="60"/>
      <c r="I319" s="61"/>
      <c r="J319" s="63"/>
      <c r="K319" s="59"/>
      <c r="L319" s="62"/>
      <c r="M319" s="52"/>
      <c r="N319" s="130"/>
      <c r="P319" s="65" t="str">
        <f t="shared" si="72"/>
        <v>NC</v>
      </c>
      <c r="X319" s="89"/>
      <c r="Y319" s="89" t="str">
        <f t="shared" si="62"/>
        <v/>
      </c>
      <c r="Z319" s="89" t="str">
        <f t="shared" si="63"/>
        <v/>
      </c>
      <c r="AA319" s="89" t="str">
        <f t="shared" si="64"/>
        <v/>
      </c>
      <c r="AB319" s="89" t="str">
        <f t="shared" si="65"/>
        <v/>
      </c>
      <c r="AC319" s="89" t="str">
        <f t="shared" si="66"/>
        <v/>
      </c>
      <c r="AD319" s="100" t="str">
        <f t="shared" si="73"/>
        <v/>
      </c>
      <c r="AE319" s="104" t="str">
        <f t="shared" si="74"/>
        <v/>
      </c>
      <c r="AF319" s="108" t="str">
        <f>IF(AE319&lt;&gt;"",HLOOKUP(AE319,Controle!$2:$3,2,FALSE)+3,"")</f>
        <v/>
      </c>
      <c r="AG319" s="104" t="str">
        <f>IF(AE319&lt;&gt;"",HLOOKUP(AE319,Controle!$2:$3,2,FALSE)+HLOOKUP(AE319,Controle!$2:$3,2,FALSE)*14-8,"")</f>
        <v/>
      </c>
      <c r="AH319" s="105" t="str">
        <f>IF(AJ319&lt;&gt;"",HLOOKUP(AJ319,Controle!$2:$3,2,FALSE)+HLOOKUP(AJ319,Controle!$2:$3,2,FALSE)*14-8,"")</f>
        <v/>
      </c>
      <c r="AI319" s="108" t="str">
        <f>IF(AJ319&lt;&gt;"",HLOOKUP(AJ319,Controle!$2:$3,2,FALSE)+3,"")</f>
        <v/>
      </c>
      <c r="AJ319" s="105" t="str">
        <f t="shared" si="75"/>
        <v/>
      </c>
      <c r="AK319" s="101" t="str">
        <f t="shared" si="76"/>
        <v/>
      </c>
      <c r="AL319" s="89" t="str">
        <f t="shared" si="67"/>
        <v/>
      </c>
      <c r="AM319" s="89" t="str">
        <f t="shared" si="68"/>
        <v/>
      </c>
      <c r="AN319" s="89" t="str">
        <f t="shared" si="69"/>
        <v/>
      </c>
      <c r="AO319" s="89" t="str">
        <f t="shared" si="70"/>
        <v/>
      </c>
      <c r="AP319" s="89" t="str">
        <f t="shared" si="71"/>
        <v/>
      </c>
    </row>
    <row r="320" spans="1:42">
      <c r="A320" t="str">
        <f>IF(B320&lt;&gt;"",VLOOKUP(B320,'Agents Postes'!E$3:F$17,2,FALSE),"")</f>
        <v/>
      </c>
      <c r="B320" s="47"/>
      <c r="C320" s="53"/>
      <c r="D320" s="49"/>
      <c r="E320" s="49"/>
      <c r="F320" s="54"/>
      <c r="G320" s="50"/>
      <c r="H320" s="54"/>
      <c r="I320" s="50"/>
      <c r="J320" s="56"/>
      <c r="K320" s="49"/>
      <c r="L320" s="55"/>
      <c r="M320" s="52"/>
      <c r="N320" s="131"/>
      <c r="P320" s="64" t="str">
        <f t="shared" si="72"/>
        <v>NC</v>
      </c>
      <c r="X320" s="89"/>
      <c r="Y320" s="89" t="str">
        <f t="shared" si="62"/>
        <v/>
      </c>
      <c r="Z320" s="89" t="str">
        <f t="shared" si="63"/>
        <v/>
      </c>
      <c r="AA320" s="89" t="str">
        <f t="shared" si="64"/>
        <v/>
      </c>
      <c r="AB320" s="89" t="str">
        <f t="shared" si="65"/>
        <v/>
      </c>
      <c r="AC320" s="89" t="str">
        <f t="shared" si="66"/>
        <v/>
      </c>
      <c r="AD320" s="100" t="str">
        <f t="shared" si="73"/>
        <v/>
      </c>
      <c r="AE320" s="104" t="str">
        <f t="shared" si="74"/>
        <v/>
      </c>
      <c r="AF320" s="108" t="str">
        <f>IF(AE320&lt;&gt;"",HLOOKUP(AE320,Controle!$2:$3,2,FALSE)+3,"")</f>
        <v/>
      </c>
      <c r="AG320" s="104" t="str">
        <f>IF(AE320&lt;&gt;"",HLOOKUP(AE320,Controle!$2:$3,2,FALSE)+HLOOKUP(AE320,Controle!$2:$3,2,FALSE)*14-8,"")</f>
        <v/>
      </c>
      <c r="AH320" s="105" t="str">
        <f>IF(AJ320&lt;&gt;"",HLOOKUP(AJ320,Controle!$2:$3,2,FALSE)+HLOOKUP(AJ320,Controle!$2:$3,2,FALSE)*14-8,"")</f>
        <v/>
      </c>
      <c r="AI320" s="108" t="str">
        <f>IF(AJ320&lt;&gt;"",HLOOKUP(AJ320,Controle!$2:$3,2,FALSE)+3,"")</f>
        <v/>
      </c>
      <c r="AJ320" s="105" t="str">
        <f t="shared" si="75"/>
        <v/>
      </c>
      <c r="AK320" s="101" t="str">
        <f t="shared" si="76"/>
        <v/>
      </c>
      <c r="AL320" s="89" t="str">
        <f t="shared" si="67"/>
        <v/>
      </c>
      <c r="AM320" s="89" t="str">
        <f t="shared" si="68"/>
        <v/>
      </c>
      <c r="AN320" s="89" t="str">
        <f t="shared" si="69"/>
        <v/>
      </c>
      <c r="AO320" s="89" t="str">
        <f t="shared" si="70"/>
        <v/>
      </c>
      <c r="AP320" s="89" t="str">
        <f t="shared" si="71"/>
        <v/>
      </c>
    </row>
    <row r="321" spans="1:42">
      <c r="A321" t="str">
        <f>IF(B321&lt;&gt;"",VLOOKUP(B321,'Agents Postes'!E$3:F$17,2,FALSE),"")</f>
        <v/>
      </c>
      <c r="B321" s="57"/>
      <c r="C321" s="58"/>
      <c r="D321" s="59"/>
      <c r="E321" s="59"/>
      <c r="F321" s="60"/>
      <c r="G321" s="61"/>
      <c r="H321" s="60"/>
      <c r="I321" s="61"/>
      <c r="J321" s="63"/>
      <c r="K321" s="59"/>
      <c r="L321" s="62"/>
      <c r="M321" s="52"/>
      <c r="N321" s="130"/>
      <c r="P321" s="65" t="str">
        <f t="shared" si="72"/>
        <v>NC</v>
      </c>
      <c r="X321" s="89"/>
      <c r="Y321" s="89" t="str">
        <f t="shared" si="62"/>
        <v/>
      </c>
      <c r="Z321" s="89" t="str">
        <f t="shared" si="63"/>
        <v/>
      </c>
      <c r="AA321" s="89" t="str">
        <f t="shared" si="64"/>
        <v/>
      </c>
      <c r="AB321" s="89" t="str">
        <f t="shared" si="65"/>
        <v/>
      </c>
      <c r="AC321" s="89" t="str">
        <f t="shared" si="66"/>
        <v/>
      </c>
      <c r="AD321" s="100" t="str">
        <f t="shared" si="73"/>
        <v/>
      </c>
      <c r="AE321" s="104" t="str">
        <f t="shared" si="74"/>
        <v/>
      </c>
      <c r="AF321" s="108" t="str">
        <f>IF(AE321&lt;&gt;"",HLOOKUP(AE321,Controle!$2:$3,2,FALSE)+3,"")</f>
        <v/>
      </c>
      <c r="AG321" s="104" t="str">
        <f>IF(AE321&lt;&gt;"",HLOOKUP(AE321,Controle!$2:$3,2,FALSE)+HLOOKUP(AE321,Controle!$2:$3,2,FALSE)*14-8,"")</f>
        <v/>
      </c>
      <c r="AH321" s="105" t="str">
        <f>IF(AJ321&lt;&gt;"",HLOOKUP(AJ321,Controle!$2:$3,2,FALSE)+HLOOKUP(AJ321,Controle!$2:$3,2,FALSE)*14-8,"")</f>
        <v/>
      </c>
      <c r="AI321" s="108" t="str">
        <f>IF(AJ321&lt;&gt;"",HLOOKUP(AJ321,Controle!$2:$3,2,FALSE)+3,"")</f>
        <v/>
      </c>
      <c r="AJ321" s="105" t="str">
        <f t="shared" si="75"/>
        <v/>
      </c>
      <c r="AK321" s="101" t="str">
        <f t="shared" si="76"/>
        <v/>
      </c>
      <c r="AL321" s="89" t="str">
        <f t="shared" si="67"/>
        <v/>
      </c>
      <c r="AM321" s="89" t="str">
        <f t="shared" si="68"/>
        <v/>
      </c>
      <c r="AN321" s="89" t="str">
        <f t="shared" si="69"/>
        <v/>
      </c>
      <c r="AO321" s="89" t="str">
        <f t="shared" si="70"/>
        <v/>
      </c>
      <c r="AP321" s="89" t="str">
        <f t="shared" si="71"/>
        <v/>
      </c>
    </row>
    <row r="322" spans="1:42">
      <c r="A322" t="str">
        <f>IF(B322&lt;&gt;"",VLOOKUP(B322,'Agents Postes'!E$3:F$17,2,FALSE),"")</f>
        <v/>
      </c>
      <c r="B322" s="47"/>
      <c r="C322" s="53"/>
      <c r="D322" s="49"/>
      <c r="E322" s="49"/>
      <c r="F322" s="54"/>
      <c r="G322" s="50"/>
      <c r="H322" s="54"/>
      <c r="I322" s="50"/>
      <c r="J322" s="56"/>
      <c r="K322" s="49"/>
      <c r="L322" s="55"/>
      <c r="M322" s="52"/>
      <c r="N322" s="131"/>
      <c r="P322" s="64" t="str">
        <f t="shared" si="72"/>
        <v>NC</v>
      </c>
      <c r="X322" s="89"/>
      <c r="Y322" s="89" t="str">
        <f t="shared" ref="Y322:Y385" si="77">IF(D322&lt;&gt;"",IF(NETWORKDAYS($D322,$D322,Feries)&gt;=1,1,0),"")</f>
        <v/>
      </c>
      <c r="Z322" s="89" t="str">
        <f t="shared" ref="Z322:Z385" si="78">IF(D322&lt;&gt;"",IF(NETWORKDAYS($D322,$D322+1,Feries)&gt;=1,1,0),"")</f>
        <v/>
      </c>
      <c r="AA322" s="89" t="str">
        <f t="shared" ref="AA322:AA385" si="79">IF(D322&lt;&gt;"",IF(NETWORKDAYS($D322,$D322+2,Feries)&gt;=1,1,0),"")</f>
        <v/>
      </c>
      <c r="AB322" s="89" t="str">
        <f t="shared" ref="AB322:AB385" si="80">IF(D322&lt;&gt;"",IF(NETWORKDAYS($D322,$D322+3,Feries)&gt;=1,1,0),"")</f>
        <v/>
      </c>
      <c r="AC322" s="89" t="str">
        <f t="shared" ref="AC322:AC385" si="81">IF(D322&lt;&gt;"",IF(NETWORKDAYS($D322,$D322+4,Feries)&gt;=1,1,0),"")</f>
        <v/>
      </c>
      <c r="AD322" s="100" t="str">
        <f t="shared" si="73"/>
        <v/>
      </c>
      <c r="AE322" s="104" t="str">
        <f t="shared" si="74"/>
        <v/>
      </c>
      <c r="AF322" s="108" t="str">
        <f>IF(AE322&lt;&gt;"",HLOOKUP(AE322,Controle!$2:$3,2,FALSE)+3,"")</f>
        <v/>
      </c>
      <c r="AG322" s="104" t="str">
        <f>IF(AE322&lt;&gt;"",HLOOKUP(AE322,Controle!$2:$3,2,FALSE)+HLOOKUP(AE322,Controle!$2:$3,2,FALSE)*14-8,"")</f>
        <v/>
      </c>
      <c r="AH322" s="105" t="str">
        <f>IF(AJ322&lt;&gt;"",HLOOKUP(AJ322,Controle!$2:$3,2,FALSE)+HLOOKUP(AJ322,Controle!$2:$3,2,FALSE)*14-8,"")</f>
        <v/>
      </c>
      <c r="AI322" s="108" t="str">
        <f>IF(AJ322&lt;&gt;"",HLOOKUP(AJ322,Controle!$2:$3,2,FALSE)+3,"")</f>
        <v/>
      </c>
      <c r="AJ322" s="105" t="str">
        <f t="shared" si="75"/>
        <v/>
      </c>
      <c r="AK322" s="101" t="str">
        <f t="shared" si="76"/>
        <v/>
      </c>
      <c r="AL322" s="89" t="str">
        <f t="shared" ref="AL322:AL385" si="82">IF(E322&lt;&gt;"",IF(OR(NETWORKDAYS($E322,$E322-4,Feries)=1,NETWORKDAYS($E322,$E322-4,Feries)&lt;0),1,0),"")</f>
        <v/>
      </c>
      <c r="AM322" s="89" t="str">
        <f t="shared" ref="AM322:AM385" si="83">IF(E322&lt;&gt;"",IF(OR(NETWORKDAYS($E322,$E322-3,Feries)=1,NETWORKDAYS($E322,$E322-3,Feries)&lt;0),1,0),"")</f>
        <v/>
      </c>
      <c r="AN322" s="89" t="str">
        <f t="shared" ref="AN322:AN385" si="84">IF(E322&lt;&gt;"",IF(OR(NETWORKDAYS($E322,$E322-2,Feries)=1,NETWORKDAYS($E322,$E322-2,Feries)&lt;0),1,0),"")</f>
        <v/>
      </c>
      <c r="AO322" s="89" t="str">
        <f t="shared" ref="AO322:AO385" si="85">IF(E322&lt;&gt;"",IF(OR(NETWORKDAYS($E322,$E322-1,Feries)=1,NETWORKDAYS($E322,$E322-1,Feries)&lt;0),1,0),"")</f>
        <v/>
      </c>
      <c r="AP322" s="89" t="str">
        <f t="shared" ref="AP322:AP385" si="86">IF(E322&lt;&gt;"",IF(OR(NETWORKDAYS($E322,$E322,Feries)=1,NETWORKDAYS($E322,$E322,Feries)&lt;0),1,0),"")</f>
        <v/>
      </c>
    </row>
    <row r="323" spans="1:42">
      <c r="A323" t="str">
        <f>IF(B323&lt;&gt;"",VLOOKUP(B323,'Agents Postes'!E$3:F$17,2,FALSE),"")</f>
        <v/>
      </c>
      <c r="B323" s="57"/>
      <c r="C323" s="58"/>
      <c r="D323" s="59"/>
      <c r="E323" s="59"/>
      <c r="F323" s="60"/>
      <c r="G323" s="61"/>
      <c r="H323" s="60"/>
      <c r="I323" s="61"/>
      <c r="J323" s="63"/>
      <c r="K323" s="59"/>
      <c r="L323" s="62"/>
      <c r="M323" s="52"/>
      <c r="N323" s="130"/>
      <c r="P323" s="65" t="str">
        <f t="shared" ref="P323:P386" si="87">IF(OR(B323="",C323="",E323="",SUM(F323:K323)=0,AND(S$1&lt;&gt;"",D323&lt;S$1),AND(S$3&lt;&gt;"",E323&gt;S$3),AND(SUM(F323:G323)&gt;0,OR(F323=0,G323=0)),AND(SUM(H323:I323)&gt;0,OR(H323=0,I323=0)),AND(SUM(J323:K323)&gt;0,OR(J323=0,K323=0)),ISERROR(MONTH(D323)),ISERROR(MONTH(E323))),"NC","")</f>
        <v>NC</v>
      </c>
      <c r="X323" s="89"/>
      <c r="Y323" s="89" t="str">
        <f t="shared" si="77"/>
        <v/>
      </c>
      <c r="Z323" s="89" t="str">
        <f t="shared" si="78"/>
        <v/>
      </c>
      <c r="AA323" s="89" t="str">
        <f t="shared" si="79"/>
        <v/>
      </c>
      <c r="AB323" s="89" t="str">
        <f t="shared" si="80"/>
        <v/>
      </c>
      <c r="AC323" s="89" t="str">
        <f t="shared" si="81"/>
        <v/>
      </c>
      <c r="AD323" s="100" t="str">
        <f t="shared" si="73"/>
        <v/>
      </c>
      <c r="AE323" s="104" t="str">
        <f t="shared" si="74"/>
        <v/>
      </c>
      <c r="AF323" s="108" t="str">
        <f>IF(AE323&lt;&gt;"",HLOOKUP(AE323,Controle!$2:$3,2,FALSE)+3,"")</f>
        <v/>
      </c>
      <c r="AG323" s="104" t="str">
        <f>IF(AE323&lt;&gt;"",HLOOKUP(AE323,Controle!$2:$3,2,FALSE)+HLOOKUP(AE323,Controle!$2:$3,2,FALSE)*14-8,"")</f>
        <v/>
      </c>
      <c r="AH323" s="105" t="str">
        <f>IF(AJ323&lt;&gt;"",HLOOKUP(AJ323,Controle!$2:$3,2,FALSE)+HLOOKUP(AJ323,Controle!$2:$3,2,FALSE)*14-8,"")</f>
        <v/>
      </c>
      <c r="AI323" s="108" t="str">
        <f>IF(AJ323&lt;&gt;"",HLOOKUP(AJ323,Controle!$2:$3,2,FALSE)+3,"")</f>
        <v/>
      </c>
      <c r="AJ323" s="105" t="str">
        <f t="shared" si="75"/>
        <v/>
      </c>
      <c r="AK323" s="101" t="str">
        <f t="shared" si="76"/>
        <v/>
      </c>
      <c r="AL323" s="89" t="str">
        <f t="shared" si="82"/>
        <v/>
      </c>
      <c r="AM323" s="89" t="str">
        <f t="shared" si="83"/>
        <v/>
      </c>
      <c r="AN323" s="89" t="str">
        <f t="shared" si="84"/>
        <v/>
      </c>
      <c r="AO323" s="89" t="str">
        <f t="shared" si="85"/>
        <v/>
      </c>
      <c r="AP323" s="89" t="str">
        <f t="shared" si="86"/>
        <v/>
      </c>
    </row>
    <row r="324" spans="1:42">
      <c r="A324" t="str">
        <f>IF(B324&lt;&gt;"",VLOOKUP(B324,'Agents Postes'!E$3:F$17,2,FALSE),"")</f>
        <v/>
      </c>
      <c r="B324" s="47"/>
      <c r="C324" s="53"/>
      <c r="D324" s="49"/>
      <c r="E324" s="49"/>
      <c r="F324" s="54"/>
      <c r="G324" s="50"/>
      <c r="H324" s="54"/>
      <c r="I324" s="50"/>
      <c r="J324" s="56"/>
      <c r="K324" s="49"/>
      <c r="L324" s="55"/>
      <c r="M324" s="52"/>
      <c r="N324" s="131"/>
      <c r="P324" s="64" t="str">
        <f t="shared" si="87"/>
        <v>NC</v>
      </c>
      <c r="X324" s="89"/>
      <c r="Y324" s="89" t="str">
        <f t="shared" si="77"/>
        <v/>
      </c>
      <c r="Z324" s="89" t="str">
        <f t="shared" si="78"/>
        <v/>
      </c>
      <c r="AA324" s="89" t="str">
        <f t="shared" si="79"/>
        <v/>
      </c>
      <c r="AB324" s="89" t="str">
        <f t="shared" si="80"/>
        <v/>
      </c>
      <c r="AC324" s="89" t="str">
        <f t="shared" si="81"/>
        <v/>
      </c>
      <c r="AD324" s="100" t="str">
        <f t="shared" si="73"/>
        <v/>
      </c>
      <c r="AE324" s="104" t="str">
        <f t="shared" si="74"/>
        <v/>
      </c>
      <c r="AF324" s="108" t="str">
        <f>IF(AE324&lt;&gt;"",HLOOKUP(AE324,Controle!$2:$3,2,FALSE)+3,"")</f>
        <v/>
      </c>
      <c r="AG324" s="104" t="str">
        <f>IF(AE324&lt;&gt;"",HLOOKUP(AE324,Controle!$2:$3,2,FALSE)+HLOOKUP(AE324,Controle!$2:$3,2,FALSE)*14-8,"")</f>
        <v/>
      </c>
      <c r="AH324" s="105" t="str">
        <f>IF(AJ324&lt;&gt;"",HLOOKUP(AJ324,Controle!$2:$3,2,FALSE)+HLOOKUP(AJ324,Controle!$2:$3,2,FALSE)*14-8,"")</f>
        <v/>
      </c>
      <c r="AI324" s="108" t="str">
        <f>IF(AJ324&lt;&gt;"",HLOOKUP(AJ324,Controle!$2:$3,2,FALSE)+3,"")</f>
        <v/>
      </c>
      <c r="AJ324" s="105" t="str">
        <f t="shared" si="75"/>
        <v/>
      </c>
      <c r="AK324" s="101" t="str">
        <f t="shared" si="76"/>
        <v/>
      </c>
      <c r="AL324" s="89" t="str">
        <f t="shared" si="82"/>
        <v/>
      </c>
      <c r="AM324" s="89" t="str">
        <f t="shared" si="83"/>
        <v/>
      </c>
      <c r="AN324" s="89" t="str">
        <f t="shared" si="84"/>
        <v/>
      </c>
      <c r="AO324" s="89" t="str">
        <f t="shared" si="85"/>
        <v/>
      </c>
      <c r="AP324" s="89" t="str">
        <f t="shared" si="86"/>
        <v/>
      </c>
    </row>
    <row r="325" spans="1:42">
      <c r="A325" t="str">
        <f>IF(B325&lt;&gt;"",VLOOKUP(B325,'Agents Postes'!E$3:F$17,2,FALSE),"")</f>
        <v/>
      </c>
      <c r="B325" s="57"/>
      <c r="C325" s="58"/>
      <c r="D325" s="59"/>
      <c r="E325" s="59"/>
      <c r="F325" s="60"/>
      <c r="G325" s="61"/>
      <c r="H325" s="60"/>
      <c r="I325" s="61"/>
      <c r="J325" s="63"/>
      <c r="K325" s="59"/>
      <c r="L325" s="62"/>
      <c r="M325" s="52"/>
      <c r="N325" s="130"/>
      <c r="P325" s="65" t="str">
        <f t="shared" si="87"/>
        <v>NC</v>
      </c>
      <c r="X325" s="89"/>
      <c r="Y325" s="89" t="str">
        <f t="shared" si="77"/>
        <v/>
      </c>
      <c r="Z325" s="89" t="str">
        <f t="shared" si="78"/>
        <v/>
      </c>
      <c r="AA325" s="89" t="str">
        <f t="shared" si="79"/>
        <v/>
      </c>
      <c r="AB325" s="89" t="str">
        <f t="shared" si="80"/>
        <v/>
      </c>
      <c r="AC325" s="89" t="str">
        <f t="shared" si="81"/>
        <v/>
      </c>
      <c r="AD325" s="100" t="str">
        <f t="shared" ref="AD325:AD388" si="88">IF(D325&lt;&gt;"",IF(Y325=1,0,IF(Z325=1,1,IF(AA325=1,2,IF(AB325=1,3,IF(AB325=1,4,5))))),"")</f>
        <v/>
      </c>
      <c r="AE325" s="104" t="str">
        <f t="shared" ref="AE325:AE388" si="89">IF(D325&lt;&gt;"",D325+AD325,"")</f>
        <v/>
      </c>
      <c r="AF325" s="108" t="str">
        <f>IF(AE325&lt;&gt;"",HLOOKUP(AE325,Controle!$2:$3,2,FALSE)+3,"")</f>
        <v/>
      </c>
      <c r="AG325" s="104" t="str">
        <f>IF(AE325&lt;&gt;"",HLOOKUP(AE325,Controle!$2:$3,2,FALSE)+HLOOKUP(AE325,Controle!$2:$3,2,FALSE)*14-8,"")</f>
        <v/>
      </c>
      <c r="AH325" s="105" t="str">
        <f>IF(AJ325&lt;&gt;"",HLOOKUP(AJ325,Controle!$2:$3,2,FALSE)+HLOOKUP(AJ325,Controle!$2:$3,2,FALSE)*14-8,"")</f>
        <v/>
      </c>
      <c r="AI325" s="108" t="str">
        <f>IF(AJ325&lt;&gt;"",HLOOKUP(AJ325,Controle!$2:$3,2,FALSE)+3,"")</f>
        <v/>
      </c>
      <c r="AJ325" s="105" t="str">
        <f t="shared" ref="AJ325:AJ388" si="90">IF(E325&lt;&gt;"",E325-AK325,"")</f>
        <v/>
      </c>
      <c r="AK325" s="101" t="str">
        <f t="shared" ref="AK325:AK388" si="91">IF(E325&lt;&gt;"",IF(AP325=1,0,IF(AO325=1,1,IF(AN325=1,2,IF(AM325=1,1,IF(AL325=1,4,5))))),"")</f>
        <v/>
      </c>
      <c r="AL325" s="89" t="str">
        <f t="shared" si="82"/>
        <v/>
      </c>
      <c r="AM325" s="89" t="str">
        <f t="shared" si="83"/>
        <v/>
      </c>
      <c r="AN325" s="89" t="str">
        <f t="shared" si="84"/>
        <v/>
      </c>
      <c r="AO325" s="89" t="str">
        <f t="shared" si="85"/>
        <v/>
      </c>
      <c r="AP325" s="89" t="str">
        <f t="shared" si="86"/>
        <v/>
      </c>
    </row>
    <row r="326" spans="1:42">
      <c r="A326" t="str">
        <f>IF(B326&lt;&gt;"",VLOOKUP(B326,'Agents Postes'!E$3:F$17,2,FALSE),"")</f>
        <v/>
      </c>
      <c r="B326" s="47"/>
      <c r="C326" s="53"/>
      <c r="D326" s="49"/>
      <c r="E326" s="49"/>
      <c r="F326" s="54"/>
      <c r="G326" s="50"/>
      <c r="H326" s="54"/>
      <c r="I326" s="50"/>
      <c r="J326" s="56"/>
      <c r="K326" s="49"/>
      <c r="L326" s="55"/>
      <c r="M326" s="52"/>
      <c r="N326" s="131"/>
      <c r="P326" s="64" t="str">
        <f t="shared" si="87"/>
        <v>NC</v>
      </c>
      <c r="X326" s="89"/>
      <c r="Y326" s="89" t="str">
        <f t="shared" si="77"/>
        <v/>
      </c>
      <c r="Z326" s="89" t="str">
        <f t="shared" si="78"/>
        <v/>
      </c>
      <c r="AA326" s="89" t="str">
        <f t="shared" si="79"/>
        <v/>
      </c>
      <c r="AB326" s="89" t="str">
        <f t="shared" si="80"/>
        <v/>
      </c>
      <c r="AC326" s="89" t="str">
        <f t="shared" si="81"/>
        <v/>
      </c>
      <c r="AD326" s="100" t="str">
        <f t="shared" si="88"/>
        <v/>
      </c>
      <c r="AE326" s="104" t="str">
        <f t="shared" si="89"/>
        <v/>
      </c>
      <c r="AF326" s="108" t="str">
        <f>IF(AE326&lt;&gt;"",HLOOKUP(AE326,Controle!$2:$3,2,FALSE)+3,"")</f>
        <v/>
      </c>
      <c r="AG326" s="104" t="str">
        <f>IF(AE326&lt;&gt;"",HLOOKUP(AE326,Controle!$2:$3,2,FALSE)+HLOOKUP(AE326,Controle!$2:$3,2,FALSE)*14-8,"")</f>
        <v/>
      </c>
      <c r="AH326" s="105" t="str">
        <f>IF(AJ326&lt;&gt;"",HLOOKUP(AJ326,Controle!$2:$3,2,FALSE)+HLOOKUP(AJ326,Controle!$2:$3,2,FALSE)*14-8,"")</f>
        <v/>
      </c>
      <c r="AI326" s="108" t="str">
        <f>IF(AJ326&lt;&gt;"",HLOOKUP(AJ326,Controle!$2:$3,2,FALSE)+3,"")</f>
        <v/>
      </c>
      <c r="AJ326" s="105" t="str">
        <f t="shared" si="90"/>
        <v/>
      </c>
      <c r="AK326" s="101" t="str">
        <f t="shared" si="91"/>
        <v/>
      </c>
      <c r="AL326" s="89" t="str">
        <f t="shared" si="82"/>
        <v/>
      </c>
      <c r="AM326" s="89" t="str">
        <f t="shared" si="83"/>
        <v/>
      </c>
      <c r="AN326" s="89" t="str">
        <f t="shared" si="84"/>
        <v/>
      </c>
      <c r="AO326" s="89" t="str">
        <f t="shared" si="85"/>
        <v/>
      </c>
      <c r="AP326" s="89" t="str">
        <f t="shared" si="86"/>
        <v/>
      </c>
    </row>
    <row r="327" spans="1:42">
      <c r="A327" t="str">
        <f>IF(B327&lt;&gt;"",VLOOKUP(B327,'Agents Postes'!E$3:F$17,2,FALSE),"")</f>
        <v/>
      </c>
      <c r="B327" s="57"/>
      <c r="C327" s="58"/>
      <c r="D327" s="59"/>
      <c r="E327" s="59"/>
      <c r="F327" s="60"/>
      <c r="G327" s="61"/>
      <c r="H327" s="60"/>
      <c r="I327" s="61"/>
      <c r="J327" s="63"/>
      <c r="K327" s="59"/>
      <c r="L327" s="62"/>
      <c r="M327" s="52"/>
      <c r="N327" s="130"/>
      <c r="P327" s="65" t="str">
        <f t="shared" si="87"/>
        <v>NC</v>
      </c>
      <c r="X327" s="89"/>
      <c r="Y327" s="89" t="str">
        <f t="shared" si="77"/>
        <v/>
      </c>
      <c r="Z327" s="89" t="str">
        <f t="shared" si="78"/>
        <v/>
      </c>
      <c r="AA327" s="89" t="str">
        <f t="shared" si="79"/>
        <v/>
      </c>
      <c r="AB327" s="89" t="str">
        <f t="shared" si="80"/>
        <v/>
      </c>
      <c r="AC327" s="89" t="str">
        <f t="shared" si="81"/>
        <v/>
      </c>
      <c r="AD327" s="100" t="str">
        <f t="shared" si="88"/>
        <v/>
      </c>
      <c r="AE327" s="104" t="str">
        <f t="shared" si="89"/>
        <v/>
      </c>
      <c r="AF327" s="108" t="str">
        <f>IF(AE327&lt;&gt;"",HLOOKUP(AE327,Controle!$2:$3,2,FALSE)+3,"")</f>
        <v/>
      </c>
      <c r="AG327" s="104" t="str">
        <f>IF(AE327&lt;&gt;"",HLOOKUP(AE327,Controle!$2:$3,2,FALSE)+HLOOKUP(AE327,Controle!$2:$3,2,FALSE)*14-8,"")</f>
        <v/>
      </c>
      <c r="AH327" s="105" t="str">
        <f>IF(AJ327&lt;&gt;"",HLOOKUP(AJ327,Controle!$2:$3,2,FALSE)+HLOOKUP(AJ327,Controle!$2:$3,2,FALSE)*14-8,"")</f>
        <v/>
      </c>
      <c r="AI327" s="108" t="str">
        <f>IF(AJ327&lt;&gt;"",HLOOKUP(AJ327,Controle!$2:$3,2,FALSE)+3,"")</f>
        <v/>
      </c>
      <c r="AJ327" s="105" t="str">
        <f t="shared" si="90"/>
        <v/>
      </c>
      <c r="AK327" s="101" t="str">
        <f t="shared" si="91"/>
        <v/>
      </c>
      <c r="AL327" s="89" t="str">
        <f t="shared" si="82"/>
        <v/>
      </c>
      <c r="AM327" s="89" t="str">
        <f t="shared" si="83"/>
        <v/>
      </c>
      <c r="AN327" s="89" t="str">
        <f t="shared" si="84"/>
        <v/>
      </c>
      <c r="AO327" s="89" t="str">
        <f t="shared" si="85"/>
        <v/>
      </c>
      <c r="AP327" s="89" t="str">
        <f t="shared" si="86"/>
        <v/>
      </c>
    </row>
    <row r="328" spans="1:42">
      <c r="A328" t="str">
        <f>IF(B328&lt;&gt;"",VLOOKUP(B328,'Agents Postes'!E$3:F$17,2,FALSE),"")</f>
        <v/>
      </c>
      <c r="B328" s="47"/>
      <c r="C328" s="53"/>
      <c r="D328" s="49"/>
      <c r="E328" s="49"/>
      <c r="F328" s="54"/>
      <c r="G328" s="50"/>
      <c r="H328" s="54"/>
      <c r="I328" s="50"/>
      <c r="J328" s="56"/>
      <c r="K328" s="49"/>
      <c r="L328" s="55"/>
      <c r="M328" s="52"/>
      <c r="N328" s="131"/>
      <c r="P328" s="64" t="str">
        <f t="shared" si="87"/>
        <v>NC</v>
      </c>
      <c r="X328" s="89"/>
      <c r="Y328" s="89" t="str">
        <f t="shared" si="77"/>
        <v/>
      </c>
      <c r="Z328" s="89" t="str">
        <f t="shared" si="78"/>
        <v/>
      </c>
      <c r="AA328" s="89" t="str">
        <f t="shared" si="79"/>
        <v/>
      </c>
      <c r="AB328" s="89" t="str">
        <f t="shared" si="80"/>
        <v/>
      </c>
      <c r="AC328" s="89" t="str">
        <f t="shared" si="81"/>
        <v/>
      </c>
      <c r="AD328" s="100" t="str">
        <f t="shared" si="88"/>
        <v/>
      </c>
      <c r="AE328" s="104" t="str">
        <f t="shared" si="89"/>
        <v/>
      </c>
      <c r="AF328" s="108" t="str">
        <f>IF(AE328&lt;&gt;"",HLOOKUP(AE328,Controle!$2:$3,2,FALSE)+3,"")</f>
        <v/>
      </c>
      <c r="AG328" s="104" t="str">
        <f>IF(AE328&lt;&gt;"",HLOOKUP(AE328,Controle!$2:$3,2,FALSE)+HLOOKUP(AE328,Controle!$2:$3,2,FALSE)*14-8,"")</f>
        <v/>
      </c>
      <c r="AH328" s="105" t="str">
        <f>IF(AJ328&lt;&gt;"",HLOOKUP(AJ328,Controle!$2:$3,2,FALSE)+HLOOKUP(AJ328,Controle!$2:$3,2,FALSE)*14-8,"")</f>
        <v/>
      </c>
      <c r="AI328" s="108" t="str">
        <f>IF(AJ328&lt;&gt;"",HLOOKUP(AJ328,Controle!$2:$3,2,FALSE)+3,"")</f>
        <v/>
      </c>
      <c r="AJ328" s="105" t="str">
        <f t="shared" si="90"/>
        <v/>
      </c>
      <c r="AK328" s="101" t="str">
        <f t="shared" si="91"/>
        <v/>
      </c>
      <c r="AL328" s="89" t="str">
        <f t="shared" si="82"/>
        <v/>
      </c>
      <c r="AM328" s="89" t="str">
        <f t="shared" si="83"/>
        <v/>
      </c>
      <c r="AN328" s="89" t="str">
        <f t="shared" si="84"/>
        <v/>
      </c>
      <c r="AO328" s="89" t="str">
        <f t="shared" si="85"/>
        <v/>
      </c>
      <c r="AP328" s="89" t="str">
        <f t="shared" si="86"/>
        <v/>
      </c>
    </row>
    <row r="329" spans="1:42">
      <c r="A329" t="str">
        <f>IF(B329&lt;&gt;"",VLOOKUP(B329,'Agents Postes'!E$3:F$17,2,FALSE),"")</f>
        <v/>
      </c>
      <c r="B329" s="57"/>
      <c r="C329" s="58"/>
      <c r="D329" s="59"/>
      <c r="E329" s="59"/>
      <c r="F329" s="60"/>
      <c r="G329" s="61"/>
      <c r="H329" s="60"/>
      <c r="I329" s="61"/>
      <c r="J329" s="63"/>
      <c r="K329" s="59"/>
      <c r="L329" s="62"/>
      <c r="M329" s="52"/>
      <c r="N329" s="130"/>
      <c r="P329" s="65" t="str">
        <f t="shared" si="87"/>
        <v>NC</v>
      </c>
      <c r="X329" s="89"/>
      <c r="Y329" s="89" t="str">
        <f t="shared" si="77"/>
        <v/>
      </c>
      <c r="Z329" s="89" t="str">
        <f t="shared" si="78"/>
        <v/>
      </c>
      <c r="AA329" s="89" t="str">
        <f t="shared" si="79"/>
        <v/>
      </c>
      <c r="AB329" s="89" t="str">
        <f t="shared" si="80"/>
        <v/>
      </c>
      <c r="AC329" s="89" t="str">
        <f t="shared" si="81"/>
        <v/>
      </c>
      <c r="AD329" s="100" t="str">
        <f t="shared" si="88"/>
        <v/>
      </c>
      <c r="AE329" s="104" t="str">
        <f t="shared" si="89"/>
        <v/>
      </c>
      <c r="AF329" s="108" t="str">
        <f>IF(AE329&lt;&gt;"",HLOOKUP(AE329,Controle!$2:$3,2,FALSE)+3,"")</f>
        <v/>
      </c>
      <c r="AG329" s="104" t="str">
        <f>IF(AE329&lt;&gt;"",HLOOKUP(AE329,Controle!$2:$3,2,FALSE)+HLOOKUP(AE329,Controle!$2:$3,2,FALSE)*14-8,"")</f>
        <v/>
      </c>
      <c r="AH329" s="105" t="str">
        <f>IF(AJ329&lt;&gt;"",HLOOKUP(AJ329,Controle!$2:$3,2,FALSE)+HLOOKUP(AJ329,Controle!$2:$3,2,FALSE)*14-8,"")</f>
        <v/>
      </c>
      <c r="AI329" s="108" t="str">
        <f>IF(AJ329&lt;&gt;"",HLOOKUP(AJ329,Controle!$2:$3,2,FALSE)+3,"")</f>
        <v/>
      </c>
      <c r="AJ329" s="105" t="str">
        <f t="shared" si="90"/>
        <v/>
      </c>
      <c r="AK329" s="101" t="str">
        <f t="shared" si="91"/>
        <v/>
      </c>
      <c r="AL329" s="89" t="str">
        <f t="shared" si="82"/>
        <v/>
      </c>
      <c r="AM329" s="89" t="str">
        <f t="shared" si="83"/>
        <v/>
      </c>
      <c r="AN329" s="89" t="str">
        <f t="shared" si="84"/>
        <v/>
      </c>
      <c r="AO329" s="89" t="str">
        <f t="shared" si="85"/>
        <v/>
      </c>
      <c r="AP329" s="89" t="str">
        <f t="shared" si="86"/>
        <v/>
      </c>
    </row>
    <row r="330" spans="1:42">
      <c r="A330" t="str">
        <f>IF(B330&lt;&gt;"",VLOOKUP(B330,'Agents Postes'!E$3:F$17,2,FALSE),"")</f>
        <v/>
      </c>
      <c r="B330" s="47"/>
      <c r="C330" s="53"/>
      <c r="D330" s="49"/>
      <c r="E330" s="49"/>
      <c r="F330" s="54"/>
      <c r="G330" s="50"/>
      <c r="H330" s="54"/>
      <c r="I330" s="50"/>
      <c r="J330" s="56"/>
      <c r="K330" s="49"/>
      <c r="L330" s="55"/>
      <c r="M330" s="52"/>
      <c r="N330" s="131"/>
      <c r="P330" s="64" t="str">
        <f t="shared" si="87"/>
        <v>NC</v>
      </c>
      <c r="X330" s="89"/>
      <c r="Y330" s="89" t="str">
        <f t="shared" si="77"/>
        <v/>
      </c>
      <c r="Z330" s="89" t="str">
        <f t="shared" si="78"/>
        <v/>
      </c>
      <c r="AA330" s="89" t="str">
        <f t="shared" si="79"/>
        <v/>
      </c>
      <c r="AB330" s="89" t="str">
        <f t="shared" si="80"/>
        <v/>
      </c>
      <c r="AC330" s="89" t="str">
        <f t="shared" si="81"/>
        <v/>
      </c>
      <c r="AD330" s="100" t="str">
        <f t="shared" si="88"/>
        <v/>
      </c>
      <c r="AE330" s="104" t="str">
        <f t="shared" si="89"/>
        <v/>
      </c>
      <c r="AF330" s="108" t="str">
        <f>IF(AE330&lt;&gt;"",HLOOKUP(AE330,Controle!$2:$3,2,FALSE)+3,"")</f>
        <v/>
      </c>
      <c r="AG330" s="104" t="str">
        <f>IF(AE330&lt;&gt;"",HLOOKUP(AE330,Controle!$2:$3,2,FALSE)+HLOOKUP(AE330,Controle!$2:$3,2,FALSE)*14-8,"")</f>
        <v/>
      </c>
      <c r="AH330" s="105" t="str">
        <f>IF(AJ330&lt;&gt;"",HLOOKUP(AJ330,Controle!$2:$3,2,FALSE)+HLOOKUP(AJ330,Controle!$2:$3,2,FALSE)*14-8,"")</f>
        <v/>
      </c>
      <c r="AI330" s="108" t="str">
        <f>IF(AJ330&lt;&gt;"",HLOOKUP(AJ330,Controle!$2:$3,2,FALSE)+3,"")</f>
        <v/>
      </c>
      <c r="AJ330" s="105" t="str">
        <f t="shared" si="90"/>
        <v/>
      </c>
      <c r="AK330" s="101" t="str">
        <f t="shared" si="91"/>
        <v/>
      </c>
      <c r="AL330" s="89" t="str">
        <f t="shared" si="82"/>
        <v/>
      </c>
      <c r="AM330" s="89" t="str">
        <f t="shared" si="83"/>
        <v/>
      </c>
      <c r="AN330" s="89" t="str">
        <f t="shared" si="84"/>
        <v/>
      </c>
      <c r="AO330" s="89" t="str">
        <f t="shared" si="85"/>
        <v/>
      </c>
      <c r="AP330" s="89" t="str">
        <f t="shared" si="86"/>
        <v/>
      </c>
    </row>
    <row r="331" spans="1:42">
      <c r="A331" t="str">
        <f>IF(B331&lt;&gt;"",VLOOKUP(B331,'Agents Postes'!E$3:F$17,2,FALSE),"")</f>
        <v/>
      </c>
      <c r="B331" s="57"/>
      <c r="C331" s="58"/>
      <c r="D331" s="59"/>
      <c r="E331" s="59"/>
      <c r="F331" s="60"/>
      <c r="G331" s="61"/>
      <c r="H331" s="60"/>
      <c r="I331" s="61"/>
      <c r="J331" s="63"/>
      <c r="K331" s="59"/>
      <c r="L331" s="62"/>
      <c r="M331" s="52"/>
      <c r="N331" s="130"/>
      <c r="P331" s="65" t="str">
        <f t="shared" si="87"/>
        <v>NC</v>
      </c>
      <c r="X331" s="89"/>
      <c r="Y331" s="89" t="str">
        <f t="shared" si="77"/>
        <v/>
      </c>
      <c r="Z331" s="89" t="str">
        <f t="shared" si="78"/>
        <v/>
      </c>
      <c r="AA331" s="89" t="str">
        <f t="shared" si="79"/>
        <v/>
      </c>
      <c r="AB331" s="89" t="str">
        <f t="shared" si="80"/>
        <v/>
      </c>
      <c r="AC331" s="89" t="str">
        <f t="shared" si="81"/>
        <v/>
      </c>
      <c r="AD331" s="100" t="str">
        <f t="shared" si="88"/>
        <v/>
      </c>
      <c r="AE331" s="104" t="str">
        <f t="shared" si="89"/>
        <v/>
      </c>
      <c r="AF331" s="108" t="str">
        <f>IF(AE331&lt;&gt;"",HLOOKUP(AE331,Controle!$2:$3,2,FALSE)+3,"")</f>
        <v/>
      </c>
      <c r="AG331" s="104" t="str">
        <f>IF(AE331&lt;&gt;"",HLOOKUP(AE331,Controle!$2:$3,2,FALSE)+HLOOKUP(AE331,Controle!$2:$3,2,FALSE)*14-8,"")</f>
        <v/>
      </c>
      <c r="AH331" s="105" t="str">
        <f>IF(AJ331&lt;&gt;"",HLOOKUP(AJ331,Controle!$2:$3,2,FALSE)+HLOOKUP(AJ331,Controle!$2:$3,2,FALSE)*14-8,"")</f>
        <v/>
      </c>
      <c r="AI331" s="108" t="str">
        <f>IF(AJ331&lt;&gt;"",HLOOKUP(AJ331,Controle!$2:$3,2,FALSE)+3,"")</f>
        <v/>
      </c>
      <c r="AJ331" s="105" t="str">
        <f t="shared" si="90"/>
        <v/>
      </c>
      <c r="AK331" s="101" t="str">
        <f t="shared" si="91"/>
        <v/>
      </c>
      <c r="AL331" s="89" t="str">
        <f t="shared" si="82"/>
        <v/>
      </c>
      <c r="AM331" s="89" t="str">
        <f t="shared" si="83"/>
        <v/>
      </c>
      <c r="AN331" s="89" t="str">
        <f t="shared" si="84"/>
        <v/>
      </c>
      <c r="AO331" s="89" t="str">
        <f t="shared" si="85"/>
        <v/>
      </c>
      <c r="AP331" s="89" t="str">
        <f t="shared" si="86"/>
        <v/>
      </c>
    </row>
    <row r="332" spans="1:42">
      <c r="A332" t="str">
        <f>IF(B332&lt;&gt;"",VLOOKUP(B332,'Agents Postes'!E$3:F$17,2,FALSE),"")</f>
        <v/>
      </c>
      <c r="B332" s="47"/>
      <c r="C332" s="53"/>
      <c r="D332" s="49"/>
      <c r="E332" s="49"/>
      <c r="F332" s="54"/>
      <c r="G332" s="50"/>
      <c r="H332" s="54"/>
      <c r="I332" s="50"/>
      <c r="J332" s="56"/>
      <c r="K332" s="49"/>
      <c r="L332" s="55"/>
      <c r="M332" s="52"/>
      <c r="N332" s="131"/>
      <c r="P332" s="64" t="str">
        <f t="shared" si="87"/>
        <v>NC</v>
      </c>
      <c r="X332" s="89"/>
      <c r="Y332" s="89" t="str">
        <f t="shared" si="77"/>
        <v/>
      </c>
      <c r="Z332" s="89" t="str">
        <f t="shared" si="78"/>
        <v/>
      </c>
      <c r="AA332" s="89" t="str">
        <f t="shared" si="79"/>
        <v/>
      </c>
      <c r="AB332" s="89" t="str">
        <f t="shared" si="80"/>
        <v/>
      </c>
      <c r="AC332" s="89" t="str">
        <f t="shared" si="81"/>
        <v/>
      </c>
      <c r="AD332" s="100" t="str">
        <f t="shared" si="88"/>
        <v/>
      </c>
      <c r="AE332" s="104" t="str">
        <f t="shared" si="89"/>
        <v/>
      </c>
      <c r="AF332" s="108" t="str">
        <f>IF(AE332&lt;&gt;"",HLOOKUP(AE332,Controle!$2:$3,2,FALSE)+3,"")</f>
        <v/>
      </c>
      <c r="AG332" s="104" t="str">
        <f>IF(AE332&lt;&gt;"",HLOOKUP(AE332,Controle!$2:$3,2,FALSE)+HLOOKUP(AE332,Controle!$2:$3,2,FALSE)*14-8,"")</f>
        <v/>
      </c>
      <c r="AH332" s="105" t="str">
        <f>IF(AJ332&lt;&gt;"",HLOOKUP(AJ332,Controle!$2:$3,2,FALSE)+HLOOKUP(AJ332,Controle!$2:$3,2,FALSE)*14-8,"")</f>
        <v/>
      </c>
      <c r="AI332" s="108" t="str">
        <f>IF(AJ332&lt;&gt;"",HLOOKUP(AJ332,Controle!$2:$3,2,FALSE)+3,"")</f>
        <v/>
      </c>
      <c r="AJ332" s="105" t="str">
        <f t="shared" si="90"/>
        <v/>
      </c>
      <c r="AK332" s="101" t="str">
        <f t="shared" si="91"/>
        <v/>
      </c>
      <c r="AL332" s="89" t="str">
        <f t="shared" si="82"/>
        <v/>
      </c>
      <c r="AM332" s="89" t="str">
        <f t="shared" si="83"/>
        <v/>
      </c>
      <c r="AN332" s="89" t="str">
        <f t="shared" si="84"/>
        <v/>
      </c>
      <c r="AO332" s="89" t="str">
        <f t="shared" si="85"/>
        <v/>
      </c>
      <c r="AP332" s="89" t="str">
        <f t="shared" si="86"/>
        <v/>
      </c>
    </row>
    <row r="333" spans="1:42">
      <c r="A333" t="str">
        <f>IF(B333&lt;&gt;"",VLOOKUP(B333,'Agents Postes'!E$3:F$17,2,FALSE),"")</f>
        <v/>
      </c>
      <c r="B333" s="57"/>
      <c r="C333" s="58"/>
      <c r="D333" s="59"/>
      <c r="E333" s="59"/>
      <c r="F333" s="60"/>
      <c r="G333" s="61"/>
      <c r="H333" s="60"/>
      <c r="I333" s="61"/>
      <c r="J333" s="63"/>
      <c r="K333" s="59"/>
      <c r="L333" s="62"/>
      <c r="M333" s="52"/>
      <c r="N333" s="130"/>
      <c r="P333" s="65" t="str">
        <f t="shared" si="87"/>
        <v>NC</v>
      </c>
      <c r="X333" s="89"/>
      <c r="Y333" s="89" t="str">
        <f t="shared" si="77"/>
        <v/>
      </c>
      <c r="Z333" s="89" t="str">
        <f t="shared" si="78"/>
        <v/>
      </c>
      <c r="AA333" s="89" t="str">
        <f t="shared" si="79"/>
        <v/>
      </c>
      <c r="AB333" s="89" t="str">
        <f t="shared" si="80"/>
        <v/>
      </c>
      <c r="AC333" s="89" t="str">
        <f t="shared" si="81"/>
        <v/>
      </c>
      <c r="AD333" s="100" t="str">
        <f t="shared" si="88"/>
        <v/>
      </c>
      <c r="AE333" s="104" t="str">
        <f t="shared" si="89"/>
        <v/>
      </c>
      <c r="AF333" s="108" t="str">
        <f>IF(AE333&lt;&gt;"",HLOOKUP(AE333,Controle!$2:$3,2,FALSE)+3,"")</f>
        <v/>
      </c>
      <c r="AG333" s="104" t="str">
        <f>IF(AE333&lt;&gt;"",HLOOKUP(AE333,Controle!$2:$3,2,FALSE)+HLOOKUP(AE333,Controle!$2:$3,2,FALSE)*14-8,"")</f>
        <v/>
      </c>
      <c r="AH333" s="105" t="str">
        <f>IF(AJ333&lt;&gt;"",HLOOKUP(AJ333,Controle!$2:$3,2,FALSE)+HLOOKUP(AJ333,Controle!$2:$3,2,FALSE)*14-8,"")</f>
        <v/>
      </c>
      <c r="AI333" s="108" t="str">
        <f>IF(AJ333&lt;&gt;"",HLOOKUP(AJ333,Controle!$2:$3,2,FALSE)+3,"")</f>
        <v/>
      </c>
      <c r="AJ333" s="105" t="str">
        <f t="shared" si="90"/>
        <v/>
      </c>
      <c r="AK333" s="101" t="str">
        <f t="shared" si="91"/>
        <v/>
      </c>
      <c r="AL333" s="89" t="str">
        <f t="shared" si="82"/>
        <v/>
      </c>
      <c r="AM333" s="89" t="str">
        <f t="shared" si="83"/>
        <v/>
      </c>
      <c r="AN333" s="89" t="str">
        <f t="shared" si="84"/>
        <v/>
      </c>
      <c r="AO333" s="89" t="str">
        <f t="shared" si="85"/>
        <v/>
      </c>
      <c r="AP333" s="89" t="str">
        <f t="shared" si="86"/>
        <v/>
      </c>
    </row>
    <row r="334" spans="1:42">
      <c r="A334" t="str">
        <f>IF(B334&lt;&gt;"",VLOOKUP(B334,'Agents Postes'!E$3:F$17,2,FALSE),"")</f>
        <v/>
      </c>
      <c r="B334" s="47"/>
      <c r="C334" s="53"/>
      <c r="D334" s="49"/>
      <c r="E334" s="49"/>
      <c r="F334" s="54"/>
      <c r="G334" s="50"/>
      <c r="H334" s="54"/>
      <c r="I334" s="50"/>
      <c r="J334" s="56"/>
      <c r="K334" s="49"/>
      <c r="L334" s="55"/>
      <c r="M334" s="52"/>
      <c r="N334" s="131"/>
      <c r="P334" s="64" t="str">
        <f t="shared" si="87"/>
        <v>NC</v>
      </c>
      <c r="X334" s="89"/>
      <c r="Y334" s="89" t="str">
        <f t="shared" si="77"/>
        <v/>
      </c>
      <c r="Z334" s="89" t="str">
        <f t="shared" si="78"/>
        <v/>
      </c>
      <c r="AA334" s="89" t="str">
        <f t="shared" si="79"/>
        <v/>
      </c>
      <c r="AB334" s="89" t="str">
        <f t="shared" si="80"/>
        <v/>
      </c>
      <c r="AC334" s="89" t="str">
        <f t="shared" si="81"/>
        <v/>
      </c>
      <c r="AD334" s="100" t="str">
        <f t="shared" si="88"/>
        <v/>
      </c>
      <c r="AE334" s="104" t="str">
        <f t="shared" si="89"/>
        <v/>
      </c>
      <c r="AF334" s="108" t="str">
        <f>IF(AE334&lt;&gt;"",HLOOKUP(AE334,Controle!$2:$3,2,FALSE)+3,"")</f>
        <v/>
      </c>
      <c r="AG334" s="104" t="str">
        <f>IF(AE334&lt;&gt;"",HLOOKUP(AE334,Controle!$2:$3,2,FALSE)+HLOOKUP(AE334,Controle!$2:$3,2,FALSE)*14-8,"")</f>
        <v/>
      </c>
      <c r="AH334" s="105" t="str">
        <f>IF(AJ334&lt;&gt;"",HLOOKUP(AJ334,Controle!$2:$3,2,FALSE)+HLOOKUP(AJ334,Controle!$2:$3,2,FALSE)*14-8,"")</f>
        <v/>
      </c>
      <c r="AI334" s="108" t="str">
        <f>IF(AJ334&lt;&gt;"",HLOOKUP(AJ334,Controle!$2:$3,2,FALSE)+3,"")</f>
        <v/>
      </c>
      <c r="AJ334" s="105" t="str">
        <f t="shared" si="90"/>
        <v/>
      </c>
      <c r="AK334" s="101" t="str">
        <f t="shared" si="91"/>
        <v/>
      </c>
      <c r="AL334" s="89" t="str">
        <f t="shared" si="82"/>
        <v/>
      </c>
      <c r="AM334" s="89" t="str">
        <f t="shared" si="83"/>
        <v/>
      </c>
      <c r="AN334" s="89" t="str">
        <f t="shared" si="84"/>
        <v/>
      </c>
      <c r="AO334" s="89" t="str">
        <f t="shared" si="85"/>
        <v/>
      </c>
      <c r="AP334" s="89" t="str">
        <f t="shared" si="86"/>
        <v/>
      </c>
    </row>
    <row r="335" spans="1:42">
      <c r="A335" t="str">
        <f>IF(B335&lt;&gt;"",VLOOKUP(B335,'Agents Postes'!E$3:F$17,2,FALSE),"")</f>
        <v/>
      </c>
      <c r="B335" s="57"/>
      <c r="C335" s="58"/>
      <c r="D335" s="59"/>
      <c r="E335" s="59"/>
      <c r="F335" s="60"/>
      <c r="G335" s="61"/>
      <c r="H335" s="60"/>
      <c r="I335" s="61"/>
      <c r="J335" s="63"/>
      <c r="K335" s="59"/>
      <c r="L335" s="62"/>
      <c r="M335" s="52"/>
      <c r="N335" s="130"/>
      <c r="P335" s="65" t="str">
        <f t="shared" si="87"/>
        <v>NC</v>
      </c>
      <c r="X335" s="89"/>
      <c r="Y335" s="89" t="str">
        <f t="shared" si="77"/>
        <v/>
      </c>
      <c r="Z335" s="89" t="str">
        <f t="shared" si="78"/>
        <v/>
      </c>
      <c r="AA335" s="89" t="str">
        <f t="shared" si="79"/>
        <v/>
      </c>
      <c r="AB335" s="89" t="str">
        <f t="shared" si="80"/>
        <v/>
      </c>
      <c r="AC335" s="89" t="str">
        <f t="shared" si="81"/>
        <v/>
      </c>
      <c r="AD335" s="100" t="str">
        <f t="shared" si="88"/>
        <v/>
      </c>
      <c r="AE335" s="104" t="str">
        <f t="shared" si="89"/>
        <v/>
      </c>
      <c r="AF335" s="108" t="str">
        <f>IF(AE335&lt;&gt;"",HLOOKUP(AE335,Controle!$2:$3,2,FALSE)+3,"")</f>
        <v/>
      </c>
      <c r="AG335" s="104" t="str">
        <f>IF(AE335&lt;&gt;"",HLOOKUP(AE335,Controle!$2:$3,2,FALSE)+HLOOKUP(AE335,Controle!$2:$3,2,FALSE)*14-8,"")</f>
        <v/>
      </c>
      <c r="AH335" s="105" t="str">
        <f>IF(AJ335&lt;&gt;"",HLOOKUP(AJ335,Controle!$2:$3,2,FALSE)+HLOOKUP(AJ335,Controle!$2:$3,2,FALSE)*14-8,"")</f>
        <v/>
      </c>
      <c r="AI335" s="108" t="str">
        <f>IF(AJ335&lt;&gt;"",HLOOKUP(AJ335,Controle!$2:$3,2,FALSE)+3,"")</f>
        <v/>
      </c>
      <c r="AJ335" s="105" t="str">
        <f t="shared" si="90"/>
        <v/>
      </c>
      <c r="AK335" s="101" t="str">
        <f t="shared" si="91"/>
        <v/>
      </c>
      <c r="AL335" s="89" t="str">
        <f t="shared" si="82"/>
        <v/>
      </c>
      <c r="AM335" s="89" t="str">
        <f t="shared" si="83"/>
        <v/>
      </c>
      <c r="AN335" s="89" t="str">
        <f t="shared" si="84"/>
        <v/>
      </c>
      <c r="AO335" s="89" t="str">
        <f t="shared" si="85"/>
        <v/>
      </c>
      <c r="AP335" s="89" t="str">
        <f t="shared" si="86"/>
        <v/>
      </c>
    </row>
    <row r="336" spans="1:42">
      <c r="A336" t="str">
        <f>IF(B336&lt;&gt;"",VLOOKUP(B336,'Agents Postes'!E$3:F$17,2,FALSE),"")</f>
        <v/>
      </c>
      <c r="B336" s="47"/>
      <c r="C336" s="53"/>
      <c r="D336" s="49"/>
      <c r="E336" s="49"/>
      <c r="F336" s="54"/>
      <c r="G336" s="50"/>
      <c r="H336" s="54"/>
      <c r="I336" s="50"/>
      <c r="J336" s="56"/>
      <c r="K336" s="49"/>
      <c r="L336" s="55"/>
      <c r="M336" s="52"/>
      <c r="N336" s="131"/>
      <c r="P336" s="64" t="str">
        <f t="shared" si="87"/>
        <v>NC</v>
      </c>
      <c r="X336" s="89"/>
      <c r="Y336" s="89" t="str">
        <f t="shared" si="77"/>
        <v/>
      </c>
      <c r="Z336" s="89" t="str">
        <f t="shared" si="78"/>
        <v/>
      </c>
      <c r="AA336" s="89" t="str">
        <f t="shared" si="79"/>
        <v/>
      </c>
      <c r="AB336" s="89" t="str">
        <f t="shared" si="80"/>
        <v/>
      </c>
      <c r="AC336" s="89" t="str">
        <f t="shared" si="81"/>
        <v/>
      </c>
      <c r="AD336" s="100" t="str">
        <f t="shared" si="88"/>
        <v/>
      </c>
      <c r="AE336" s="104" t="str">
        <f t="shared" si="89"/>
        <v/>
      </c>
      <c r="AF336" s="108" t="str">
        <f>IF(AE336&lt;&gt;"",HLOOKUP(AE336,Controle!$2:$3,2,FALSE)+3,"")</f>
        <v/>
      </c>
      <c r="AG336" s="104" t="str">
        <f>IF(AE336&lt;&gt;"",HLOOKUP(AE336,Controle!$2:$3,2,FALSE)+HLOOKUP(AE336,Controle!$2:$3,2,FALSE)*14-8,"")</f>
        <v/>
      </c>
      <c r="AH336" s="105" t="str">
        <f>IF(AJ336&lt;&gt;"",HLOOKUP(AJ336,Controle!$2:$3,2,FALSE)+HLOOKUP(AJ336,Controle!$2:$3,2,FALSE)*14-8,"")</f>
        <v/>
      </c>
      <c r="AI336" s="108" t="str">
        <f>IF(AJ336&lt;&gt;"",HLOOKUP(AJ336,Controle!$2:$3,2,FALSE)+3,"")</f>
        <v/>
      </c>
      <c r="AJ336" s="105" t="str">
        <f t="shared" si="90"/>
        <v/>
      </c>
      <c r="AK336" s="101" t="str">
        <f t="shared" si="91"/>
        <v/>
      </c>
      <c r="AL336" s="89" t="str">
        <f t="shared" si="82"/>
        <v/>
      </c>
      <c r="AM336" s="89" t="str">
        <f t="shared" si="83"/>
        <v/>
      </c>
      <c r="AN336" s="89" t="str">
        <f t="shared" si="84"/>
        <v/>
      </c>
      <c r="AO336" s="89" t="str">
        <f t="shared" si="85"/>
        <v/>
      </c>
      <c r="AP336" s="89" t="str">
        <f t="shared" si="86"/>
        <v/>
      </c>
    </row>
    <row r="337" spans="1:42">
      <c r="A337" t="str">
        <f>IF(B337&lt;&gt;"",VLOOKUP(B337,'Agents Postes'!E$3:F$17,2,FALSE),"")</f>
        <v/>
      </c>
      <c r="B337" s="57"/>
      <c r="C337" s="58"/>
      <c r="D337" s="59"/>
      <c r="E337" s="59"/>
      <c r="F337" s="60"/>
      <c r="G337" s="61"/>
      <c r="H337" s="60"/>
      <c r="I337" s="61"/>
      <c r="J337" s="63"/>
      <c r="K337" s="59"/>
      <c r="L337" s="62"/>
      <c r="M337" s="52"/>
      <c r="N337" s="130"/>
      <c r="P337" s="65" t="str">
        <f t="shared" si="87"/>
        <v>NC</v>
      </c>
      <c r="X337" s="89"/>
      <c r="Y337" s="89" t="str">
        <f t="shared" si="77"/>
        <v/>
      </c>
      <c r="Z337" s="89" t="str">
        <f t="shared" si="78"/>
        <v/>
      </c>
      <c r="AA337" s="89" t="str">
        <f t="shared" si="79"/>
        <v/>
      </c>
      <c r="AB337" s="89" t="str">
        <f t="shared" si="80"/>
        <v/>
      </c>
      <c r="AC337" s="89" t="str">
        <f t="shared" si="81"/>
        <v/>
      </c>
      <c r="AD337" s="100" t="str">
        <f t="shared" si="88"/>
        <v/>
      </c>
      <c r="AE337" s="104" t="str">
        <f t="shared" si="89"/>
        <v/>
      </c>
      <c r="AF337" s="108" t="str">
        <f>IF(AE337&lt;&gt;"",HLOOKUP(AE337,Controle!$2:$3,2,FALSE)+3,"")</f>
        <v/>
      </c>
      <c r="AG337" s="104" t="str">
        <f>IF(AE337&lt;&gt;"",HLOOKUP(AE337,Controle!$2:$3,2,FALSE)+HLOOKUP(AE337,Controle!$2:$3,2,FALSE)*14-8,"")</f>
        <v/>
      </c>
      <c r="AH337" s="105" t="str">
        <f>IF(AJ337&lt;&gt;"",HLOOKUP(AJ337,Controle!$2:$3,2,FALSE)+HLOOKUP(AJ337,Controle!$2:$3,2,FALSE)*14-8,"")</f>
        <v/>
      </c>
      <c r="AI337" s="108" t="str">
        <f>IF(AJ337&lt;&gt;"",HLOOKUP(AJ337,Controle!$2:$3,2,FALSE)+3,"")</f>
        <v/>
      </c>
      <c r="AJ337" s="105" t="str">
        <f t="shared" si="90"/>
        <v/>
      </c>
      <c r="AK337" s="101" t="str">
        <f t="shared" si="91"/>
        <v/>
      </c>
      <c r="AL337" s="89" t="str">
        <f t="shared" si="82"/>
        <v/>
      </c>
      <c r="AM337" s="89" t="str">
        <f t="shared" si="83"/>
        <v/>
      </c>
      <c r="AN337" s="89" t="str">
        <f t="shared" si="84"/>
        <v/>
      </c>
      <c r="AO337" s="89" t="str">
        <f t="shared" si="85"/>
        <v/>
      </c>
      <c r="AP337" s="89" t="str">
        <f t="shared" si="86"/>
        <v/>
      </c>
    </row>
    <row r="338" spans="1:42">
      <c r="A338" t="str">
        <f>IF(B338&lt;&gt;"",VLOOKUP(B338,'Agents Postes'!E$3:F$17,2,FALSE),"")</f>
        <v/>
      </c>
      <c r="B338" s="47"/>
      <c r="C338" s="53"/>
      <c r="D338" s="49"/>
      <c r="E338" s="49"/>
      <c r="F338" s="54"/>
      <c r="G338" s="50"/>
      <c r="H338" s="54"/>
      <c r="I338" s="50"/>
      <c r="J338" s="56"/>
      <c r="K338" s="49"/>
      <c r="L338" s="55"/>
      <c r="M338" s="52"/>
      <c r="N338" s="131"/>
      <c r="P338" s="64" t="str">
        <f t="shared" si="87"/>
        <v>NC</v>
      </c>
      <c r="X338" s="89"/>
      <c r="Y338" s="89" t="str">
        <f t="shared" si="77"/>
        <v/>
      </c>
      <c r="Z338" s="89" t="str">
        <f t="shared" si="78"/>
        <v/>
      </c>
      <c r="AA338" s="89" t="str">
        <f t="shared" si="79"/>
        <v/>
      </c>
      <c r="AB338" s="89" t="str">
        <f t="shared" si="80"/>
        <v/>
      </c>
      <c r="AC338" s="89" t="str">
        <f t="shared" si="81"/>
        <v/>
      </c>
      <c r="AD338" s="100" t="str">
        <f t="shared" si="88"/>
        <v/>
      </c>
      <c r="AE338" s="104" t="str">
        <f t="shared" si="89"/>
        <v/>
      </c>
      <c r="AF338" s="108" t="str">
        <f>IF(AE338&lt;&gt;"",HLOOKUP(AE338,Controle!$2:$3,2,FALSE)+3,"")</f>
        <v/>
      </c>
      <c r="AG338" s="104" t="str">
        <f>IF(AE338&lt;&gt;"",HLOOKUP(AE338,Controle!$2:$3,2,FALSE)+HLOOKUP(AE338,Controle!$2:$3,2,FALSE)*14-8,"")</f>
        <v/>
      </c>
      <c r="AH338" s="105" t="str">
        <f>IF(AJ338&lt;&gt;"",HLOOKUP(AJ338,Controle!$2:$3,2,FALSE)+HLOOKUP(AJ338,Controle!$2:$3,2,FALSE)*14-8,"")</f>
        <v/>
      </c>
      <c r="AI338" s="108" t="str">
        <f>IF(AJ338&lt;&gt;"",HLOOKUP(AJ338,Controle!$2:$3,2,FALSE)+3,"")</f>
        <v/>
      </c>
      <c r="AJ338" s="105" t="str">
        <f t="shared" si="90"/>
        <v/>
      </c>
      <c r="AK338" s="101" t="str">
        <f t="shared" si="91"/>
        <v/>
      </c>
      <c r="AL338" s="89" t="str">
        <f t="shared" si="82"/>
        <v/>
      </c>
      <c r="AM338" s="89" t="str">
        <f t="shared" si="83"/>
        <v/>
      </c>
      <c r="AN338" s="89" t="str">
        <f t="shared" si="84"/>
        <v/>
      </c>
      <c r="AO338" s="89" t="str">
        <f t="shared" si="85"/>
        <v/>
      </c>
      <c r="AP338" s="89" t="str">
        <f t="shared" si="86"/>
        <v/>
      </c>
    </row>
    <row r="339" spans="1:42">
      <c r="A339" t="str">
        <f>IF(B339&lt;&gt;"",VLOOKUP(B339,'Agents Postes'!E$3:F$17,2,FALSE),"")</f>
        <v/>
      </c>
      <c r="B339" s="57"/>
      <c r="C339" s="58"/>
      <c r="D339" s="59"/>
      <c r="E339" s="59"/>
      <c r="F339" s="60"/>
      <c r="G339" s="61"/>
      <c r="H339" s="60"/>
      <c r="I339" s="61"/>
      <c r="J339" s="63"/>
      <c r="K339" s="59"/>
      <c r="L339" s="62"/>
      <c r="M339" s="52"/>
      <c r="N339" s="130"/>
      <c r="P339" s="65" t="str">
        <f t="shared" si="87"/>
        <v>NC</v>
      </c>
      <c r="X339" s="89"/>
      <c r="Y339" s="89" t="str">
        <f t="shared" si="77"/>
        <v/>
      </c>
      <c r="Z339" s="89" t="str">
        <f t="shared" si="78"/>
        <v/>
      </c>
      <c r="AA339" s="89" t="str">
        <f t="shared" si="79"/>
        <v/>
      </c>
      <c r="AB339" s="89" t="str">
        <f t="shared" si="80"/>
        <v/>
      </c>
      <c r="AC339" s="89" t="str">
        <f t="shared" si="81"/>
        <v/>
      </c>
      <c r="AD339" s="100" t="str">
        <f t="shared" si="88"/>
        <v/>
      </c>
      <c r="AE339" s="104" t="str">
        <f t="shared" si="89"/>
        <v/>
      </c>
      <c r="AF339" s="108" t="str">
        <f>IF(AE339&lt;&gt;"",HLOOKUP(AE339,Controle!$2:$3,2,FALSE)+3,"")</f>
        <v/>
      </c>
      <c r="AG339" s="104" t="str">
        <f>IF(AE339&lt;&gt;"",HLOOKUP(AE339,Controle!$2:$3,2,FALSE)+HLOOKUP(AE339,Controle!$2:$3,2,FALSE)*14-8,"")</f>
        <v/>
      </c>
      <c r="AH339" s="105" t="str">
        <f>IF(AJ339&lt;&gt;"",HLOOKUP(AJ339,Controle!$2:$3,2,FALSE)+HLOOKUP(AJ339,Controle!$2:$3,2,FALSE)*14-8,"")</f>
        <v/>
      </c>
      <c r="AI339" s="108" t="str">
        <f>IF(AJ339&lt;&gt;"",HLOOKUP(AJ339,Controle!$2:$3,2,FALSE)+3,"")</f>
        <v/>
      </c>
      <c r="AJ339" s="105" t="str">
        <f t="shared" si="90"/>
        <v/>
      </c>
      <c r="AK339" s="101" t="str">
        <f t="shared" si="91"/>
        <v/>
      </c>
      <c r="AL339" s="89" t="str">
        <f t="shared" si="82"/>
        <v/>
      </c>
      <c r="AM339" s="89" t="str">
        <f t="shared" si="83"/>
        <v/>
      </c>
      <c r="AN339" s="89" t="str">
        <f t="shared" si="84"/>
        <v/>
      </c>
      <c r="AO339" s="89" t="str">
        <f t="shared" si="85"/>
        <v/>
      </c>
      <c r="AP339" s="89" t="str">
        <f t="shared" si="86"/>
        <v/>
      </c>
    </row>
    <row r="340" spans="1:42">
      <c r="A340" t="str">
        <f>IF(B340&lt;&gt;"",VLOOKUP(B340,'Agents Postes'!E$3:F$17,2,FALSE),"")</f>
        <v/>
      </c>
      <c r="B340" s="47"/>
      <c r="C340" s="53"/>
      <c r="D340" s="49"/>
      <c r="E340" s="49"/>
      <c r="F340" s="54"/>
      <c r="G340" s="50"/>
      <c r="H340" s="54"/>
      <c r="I340" s="50"/>
      <c r="J340" s="56"/>
      <c r="K340" s="49"/>
      <c r="L340" s="55"/>
      <c r="M340" s="52"/>
      <c r="N340" s="131"/>
      <c r="P340" s="64" t="str">
        <f t="shared" si="87"/>
        <v>NC</v>
      </c>
      <c r="X340" s="89"/>
      <c r="Y340" s="89" t="str">
        <f t="shared" si="77"/>
        <v/>
      </c>
      <c r="Z340" s="89" t="str">
        <f t="shared" si="78"/>
        <v/>
      </c>
      <c r="AA340" s="89" t="str">
        <f t="shared" si="79"/>
        <v/>
      </c>
      <c r="AB340" s="89" t="str">
        <f t="shared" si="80"/>
        <v/>
      </c>
      <c r="AC340" s="89" t="str">
        <f t="shared" si="81"/>
        <v/>
      </c>
      <c r="AD340" s="100" t="str">
        <f t="shared" si="88"/>
        <v/>
      </c>
      <c r="AE340" s="104" t="str">
        <f t="shared" si="89"/>
        <v/>
      </c>
      <c r="AF340" s="108" t="str">
        <f>IF(AE340&lt;&gt;"",HLOOKUP(AE340,Controle!$2:$3,2,FALSE)+3,"")</f>
        <v/>
      </c>
      <c r="AG340" s="104" t="str">
        <f>IF(AE340&lt;&gt;"",HLOOKUP(AE340,Controle!$2:$3,2,FALSE)+HLOOKUP(AE340,Controle!$2:$3,2,FALSE)*14-8,"")</f>
        <v/>
      </c>
      <c r="AH340" s="105" t="str">
        <f>IF(AJ340&lt;&gt;"",HLOOKUP(AJ340,Controle!$2:$3,2,FALSE)+HLOOKUP(AJ340,Controle!$2:$3,2,FALSE)*14-8,"")</f>
        <v/>
      </c>
      <c r="AI340" s="108" t="str">
        <f>IF(AJ340&lt;&gt;"",HLOOKUP(AJ340,Controle!$2:$3,2,FALSE)+3,"")</f>
        <v/>
      </c>
      <c r="AJ340" s="105" t="str">
        <f t="shared" si="90"/>
        <v/>
      </c>
      <c r="AK340" s="101" t="str">
        <f t="shared" si="91"/>
        <v/>
      </c>
      <c r="AL340" s="89" t="str">
        <f t="shared" si="82"/>
        <v/>
      </c>
      <c r="AM340" s="89" t="str">
        <f t="shared" si="83"/>
        <v/>
      </c>
      <c r="AN340" s="89" t="str">
        <f t="shared" si="84"/>
        <v/>
      </c>
      <c r="AO340" s="89" t="str">
        <f t="shared" si="85"/>
        <v/>
      </c>
      <c r="AP340" s="89" t="str">
        <f t="shared" si="86"/>
        <v/>
      </c>
    </row>
    <row r="341" spans="1:42">
      <c r="A341" t="str">
        <f>IF(B341&lt;&gt;"",VLOOKUP(B341,'Agents Postes'!E$3:F$17,2,FALSE),"")</f>
        <v/>
      </c>
      <c r="B341" s="57"/>
      <c r="C341" s="58"/>
      <c r="D341" s="59"/>
      <c r="E341" s="59"/>
      <c r="F341" s="60"/>
      <c r="G341" s="61"/>
      <c r="H341" s="60"/>
      <c r="I341" s="61"/>
      <c r="J341" s="63"/>
      <c r="K341" s="59"/>
      <c r="L341" s="62"/>
      <c r="M341" s="52"/>
      <c r="N341" s="130"/>
      <c r="P341" s="65" t="str">
        <f t="shared" si="87"/>
        <v>NC</v>
      </c>
      <c r="X341" s="89"/>
      <c r="Y341" s="89" t="str">
        <f t="shared" si="77"/>
        <v/>
      </c>
      <c r="Z341" s="89" t="str">
        <f t="shared" si="78"/>
        <v/>
      </c>
      <c r="AA341" s="89" t="str">
        <f t="shared" si="79"/>
        <v/>
      </c>
      <c r="AB341" s="89" t="str">
        <f t="shared" si="80"/>
        <v/>
      </c>
      <c r="AC341" s="89" t="str">
        <f t="shared" si="81"/>
        <v/>
      </c>
      <c r="AD341" s="100" t="str">
        <f t="shared" si="88"/>
        <v/>
      </c>
      <c r="AE341" s="104" t="str">
        <f t="shared" si="89"/>
        <v/>
      </c>
      <c r="AF341" s="108" t="str">
        <f>IF(AE341&lt;&gt;"",HLOOKUP(AE341,Controle!$2:$3,2,FALSE)+3,"")</f>
        <v/>
      </c>
      <c r="AG341" s="104" t="str">
        <f>IF(AE341&lt;&gt;"",HLOOKUP(AE341,Controle!$2:$3,2,FALSE)+HLOOKUP(AE341,Controle!$2:$3,2,FALSE)*14-8,"")</f>
        <v/>
      </c>
      <c r="AH341" s="105" t="str">
        <f>IF(AJ341&lt;&gt;"",HLOOKUP(AJ341,Controle!$2:$3,2,FALSE)+HLOOKUP(AJ341,Controle!$2:$3,2,FALSE)*14-8,"")</f>
        <v/>
      </c>
      <c r="AI341" s="108" t="str">
        <f>IF(AJ341&lt;&gt;"",HLOOKUP(AJ341,Controle!$2:$3,2,FALSE)+3,"")</f>
        <v/>
      </c>
      <c r="AJ341" s="105" t="str">
        <f t="shared" si="90"/>
        <v/>
      </c>
      <c r="AK341" s="101" t="str">
        <f t="shared" si="91"/>
        <v/>
      </c>
      <c r="AL341" s="89" t="str">
        <f t="shared" si="82"/>
        <v/>
      </c>
      <c r="AM341" s="89" t="str">
        <f t="shared" si="83"/>
        <v/>
      </c>
      <c r="AN341" s="89" t="str">
        <f t="shared" si="84"/>
        <v/>
      </c>
      <c r="AO341" s="89" t="str">
        <f t="shared" si="85"/>
        <v/>
      </c>
      <c r="AP341" s="89" t="str">
        <f t="shared" si="86"/>
        <v/>
      </c>
    </row>
    <row r="342" spans="1:42">
      <c r="A342" t="str">
        <f>IF(B342&lt;&gt;"",VLOOKUP(B342,'Agents Postes'!E$3:F$17,2,FALSE),"")</f>
        <v/>
      </c>
      <c r="B342" s="47"/>
      <c r="C342" s="53"/>
      <c r="D342" s="49"/>
      <c r="E342" s="49"/>
      <c r="F342" s="54"/>
      <c r="G342" s="50"/>
      <c r="H342" s="54"/>
      <c r="I342" s="50"/>
      <c r="J342" s="56"/>
      <c r="K342" s="49"/>
      <c r="L342" s="55"/>
      <c r="M342" s="52"/>
      <c r="N342" s="131"/>
      <c r="P342" s="64" t="str">
        <f t="shared" si="87"/>
        <v>NC</v>
      </c>
      <c r="X342" s="89"/>
      <c r="Y342" s="89" t="str">
        <f t="shared" si="77"/>
        <v/>
      </c>
      <c r="Z342" s="89" t="str">
        <f t="shared" si="78"/>
        <v/>
      </c>
      <c r="AA342" s="89" t="str">
        <f t="shared" si="79"/>
        <v/>
      </c>
      <c r="AB342" s="89" t="str">
        <f t="shared" si="80"/>
        <v/>
      </c>
      <c r="AC342" s="89" t="str">
        <f t="shared" si="81"/>
        <v/>
      </c>
      <c r="AD342" s="100" t="str">
        <f t="shared" si="88"/>
        <v/>
      </c>
      <c r="AE342" s="104" t="str">
        <f t="shared" si="89"/>
        <v/>
      </c>
      <c r="AF342" s="108" t="str">
        <f>IF(AE342&lt;&gt;"",HLOOKUP(AE342,Controle!$2:$3,2,FALSE)+3,"")</f>
        <v/>
      </c>
      <c r="AG342" s="104" t="str">
        <f>IF(AE342&lt;&gt;"",HLOOKUP(AE342,Controle!$2:$3,2,FALSE)+HLOOKUP(AE342,Controle!$2:$3,2,FALSE)*14-8,"")</f>
        <v/>
      </c>
      <c r="AH342" s="105" t="str">
        <f>IF(AJ342&lt;&gt;"",HLOOKUP(AJ342,Controle!$2:$3,2,FALSE)+HLOOKUP(AJ342,Controle!$2:$3,2,FALSE)*14-8,"")</f>
        <v/>
      </c>
      <c r="AI342" s="108" t="str">
        <f>IF(AJ342&lt;&gt;"",HLOOKUP(AJ342,Controle!$2:$3,2,FALSE)+3,"")</f>
        <v/>
      </c>
      <c r="AJ342" s="105" t="str">
        <f t="shared" si="90"/>
        <v/>
      </c>
      <c r="AK342" s="101" t="str">
        <f t="shared" si="91"/>
        <v/>
      </c>
      <c r="AL342" s="89" t="str">
        <f t="shared" si="82"/>
        <v/>
      </c>
      <c r="AM342" s="89" t="str">
        <f t="shared" si="83"/>
        <v/>
      </c>
      <c r="AN342" s="89" t="str">
        <f t="shared" si="84"/>
        <v/>
      </c>
      <c r="AO342" s="89" t="str">
        <f t="shared" si="85"/>
        <v/>
      </c>
      <c r="AP342" s="89" t="str">
        <f t="shared" si="86"/>
        <v/>
      </c>
    </row>
    <row r="343" spans="1:42">
      <c r="A343" t="str">
        <f>IF(B343&lt;&gt;"",VLOOKUP(B343,'Agents Postes'!E$3:F$17,2,FALSE),"")</f>
        <v/>
      </c>
      <c r="B343" s="57"/>
      <c r="C343" s="58"/>
      <c r="D343" s="59"/>
      <c r="E343" s="59"/>
      <c r="F343" s="60"/>
      <c r="G343" s="61"/>
      <c r="H343" s="60"/>
      <c r="I343" s="61"/>
      <c r="J343" s="63"/>
      <c r="K343" s="59"/>
      <c r="L343" s="62"/>
      <c r="M343" s="52"/>
      <c r="N343" s="130"/>
      <c r="P343" s="65" t="str">
        <f t="shared" si="87"/>
        <v>NC</v>
      </c>
      <c r="X343" s="89"/>
      <c r="Y343" s="89" t="str">
        <f t="shared" si="77"/>
        <v/>
      </c>
      <c r="Z343" s="89" t="str">
        <f t="shared" si="78"/>
        <v/>
      </c>
      <c r="AA343" s="89" t="str">
        <f t="shared" si="79"/>
        <v/>
      </c>
      <c r="AB343" s="89" t="str">
        <f t="shared" si="80"/>
        <v/>
      </c>
      <c r="AC343" s="89" t="str">
        <f t="shared" si="81"/>
        <v/>
      </c>
      <c r="AD343" s="100" t="str">
        <f t="shared" si="88"/>
        <v/>
      </c>
      <c r="AE343" s="104" t="str">
        <f t="shared" si="89"/>
        <v/>
      </c>
      <c r="AF343" s="108" t="str">
        <f>IF(AE343&lt;&gt;"",HLOOKUP(AE343,Controle!$2:$3,2,FALSE)+3,"")</f>
        <v/>
      </c>
      <c r="AG343" s="104" t="str">
        <f>IF(AE343&lt;&gt;"",HLOOKUP(AE343,Controle!$2:$3,2,FALSE)+HLOOKUP(AE343,Controle!$2:$3,2,FALSE)*14-8,"")</f>
        <v/>
      </c>
      <c r="AH343" s="105" t="str">
        <f>IF(AJ343&lt;&gt;"",HLOOKUP(AJ343,Controle!$2:$3,2,FALSE)+HLOOKUP(AJ343,Controle!$2:$3,2,FALSE)*14-8,"")</f>
        <v/>
      </c>
      <c r="AI343" s="108" t="str">
        <f>IF(AJ343&lt;&gt;"",HLOOKUP(AJ343,Controle!$2:$3,2,FALSE)+3,"")</f>
        <v/>
      </c>
      <c r="AJ343" s="105" t="str">
        <f t="shared" si="90"/>
        <v/>
      </c>
      <c r="AK343" s="101" t="str">
        <f t="shared" si="91"/>
        <v/>
      </c>
      <c r="AL343" s="89" t="str">
        <f t="shared" si="82"/>
        <v/>
      </c>
      <c r="AM343" s="89" t="str">
        <f t="shared" si="83"/>
        <v/>
      </c>
      <c r="AN343" s="89" t="str">
        <f t="shared" si="84"/>
        <v/>
      </c>
      <c r="AO343" s="89" t="str">
        <f t="shared" si="85"/>
        <v/>
      </c>
      <c r="AP343" s="89" t="str">
        <f t="shared" si="86"/>
        <v/>
      </c>
    </row>
    <row r="344" spans="1:42">
      <c r="A344" t="str">
        <f>IF(B344&lt;&gt;"",VLOOKUP(B344,'Agents Postes'!E$3:F$17,2,FALSE),"")</f>
        <v/>
      </c>
      <c r="B344" s="47"/>
      <c r="C344" s="53"/>
      <c r="D344" s="49"/>
      <c r="E344" s="49"/>
      <c r="F344" s="54"/>
      <c r="G344" s="50"/>
      <c r="H344" s="54"/>
      <c r="I344" s="50"/>
      <c r="J344" s="56"/>
      <c r="K344" s="49"/>
      <c r="L344" s="55"/>
      <c r="M344" s="52"/>
      <c r="N344" s="131"/>
      <c r="P344" s="64" t="str">
        <f t="shared" si="87"/>
        <v>NC</v>
      </c>
      <c r="X344" s="89"/>
      <c r="Y344" s="89" t="str">
        <f t="shared" si="77"/>
        <v/>
      </c>
      <c r="Z344" s="89" t="str">
        <f t="shared" si="78"/>
        <v/>
      </c>
      <c r="AA344" s="89" t="str">
        <f t="shared" si="79"/>
        <v/>
      </c>
      <c r="AB344" s="89" t="str">
        <f t="shared" si="80"/>
        <v/>
      </c>
      <c r="AC344" s="89" t="str">
        <f t="shared" si="81"/>
        <v/>
      </c>
      <c r="AD344" s="100" t="str">
        <f t="shared" si="88"/>
        <v/>
      </c>
      <c r="AE344" s="104" t="str">
        <f t="shared" si="89"/>
        <v/>
      </c>
      <c r="AF344" s="108" t="str">
        <f>IF(AE344&lt;&gt;"",HLOOKUP(AE344,Controle!$2:$3,2,FALSE)+3,"")</f>
        <v/>
      </c>
      <c r="AG344" s="104" t="str">
        <f>IF(AE344&lt;&gt;"",HLOOKUP(AE344,Controle!$2:$3,2,FALSE)+HLOOKUP(AE344,Controle!$2:$3,2,FALSE)*14-8,"")</f>
        <v/>
      </c>
      <c r="AH344" s="105" t="str">
        <f>IF(AJ344&lt;&gt;"",HLOOKUP(AJ344,Controle!$2:$3,2,FALSE)+HLOOKUP(AJ344,Controle!$2:$3,2,FALSE)*14-8,"")</f>
        <v/>
      </c>
      <c r="AI344" s="108" t="str">
        <f>IF(AJ344&lt;&gt;"",HLOOKUP(AJ344,Controle!$2:$3,2,FALSE)+3,"")</f>
        <v/>
      </c>
      <c r="AJ344" s="105" t="str">
        <f t="shared" si="90"/>
        <v/>
      </c>
      <c r="AK344" s="101" t="str">
        <f t="shared" si="91"/>
        <v/>
      </c>
      <c r="AL344" s="89" t="str">
        <f t="shared" si="82"/>
        <v/>
      </c>
      <c r="AM344" s="89" t="str">
        <f t="shared" si="83"/>
        <v/>
      </c>
      <c r="AN344" s="89" t="str">
        <f t="shared" si="84"/>
        <v/>
      </c>
      <c r="AO344" s="89" t="str">
        <f t="shared" si="85"/>
        <v/>
      </c>
      <c r="AP344" s="89" t="str">
        <f t="shared" si="86"/>
        <v/>
      </c>
    </row>
    <row r="345" spans="1:42">
      <c r="A345" t="str">
        <f>IF(B345&lt;&gt;"",VLOOKUP(B345,'Agents Postes'!E$3:F$17,2,FALSE),"")</f>
        <v/>
      </c>
      <c r="B345" s="57"/>
      <c r="C345" s="58"/>
      <c r="D345" s="59"/>
      <c r="E345" s="59"/>
      <c r="F345" s="60"/>
      <c r="G345" s="61"/>
      <c r="H345" s="60"/>
      <c r="I345" s="61"/>
      <c r="J345" s="63"/>
      <c r="K345" s="59"/>
      <c r="L345" s="62"/>
      <c r="M345" s="52"/>
      <c r="N345" s="130"/>
      <c r="P345" s="65" t="str">
        <f t="shared" si="87"/>
        <v>NC</v>
      </c>
      <c r="X345" s="89"/>
      <c r="Y345" s="89" t="str">
        <f t="shared" si="77"/>
        <v/>
      </c>
      <c r="Z345" s="89" t="str">
        <f t="shared" si="78"/>
        <v/>
      </c>
      <c r="AA345" s="89" t="str">
        <f t="shared" si="79"/>
        <v/>
      </c>
      <c r="AB345" s="89" t="str">
        <f t="shared" si="80"/>
        <v/>
      </c>
      <c r="AC345" s="89" t="str">
        <f t="shared" si="81"/>
        <v/>
      </c>
      <c r="AD345" s="100" t="str">
        <f t="shared" si="88"/>
        <v/>
      </c>
      <c r="AE345" s="104" t="str">
        <f t="shared" si="89"/>
        <v/>
      </c>
      <c r="AF345" s="108" t="str">
        <f>IF(AE345&lt;&gt;"",HLOOKUP(AE345,Controle!$2:$3,2,FALSE)+3,"")</f>
        <v/>
      </c>
      <c r="AG345" s="104" t="str">
        <f>IF(AE345&lt;&gt;"",HLOOKUP(AE345,Controle!$2:$3,2,FALSE)+HLOOKUP(AE345,Controle!$2:$3,2,FALSE)*14-8,"")</f>
        <v/>
      </c>
      <c r="AH345" s="105" t="str">
        <f>IF(AJ345&lt;&gt;"",HLOOKUP(AJ345,Controle!$2:$3,2,FALSE)+HLOOKUP(AJ345,Controle!$2:$3,2,FALSE)*14-8,"")</f>
        <v/>
      </c>
      <c r="AI345" s="108" t="str">
        <f>IF(AJ345&lt;&gt;"",HLOOKUP(AJ345,Controle!$2:$3,2,FALSE)+3,"")</f>
        <v/>
      </c>
      <c r="AJ345" s="105" t="str">
        <f t="shared" si="90"/>
        <v/>
      </c>
      <c r="AK345" s="101" t="str">
        <f t="shared" si="91"/>
        <v/>
      </c>
      <c r="AL345" s="89" t="str">
        <f t="shared" si="82"/>
        <v/>
      </c>
      <c r="AM345" s="89" t="str">
        <f t="shared" si="83"/>
        <v/>
      </c>
      <c r="AN345" s="89" t="str">
        <f t="shared" si="84"/>
        <v/>
      </c>
      <c r="AO345" s="89" t="str">
        <f t="shared" si="85"/>
        <v/>
      </c>
      <c r="AP345" s="89" t="str">
        <f t="shared" si="86"/>
        <v/>
      </c>
    </row>
    <row r="346" spans="1:42">
      <c r="A346" t="str">
        <f>IF(B346&lt;&gt;"",VLOOKUP(B346,'Agents Postes'!E$3:F$17,2,FALSE),"")</f>
        <v/>
      </c>
      <c r="B346" s="47"/>
      <c r="C346" s="53"/>
      <c r="D346" s="49"/>
      <c r="E346" s="49"/>
      <c r="F346" s="54"/>
      <c r="G346" s="50"/>
      <c r="H346" s="54"/>
      <c r="I346" s="50"/>
      <c r="J346" s="56"/>
      <c r="K346" s="49"/>
      <c r="L346" s="55"/>
      <c r="M346" s="52"/>
      <c r="N346" s="131"/>
      <c r="P346" s="64" t="str">
        <f t="shared" si="87"/>
        <v>NC</v>
      </c>
      <c r="X346" s="89"/>
      <c r="Y346" s="89" t="str">
        <f t="shared" si="77"/>
        <v/>
      </c>
      <c r="Z346" s="89" t="str">
        <f t="shared" si="78"/>
        <v/>
      </c>
      <c r="AA346" s="89" t="str">
        <f t="shared" si="79"/>
        <v/>
      </c>
      <c r="AB346" s="89" t="str">
        <f t="shared" si="80"/>
        <v/>
      </c>
      <c r="AC346" s="89" t="str">
        <f t="shared" si="81"/>
        <v/>
      </c>
      <c r="AD346" s="100" t="str">
        <f t="shared" si="88"/>
        <v/>
      </c>
      <c r="AE346" s="104" t="str">
        <f t="shared" si="89"/>
        <v/>
      </c>
      <c r="AF346" s="108" t="str">
        <f>IF(AE346&lt;&gt;"",HLOOKUP(AE346,Controle!$2:$3,2,FALSE)+3,"")</f>
        <v/>
      </c>
      <c r="AG346" s="104" t="str">
        <f>IF(AE346&lt;&gt;"",HLOOKUP(AE346,Controle!$2:$3,2,FALSE)+HLOOKUP(AE346,Controle!$2:$3,2,FALSE)*14-8,"")</f>
        <v/>
      </c>
      <c r="AH346" s="105" t="str">
        <f>IF(AJ346&lt;&gt;"",HLOOKUP(AJ346,Controle!$2:$3,2,FALSE)+HLOOKUP(AJ346,Controle!$2:$3,2,FALSE)*14-8,"")</f>
        <v/>
      </c>
      <c r="AI346" s="108" t="str">
        <f>IF(AJ346&lt;&gt;"",HLOOKUP(AJ346,Controle!$2:$3,2,FALSE)+3,"")</f>
        <v/>
      </c>
      <c r="AJ346" s="105" t="str">
        <f t="shared" si="90"/>
        <v/>
      </c>
      <c r="AK346" s="101" t="str">
        <f t="shared" si="91"/>
        <v/>
      </c>
      <c r="AL346" s="89" t="str">
        <f t="shared" si="82"/>
        <v/>
      </c>
      <c r="AM346" s="89" t="str">
        <f t="shared" si="83"/>
        <v/>
      </c>
      <c r="AN346" s="89" t="str">
        <f t="shared" si="84"/>
        <v/>
      </c>
      <c r="AO346" s="89" t="str">
        <f t="shared" si="85"/>
        <v/>
      </c>
      <c r="AP346" s="89" t="str">
        <f t="shared" si="86"/>
        <v/>
      </c>
    </row>
    <row r="347" spans="1:42">
      <c r="A347" t="str">
        <f>IF(B347&lt;&gt;"",VLOOKUP(B347,'Agents Postes'!E$3:F$17,2,FALSE),"")</f>
        <v/>
      </c>
      <c r="B347" s="57"/>
      <c r="C347" s="58"/>
      <c r="D347" s="59"/>
      <c r="E347" s="59"/>
      <c r="F347" s="60"/>
      <c r="G347" s="61"/>
      <c r="H347" s="60"/>
      <c r="I347" s="61"/>
      <c r="J347" s="63"/>
      <c r="K347" s="59"/>
      <c r="L347" s="62"/>
      <c r="M347" s="52"/>
      <c r="N347" s="130"/>
      <c r="P347" s="65" t="str">
        <f t="shared" si="87"/>
        <v>NC</v>
      </c>
      <c r="X347" s="89"/>
      <c r="Y347" s="89" t="str">
        <f t="shared" si="77"/>
        <v/>
      </c>
      <c r="Z347" s="89" t="str">
        <f t="shared" si="78"/>
        <v/>
      </c>
      <c r="AA347" s="89" t="str">
        <f t="shared" si="79"/>
        <v/>
      </c>
      <c r="AB347" s="89" t="str">
        <f t="shared" si="80"/>
        <v/>
      </c>
      <c r="AC347" s="89" t="str">
        <f t="shared" si="81"/>
        <v/>
      </c>
      <c r="AD347" s="100" t="str">
        <f t="shared" si="88"/>
        <v/>
      </c>
      <c r="AE347" s="104" t="str">
        <f t="shared" si="89"/>
        <v/>
      </c>
      <c r="AF347" s="108" t="str">
        <f>IF(AE347&lt;&gt;"",HLOOKUP(AE347,Controle!$2:$3,2,FALSE)+3,"")</f>
        <v/>
      </c>
      <c r="AG347" s="104" t="str">
        <f>IF(AE347&lt;&gt;"",HLOOKUP(AE347,Controle!$2:$3,2,FALSE)+HLOOKUP(AE347,Controle!$2:$3,2,FALSE)*14-8,"")</f>
        <v/>
      </c>
      <c r="AH347" s="105" t="str">
        <f>IF(AJ347&lt;&gt;"",HLOOKUP(AJ347,Controle!$2:$3,2,FALSE)+HLOOKUP(AJ347,Controle!$2:$3,2,FALSE)*14-8,"")</f>
        <v/>
      </c>
      <c r="AI347" s="108" t="str">
        <f>IF(AJ347&lt;&gt;"",HLOOKUP(AJ347,Controle!$2:$3,2,FALSE)+3,"")</f>
        <v/>
      </c>
      <c r="AJ347" s="105" t="str">
        <f t="shared" si="90"/>
        <v/>
      </c>
      <c r="AK347" s="101" t="str">
        <f t="shared" si="91"/>
        <v/>
      </c>
      <c r="AL347" s="89" t="str">
        <f t="shared" si="82"/>
        <v/>
      </c>
      <c r="AM347" s="89" t="str">
        <f t="shared" si="83"/>
        <v/>
      </c>
      <c r="AN347" s="89" t="str">
        <f t="shared" si="84"/>
        <v/>
      </c>
      <c r="AO347" s="89" t="str">
        <f t="shared" si="85"/>
        <v/>
      </c>
      <c r="AP347" s="89" t="str">
        <f t="shared" si="86"/>
        <v/>
      </c>
    </row>
    <row r="348" spans="1:42">
      <c r="A348" t="str">
        <f>IF(B348&lt;&gt;"",VLOOKUP(B348,'Agents Postes'!E$3:F$17,2,FALSE),"")</f>
        <v/>
      </c>
      <c r="B348" s="47"/>
      <c r="C348" s="53"/>
      <c r="D348" s="49"/>
      <c r="E348" s="49"/>
      <c r="F348" s="54"/>
      <c r="G348" s="50"/>
      <c r="H348" s="54"/>
      <c r="I348" s="50"/>
      <c r="J348" s="56"/>
      <c r="K348" s="49"/>
      <c r="L348" s="55"/>
      <c r="M348" s="52"/>
      <c r="N348" s="131"/>
      <c r="P348" s="64" t="str">
        <f t="shared" si="87"/>
        <v>NC</v>
      </c>
      <c r="X348" s="89"/>
      <c r="Y348" s="89" t="str">
        <f t="shared" si="77"/>
        <v/>
      </c>
      <c r="Z348" s="89" t="str">
        <f t="shared" si="78"/>
        <v/>
      </c>
      <c r="AA348" s="89" t="str">
        <f t="shared" si="79"/>
        <v/>
      </c>
      <c r="AB348" s="89" t="str">
        <f t="shared" si="80"/>
        <v/>
      </c>
      <c r="AC348" s="89" t="str">
        <f t="shared" si="81"/>
        <v/>
      </c>
      <c r="AD348" s="100" t="str">
        <f t="shared" si="88"/>
        <v/>
      </c>
      <c r="AE348" s="104" t="str">
        <f t="shared" si="89"/>
        <v/>
      </c>
      <c r="AF348" s="108" t="str">
        <f>IF(AE348&lt;&gt;"",HLOOKUP(AE348,Controle!$2:$3,2,FALSE)+3,"")</f>
        <v/>
      </c>
      <c r="AG348" s="104" t="str">
        <f>IF(AE348&lt;&gt;"",HLOOKUP(AE348,Controle!$2:$3,2,FALSE)+HLOOKUP(AE348,Controle!$2:$3,2,FALSE)*14-8,"")</f>
        <v/>
      </c>
      <c r="AH348" s="105" t="str">
        <f>IF(AJ348&lt;&gt;"",HLOOKUP(AJ348,Controle!$2:$3,2,FALSE)+HLOOKUP(AJ348,Controle!$2:$3,2,FALSE)*14-8,"")</f>
        <v/>
      </c>
      <c r="AI348" s="108" t="str">
        <f>IF(AJ348&lt;&gt;"",HLOOKUP(AJ348,Controle!$2:$3,2,FALSE)+3,"")</f>
        <v/>
      </c>
      <c r="AJ348" s="105" t="str">
        <f t="shared" si="90"/>
        <v/>
      </c>
      <c r="AK348" s="101" t="str">
        <f t="shared" si="91"/>
        <v/>
      </c>
      <c r="AL348" s="89" t="str">
        <f t="shared" si="82"/>
        <v/>
      </c>
      <c r="AM348" s="89" t="str">
        <f t="shared" si="83"/>
        <v/>
      </c>
      <c r="AN348" s="89" t="str">
        <f t="shared" si="84"/>
        <v/>
      </c>
      <c r="AO348" s="89" t="str">
        <f t="shared" si="85"/>
        <v/>
      </c>
      <c r="AP348" s="89" t="str">
        <f t="shared" si="86"/>
        <v/>
      </c>
    </row>
    <row r="349" spans="1:42">
      <c r="A349" t="str">
        <f>IF(B349&lt;&gt;"",VLOOKUP(B349,'Agents Postes'!E$3:F$17,2,FALSE),"")</f>
        <v/>
      </c>
      <c r="B349" s="57"/>
      <c r="C349" s="58"/>
      <c r="D349" s="59"/>
      <c r="E349" s="59"/>
      <c r="F349" s="60"/>
      <c r="G349" s="61"/>
      <c r="H349" s="60"/>
      <c r="I349" s="61"/>
      <c r="J349" s="63"/>
      <c r="K349" s="59"/>
      <c r="L349" s="62"/>
      <c r="M349" s="52"/>
      <c r="N349" s="130"/>
      <c r="P349" s="65" t="str">
        <f t="shared" si="87"/>
        <v>NC</v>
      </c>
      <c r="X349" s="89"/>
      <c r="Y349" s="89" t="str">
        <f t="shared" si="77"/>
        <v/>
      </c>
      <c r="Z349" s="89" t="str">
        <f t="shared" si="78"/>
        <v/>
      </c>
      <c r="AA349" s="89" t="str">
        <f t="shared" si="79"/>
        <v/>
      </c>
      <c r="AB349" s="89" t="str">
        <f t="shared" si="80"/>
        <v/>
      </c>
      <c r="AC349" s="89" t="str">
        <f t="shared" si="81"/>
        <v/>
      </c>
      <c r="AD349" s="100" t="str">
        <f t="shared" si="88"/>
        <v/>
      </c>
      <c r="AE349" s="104" t="str">
        <f t="shared" si="89"/>
        <v/>
      </c>
      <c r="AF349" s="108" t="str">
        <f>IF(AE349&lt;&gt;"",HLOOKUP(AE349,Controle!$2:$3,2,FALSE)+3,"")</f>
        <v/>
      </c>
      <c r="AG349" s="104" t="str">
        <f>IF(AE349&lt;&gt;"",HLOOKUP(AE349,Controle!$2:$3,2,FALSE)+HLOOKUP(AE349,Controle!$2:$3,2,FALSE)*14-8,"")</f>
        <v/>
      </c>
      <c r="AH349" s="105" t="str">
        <f>IF(AJ349&lt;&gt;"",HLOOKUP(AJ349,Controle!$2:$3,2,FALSE)+HLOOKUP(AJ349,Controle!$2:$3,2,FALSE)*14-8,"")</f>
        <v/>
      </c>
      <c r="AI349" s="108" t="str">
        <f>IF(AJ349&lt;&gt;"",HLOOKUP(AJ349,Controle!$2:$3,2,FALSE)+3,"")</f>
        <v/>
      </c>
      <c r="AJ349" s="105" t="str">
        <f t="shared" si="90"/>
        <v/>
      </c>
      <c r="AK349" s="101" t="str">
        <f t="shared" si="91"/>
        <v/>
      </c>
      <c r="AL349" s="89" t="str">
        <f t="shared" si="82"/>
        <v/>
      </c>
      <c r="AM349" s="89" t="str">
        <f t="shared" si="83"/>
        <v/>
      </c>
      <c r="AN349" s="89" t="str">
        <f t="shared" si="84"/>
        <v/>
      </c>
      <c r="AO349" s="89" t="str">
        <f t="shared" si="85"/>
        <v/>
      </c>
      <c r="AP349" s="89" t="str">
        <f t="shared" si="86"/>
        <v/>
      </c>
    </row>
    <row r="350" spans="1:42">
      <c r="A350" t="str">
        <f>IF(B350&lt;&gt;"",VLOOKUP(B350,'Agents Postes'!E$3:F$17,2,FALSE),"")</f>
        <v/>
      </c>
      <c r="B350" s="47"/>
      <c r="C350" s="53"/>
      <c r="D350" s="49"/>
      <c r="E350" s="49"/>
      <c r="F350" s="54"/>
      <c r="G350" s="50"/>
      <c r="H350" s="54"/>
      <c r="I350" s="50"/>
      <c r="J350" s="56"/>
      <c r="K350" s="49"/>
      <c r="L350" s="55"/>
      <c r="M350" s="52"/>
      <c r="N350" s="131"/>
      <c r="P350" s="64" t="str">
        <f t="shared" si="87"/>
        <v>NC</v>
      </c>
      <c r="X350" s="89"/>
      <c r="Y350" s="89" t="str">
        <f t="shared" si="77"/>
        <v/>
      </c>
      <c r="Z350" s="89" t="str">
        <f t="shared" si="78"/>
        <v/>
      </c>
      <c r="AA350" s="89" t="str">
        <f t="shared" si="79"/>
        <v/>
      </c>
      <c r="AB350" s="89" t="str">
        <f t="shared" si="80"/>
        <v/>
      </c>
      <c r="AC350" s="89" t="str">
        <f t="shared" si="81"/>
        <v/>
      </c>
      <c r="AD350" s="100" t="str">
        <f t="shared" si="88"/>
        <v/>
      </c>
      <c r="AE350" s="104" t="str">
        <f t="shared" si="89"/>
        <v/>
      </c>
      <c r="AF350" s="108" t="str">
        <f>IF(AE350&lt;&gt;"",HLOOKUP(AE350,Controle!$2:$3,2,FALSE)+3,"")</f>
        <v/>
      </c>
      <c r="AG350" s="104" t="str">
        <f>IF(AE350&lt;&gt;"",HLOOKUP(AE350,Controle!$2:$3,2,FALSE)+HLOOKUP(AE350,Controle!$2:$3,2,FALSE)*14-8,"")</f>
        <v/>
      </c>
      <c r="AH350" s="105" t="str">
        <f>IF(AJ350&lt;&gt;"",HLOOKUP(AJ350,Controle!$2:$3,2,FALSE)+HLOOKUP(AJ350,Controle!$2:$3,2,FALSE)*14-8,"")</f>
        <v/>
      </c>
      <c r="AI350" s="108" t="str">
        <f>IF(AJ350&lt;&gt;"",HLOOKUP(AJ350,Controle!$2:$3,2,FALSE)+3,"")</f>
        <v/>
      </c>
      <c r="AJ350" s="105" t="str">
        <f t="shared" si="90"/>
        <v/>
      </c>
      <c r="AK350" s="101" t="str">
        <f t="shared" si="91"/>
        <v/>
      </c>
      <c r="AL350" s="89" t="str">
        <f t="shared" si="82"/>
        <v/>
      </c>
      <c r="AM350" s="89" t="str">
        <f t="shared" si="83"/>
        <v/>
      </c>
      <c r="AN350" s="89" t="str">
        <f t="shared" si="84"/>
        <v/>
      </c>
      <c r="AO350" s="89" t="str">
        <f t="shared" si="85"/>
        <v/>
      </c>
      <c r="AP350" s="89" t="str">
        <f t="shared" si="86"/>
        <v/>
      </c>
    </row>
    <row r="351" spans="1:42">
      <c r="A351" t="str">
        <f>IF(B351&lt;&gt;"",VLOOKUP(B351,'Agents Postes'!E$3:F$17,2,FALSE),"")</f>
        <v/>
      </c>
      <c r="B351" s="57"/>
      <c r="C351" s="58"/>
      <c r="D351" s="59"/>
      <c r="E351" s="59"/>
      <c r="F351" s="60"/>
      <c r="G351" s="61"/>
      <c r="H351" s="60"/>
      <c r="I351" s="61"/>
      <c r="J351" s="63"/>
      <c r="K351" s="59"/>
      <c r="L351" s="62"/>
      <c r="M351" s="52"/>
      <c r="N351" s="130"/>
      <c r="P351" s="65" t="str">
        <f t="shared" si="87"/>
        <v>NC</v>
      </c>
      <c r="X351" s="89"/>
      <c r="Y351" s="89" t="str">
        <f t="shared" si="77"/>
        <v/>
      </c>
      <c r="Z351" s="89" t="str">
        <f t="shared" si="78"/>
        <v/>
      </c>
      <c r="AA351" s="89" t="str">
        <f t="shared" si="79"/>
        <v/>
      </c>
      <c r="AB351" s="89" t="str">
        <f t="shared" si="80"/>
        <v/>
      </c>
      <c r="AC351" s="89" t="str">
        <f t="shared" si="81"/>
        <v/>
      </c>
      <c r="AD351" s="100" t="str">
        <f t="shared" si="88"/>
        <v/>
      </c>
      <c r="AE351" s="104" t="str">
        <f t="shared" si="89"/>
        <v/>
      </c>
      <c r="AF351" s="108" t="str">
        <f>IF(AE351&lt;&gt;"",HLOOKUP(AE351,Controle!$2:$3,2,FALSE)+3,"")</f>
        <v/>
      </c>
      <c r="AG351" s="104" t="str">
        <f>IF(AE351&lt;&gt;"",HLOOKUP(AE351,Controle!$2:$3,2,FALSE)+HLOOKUP(AE351,Controle!$2:$3,2,FALSE)*14-8,"")</f>
        <v/>
      </c>
      <c r="AH351" s="105" t="str">
        <f>IF(AJ351&lt;&gt;"",HLOOKUP(AJ351,Controle!$2:$3,2,FALSE)+HLOOKUP(AJ351,Controle!$2:$3,2,FALSE)*14-8,"")</f>
        <v/>
      </c>
      <c r="AI351" s="108" t="str">
        <f>IF(AJ351&lt;&gt;"",HLOOKUP(AJ351,Controle!$2:$3,2,FALSE)+3,"")</f>
        <v/>
      </c>
      <c r="AJ351" s="105" t="str">
        <f t="shared" si="90"/>
        <v/>
      </c>
      <c r="AK351" s="101" t="str">
        <f t="shared" si="91"/>
        <v/>
      </c>
      <c r="AL351" s="89" t="str">
        <f t="shared" si="82"/>
        <v/>
      </c>
      <c r="AM351" s="89" t="str">
        <f t="shared" si="83"/>
        <v/>
      </c>
      <c r="AN351" s="89" t="str">
        <f t="shared" si="84"/>
        <v/>
      </c>
      <c r="AO351" s="89" t="str">
        <f t="shared" si="85"/>
        <v/>
      </c>
      <c r="AP351" s="89" t="str">
        <f t="shared" si="86"/>
        <v/>
      </c>
    </row>
    <row r="352" spans="1:42">
      <c r="A352" t="str">
        <f>IF(B352&lt;&gt;"",VLOOKUP(B352,'Agents Postes'!E$3:F$17,2,FALSE),"")</f>
        <v/>
      </c>
      <c r="B352" s="47"/>
      <c r="C352" s="53"/>
      <c r="D352" s="49"/>
      <c r="E352" s="49"/>
      <c r="F352" s="54"/>
      <c r="G352" s="50"/>
      <c r="H352" s="54"/>
      <c r="I352" s="50"/>
      <c r="J352" s="56"/>
      <c r="K352" s="49"/>
      <c r="L352" s="55"/>
      <c r="M352" s="52"/>
      <c r="N352" s="131"/>
      <c r="P352" s="64" t="str">
        <f t="shared" si="87"/>
        <v>NC</v>
      </c>
      <c r="X352" s="89"/>
      <c r="Y352" s="89" t="str">
        <f t="shared" si="77"/>
        <v/>
      </c>
      <c r="Z352" s="89" t="str">
        <f t="shared" si="78"/>
        <v/>
      </c>
      <c r="AA352" s="89" t="str">
        <f t="shared" si="79"/>
        <v/>
      </c>
      <c r="AB352" s="89" t="str">
        <f t="shared" si="80"/>
        <v/>
      </c>
      <c r="AC352" s="89" t="str">
        <f t="shared" si="81"/>
        <v/>
      </c>
      <c r="AD352" s="100" t="str">
        <f t="shared" si="88"/>
        <v/>
      </c>
      <c r="AE352" s="104" t="str">
        <f t="shared" si="89"/>
        <v/>
      </c>
      <c r="AF352" s="108" t="str">
        <f>IF(AE352&lt;&gt;"",HLOOKUP(AE352,Controle!$2:$3,2,FALSE)+3,"")</f>
        <v/>
      </c>
      <c r="AG352" s="104" t="str">
        <f>IF(AE352&lt;&gt;"",HLOOKUP(AE352,Controle!$2:$3,2,FALSE)+HLOOKUP(AE352,Controle!$2:$3,2,FALSE)*14-8,"")</f>
        <v/>
      </c>
      <c r="AH352" s="105" t="str">
        <f>IF(AJ352&lt;&gt;"",HLOOKUP(AJ352,Controle!$2:$3,2,FALSE)+HLOOKUP(AJ352,Controle!$2:$3,2,FALSE)*14-8,"")</f>
        <v/>
      </c>
      <c r="AI352" s="108" t="str">
        <f>IF(AJ352&lt;&gt;"",HLOOKUP(AJ352,Controle!$2:$3,2,FALSE)+3,"")</f>
        <v/>
      </c>
      <c r="AJ352" s="105" t="str">
        <f t="shared" si="90"/>
        <v/>
      </c>
      <c r="AK352" s="101" t="str">
        <f t="shared" si="91"/>
        <v/>
      </c>
      <c r="AL352" s="89" t="str">
        <f t="shared" si="82"/>
        <v/>
      </c>
      <c r="AM352" s="89" t="str">
        <f t="shared" si="83"/>
        <v/>
      </c>
      <c r="AN352" s="89" t="str">
        <f t="shared" si="84"/>
        <v/>
      </c>
      <c r="AO352" s="89" t="str">
        <f t="shared" si="85"/>
        <v/>
      </c>
      <c r="AP352" s="89" t="str">
        <f t="shared" si="86"/>
        <v/>
      </c>
    </row>
    <row r="353" spans="1:42">
      <c r="A353" t="str">
        <f>IF(B353&lt;&gt;"",VLOOKUP(B353,'Agents Postes'!E$3:F$17,2,FALSE),"")</f>
        <v/>
      </c>
      <c r="B353" s="57"/>
      <c r="C353" s="58"/>
      <c r="D353" s="59"/>
      <c r="E353" s="59"/>
      <c r="F353" s="60"/>
      <c r="G353" s="61"/>
      <c r="H353" s="60"/>
      <c r="I353" s="61"/>
      <c r="J353" s="63"/>
      <c r="K353" s="59"/>
      <c r="L353" s="62"/>
      <c r="M353" s="52"/>
      <c r="N353" s="130"/>
      <c r="P353" s="65" t="str">
        <f t="shared" si="87"/>
        <v>NC</v>
      </c>
      <c r="X353" s="89"/>
      <c r="Y353" s="89" t="str">
        <f t="shared" si="77"/>
        <v/>
      </c>
      <c r="Z353" s="89" t="str">
        <f t="shared" si="78"/>
        <v/>
      </c>
      <c r="AA353" s="89" t="str">
        <f t="shared" si="79"/>
        <v/>
      </c>
      <c r="AB353" s="89" t="str">
        <f t="shared" si="80"/>
        <v/>
      </c>
      <c r="AC353" s="89" t="str">
        <f t="shared" si="81"/>
        <v/>
      </c>
      <c r="AD353" s="100" t="str">
        <f t="shared" si="88"/>
        <v/>
      </c>
      <c r="AE353" s="104" t="str">
        <f t="shared" si="89"/>
        <v/>
      </c>
      <c r="AF353" s="108" t="str">
        <f>IF(AE353&lt;&gt;"",HLOOKUP(AE353,Controle!$2:$3,2,FALSE)+3,"")</f>
        <v/>
      </c>
      <c r="AG353" s="104" t="str">
        <f>IF(AE353&lt;&gt;"",HLOOKUP(AE353,Controle!$2:$3,2,FALSE)+HLOOKUP(AE353,Controle!$2:$3,2,FALSE)*14-8,"")</f>
        <v/>
      </c>
      <c r="AH353" s="105" t="str">
        <f>IF(AJ353&lt;&gt;"",HLOOKUP(AJ353,Controle!$2:$3,2,FALSE)+HLOOKUP(AJ353,Controle!$2:$3,2,FALSE)*14-8,"")</f>
        <v/>
      </c>
      <c r="AI353" s="108" t="str">
        <f>IF(AJ353&lt;&gt;"",HLOOKUP(AJ353,Controle!$2:$3,2,FALSE)+3,"")</f>
        <v/>
      </c>
      <c r="AJ353" s="105" t="str">
        <f t="shared" si="90"/>
        <v/>
      </c>
      <c r="AK353" s="101" t="str">
        <f t="shared" si="91"/>
        <v/>
      </c>
      <c r="AL353" s="89" t="str">
        <f t="shared" si="82"/>
        <v/>
      </c>
      <c r="AM353" s="89" t="str">
        <f t="shared" si="83"/>
        <v/>
      </c>
      <c r="AN353" s="89" t="str">
        <f t="shared" si="84"/>
        <v/>
      </c>
      <c r="AO353" s="89" t="str">
        <f t="shared" si="85"/>
        <v/>
      </c>
      <c r="AP353" s="89" t="str">
        <f t="shared" si="86"/>
        <v/>
      </c>
    </row>
    <row r="354" spans="1:42">
      <c r="A354" t="str">
        <f>IF(B354&lt;&gt;"",VLOOKUP(B354,'Agents Postes'!E$3:F$17,2,FALSE),"")</f>
        <v/>
      </c>
      <c r="B354" s="47"/>
      <c r="C354" s="53"/>
      <c r="D354" s="49"/>
      <c r="E354" s="49"/>
      <c r="F354" s="54"/>
      <c r="G354" s="50"/>
      <c r="H354" s="54"/>
      <c r="I354" s="50"/>
      <c r="J354" s="56"/>
      <c r="K354" s="49"/>
      <c r="L354" s="55"/>
      <c r="M354" s="52"/>
      <c r="N354" s="131"/>
      <c r="P354" s="64" t="str">
        <f t="shared" si="87"/>
        <v>NC</v>
      </c>
      <c r="X354" s="89"/>
      <c r="Y354" s="89" t="str">
        <f t="shared" si="77"/>
        <v/>
      </c>
      <c r="Z354" s="89" t="str">
        <f t="shared" si="78"/>
        <v/>
      </c>
      <c r="AA354" s="89" t="str">
        <f t="shared" si="79"/>
        <v/>
      </c>
      <c r="AB354" s="89" t="str">
        <f t="shared" si="80"/>
        <v/>
      </c>
      <c r="AC354" s="89" t="str">
        <f t="shared" si="81"/>
        <v/>
      </c>
      <c r="AD354" s="100" t="str">
        <f t="shared" si="88"/>
        <v/>
      </c>
      <c r="AE354" s="104" t="str">
        <f t="shared" si="89"/>
        <v/>
      </c>
      <c r="AF354" s="108" t="str">
        <f>IF(AE354&lt;&gt;"",HLOOKUP(AE354,Controle!$2:$3,2,FALSE)+3,"")</f>
        <v/>
      </c>
      <c r="AG354" s="104" t="str">
        <f>IF(AE354&lt;&gt;"",HLOOKUP(AE354,Controle!$2:$3,2,FALSE)+HLOOKUP(AE354,Controle!$2:$3,2,FALSE)*14-8,"")</f>
        <v/>
      </c>
      <c r="AH354" s="105" t="str">
        <f>IF(AJ354&lt;&gt;"",HLOOKUP(AJ354,Controle!$2:$3,2,FALSE)+HLOOKUP(AJ354,Controle!$2:$3,2,FALSE)*14-8,"")</f>
        <v/>
      </c>
      <c r="AI354" s="108" t="str">
        <f>IF(AJ354&lt;&gt;"",HLOOKUP(AJ354,Controle!$2:$3,2,FALSE)+3,"")</f>
        <v/>
      </c>
      <c r="AJ354" s="105" t="str">
        <f t="shared" si="90"/>
        <v/>
      </c>
      <c r="AK354" s="101" t="str">
        <f t="shared" si="91"/>
        <v/>
      </c>
      <c r="AL354" s="89" t="str">
        <f t="shared" si="82"/>
        <v/>
      </c>
      <c r="AM354" s="89" t="str">
        <f t="shared" si="83"/>
        <v/>
      </c>
      <c r="AN354" s="89" t="str">
        <f t="shared" si="84"/>
        <v/>
      </c>
      <c r="AO354" s="89" t="str">
        <f t="shared" si="85"/>
        <v/>
      </c>
      <c r="AP354" s="89" t="str">
        <f t="shared" si="86"/>
        <v/>
      </c>
    </row>
    <row r="355" spans="1:42">
      <c r="A355" t="str">
        <f>IF(B355&lt;&gt;"",VLOOKUP(B355,'Agents Postes'!E$3:F$17,2,FALSE),"")</f>
        <v/>
      </c>
      <c r="B355" s="57"/>
      <c r="C355" s="58"/>
      <c r="D355" s="59"/>
      <c r="E355" s="59"/>
      <c r="F355" s="60"/>
      <c r="G355" s="61"/>
      <c r="H355" s="60"/>
      <c r="I355" s="61"/>
      <c r="J355" s="63"/>
      <c r="K355" s="59"/>
      <c r="L355" s="62"/>
      <c r="M355" s="52"/>
      <c r="N355" s="130"/>
      <c r="P355" s="65" t="str">
        <f t="shared" si="87"/>
        <v>NC</v>
      </c>
      <c r="X355" s="89"/>
      <c r="Y355" s="89" t="str">
        <f t="shared" si="77"/>
        <v/>
      </c>
      <c r="Z355" s="89" t="str">
        <f t="shared" si="78"/>
        <v/>
      </c>
      <c r="AA355" s="89" t="str">
        <f t="shared" si="79"/>
        <v/>
      </c>
      <c r="AB355" s="89" t="str">
        <f t="shared" si="80"/>
        <v/>
      </c>
      <c r="AC355" s="89" t="str">
        <f t="shared" si="81"/>
        <v/>
      </c>
      <c r="AD355" s="100" t="str">
        <f t="shared" si="88"/>
        <v/>
      </c>
      <c r="AE355" s="104" t="str">
        <f t="shared" si="89"/>
        <v/>
      </c>
      <c r="AF355" s="108" t="str">
        <f>IF(AE355&lt;&gt;"",HLOOKUP(AE355,Controle!$2:$3,2,FALSE)+3,"")</f>
        <v/>
      </c>
      <c r="AG355" s="104" t="str">
        <f>IF(AE355&lt;&gt;"",HLOOKUP(AE355,Controle!$2:$3,2,FALSE)+HLOOKUP(AE355,Controle!$2:$3,2,FALSE)*14-8,"")</f>
        <v/>
      </c>
      <c r="AH355" s="105" t="str">
        <f>IF(AJ355&lt;&gt;"",HLOOKUP(AJ355,Controle!$2:$3,2,FALSE)+HLOOKUP(AJ355,Controle!$2:$3,2,FALSE)*14-8,"")</f>
        <v/>
      </c>
      <c r="AI355" s="108" t="str">
        <f>IF(AJ355&lt;&gt;"",HLOOKUP(AJ355,Controle!$2:$3,2,FALSE)+3,"")</f>
        <v/>
      </c>
      <c r="AJ355" s="105" t="str">
        <f t="shared" si="90"/>
        <v/>
      </c>
      <c r="AK355" s="101" t="str">
        <f t="shared" si="91"/>
        <v/>
      </c>
      <c r="AL355" s="89" t="str">
        <f t="shared" si="82"/>
        <v/>
      </c>
      <c r="AM355" s="89" t="str">
        <f t="shared" si="83"/>
        <v/>
      </c>
      <c r="AN355" s="89" t="str">
        <f t="shared" si="84"/>
        <v/>
      </c>
      <c r="AO355" s="89" t="str">
        <f t="shared" si="85"/>
        <v/>
      </c>
      <c r="AP355" s="89" t="str">
        <f t="shared" si="86"/>
        <v/>
      </c>
    </row>
    <row r="356" spans="1:42">
      <c r="A356" t="str">
        <f>IF(B356&lt;&gt;"",VLOOKUP(B356,'Agents Postes'!E$3:F$17,2,FALSE),"")</f>
        <v/>
      </c>
      <c r="B356" s="47"/>
      <c r="C356" s="53"/>
      <c r="D356" s="49"/>
      <c r="E356" s="49"/>
      <c r="F356" s="54"/>
      <c r="G356" s="50"/>
      <c r="H356" s="54"/>
      <c r="I356" s="50"/>
      <c r="J356" s="56"/>
      <c r="K356" s="49"/>
      <c r="L356" s="55"/>
      <c r="M356" s="52"/>
      <c r="N356" s="131"/>
      <c r="P356" s="64" t="str">
        <f t="shared" si="87"/>
        <v>NC</v>
      </c>
      <c r="X356" s="89"/>
      <c r="Y356" s="89" t="str">
        <f t="shared" si="77"/>
        <v/>
      </c>
      <c r="Z356" s="89" t="str">
        <f t="shared" si="78"/>
        <v/>
      </c>
      <c r="AA356" s="89" t="str">
        <f t="shared" si="79"/>
        <v/>
      </c>
      <c r="AB356" s="89" t="str">
        <f t="shared" si="80"/>
        <v/>
      </c>
      <c r="AC356" s="89" t="str">
        <f t="shared" si="81"/>
        <v/>
      </c>
      <c r="AD356" s="100" t="str">
        <f t="shared" si="88"/>
        <v/>
      </c>
      <c r="AE356" s="104" t="str">
        <f t="shared" si="89"/>
        <v/>
      </c>
      <c r="AF356" s="108" t="str">
        <f>IF(AE356&lt;&gt;"",HLOOKUP(AE356,Controle!$2:$3,2,FALSE)+3,"")</f>
        <v/>
      </c>
      <c r="AG356" s="104" t="str">
        <f>IF(AE356&lt;&gt;"",HLOOKUP(AE356,Controle!$2:$3,2,FALSE)+HLOOKUP(AE356,Controle!$2:$3,2,FALSE)*14-8,"")</f>
        <v/>
      </c>
      <c r="AH356" s="105" t="str">
        <f>IF(AJ356&lt;&gt;"",HLOOKUP(AJ356,Controle!$2:$3,2,FALSE)+HLOOKUP(AJ356,Controle!$2:$3,2,FALSE)*14-8,"")</f>
        <v/>
      </c>
      <c r="AI356" s="108" t="str">
        <f>IF(AJ356&lt;&gt;"",HLOOKUP(AJ356,Controle!$2:$3,2,FALSE)+3,"")</f>
        <v/>
      </c>
      <c r="AJ356" s="105" t="str">
        <f t="shared" si="90"/>
        <v/>
      </c>
      <c r="AK356" s="101" t="str">
        <f t="shared" si="91"/>
        <v/>
      </c>
      <c r="AL356" s="89" t="str">
        <f t="shared" si="82"/>
        <v/>
      </c>
      <c r="AM356" s="89" t="str">
        <f t="shared" si="83"/>
        <v/>
      </c>
      <c r="AN356" s="89" t="str">
        <f t="shared" si="84"/>
        <v/>
      </c>
      <c r="AO356" s="89" t="str">
        <f t="shared" si="85"/>
        <v/>
      </c>
      <c r="AP356" s="89" t="str">
        <f t="shared" si="86"/>
        <v/>
      </c>
    </row>
    <row r="357" spans="1:42">
      <c r="A357" t="str">
        <f>IF(B357&lt;&gt;"",VLOOKUP(B357,'Agents Postes'!E$3:F$17,2,FALSE),"")</f>
        <v/>
      </c>
      <c r="B357" s="57"/>
      <c r="C357" s="58"/>
      <c r="D357" s="59"/>
      <c r="E357" s="59"/>
      <c r="F357" s="60"/>
      <c r="G357" s="61"/>
      <c r="H357" s="60"/>
      <c r="I357" s="61"/>
      <c r="J357" s="63"/>
      <c r="K357" s="59"/>
      <c r="L357" s="62"/>
      <c r="M357" s="52"/>
      <c r="N357" s="130"/>
      <c r="P357" s="65" t="str">
        <f t="shared" si="87"/>
        <v>NC</v>
      </c>
      <c r="X357" s="89"/>
      <c r="Y357" s="89" t="str">
        <f t="shared" si="77"/>
        <v/>
      </c>
      <c r="Z357" s="89" t="str">
        <f t="shared" si="78"/>
        <v/>
      </c>
      <c r="AA357" s="89" t="str">
        <f t="shared" si="79"/>
        <v/>
      </c>
      <c r="AB357" s="89" t="str">
        <f t="shared" si="80"/>
        <v/>
      </c>
      <c r="AC357" s="89" t="str">
        <f t="shared" si="81"/>
        <v/>
      </c>
      <c r="AD357" s="100" t="str">
        <f t="shared" si="88"/>
        <v/>
      </c>
      <c r="AE357" s="104" t="str">
        <f t="shared" si="89"/>
        <v/>
      </c>
      <c r="AF357" s="108" t="str">
        <f>IF(AE357&lt;&gt;"",HLOOKUP(AE357,Controle!$2:$3,2,FALSE)+3,"")</f>
        <v/>
      </c>
      <c r="AG357" s="104" t="str">
        <f>IF(AE357&lt;&gt;"",HLOOKUP(AE357,Controle!$2:$3,2,FALSE)+HLOOKUP(AE357,Controle!$2:$3,2,FALSE)*14-8,"")</f>
        <v/>
      </c>
      <c r="AH357" s="105" t="str">
        <f>IF(AJ357&lt;&gt;"",HLOOKUP(AJ357,Controle!$2:$3,2,FALSE)+HLOOKUP(AJ357,Controle!$2:$3,2,FALSE)*14-8,"")</f>
        <v/>
      </c>
      <c r="AI357" s="108" t="str">
        <f>IF(AJ357&lt;&gt;"",HLOOKUP(AJ357,Controle!$2:$3,2,FALSE)+3,"")</f>
        <v/>
      </c>
      <c r="AJ357" s="105" t="str">
        <f t="shared" si="90"/>
        <v/>
      </c>
      <c r="AK357" s="101" t="str">
        <f t="shared" si="91"/>
        <v/>
      </c>
      <c r="AL357" s="89" t="str">
        <f t="shared" si="82"/>
        <v/>
      </c>
      <c r="AM357" s="89" t="str">
        <f t="shared" si="83"/>
        <v/>
      </c>
      <c r="AN357" s="89" t="str">
        <f t="shared" si="84"/>
        <v/>
      </c>
      <c r="AO357" s="89" t="str">
        <f t="shared" si="85"/>
        <v/>
      </c>
      <c r="AP357" s="89" t="str">
        <f t="shared" si="86"/>
        <v/>
      </c>
    </row>
    <row r="358" spans="1:42">
      <c r="A358" t="str">
        <f>IF(B358&lt;&gt;"",VLOOKUP(B358,'Agents Postes'!E$3:F$17,2,FALSE),"")</f>
        <v/>
      </c>
      <c r="B358" s="47"/>
      <c r="C358" s="53"/>
      <c r="D358" s="49"/>
      <c r="E358" s="49"/>
      <c r="F358" s="54"/>
      <c r="G358" s="50"/>
      <c r="H358" s="54"/>
      <c r="I358" s="50"/>
      <c r="J358" s="56"/>
      <c r="K358" s="49"/>
      <c r="L358" s="55"/>
      <c r="M358" s="52"/>
      <c r="N358" s="131"/>
      <c r="P358" s="64" t="str">
        <f t="shared" si="87"/>
        <v>NC</v>
      </c>
      <c r="X358" s="89"/>
      <c r="Y358" s="89" t="str">
        <f t="shared" si="77"/>
        <v/>
      </c>
      <c r="Z358" s="89" t="str">
        <f t="shared" si="78"/>
        <v/>
      </c>
      <c r="AA358" s="89" t="str">
        <f t="shared" si="79"/>
        <v/>
      </c>
      <c r="AB358" s="89" t="str">
        <f t="shared" si="80"/>
        <v/>
      </c>
      <c r="AC358" s="89" t="str">
        <f t="shared" si="81"/>
        <v/>
      </c>
      <c r="AD358" s="100" t="str">
        <f t="shared" si="88"/>
        <v/>
      </c>
      <c r="AE358" s="104" t="str">
        <f t="shared" si="89"/>
        <v/>
      </c>
      <c r="AF358" s="108" t="str">
        <f>IF(AE358&lt;&gt;"",HLOOKUP(AE358,Controle!$2:$3,2,FALSE)+3,"")</f>
        <v/>
      </c>
      <c r="AG358" s="104" t="str">
        <f>IF(AE358&lt;&gt;"",HLOOKUP(AE358,Controle!$2:$3,2,FALSE)+HLOOKUP(AE358,Controle!$2:$3,2,FALSE)*14-8,"")</f>
        <v/>
      </c>
      <c r="AH358" s="105" t="str">
        <f>IF(AJ358&lt;&gt;"",HLOOKUP(AJ358,Controle!$2:$3,2,FALSE)+HLOOKUP(AJ358,Controle!$2:$3,2,FALSE)*14-8,"")</f>
        <v/>
      </c>
      <c r="AI358" s="108" t="str">
        <f>IF(AJ358&lt;&gt;"",HLOOKUP(AJ358,Controle!$2:$3,2,FALSE)+3,"")</f>
        <v/>
      </c>
      <c r="AJ358" s="105" t="str">
        <f t="shared" si="90"/>
        <v/>
      </c>
      <c r="AK358" s="101" t="str">
        <f t="shared" si="91"/>
        <v/>
      </c>
      <c r="AL358" s="89" t="str">
        <f t="shared" si="82"/>
        <v/>
      </c>
      <c r="AM358" s="89" t="str">
        <f t="shared" si="83"/>
        <v/>
      </c>
      <c r="AN358" s="89" t="str">
        <f t="shared" si="84"/>
        <v/>
      </c>
      <c r="AO358" s="89" t="str">
        <f t="shared" si="85"/>
        <v/>
      </c>
      <c r="AP358" s="89" t="str">
        <f t="shared" si="86"/>
        <v/>
      </c>
    </row>
    <row r="359" spans="1:42">
      <c r="A359" t="str">
        <f>IF(B359&lt;&gt;"",VLOOKUP(B359,'Agents Postes'!E$3:F$17,2,FALSE),"")</f>
        <v/>
      </c>
      <c r="B359" s="57"/>
      <c r="C359" s="58"/>
      <c r="D359" s="59"/>
      <c r="E359" s="59"/>
      <c r="F359" s="60"/>
      <c r="G359" s="61"/>
      <c r="H359" s="60"/>
      <c r="I359" s="61"/>
      <c r="J359" s="63"/>
      <c r="K359" s="59"/>
      <c r="L359" s="62"/>
      <c r="M359" s="52"/>
      <c r="N359" s="130"/>
      <c r="P359" s="65" t="str">
        <f t="shared" si="87"/>
        <v>NC</v>
      </c>
      <c r="X359" s="89"/>
      <c r="Y359" s="89" t="str">
        <f t="shared" si="77"/>
        <v/>
      </c>
      <c r="Z359" s="89" t="str">
        <f t="shared" si="78"/>
        <v/>
      </c>
      <c r="AA359" s="89" t="str">
        <f t="shared" si="79"/>
        <v/>
      </c>
      <c r="AB359" s="89" t="str">
        <f t="shared" si="80"/>
        <v/>
      </c>
      <c r="AC359" s="89" t="str">
        <f t="shared" si="81"/>
        <v/>
      </c>
      <c r="AD359" s="100" t="str">
        <f t="shared" si="88"/>
        <v/>
      </c>
      <c r="AE359" s="104" t="str">
        <f t="shared" si="89"/>
        <v/>
      </c>
      <c r="AF359" s="108" t="str">
        <f>IF(AE359&lt;&gt;"",HLOOKUP(AE359,Controle!$2:$3,2,FALSE)+3,"")</f>
        <v/>
      </c>
      <c r="AG359" s="104" t="str">
        <f>IF(AE359&lt;&gt;"",HLOOKUP(AE359,Controle!$2:$3,2,FALSE)+HLOOKUP(AE359,Controle!$2:$3,2,FALSE)*14-8,"")</f>
        <v/>
      </c>
      <c r="AH359" s="105" t="str">
        <f>IF(AJ359&lt;&gt;"",HLOOKUP(AJ359,Controle!$2:$3,2,FALSE)+HLOOKUP(AJ359,Controle!$2:$3,2,FALSE)*14-8,"")</f>
        <v/>
      </c>
      <c r="AI359" s="108" t="str">
        <f>IF(AJ359&lt;&gt;"",HLOOKUP(AJ359,Controle!$2:$3,2,FALSE)+3,"")</f>
        <v/>
      </c>
      <c r="AJ359" s="105" t="str">
        <f t="shared" si="90"/>
        <v/>
      </c>
      <c r="AK359" s="101" t="str">
        <f t="shared" si="91"/>
        <v/>
      </c>
      <c r="AL359" s="89" t="str">
        <f t="shared" si="82"/>
        <v/>
      </c>
      <c r="AM359" s="89" t="str">
        <f t="shared" si="83"/>
        <v/>
      </c>
      <c r="AN359" s="89" t="str">
        <f t="shared" si="84"/>
        <v/>
      </c>
      <c r="AO359" s="89" t="str">
        <f t="shared" si="85"/>
        <v/>
      </c>
      <c r="AP359" s="89" t="str">
        <f t="shared" si="86"/>
        <v/>
      </c>
    </row>
    <row r="360" spans="1:42">
      <c r="A360" t="str">
        <f>IF(B360&lt;&gt;"",VLOOKUP(B360,'Agents Postes'!E$3:F$17,2,FALSE),"")</f>
        <v/>
      </c>
      <c r="B360" s="47"/>
      <c r="C360" s="53"/>
      <c r="D360" s="49"/>
      <c r="E360" s="49"/>
      <c r="F360" s="54"/>
      <c r="G360" s="50"/>
      <c r="H360" s="54"/>
      <c r="I360" s="50"/>
      <c r="J360" s="56"/>
      <c r="K360" s="49"/>
      <c r="L360" s="55"/>
      <c r="M360" s="52"/>
      <c r="N360" s="131"/>
      <c r="P360" s="64" t="str">
        <f t="shared" si="87"/>
        <v>NC</v>
      </c>
      <c r="X360" s="89"/>
      <c r="Y360" s="89" t="str">
        <f t="shared" si="77"/>
        <v/>
      </c>
      <c r="Z360" s="89" t="str">
        <f t="shared" si="78"/>
        <v/>
      </c>
      <c r="AA360" s="89" t="str">
        <f t="shared" si="79"/>
        <v/>
      </c>
      <c r="AB360" s="89" t="str">
        <f t="shared" si="80"/>
        <v/>
      </c>
      <c r="AC360" s="89" t="str">
        <f t="shared" si="81"/>
        <v/>
      </c>
      <c r="AD360" s="100" t="str">
        <f t="shared" si="88"/>
        <v/>
      </c>
      <c r="AE360" s="104" t="str">
        <f t="shared" si="89"/>
        <v/>
      </c>
      <c r="AF360" s="108" t="str">
        <f>IF(AE360&lt;&gt;"",HLOOKUP(AE360,Controle!$2:$3,2,FALSE)+3,"")</f>
        <v/>
      </c>
      <c r="AG360" s="104" t="str">
        <f>IF(AE360&lt;&gt;"",HLOOKUP(AE360,Controle!$2:$3,2,FALSE)+HLOOKUP(AE360,Controle!$2:$3,2,FALSE)*14-8,"")</f>
        <v/>
      </c>
      <c r="AH360" s="105" t="str">
        <f>IF(AJ360&lt;&gt;"",HLOOKUP(AJ360,Controle!$2:$3,2,FALSE)+HLOOKUP(AJ360,Controle!$2:$3,2,FALSE)*14-8,"")</f>
        <v/>
      </c>
      <c r="AI360" s="108" t="str">
        <f>IF(AJ360&lt;&gt;"",HLOOKUP(AJ360,Controle!$2:$3,2,FALSE)+3,"")</f>
        <v/>
      </c>
      <c r="AJ360" s="105" t="str">
        <f t="shared" si="90"/>
        <v/>
      </c>
      <c r="AK360" s="101" t="str">
        <f t="shared" si="91"/>
        <v/>
      </c>
      <c r="AL360" s="89" t="str">
        <f t="shared" si="82"/>
        <v/>
      </c>
      <c r="AM360" s="89" t="str">
        <f t="shared" si="83"/>
        <v/>
      </c>
      <c r="AN360" s="89" t="str">
        <f t="shared" si="84"/>
        <v/>
      </c>
      <c r="AO360" s="89" t="str">
        <f t="shared" si="85"/>
        <v/>
      </c>
      <c r="AP360" s="89" t="str">
        <f t="shared" si="86"/>
        <v/>
      </c>
    </row>
    <row r="361" spans="1:42">
      <c r="A361" t="str">
        <f>IF(B361&lt;&gt;"",VLOOKUP(B361,'Agents Postes'!E$3:F$17,2,FALSE),"")</f>
        <v/>
      </c>
      <c r="B361" s="57"/>
      <c r="C361" s="58"/>
      <c r="D361" s="59"/>
      <c r="E361" s="59"/>
      <c r="F361" s="60"/>
      <c r="G361" s="61"/>
      <c r="H361" s="60"/>
      <c r="I361" s="61"/>
      <c r="J361" s="63"/>
      <c r="K361" s="59"/>
      <c r="L361" s="62"/>
      <c r="M361" s="52"/>
      <c r="N361" s="130"/>
      <c r="P361" s="65" t="str">
        <f t="shared" si="87"/>
        <v>NC</v>
      </c>
      <c r="X361" s="89"/>
      <c r="Y361" s="89" t="str">
        <f t="shared" si="77"/>
        <v/>
      </c>
      <c r="Z361" s="89" t="str">
        <f t="shared" si="78"/>
        <v/>
      </c>
      <c r="AA361" s="89" t="str">
        <f t="shared" si="79"/>
        <v/>
      </c>
      <c r="AB361" s="89" t="str">
        <f t="shared" si="80"/>
        <v/>
      </c>
      <c r="AC361" s="89" t="str">
        <f t="shared" si="81"/>
        <v/>
      </c>
      <c r="AD361" s="100" t="str">
        <f t="shared" si="88"/>
        <v/>
      </c>
      <c r="AE361" s="104" t="str">
        <f t="shared" si="89"/>
        <v/>
      </c>
      <c r="AF361" s="108" t="str">
        <f>IF(AE361&lt;&gt;"",HLOOKUP(AE361,Controle!$2:$3,2,FALSE)+3,"")</f>
        <v/>
      </c>
      <c r="AG361" s="104" t="str">
        <f>IF(AE361&lt;&gt;"",HLOOKUP(AE361,Controle!$2:$3,2,FALSE)+HLOOKUP(AE361,Controle!$2:$3,2,FALSE)*14-8,"")</f>
        <v/>
      </c>
      <c r="AH361" s="105" t="str">
        <f>IF(AJ361&lt;&gt;"",HLOOKUP(AJ361,Controle!$2:$3,2,FALSE)+HLOOKUP(AJ361,Controle!$2:$3,2,FALSE)*14-8,"")</f>
        <v/>
      </c>
      <c r="AI361" s="108" t="str">
        <f>IF(AJ361&lt;&gt;"",HLOOKUP(AJ361,Controle!$2:$3,2,FALSE)+3,"")</f>
        <v/>
      </c>
      <c r="AJ361" s="105" t="str">
        <f t="shared" si="90"/>
        <v/>
      </c>
      <c r="AK361" s="101" t="str">
        <f t="shared" si="91"/>
        <v/>
      </c>
      <c r="AL361" s="89" t="str">
        <f t="shared" si="82"/>
        <v/>
      </c>
      <c r="AM361" s="89" t="str">
        <f t="shared" si="83"/>
        <v/>
      </c>
      <c r="AN361" s="89" t="str">
        <f t="shared" si="84"/>
        <v/>
      </c>
      <c r="AO361" s="89" t="str">
        <f t="shared" si="85"/>
        <v/>
      </c>
      <c r="AP361" s="89" t="str">
        <f t="shared" si="86"/>
        <v/>
      </c>
    </row>
    <row r="362" spans="1:42">
      <c r="A362" t="str">
        <f>IF(B362&lt;&gt;"",VLOOKUP(B362,'Agents Postes'!E$3:F$17,2,FALSE),"")</f>
        <v/>
      </c>
      <c r="B362" s="47"/>
      <c r="C362" s="53"/>
      <c r="D362" s="49"/>
      <c r="E362" s="49"/>
      <c r="F362" s="54"/>
      <c r="G362" s="50"/>
      <c r="H362" s="54"/>
      <c r="I362" s="50"/>
      <c r="J362" s="56"/>
      <c r="K362" s="49"/>
      <c r="L362" s="55"/>
      <c r="M362" s="52"/>
      <c r="N362" s="131"/>
      <c r="P362" s="64" t="str">
        <f t="shared" si="87"/>
        <v>NC</v>
      </c>
      <c r="X362" s="89"/>
      <c r="Y362" s="89" t="str">
        <f t="shared" si="77"/>
        <v/>
      </c>
      <c r="Z362" s="89" t="str">
        <f t="shared" si="78"/>
        <v/>
      </c>
      <c r="AA362" s="89" t="str">
        <f t="shared" si="79"/>
        <v/>
      </c>
      <c r="AB362" s="89" t="str">
        <f t="shared" si="80"/>
        <v/>
      </c>
      <c r="AC362" s="89" t="str">
        <f t="shared" si="81"/>
        <v/>
      </c>
      <c r="AD362" s="100" t="str">
        <f t="shared" si="88"/>
        <v/>
      </c>
      <c r="AE362" s="104" t="str">
        <f t="shared" si="89"/>
        <v/>
      </c>
      <c r="AF362" s="108" t="str">
        <f>IF(AE362&lt;&gt;"",HLOOKUP(AE362,Controle!$2:$3,2,FALSE)+3,"")</f>
        <v/>
      </c>
      <c r="AG362" s="104" t="str">
        <f>IF(AE362&lt;&gt;"",HLOOKUP(AE362,Controle!$2:$3,2,FALSE)+HLOOKUP(AE362,Controle!$2:$3,2,FALSE)*14-8,"")</f>
        <v/>
      </c>
      <c r="AH362" s="105" t="str">
        <f>IF(AJ362&lt;&gt;"",HLOOKUP(AJ362,Controle!$2:$3,2,FALSE)+HLOOKUP(AJ362,Controle!$2:$3,2,FALSE)*14-8,"")</f>
        <v/>
      </c>
      <c r="AI362" s="108" t="str">
        <f>IF(AJ362&lt;&gt;"",HLOOKUP(AJ362,Controle!$2:$3,2,FALSE)+3,"")</f>
        <v/>
      </c>
      <c r="AJ362" s="105" t="str">
        <f t="shared" si="90"/>
        <v/>
      </c>
      <c r="AK362" s="101" t="str">
        <f t="shared" si="91"/>
        <v/>
      </c>
      <c r="AL362" s="89" t="str">
        <f t="shared" si="82"/>
        <v/>
      </c>
      <c r="AM362" s="89" t="str">
        <f t="shared" si="83"/>
        <v/>
      </c>
      <c r="AN362" s="89" t="str">
        <f t="shared" si="84"/>
        <v/>
      </c>
      <c r="AO362" s="89" t="str">
        <f t="shared" si="85"/>
        <v/>
      </c>
      <c r="AP362" s="89" t="str">
        <f t="shared" si="86"/>
        <v/>
      </c>
    </row>
    <row r="363" spans="1:42">
      <c r="A363" t="str">
        <f>IF(B363&lt;&gt;"",VLOOKUP(B363,'Agents Postes'!E$3:F$17,2,FALSE),"")</f>
        <v/>
      </c>
      <c r="B363" s="57"/>
      <c r="C363" s="58"/>
      <c r="D363" s="59"/>
      <c r="E363" s="59"/>
      <c r="F363" s="60"/>
      <c r="G363" s="61"/>
      <c r="H363" s="60"/>
      <c r="I363" s="61"/>
      <c r="J363" s="63"/>
      <c r="K363" s="59"/>
      <c r="L363" s="62"/>
      <c r="M363" s="52"/>
      <c r="N363" s="130"/>
      <c r="P363" s="65" t="str">
        <f t="shared" si="87"/>
        <v>NC</v>
      </c>
      <c r="X363" s="89"/>
      <c r="Y363" s="89" t="str">
        <f t="shared" si="77"/>
        <v/>
      </c>
      <c r="Z363" s="89" t="str">
        <f t="shared" si="78"/>
        <v/>
      </c>
      <c r="AA363" s="89" t="str">
        <f t="shared" si="79"/>
        <v/>
      </c>
      <c r="AB363" s="89" t="str">
        <f t="shared" si="80"/>
        <v/>
      </c>
      <c r="AC363" s="89" t="str">
        <f t="shared" si="81"/>
        <v/>
      </c>
      <c r="AD363" s="100" t="str">
        <f t="shared" si="88"/>
        <v/>
      </c>
      <c r="AE363" s="104" t="str">
        <f t="shared" si="89"/>
        <v/>
      </c>
      <c r="AF363" s="108" t="str">
        <f>IF(AE363&lt;&gt;"",HLOOKUP(AE363,Controle!$2:$3,2,FALSE)+3,"")</f>
        <v/>
      </c>
      <c r="AG363" s="104" t="str">
        <f>IF(AE363&lt;&gt;"",HLOOKUP(AE363,Controle!$2:$3,2,FALSE)+HLOOKUP(AE363,Controle!$2:$3,2,FALSE)*14-8,"")</f>
        <v/>
      </c>
      <c r="AH363" s="105" t="str">
        <f>IF(AJ363&lt;&gt;"",HLOOKUP(AJ363,Controle!$2:$3,2,FALSE)+HLOOKUP(AJ363,Controle!$2:$3,2,FALSE)*14-8,"")</f>
        <v/>
      </c>
      <c r="AI363" s="108" t="str">
        <f>IF(AJ363&lt;&gt;"",HLOOKUP(AJ363,Controle!$2:$3,2,FALSE)+3,"")</f>
        <v/>
      </c>
      <c r="AJ363" s="105" t="str">
        <f t="shared" si="90"/>
        <v/>
      </c>
      <c r="AK363" s="101" t="str">
        <f t="shared" si="91"/>
        <v/>
      </c>
      <c r="AL363" s="89" t="str">
        <f t="shared" si="82"/>
        <v/>
      </c>
      <c r="AM363" s="89" t="str">
        <f t="shared" si="83"/>
        <v/>
      </c>
      <c r="AN363" s="89" t="str">
        <f t="shared" si="84"/>
        <v/>
      </c>
      <c r="AO363" s="89" t="str">
        <f t="shared" si="85"/>
        <v/>
      </c>
      <c r="AP363" s="89" t="str">
        <f t="shared" si="86"/>
        <v/>
      </c>
    </row>
    <row r="364" spans="1:42">
      <c r="A364" t="str">
        <f>IF(B364&lt;&gt;"",VLOOKUP(B364,'Agents Postes'!E$3:F$17,2,FALSE),"")</f>
        <v/>
      </c>
      <c r="B364" s="47"/>
      <c r="C364" s="53"/>
      <c r="D364" s="49"/>
      <c r="E364" s="49"/>
      <c r="F364" s="54"/>
      <c r="G364" s="50"/>
      <c r="H364" s="54"/>
      <c r="I364" s="50"/>
      <c r="J364" s="56"/>
      <c r="K364" s="49"/>
      <c r="L364" s="55"/>
      <c r="M364" s="52"/>
      <c r="N364" s="131"/>
      <c r="P364" s="64" t="str">
        <f t="shared" si="87"/>
        <v>NC</v>
      </c>
      <c r="X364" s="89"/>
      <c r="Y364" s="89" t="str">
        <f t="shared" si="77"/>
        <v/>
      </c>
      <c r="Z364" s="89" t="str">
        <f t="shared" si="78"/>
        <v/>
      </c>
      <c r="AA364" s="89" t="str">
        <f t="shared" si="79"/>
        <v/>
      </c>
      <c r="AB364" s="89" t="str">
        <f t="shared" si="80"/>
        <v/>
      </c>
      <c r="AC364" s="89" t="str">
        <f t="shared" si="81"/>
        <v/>
      </c>
      <c r="AD364" s="100" t="str">
        <f t="shared" si="88"/>
        <v/>
      </c>
      <c r="AE364" s="104" t="str">
        <f t="shared" si="89"/>
        <v/>
      </c>
      <c r="AF364" s="108" t="str">
        <f>IF(AE364&lt;&gt;"",HLOOKUP(AE364,Controle!$2:$3,2,FALSE)+3,"")</f>
        <v/>
      </c>
      <c r="AG364" s="104" t="str">
        <f>IF(AE364&lt;&gt;"",HLOOKUP(AE364,Controle!$2:$3,2,FALSE)+HLOOKUP(AE364,Controle!$2:$3,2,FALSE)*14-8,"")</f>
        <v/>
      </c>
      <c r="AH364" s="105" t="str">
        <f>IF(AJ364&lt;&gt;"",HLOOKUP(AJ364,Controle!$2:$3,2,FALSE)+HLOOKUP(AJ364,Controle!$2:$3,2,FALSE)*14-8,"")</f>
        <v/>
      </c>
      <c r="AI364" s="108" t="str">
        <f>IF(AJ364&lt;&gt;"",HLOOKUP(AJ364,Controle!$2:$3,2,FALSE)+3,"")</f>
        <v/>
      </c>
      <c r="AJ364" s="105" t="str">
        <f t="shared" si="90"/>
        <v/>
      </c>
      <c r="AK364" s="101" t="str">
        <f t="shared" si="91"/>
        <v/>
      </c>
      <c r="AL364" s="89" t="str">
        <f t="shared" si="82"/>
        <v/>
      </c>
      <c r="AM364" s="89" t="str">
        <f t="shared" si="83"/>
        <v/>
      </c>
      <c r="AN364" s="89" t="str">
        <f t="shared" si="84"/>
        <v/>
      </c>
      <c r="AO364" s="89" t="str">
        <f t="shared" si="85"/>
        <v/>
      </c>
      <c r="AP364" s="89" t="str">
        <f t="shared" si="86"/>
        <v/>
      </c>
    </row>
    <row r="365" spans="1:42">
      <c r="A365" t="str">
        <f>IF(B365&lt;&gt;"",VLOOKUP(B365,'Agents Postes'!E$3:F$17,2,FALSE),"")</f>
        <v/>
      </c>
      <c r="B365" s="57"/>
      <c r="C365" s="58"/>
      <c r="D365" s="59"/>
      <c r="E365" s="59"/>
      <c r="F365" s="60"/>
      <c r="G365" s="61"/>
      <c r="H365" s="60"/>
      <c r="I365" s="61"/>
      <c r="J365" s="63"/>
      <c r="K365" s="59"/>
      <c r="L365" s="62"/>
      <c r="M365" s="52"/>
      <c r="N365" s="130"/>
      <c r="P365" s="65" t="str">
        <f t="shared" si="87"/>
        <v>NC</v>
      </c>
      <c r="X365" s="89"/>
      <c r="Y365" s="89" t="str">
        <f t="shared" si="77"/>
        <v/>
      </c>
      <c r="Z365" s="89" t="str">
        <f t="shared" si="78"/>
        <v/>
      </c>
      <c r="AA365" s="89" t="str">
        <f t="shared" si="79"/>
        <v/>
      </c>
      <c r="AB365" s="89" t="str">
        <f t="shared" si="80"/>
        <v/>
      </c>
      <c r="AC365" s="89" t="str">
        <f t="shared" si="81"/>
        <v/>
      </c>
      <c r="AD365" s="100" t="str">
        <f t="shared" si="88"/>
        <v/>
      </c>
      <c r="AE365" s="104" t="str">
        <f t="shared" si="89"/>
        <v/>
      </c>
      <c r="AF365" s="108" t="str">
        <f>IF(AE365&lt;&gt;"",HLOOKUP(AE365,Controle!$2:$3,2,FALSE)+3,"")</f>
        <v/>
      </c>
      <c r="AG365" s="104" t="str">
        <f>IF(AE365&lt;&gt;"",HLOOKUP(AE365,Controle!$2:$3,2,FALSE)+HLOOKUP(AE365,Controle!$2:$3,2,FALSE)*14-8,"")</f>
        <v/>
      </c>
      <c r="AH365" s="105" t="str">
        <f>IF(AJ365&lt;&gt;"",HLOOKUP(AJ365,Controle!$2:$3,2,FALSE)+HLOOKUP(AJ365,Controle!$2:$3,2,FALSE)*14-8,"")</f>
        <v/>
      </c>
      <c r="AI365" s="108" t="str">
        <f>IF(AJ365&lt;&gt;"",HLOOKUP(AJ365,Controle!$2:$3,2,FALSE)+3,"")</f>
        <v/>
      </c>
      <c r="AJ365" s="105" t="str">
        <f t="shared" si="90"/>
        <v/>
      </c>
      <c r="AK365" s="101" t="str">
        <f t="shared" si="91"/>
        <v/>
      </c>
      <c r="AL365" s="89" t="str">
        <f t="shared" si="82"/>
        <v/>
      </c>
      <c r="AM365" s="89" t="str">
        <f t="shared" si="83"/>
        <v/>
      </c>
      <c r="AN365" s="89" t="str">
        <f t="shared" si="84"/>
        <v/>
      </c>
      <c r="AO365" s="89" t="str">
        <f t="shared" si="85"/>
        <v/>
      </c>
      <c r="AP365" s="89" t="str">
        <f t="shared" si="86"/>
        <v/>
      </c>
    </row>
    <row r="366" spans="1:42">
      <c r="A366" t="str">
        <f>IF(B366&lt;&gt;"",VLOOKUP(B366,'Agents Postes'!E$3:F$17,2,FALSE),"")</f>
        <v/>
      </c>
      <c r="B366" s="47"/>
      <c r="C366" s="53"/>
      <c r="D366" s="49"/>
      <c r="E366" s="49"/>
      <c r="F366" s="54"/>
      <c r="G366" s="50"/>
      <c r="H366" s="54"/>
      <c r="I366" s="50"/>
      <c r="J366" s="56"/>
      <c r="K366" s="49"/>
      <c r="L366" s="55"/>
      <c r="M366" s="52"/>
      <c r="N366" s="131"/>
      <c r="P366" s="64" t="str">
        <f t="shared" si="87"/>
        <v>NC</v>
      </c>
      <c r="X366" s="89"/>
      <c r="Y366" s="89" t="str">
        <f t="shared" si="77"/>
        <v/>
      </c>
      <c r="Z366" s="89" t="str">
        <f t="shared" si="78"/>
        <v/>
      </c>
      <c r="AA366" s="89" t="str">
        <f t="shared" si="79"/>
        <v/>
      </c>
      <c r="AB366" s="89" t="str">
        <f t="shared" si="80"/>
        <v/>
      </c>
      <c r="AC366" s="89" t="str">
        <f t="shared" si="81"/>
        <v/>
      </c>
      <c r="AD366" s="100" t="str">
        <f t="shared" si="88"/>
        <v/>
      </c>
      <c r="AE366" s="104" t="str">
        <f t="shared" si="89"/>
        <v/>
      </c>
      <c r="AF366" s="108" t="str">
        <f>IF(AE366&lt;&gt;"",HLOOKUP(AE366,Controle!$2:$3,2,FALSE)+3,"")</f>
        <v/>
      </c>
      <c r="AG366" s="104" t="str">
        <f>IF(AE366&lt;&gt;"",HLOOKUP(AE366,Controle!$2:$3,2,FALSE)+HLOOKUP(AE366,Controle!$2:$3,2,FALSE)*14-8,"")</f>
        <v/>
      </c>
      <c r="AH366" s="105" t="str">
        <f>IF(AJ366&lt;&gt;"",HLOOKUP(AJ366,Controle!$2:$3,2,FALSE)+HLOOKUP(AJ366,Controle!$2:$3,2,FALSE)*14-8,"")</f>
        <v/>
      </c>
      <c r="AI366" s="108" t="str">
        <f>IF(AJ366&lt;&gt;"",HLOOKUP(AJ366,Controle!$2:$3,2,FALSE)+3,"")</f>
        <v/>
      </c>
      <c r="AJ366" s="105" t="str">
        <f t="shared" si="90"/>
        <v/>
      </c>
      <c r="AK366" s="101" t="str">
        <f t="shared" si="91"/>
        <v/>
      </c>
      <c r="AL366" s="89" t="str">
        <f t="shared" si="82"/>
        <v/>
      </c>
      <c r="AM366" s="89" t="str">
        <f t="shared" si="83"/>
        <v/>
      </c>
      <c r="AN366" s="89" t="str">
        <f t="shared" si="84"/>
        <v/>
      </c>
      <c r="AO366" s="89" t="str">
        <f t="shared" si="85"/>
        <v/>
      </c>
      <c r="AP366" s="89" t="str">
        <f t="shared" si="86"/>
        <v/>
      </c>
    </row>
    <row r="367" spans="1:42">
      <c r="A367" t="str">
        <f>IF(B367&lt;&gt;"",VLOOKUP(B367,'Agents Postes'!E$3:F$17,2,FALSE),"")</f>
        <v/>
      </c>
      <c r="B367" s="57"/>
      <c r="C367" s="58"/>
      <c r="D367" s="59"/>
      <c r="E367" s="59"/>
      <c r="F367" s="60"/>
      <c r="G367" s="61"/>
      <c r="H367" s="60"/>
      <c r="I367" s="61"/>
      <c r="J367" s="63"/>
      <c r="K367" s="59"/>
      <c r="L367" s="62"/>
      <c r="M367" s="52"/>
      <c r="N367" s="130"/>
      <c r="P367" s="65" t="str">
        <f t="shared" si="87"/>
        <v>NC</v>
      </c>
      <c r="X367" s="89"/>
      <c r="Y367" s="89" t="str">
        <f t="shared" si="77"/>
        <v/>
      </c>
      <c r="Z367" s="89" t="str">
        <f t="shared" si="78"/>
        <v/>
      </c>
      <c r="AA367" s="89" t="str">
        <f t="shared" si="79"/>
        <v/>
      </c>
      <c r="AB367" s="89" t="str">
        <f t="shared" si="80"/>
        <v/>
      </c>
      <c r="AC367" s="89" t="str">
        <f t="shared" si="81"/>
        <v/>
      </c>
      <c r="AD367" s="100" t="str">
        <f t="shared" si="88"/>
        <v/>
      </c>
      <c r="AE367" s="104" t="str">
        <f t="shared" si="89"/>
        <v/>
      </c>
      <c r="AF367" s="108" t="str">
        <f>IF(AE367&lt;&gt;"",HLOOKUP(AE367,Controle!$2:$3,2,FALSE)+3,"")</f>
        <v/>
      </c>
      <c r="AG367" s="104" t="str">
        <f>IF(AE367&lt;&gt;"",HLOOKUP(AE367,Controle!$2:$3,2,FALSE)+HLOOKUP(AE367,Controle!$2:$3,2,FALSE)*14-8,"")</f>
        <v/>
      </c>
      <c r="AH367" s="105" t="str">
        <f>IF(AJ367&lt;&gt;"",HLOOKUP(AJ367,Controle!$2:$3,2,FALSE)+HLOOKUP(AJ367,Controle!$2:$3,2,FALSE)*14-8,"")</f>
        <v/>
      </c>
      <c r="AI367" s="108" t="str">
        <f>IF(AJ367&lt;&gt;"",HLOOKUP(AJ367,Controle!$2:$3,2,FALSE)+3,"")</f>
        <v/>
      </c>
      <c r="AJ367" s="105" t="str">
        <f t="shared" si="90"/>
        <v/>
      </c>
      <c r="AK367" s="101" t="str">
        <f t="shared" si="91"/>
        <v/>
      </c>
      <c r="AL367" s="89" t="str">
        <f t="shared" si="82"/>
        <v/>
      </c>
      <c r="AM367" s="89" t="str">
        <f t="shared" si="83"/>
        <v/>
      </c>
      <c r="AN367" s="89" t="str">
        <f t="shared" si="84"/>
        <v/>
      </c>
      <c r="AO367" s="89" t="str">
        <f t="shared" si="85"/>
        <v/>
      </c>
      <c r="AP367" s="89" t="str">
        <f t="shared" si="86"/>
        <v/>
      </c>
    </row>
    <row r="368" spans="1:42">
      <c r="A368" t="str">
        <f>IF(B368&lt;&gt;"",VLOOKUP(B368,'Agents Postes'!E$3:F$17,2,FALSE),"")</f>
        <v/>
      </c>
      <c r="B368" s="47"/>
      <c r="C368" s="53"/>
      <c r="D368" s="49"/>
      <c r="E368" s="49"/>
      <c r="F368" s="54"/>
      <c r="G368" s="50"/>
      <c r="H368" s="54"/>
      <c r="I368" s="50"/>
      <c r="J368" s="56"/>
      <c r="K368" s="49"/>
      <c r="L368" s="55"/>
      <c r="M368" s="52"/>
      <c r="N368" s="131"/>
      <c r="P368" s="64" t="str">
        <f t="shared" si="87"/>
        <v>NC</v>
      </c>
      <c r="X368" s="89"/>
      <c r="Y368" s="89" t="str">
        <f t="shared" si="77"/>
        <v/>
      </c>
      <c r="Z368" s="89" t="str">
        <f t="shared" si="78"/>
        <v/>
      </c>
      <c r="AA368" s="89" t="str">
        <f t="shared" si="79"/>
        <v/>
      </c>
      <c r="AB368" s="89" t="str">
        <f t="shared" si="80"/>
        <v/>
      </c>
      <c r="AC368" s="89" t="str">
        <f t="shared" si="81"/>
        <v/>
      </c>
      <c r="AD368" s="100" t="str">
        <f t="shared" si="88"/>
        <v/>
      </c>
      <c r="AE368" s="104" t="str">
        <f t="shared" si="89"/>
        <v/>
      </c>
      <c r="AF368" s="108" t="str">
        <f>IF(AE368&lt;&gt;"",HLOOKUP(AE368,Controle!$2:$3,2,FALSE)+3,"")</f>
        <v/>
      </c>
      <c r="AG368" s="104" t="str">
        <f>IF(AE368&lt;&gt;"",HLOOKUP(AE368,Controle!$2:$3,2,FALSE)+HLOOKUP(AE368,Controle!$2:$3,2,FALSE)*14-8,"")</f>
        <v/>
      </c>
      <c r="AH368" s="105" t="str">
        <f>IF(AJ368&lt;&gt;"",HLOOKUP(AJ368,Controle!$2:$3,2,FALSE)+HLOOKUP(AJ368,Controle!$2:$3,2,FALSE)*14-8,"")</f>
        <v/>
      </c>
      <c r="AI368" s="108" t="str">
        <f>IF(AJ368&lt;&gt;"",HLOOKUP(AJ368,Controle!$2:$3,2,FALSE)+3,"")</f>
        <v/>
      </c>
      <c r="AJ368" s="105" t="str">
        <f t="shared" si="90"/>
        <v/>
      </c>
      <c r="AK368" s="101" t="str">
        <f t="shared" si="91"/>
        <v/>
      </c>
      <c r="AL368" s="89" t="str">
        <f t="shared" si="82"/>
        <v/>
      </c>
      <c r="AM368" s="89" t="str">
        <f t="shared" si="83"/>
        <v/>
      </c>
      <c r="AN368" s="89" t="str">
        <f t="shared" si="84"/>
        <v/>
      </c>
      <c r="AO368" s="89" t="str">
        <f t="shared" si="85"/>
        <v/>
      </c>
      <c r="AP368" s="89" t="str">
        <f t="shared" si="86"/>
        <v/>
      </c>
    </row>
    <row r="369" spans="1:42">
      <c r="A369" t="str">
        <f>IF(B369&lt;&gt;"",VLOOKUP(B369,'Agents Postes'!E$3:F$17,2,FALSE),"")</f>
        <v/>
      </c>
      <c r="B369" s="57"/>
      <c r="C369" s="58"/>
      <c r="D369" s="59"/>
      <c r="E369" s="59"/>
      <c r="F369" s="60"/>
      <c r="G369" s="61"/>
      <c r="H369" s="60"/>
      <c r="I369" s="61"/>
      <c r="J369" s="63"/>
      <c r="K369" s="59"/>
      <c r="L369" s="62"/>
      <c r="M369" s="52"/>
      <c r="N369" s="130"/>
      <c r="P369" s="65" t="str">
        <f t="shared" si="87"/>
        <v>NC</v>
      </c>
      <c r="X369" s="89"/>
      <c r="Y369" s="89" t="str">
        <f t="shared" si="77"/>
        <v/>
      </c>
      <c r="Z369" s="89" t="str">
        <f t="shared" si="78"/>
        <v/>
      </c>
      <c r="AA369" s="89" t="str">
        <f t="shared" si="79"/>
        <v/>
      </c>
      <c r="AB369" s="89" t="str">
        <f t="shared" si="80"/>
        <v/>
      </c>
      <c r="AC369" s="89" t="str">
        <f t="shared" si="81"/>
        <v/>
      </c>
      <c r="AD369" s="100" t="str">
        <f t="shared" si="88"/>
        <v/>
      </c>
      <c r="AE369" s="104" t="str">
        <f t="shared" si="89"/>
        <v/>
      </c>
      <c r="AF369" s="108" t="str">
        <f>IF(AE369&lt;&gt;"",HLOOKUP(AE369,Controle!$2:$3,2,FALSE)+3,"")</f>
        <v/>
      </c>
      <c r="AG369" s="104" t="str">
        <f>IF(AE369&lt;&gt;"",HLOOKUP(AE369,Controle!$2:$3,2,FALSE)+HLOOKUP(AE369,Controle!$2:$3,2,FALSE)*14-8,"")</f>
        <v/>
      </c>
      <c r="AH369" s="105" t="str">
        <f>IF(AJ369&lt;&gt;"",HLOOKUP(AJ369,Controle!$2:$3,2,FALSE)+HLOOKUP(AJ369,Controle!$2:$3,2,FALSE)*14-8,"")</f>
        <v/>
      </c>
      <c r="AI369" s="108" t="str">
        <f>IF(AJ369&lt;&gt;"",HLOOKUP(AJ369,Controle!$2:$3,2,FALSE)+3,"")</f>
        <v/>
      </c>
      <c r="AJ369" s="105" t="str">
        <f t="shared" si="90"/>
        <v/>
      </c>
      <c r="AK369" s="101" t="str">
        <f t="shared" si="91"/>
        <v/>
      </c>
      <c r="AL369" s="89" t="str">
        <f t="shared" si="82"/>
        <v/>
      </c>
      <c r="AM369" s="89" t="str">
        <f t="shared" si="83"/>
        <v/>
      </c>
      <c r="AN369" s="89" t="str">
        <f t="shared" si="84"/>
        <v/>
      </c>
      <c r="AO369" s="89" t="str">
        <f t="shared" si="85"/>
        <v/>
      </c>
      <c r="AP369" s="89" t="str">
        <f t="shared" si="86"/>
        <v/>
      </c>
    </row>
    <row r="370" spans="1:42">
      <c r="A370" t="str">
        <f>IF(B370&lt;&gt;"",VLOOKUP(B370,'Agents Postes'!E$3:F$17,2,FALSE),"")</f>
        <v/>
      </c>
      <c r="B370" s="47"/>
      <c r="C370" s="53"/>
      <c r="D370" s="49"/>
      <c r="E370" s="49"/>
      <c r="F370" s="54"/>
      <c r="G370" s="50"/>
      <c r="H370" s="54"/>
      <c r="I370" s="50"/>
      <c r="J370" s="56"/>
      <c r="K370" s="49"/>
      <c r="L370" s="55"/>
      <c r="M370" s="52"/>
      <c r="N370" s="131"/>
      <c r="P370" s="64" t="str">
        <f t="shared" si="87"/>
        <v>NC</v>
      </c>
      <c r="X370" s="89"/>
      <c r="Y370" s="89" t="str">
        <f t="shared" si="77"/>
        <v/>
      </c>
      <c r="Z370" s="89" t="str">
        <f t="shared" si="78"/>
        <v/>
      </c>
      <c r="AA370" s="89" t="str">
        <f t="shared" si="79"/>
        <v/>
      </c>
      <c r="AB370" s="89" t="str">
        <f t="shared" si="80"/>
        <v/>
      </c>
      <c r="AC370" s="89" t="str">
        <f t="shared" si="81"/>
        <v/>
      </c>
      <c r="AD370" s="100" t="str">
        <f t="shared" si="88"/>
        <v/>
      </c>
      <c r="AE370" s="104" t="str">
        <f t="shared" si="89"/>
        <v/>
      </c>
      <c r="AF370" s="108" t="str">
        <f>IF(AE370&lt;&gt;"",HLOOKUP(AE370,Controle!$2:$3,2,FALSE)+3,"")</f>
        <v/>
      </c>
      <c r="AG370" s="104" t="str">
        <f>IF(AE370&lt;&gt;"",HLOOKUP(AE370,Controle!$2:$3,2,FALSE)+HLOOKUP(AE370,Controle!$2:$3,2,FALSE)*14-8,"")</f>
        <v/>
      </c>
      <c r="AH370" s="105" t="str">
        <f>IF(AJ370&lt;&gt;"",HLOOKUP(AJ370,Controle!$2:$3,2,FALSE)+HLOOKUP(AJ370,Controle!$2:$3,2,FALSE)*14-8,"")</f>
        <v/>
      </c>
      <c r="AI370" s="108" t="str">
        <f>IF(AJ370&lt;&gt;"",HLOOKUP(AJ370,Controle!$2:$3,2,FALSE)+3,"")</f>
        <v/>
      </c>
      <c r="AJ370" s="105" t="str">
        <f t="shared" si="90"/>
        <v/>
      </c>
      <c r="AK370" s="101" t="str">
        <f t="shared" si="91"/>
        <v/>
      </c>
      <c r="AL370" s="89" t="str">
        <f t="shared" si="82"/>
        <v/>
      </c>
      <c r="AM370" s="89" t="str">
        <f t="shared" si="83"/>
        <v/>
      </c>
      <c r="AN370" s="89" t="str">
        <f t="shared" si="84"/>
        <v/>
      </c>
      <c r="AO370" s="89" t="str">
        <f t="shared" si="85"/>
        <v/>
      </c>
      <c r="AP370" s="89" t="str">
        <f t="shared" si="86"/>
        <v/>
      </c>
    </row>
    <row r="371" spans="1:42">
      <c r="A371" t="str">
        <f>IF(B371&lt;&gt;"",VLOOKUP(B371,'Agents Postes'!E$3:F$17,2,FALSE),"")</f>
        <v/>
      </c>
      <c r="B371" s="57"/>
      <c r="C371" s="58"/>
      <c r="D371" s="59"/>
      <c r="E371" s="59"/>
      <c r="F371" s="60"/>
      <c r="G371" s="61"/>
      <c r="H371" s="60"/>
      <c r="I371" s="61"/>
      <c r="J371" s="63"/>
      <c r="K371" s="59"/>
      <c r="L371" s="62"/>
      <c r="M371" s="52"/>
      <c r="N371" s="130"/>
      <c r="P371" s="65" t="str">
        <f t="shared" si="87"/>
        <v>NC</v>
      </c>
      <c r="X371" s="89"/>
      <c r="Y371" s="89" t="str">
        <f t="shared" si="77"/>
        <v/>
      </c>
      <c r="Z371" s="89" t="str">
        <f t="shared" si="78"/>
        <v/>
      </c>
      <c r="AA371" s="89" t="str">
        <f t="shared" si="79"/>
        <v/>
      </c>
      <c r="AB371" s="89" t="str">
        <f t="shared" si="80"/>
        <v/>
      </c>
      <c r="AC371" s="89" t="str">
        <f t="shared" si="81"/>
        <v/>
      </c>
      <c r="AD371" s="100" t="str">
        <f t="shared" si="88"/>
        <v/>
      </c>
      <c r="AE371" s="104" t="str">
        <f t="shared" si="89"/>
        <v/>
      </c>
      <c r="AF371" s="108" t="str">
        <f>IF(AE371&lt;&gt;"",HLOOKUP(AE371,Controle!$2:$3,2,FALSE)+3,"")</f>
        <v/>
      </c>
      <c r="AG371" s="104" t="str">
        <f>IF(AE371&lt;&gt;"",HLOOKUP(AE371,Controle!$2:$3,2,FALSE)+HLOOKUP(AE371,Controle!$2:$3,2,FALSE)*14-8,"")</f>
        <v/>
      </c>
      <c r="AH371" s="105" t="str">
        <f>IF(AJ371&lt;&gt;"",HLOOKUP(AJ371,Controle!$2:$3,2,FALSE)+HLOOKUP(AJ371,Controle!$2:$3,2,FALSE)*14-8,"")</f>
        <v/>
      </c>
      <c r="AI371" s="108" t="str">
        <f>IF(AJ371&lt;&gt;"",HLOOKUP(AJ371,Controle!$2:$3,2,FALSE)+3,"")</f>
        <v/>
      </c>
      <c r="AJ371" s="105" t="str">
        <f t="shared" si="90"/>
        <v/>
      </c>
      <c r="AK371" s="101" t="str">
        <f t="shared" si="91"/>
        <v/>
      </c>
      <c r="AL371" s="89" t="str">
        <f t="shared" si="82"/>
        <v/>
      </c>
      <c r="AM371" s="89" t="str">
        <f t="shared" si="83"/>
        <v/>
      </c>
      <c r="AN371" s="89" t="str">
        <f t="shared" si="84"/>
        <v/>
      </c>
      <c r="AO371" s="89" t="str">
        <f t="shared" si="85"/>
        <v/>
      </c>
      <c r="AP371" s="89" t="str">
        <f t="shared" si="86"/>
        <v/>
      </c>
    </row>
    <row r="372" spans="1:42">
      <c r="A372" t="str">
        <f>IF(B372&lt;&gt;"",VLOOKUP(B372,'Agents Postes'!E$3:F$17,2,FALSE),"")</f>
        <v/>
      </c>
      <c r="B372" s="47"/>
      <c r="C372" s="53"/>
      <c r="D372" s="49"/>
      <c r="E372" s="49"/>
      <c r="F372" s="54"/>
      <c r="G372" s="50"/>
      <c r="H372" s="54"/>
      <c r="I372" s="50"/>
      <c r="J372" s="56"/>
      <c r="K372" s="49"/>
      <c r="L372" s="55"/>
      <c r="M372" s="52"/>
      <c r="N372" s="131"/>
      <c r="P372" s="64" t="str">
        <f t="shared" si="87"/>
        <v>NC</v>
      </c>
      <c r="X372" s="89"/>
      <c r="Y372" s="89" t="str">
        <f t="shared" si="77"/>
        <v/>
      </c>
      <c r="Z372" s="89" t="str">
        <f t="shared" si="78"/>
        <v/>
      </c>
      <c r="AA372" s="89" t="str">
        <f t="shared" si="79"/>
        <v/>
      </c>
      <c r="AB372" s="89" t="str">
        <f t="shared" si="80"/>
        <v/>
      </c>
      <c r="AC372" s="89" t="str">
        <f t="shared" si="81"/>
        <v/>
      </c>
      <c r="AD372" s="100" t="str">
        <f t="shared" si="88"/>
        <v/>
      </c>
      <c r="AE372" s="104" t="str">
        <f t="shared" si="89"/>
        <v/>
      </c>
      <c r="AF372" s="108" t="str">
        <f>IF(AE372&lt;&gt;"",HLOOKUP(AE372,Controle!$2:$3,2,FALSE)+3,"")</f>
        <v/>
      </c>
      <c r="AG372" s="104" t="str">
        <f>IF(AE372&lt;&gt;"",HLOOKUP(AE372,Controle!$2:$3,2,FALSE)+HLOOKUP(AE372,Controle!$2:$3,2,FALSE)*14-8,"")</f>
        <v/>
      </c>
      <c r="AH372" s="105" t="str">
        <f>IF(AJ372&lt;&gt;"",HLOOKUP(AJ372,Controle!$2:$3,2,FALSE)+HLOOKUP(AJ372,Controle!$2:$3,2,FALSE)*14-8,"")</f>
        <v/>
      </c>
      <c r="AI372" s="108" t="str">
        <f>IF(AJ372&lt;&gt;"",HLOOKUP(AJ372,Controle!$2:$3,2,FALSE)+3,"")</f>
        <v/>
      </c>
      <c r="AJ372" s="105" t="str">
        <f t="shared" si="90"/>
        <v/>
      </c>
      <c r="AK372" s="101" t="str">
        <f t="shared" si="91"/>
        <v/>
      </c>
      <c r="AL372" s="89" t="str">
        <f t="shared" si="82"/>
        <v/>
      </c>
      <c r="AM372" s="89" t="str">
        <f t="shared" si="83"/>
        <v/>
      </c>
      <c r="AN372" s="89" t="str">
        <f t="shared" si="84"/>
        <v/>
      </c>
      <c r="AO372" s="89" t="str">
        <f t="shared" si="85"/>
        <v/>
      </c>
      <c r="AP372" s="89" t="str">
        <f t="shared" si="86"/>
        <v/>
      </c>
    </row>
    <row r="373" spans="1:42">
      <c r="A373" t="str">
        <f>IF(B373&lt;&gt;"",VLOOKUP(B373,'Agents Postes'!E$3:F$17,2,FALSE),"")</f>
        <v/>
      </c>
      <c r="B373" s="57"/>
      <c r="C373" s="58"/>
      <c r="D373" s="59"/>
      <c r="E373" s="59"/>
      <c r="F373" s="60"/>
      <c r="G373" s="61"/>
      <c r="H373" s="60"/>
      <c r="I373" s="61"/>
      <c r="J373" s="63"/>
      <c r="K373" s="59"/>
      <c r="L373" s="62"/>
      <c r="M373" s="52"/>
      <c r="N373" s="130"/>
      <c r="P373" s="65" t="str">
        <f t="shared" si="87"/>
        <v>NC</v>
      </c>
      <c r="X373" s="89"/>
      <c r="Y373" s="89" t="str">
        <f t="shared" si="77"/>
        <v/>
      </c>
      <c r="Z373" s="89" t="str">
        <f t="shared" si="78"/>
        <v/>
      </c>
      <c r="AA373" s="89" t="str">
        <f t="shared" si="79"/>
        <v/>
      </c>
      <c r="AB373" s="89" t="str">
        <f t="shared" si="80"/>
        <v/>
      </c>
      <c r="AC373" s="89" t="str">
        <f t="shared" si="81"/>
        <v/>
      </c>
      <c r="AD373" s="100" t="str">
        <f t="shared" si="88"/>
        <v/>
      </c>
      <c r="AE373" s="104" t="str">
        <f t="shared" si="89"/>
        <v/>
      </c>
      <c r="AF373" s="108" t="str">
        <f>IF(AE373&lt;&gt;"",HLOOKUP(AE373,Controle!$2:$3,2,FALSE)+3,"")</f>
        <v/>
      </c>
      <c r="AG373" s="104" t="str">
        <f>IF(AE373&lt;&gt;"",HLOOKUP(AE373,Controle!$2:$3,2,FALSE)+HLOOKUP(AE373,Controle!$2:$3,2,FALSE)*14-8,"")</f>
        <v/>
      </c>
      <c r="AH373" s="105" t="str">
        <f>IF(AJ373&lt;&gt;"",HLOOKUP(AJ373,Controle!$2:$3,2,FALSE)+HLOOKUP(AJ373,Controle!$2:$3,2,FALSE)*14-8,"")</f>
        <v/>
      </c>
      <c r="AI373" s="108" t="str">
        <f>IF(AJ373&lt;&gt;"",HLOOKUP(AJ373,Controle!$2:$3,2,FALSE)+3,"")</f>
        <v/>
      </c>
      <c r="AJ373" s="105" t="str">
        <f t="shared" si="90"/>
        <v/>
      </c>
      <c r="AK373" s="101" t="str">
        <f t="shared" si="91"/>
        <v/>
      </c>
      <c r="AL373" s="89" t="str">
        <f t="shared" si="82"/>
        <v/>
      </c>
      <c r="AM373" s="89" t="str">
        <f t="shared" si="83"/>
        <v/>
      </c>
      <c r="AN373" s="89" t="str">
        <f t="shared" si="84"/>
        <v/>
      </c>
      <c r="AO373" s="89" t="str">
        <f t="shared" si="85"/>
        <v/>
      </c>
      <c r="AP373" s="89" t="str">
        <f t="shared" si="86"/>
        <v/>
      </c>
    </row>
    <row r="374" spans="1:42">
      <c r="A374" t="str">
        <f>IF(B374&lt;&gt;"",VLOOKUP(B374,'Agents Postes'!E$3:F$17,2,FALSE),"")</f>
        <v/>
      </c>
      <c r="B374" s="47"/>
      <c r="C374" s="53"/>
      <c r="D374" s="49"/>
      <c r="E374" s="49"/>
      <c r="F374" s="54"/>
      <c r="G374" s="50"/>
      <c r="H374" s="54"/>
      <c r="I374" s="50"/>
      <c r="J374" s="56"/>
      <c r="K374" s="49"/>
      <c r="L374" s="55"/>
      <c r="M374" s="52"/>
      <c r="N374" s="131"/>
      <c r="P374" s="64" t="str">
        <f t="shared" si="87"/>
        <v>NC</v>
      </c>
      <c r="X374" s="89"/>
      <c r="Y374" s="89" t="str">
        <f t="shared" si="77"/>
        <v/>
      </c>
      <c r="Z374" s="89" t="str">
        <f t="shared" si="78"/>
        <v/>
      </c>
      <c r="AA374" s="89" t="str">
        <f t="shared" si="79"/>
        <v/>
      </c>
      <c r="AB374" s="89" t="str">
        <f t="shared" si="80"/>
        <v/>
      </c>
      <c r="AC374" s="89" t="str">
        <f t="shared" si="81"/>
        <v/>
      </c>
      <c r="AD374" s="100" t="str">
        <f t="shared" si="88"/>
        <v/>
      </c>
      <c r="AE374" s="104" t="str">
        <f t="shared" si="89"/>
        <v/>
      </c>
      <c r="AF374" s="108" t="str">
        <f>IF(AE374&lt;&gt;"",HLOOKUP(AE374,Controle!$2:$3,2,FALSE)+3,"")</f>
        <v/>
      </c>
      <c r="AG374" s="104" t="str">
        <f>IF(AE374&lt;&gt;"",HLOOKUP(AE374,Controle!$2:$3,2,FALSE)+HLOOKUP(AE374,Controle!$2:$3,2,FALSE)*14-8,"")</f>
        <v/>
      </c>
      <c r="AH374" s="105" t="str">
        <f>IF(AJ374&lt;&gt;"",HLOOKUP(AJ374,Controle!$2:$3,2,FALSE)+HLOOKUP(AJ374,Controle!$2:$3,2,FALSE)*14-8,"")</f>
        <v/>
      </c>
      <c r="AI374" s="108" t="str">
        <f>IF(AJ374&lt;&gt;"",HLOOKUP(AJ374,Controle!$2:$3,2,FALSE)+3,"")</f>
        <v/>
      </c>
      <c r="AJ374" s="105" t="str">
        <f t="shared" si="90"/>
        <v/>
      </c>
      <c r="AK374" s="101" t="str">
        <f t="shared" si="91"/>
        <v/>
      </c>
      <c r="AL374" s="89" t="str">
        <f t="shared" si="82"/>
        <v/>
      </c>
      <c r="AM374" s="89" t="str">
        <f t="shared" si="83"/>
        <v/>
      </c>
      <c r="AN374" s="89" t="str">
        <f t="shared" si="84"/>
        <v/>
      </c>
      <c r="AO374" s="89" t="str">
        <f t="shared" si="85"/>
        <v/>
      </c>
      <c r="AP374" s="89" t="str">
        <f t="shared" si="86"/>
        <v/>
      </c>
    </row>
    <row r="375" spans="1:42">
      <c r="A375" t="str">
        <f>IF(B375&lt;&gt;"",VLOOKUP(B375,'Agents Postes'!E$3:F$17,2,FALSE),"")</f>
        <v/>
      </c>
      <c r="B375" s="57"/>
      <c r="C375" s="58"/>
      <c r="D375" s="59"/>
      <c r="E375" s="59"/>
      <c r="F375" s="60"/>
      <c r="G375" s="61"/>
      <c r="H375" s="60"/>
      <c r="I375" s="61"/>
      <c r="J375" s="63"/>
      <c r="K375" s="59"/>
      <c r="L375" s="62"/>
      <c r="M375" s="52"/>
      <c r="N375" s="130"/>
      <c r="P375" s="65" t="str">
        <f t="shared" si="87"/>
        <v>NC</v>
      </c>
      <c r="X375" s="89"/>
      <c r="Y375" s="89" t="str">
        <f t="shared" si="77"/>
        <v/>
      </c>
      <c r="Z375" s="89" t="str">
        <f t="shared" si="78"/>
        <v/>
      </c>
      <c r="AA375" s="89" t="str">
        <f t="shared" si="79"/>
        <v/>
      </c>
      <c r="AB375" s="89" t="str">
        <f t="shared" si="80"/>
        <v/>
      </c>
      <c r="AC375" s="89" t="str">
        <f t="shared" si="81"/>
        <v/>
      </c>
      <c r="AD375" s="100" t="str">
        <f t="shared" si="88"/>
        <v/>
      </c>
      <c r="AE375" s="104" t="str">
        <f t="shared" si="89"/>
        <v/>
      </c>
      <c r="AF375" s="108" t="str">
        <f>IF(AE375&lt;&gt;"",HLOOKUP(AE375,Controle!$2:$3,2,FALSE)+3,"")</f>
        <v/>
      </c>
      <c r="AG375" s="104" t="str">
        <f>IF(AE375&lt;&gt;"",HLOOKUP(AE375,Controle!$2:$3,2,FALSE)+HLOOKUP(AE375,Controle!$2:$3,2,FALSE)*14-8,"")</f>
        <v/>
      </c>
      <c r="AH375" s="105" t="str">
        <f>IF(AJ375&lt;&gt;"",HLOOKUP(AJ375,Controle!$2:$3,2,FALSE)+HLOOKUP(AJ375,Controle!$2:$3,2,FALSE)*14-8,"")</f>
        <v/>
      </c>
      <c r="AI375" s="108" t="str">
        <f>IF(AJ375&lt;&gt;"",HLOOKUP(AJ375,Controle!$2:$3,2,FALSE)+3,"")</f>
        <v/>
      </c>
      <c r="AJ375" s="105" t="str">
        <f t="shared" si="90"/>
        <v/>
      </c>
      <c r="AK375" s="101" t="str">
        <f t="shared" si="91"/>
        <v/>
      </c>
      <c r="AL375" s="89" t="str">
        <f t="shared" si="82"/>
        <v/>
      </c>
      <c r="AM375" s="89" t="str">
        <f t="shared" si="83"/>
        <v/>
      </c>
      <c r="AN375" s="89" t="str">
        <f t="shared" si="84"/>
        <v/>
      </c>
      <c r="AO375" s="89" t="str">
        <f t="shared" si="85"/>
        <v/>
      </c>
      <c r="AP375" s="89" t="str">
        <f t="shared" si="86"/>
        <v/>
      </c>
    </row>
    <row r="376" spans="1:42">
      <c r="A376" t="str">
        <f>IF(B376&lt;&gt;"",VLOOKUP(B376,'Agents Postes'!E$3:F$17,2,FALSE),"")</f>
        <v/>
      </c>
      <c r="B376" s="47"/>
      <c r="C376" s="53"/>
      <c r="D376" s="49"/>
      <c r="E376" s="49"/>
      <c r="F376" s="54"/>
      <c r="G376" s="50"/>
      <c r="H376" s="54"/>
      <c r="I376" s="50"/>
      <c r="J376" s="56"/>
      <c r="K376" s="49"/>
      <c r="L376" s="55"/>
      <c r="M376" s="52"/>
      <c r="N376" s="131"/>
      <c r="P376" s="64" t="str">
        <f t="shared" si="87"/>
        <v>NC</v>
      </c>
      <c r="X376" s="89"/>
      <c r="Y376" s="89" t="str">
        <f t="shared" si="77"/>
        <v/>
      </c>
      <c r="Z376" s="89" t="str">
        <f t="shared" si="78"/>
        <v/>
      </c>
      <c r="AA376" s="89" t="str">
        <f t="shared" si="79"/>
        <v/>
      </c>
      <c r="AB376" s="89" t="str">
        <f t="shared" si="80"/>
        <v/>
      </c>
      <c r="AC376" s="89" t="str">
        <f t="shared" si="81"/>
        <v/>
      </c>
      <c r="AD376" s="100" t="str">
        <f t="shared" si="88"/>
        <v/>
      </c>
      <c r="AE376" s="104" t="str">
        <f t="shared" si="89"/>
        <v/>
      </c>
      <c r="AF376" s="108" t="str">
        <f>IF(AE376&lt;&gt;"",HLOOKUP(AE376,Controle!$2:$3,2,FALSE)+3,"")</f>
        <v/>
      </c>
      <c r="AG376" s="104" t="str">
        <f>IF(AE376&lt;&gt;"",HLOOKUP(AE376,Controle!$2:$3,2,FALSE)+HLOOKUP(AE376,Controle!$2:$3,2,FALSE)*14-8,"")</f>
        <v/>
      </c>
      <c r="AH376" s="105" t="str">
        <f>IF(AJ376&lt;&gt;"",HLOOKUP(AJ376,Controle!$2:$3,2,FALSE)+HLOOKUP(AJ376,Controle!$2:$3,2,FALSE)*14-8,"")</f>
        <v/>
      </c>
      <c r="AI376" s="108" t="str">
        <f>IF(AJ376&lt;&gt;"",HLOOKUP(AJ376,Controle!$2:$3,2,FALSE)+3,"")</f>
        <v/>
      </c>
      <c r="AJ376" s="105" t="str">
        <f t="shared" si="90"/>
        <v/>
      </c>
      <c r="AK376" s="101" t="str">
        <f t="shared" si="91"/>
        <v/>
      </c>
      <c r="AL376" s="89" t="str">
        <f t="shared" si="82"/>
        <v/>
      </c>
      <c r="AM376" s="89" t="str">
        <f t="shared" si="83"/>
        <v/>
      </c>
      <c r="AN376" s="89" t="str">
        <f t="shared" si="84"/>
        <v/>
      </c>
      <c r="AO376" s="89" t="str">
        <f t="shared" si="85"/>
        <v/>
      </c>
      <c r="AP376" s="89" t="str">
        <f t="shared" si="86"/>
        <v/>
      </c>
    </row>
    <row r="377" spans="1:42">
      <c r="A377" t="str">
        <f>IF(B377&lt;&gt;"",VLOOKUP(B377,'Agents Postes'!E$3:F$17,2,FALSE),"")</f>
        <v/>
      </c>
      <c r="B377" s="57"/>
      <c r="C377" s="58"/>
      <c r="D377" s="59"/>
      <c r="E377" s="59"/>
      <c r="F377" s="60"/>
      <c r="G377" s="61"/>
      <c r="H377" s="60"/>
      <c r="I377" s="61"/>
      <c r="J377" s="63"/>
      <c r="K377" s="59"/>
      <c r="L377" s="62"/>
      <c r="M377" s="52"/>
      <c r="N377" s="130"/>
      <c r="P377" s="65" t="str">
        <f t="shared" si="87"/>
        <v>NC</v>
      </c>
      <c r="X377" s="89"/>
      <c r="Y377" s="89" t="str">
        <f t="shared" si="77"/>
        <v/>
      </c>
      <c r="Z377" s="89" t="str">
        <f t="shared" si="78"/>
        <v/>
      </c>
      <c r="AA377" s="89" t="str">
        <f t="shared" si="79"/>
        <v/>
      </c>
      <c r="AB377" s="89" t="str">
        <f t="shared" si="80"/>
        <v/>
      </c>
      <c r="AC377" s="89" t="str">
        <f t="shared" si="81"/>
        <v/>
      </c>
      <c r="AD377" s="100" t="str">
        <f t="shared" si="88"/>
        <v/>
      </c>
      <c r="AE377" s="104" t="str">
        <f t="shared" si="89"/>
        <v/>
      </c>
      <c r="AF377" s="108" t="str">
        <f>IF(AE377&lt;&gt;"",HLOOKUP(AE377,Controle!$2:$3,2,FALSE)+3,"")</f>
        <v/>
      </c>
      <c r="AG377" s="104" t="str">
        <f>IF(AE377&lt;&gt;"",HLOOKUP(AE377,Controle!$2:$3,2,FALSE)+HLOOKUP(AE377,Controle!$2:$3,2,FALSE)*14-8,"")</f>
        <v/>
      </c>
      <c r="AH377" s="105" t="str">
        <f>IF(AJ377&lt;&gt;"",HLOOKUP(AJ377,Controle!$2:$3,2,FALSE)+HLOOKUP(AJ377,Controle!$2:$3,2,FALSE)*14-8,"")</f>
        <v/>
      </c>
      <c r="AI377" s="108" t="str">
        <f>IF(AJ377&lt;&gt;"",HLOOKUP(AJ377,Controle!$2:$3,2,FALSE)+3,"")</f>
        <v/>
      </c>
      <c r="AJ377" s="105" t="str">
        <f t="shared" si="90"/>
        <v/>
      </c>
      <c r="AK377" s="101" t="str">
        <f t="shared" si="91"/>
        <v/>
      </c>
      <c r="AL377" s="89" t="str">
        <f t="shared" si="82"/>
        <v/>
      </c>
      <c r="AM377" s="89" t="str">
        <f t="shared" si="83"/>
        <v/>
      </c>
      <c r="AN377" s="89" t="str">
        <f t="shared" si="84"/>
        <v/>
      </c>
      <c r="AO377" s="89" t="str">
        <f t="shared" si="85"/>
        <v/>
      </c>
      <c r="AP377" s="89" t="str">
        <f t="shared" si="86"/>
        <v/>
      </c>
    </row>
    <row r="378" spans="1:42">
      <c r="A378" t="str">
        <f>IF(B378&lt;&gt;"",VLOOKUP(B378,'Agents Postes'!E$3:F$17,2,FALSE),"")</f>
        <v/>
      </c>
      <c r="B378" s="47"/>
      <c r="C378" s="53"/>
      <c r="D378" s="49"/>
      <c r="E378" s="49"/>
      <c r="F378" s="54"/>
      <c r="G378" s="50"/>
      <c r="H378" s="54"/>
      <c r="I378" s="50"/>
      <c r="J378" s="56"/>
      <c r="K378" s="49"/>
      <c r="L378" s="55"/>
      <c r="M378" s="52"/>
      <c r="N378" s="131"/>
      <c r="P378" s="64" t="str">
        <f t="shared" si="87"/>
        <v>NC</v>
      </c>
      <c r="X378" s="89"/>
      <c r="Y378" s="89" t="str">
        <f t="shared" si="77"/>
        <v/>
      </c>
      <c r="Z378" s="89" t="str">
        <f t="shared" si="78"/>
        <v/>
      </c>
      <c r="AA378" s="89" t="str">
        <f t="shared" si="79"/>
        <v/>
      </c>
      <c r="AB378" s="89" t="str">
        <f t="shared" si="80"/>
        <v/>
      </c>
      <c r="AC378" s="89" t="str">
        <f t="shared" si="81"/>
        <v/>
      </c>
      <c r="AD378" s="100" t="str">
        <f t="shared" si="88"/>
        <v/>
      </c>
      <c r="AE378" s="104" t="str">
        <f t="shared" si="89"/>
        <v/>
      </c>
      <c r="AF378" s="108" t="str">
        <f>IF(AE378&lt;&gt;"",HLOOKUP(AE378,Controle!$2:$3,2,FALSE)+3,"")</f>
        <v/>
      </c>
      <c r="AG378" s="104" t="str">
        <f>IF(AE378&lt;&gt;"",HLOOKUP(AE378,Controle!$2:$3,2,FALSE)+HLOOKUP(AE378,Controle!$2:$3,2,FALSE)*14-8,"")</f>
        <v/>
      </c>
      <c r="AH378" s="105" t="str">
        <f>IF(AJ378&lt;&gt;"",HLOOKUP(AJ378,Controle!$2:$3,2,FALSE)+HLOOKUP(AJ378,Controle!$2:$3,2,FALSE)*14-8,"")</f>
        <v/>
      </c>
      <c r="AI378" s="108" t="str">
        <f>IF(AJ378&lt;&gt;"",HLOOKUP(AJ378,Controle!$2:$3,2,FALSE)+3,"")</f>
        <v/>
      </c>
      <c r="AJ378" s="105" t="str">
        <f t="shared" si="90"/>
        <v/>
      </c>
      <c r="AK378" s="101" t="str">
        <f t="shared" si="91"/>
        <v/>
      </c>
      <c r="AL378" s="89" t="str">
        <f t="shared" si="82"/>
        <v/>
      </c>
      <c r="AM378" s="89" t="str">
        <f t="shared" si="83"/>
        <v/>
      </c>
      <c r="AN378" s="89" t="str">
        <f t="shared" si="84"/>
        <v/>
      </c>
      <c r="AO378" s="89" t="str">
        <f t="shared" si="85"/>
        <v/>
      </c>
      <c r="AP378" s="89" t="str">
        <f t="shared" si="86"/>
        <v/>
      </c>
    </row>
    <row r="379" spans="1:42">
      <c r="A379" t="str">
        <f>IF(B379&lt;&gt;"",VLOOKUP(B379,'Agents Postes'!E$3:F$17,2,FALSE),"")</f>
        <v/>
      </c>
      <c r="B379" s="57"/>
      <c r="C379" s="58"/>
      <c r="D379" s="59"/>
      <c r="E379" s="59"/>
      <c r="F379" s="60"/>
      <c r="G379" s="61"/>
      <c r="H379" s="60"/>
      <c r="I379" s="61"/>
      <c r="J379" s="63"/>
      <c r="K379" s="59"/>
      <c r="L379" s="62"/>
      <c r="M379" s="52"/>
      <c r="N379" s="130"/>
      <c r="P379" s="65" t="str">
        <f t="shared" si="87"/>
        <v>NC</v>
      </c>
      <c r="X379" s="89"/>
      <c r="Y379" s="89" t="str">
        <f t="shared" si="77"/>
        <v/>
      </c>
      <c r="Z379" s="89" t="str">
        <f t="shared" si="78"/>
        <v/>
      </c>
      <c r="AA379" s="89" t="str">
        <f t="shared" si="79"/>
        <v/>
      </c>
      <c r="AB379" s="89" t="str">
        <f t="shared" si="80"/>
        <v/>
      </c>
      <c r="AC379" s="89" t="str">
        <f t="shared" si="81"/>
        <v/>
      </c>
      <c r="AD379" s="100" t="str">
        <f t="shared" si="88"/>
        <v/>
      </c>
      <c r="AE379" s="104" t="str">
        <f t="shared" si="89"/>
        <v/>
      </c>
      <c r="AF379" s="108" t="str">
        <f>IF(AE379&lt;&gt;"",HLOOKUP(AE379,Controle!$2:$3,2,FALSE)+3,"")</f>
        <v/>
      </c>
      <c r="AG379" s="104" t="str">
        <f>IF(AE379&lt;&gt;"",HLOOKUP(AE379,Controle!$2:$3,2,FALSE)+HLOOKUP(AE379,Controle!$2:$3,2,FALSE)*14-8,"")</f>
        <v/>
      </c>
      <c r="AH379" s="105" t="str">
        <f>IF(AJ379&lt;&gt;"",HLOOKUP(AJ379,Controle!$2:$3,2,FALSE)+HLOOKUP(AJ379,Controle!$2:$3,2,FALSE)*14-8,"")</f>
        <v/>
      </c>
      <c r="AI379" s="108" t="str">
        <f>IF(AJ379&lt;&gt;"",HLOOKUP(AJ379,Controle!$2:$3,2,FALSE)+3,"")</f>
        <v/>
      </c>
      <c r="AJ379" s="105" t="str">
        <f t="shared" si="90"/>
        <v/>
      </c>
      <c r="AK379" s="101" t="str">
        <f t="shared" si="91"/>
        <v/>
      </c>
      <c r="AL379" s="89" t="str">
        <f t="shared" si="82"/>
        <v/>
      </c>
      <c r="AM379" s="89" t="str">
        <f t="shared" si="83"/>
        <v/>
      </c>
      <c r="AN379" s="89" t="str">
        <f t="shared" si="84"/>
        <v/>
      </c>
      <c r="AO379" s="89" t="str">
        <f t="shared" si="85"/>
        <v/>
      </c>
      <c r="AP379" s="89" t="str">
        <f t="shared" si="86"/>
        <v/>
      </c>
    </row>
    <row r="380" spans="1:42">
      <c r="A380" t="str">
        <f>IF(B380&lt;&gt;"",VLOOKUP(B380,'Agents Postes'!E$3:F$17,2,FALSE),"")</f>
        <v/>
      </c>
      <c r="B380" s="47"/>
      <c r="C380" s="53"/>
      <c r="D380" s="49"/>
      <c r="E380" s="49"/>
      <c r="F380" s="54"/>
      <c r="G380" s="50"/>
      <c r="H380" s="54"/>
      <c r="I380" s="50"/>
      <c r="J380" s="56"/>
      <c r="K380" s="49"/>
      <c r="L380" s="55"/>
      <c r="M380" s="52"/>
      <c r="N380" s="131"/>
      <c r="P380" s="64" t="str">
        <f t="shared" si="87"/>
        <v>NC</v>
      </c>
      <c r="X380" s="89"/>
      <c r="Y380" s="89" t="str">
        <f t="shared" si="77"/>
        <v/>
      </c>
      <c r="Z380" s="89" t="str">
        <f t="shared" si="78"/>
        <v/>
      </c>
      <c r="AA380" s="89" t="str">
        <f t="shared" si="79"/>
        <v/>
      </c>
      <c r="AB380" s="89" t="str">
        <f t="shared" si="80"/>
        <v/>
      </c>
      <c r="AC380" s="89" t="str">
        <f t="shared" si="81"/>
        <v/>
      </c>
      <c r="AD380" s="100" t="str">
        <f t="shared" si="88"/>
        <v/>
      </c>
      <c r="AE380" s="104" t="str">
        <f t="shared" si="89"/>
        <v/>
      </c>
      <c r="AF380" s="108" t="str">
        <f>IF(AE380&lt;&gt;"",HLOOKUP(AE380,Controle!$2:$3,2,FALSE)+3,"")</f>
        <v/>
      </c>
      <c r="AG380" s="104" t="str">
        <f>IF(AE380&lt;&gt;"",HLOOKUP(AE380,Controle!$2:$3,2,FALSE)+HLOOKUP(AE380,Controle!$2:$3,2,FALSE)*14-8,"")</f>
        <v/>
      </c>
      <c r="AH380" s="105" t="str">
        <f>IF(AJ380&lt;&gt;"",HLOOKUP(AJ380,Controle!$2:$3,2,FALSE)+HLOOKUP(AJ380,Controle!$2:$3,2,FALSE)*14-8,"")</f>
        <v/>
      </c>
      <c r="AI380" s="108" t="str">
        <f>IF(AJ380&lt;&gt;"",HLOOKUP(AJ380,Controle!$2:$3,2,FALSE)+3,"")</f>
        <v/>
      </c>
      <c r="AJ380" s="105" t="str">
        <f t="shared" si="90"/>
        <v/>
      </c>
      <c r="AK380" s="101" t="str">
        <f t="shared" si="91"/>
        <v/>
      </c>
      <c r="AL380" s="89" t="str">
        <f t="shared" si="82"/>
        <v/>
      </c>
      <c r="AM380" s="89" t="str">
        <f t="shared" si="83"/>
        <v/>
      </c>
      <c r="AN380" s="89" t="str">
        <f t="shared" si="84"/>
        <v/>
      </c>
      <c r="AO380" s="89" t="str">
        <f t="shared" si="85"/>
        <v/>
      </c>
      <c r="AP380" s="89" t="str">
        <f t="shared" si="86"/>
        <v/>
      </c>
    </row>
    <row r="381" spans="1:42">
      <c r="A381" t="str">
        <f>IF(B381&lt;&gt;"",VLOOKUP(B381,'Agents Postes'!E$3:F$17,2,FALSE),"")</f>
        <v/>
      </c>
      <c r="B381" s="57"/>
      <c r="C381" s="58"/>
      <c r="D381" s="59"/>
      <c r="E381" s="59"/>
      <c r="F381" s="60"/>
      <c r="G381" s="61"/>
      <c r="H381" s="60"/>
      <c r="I381" s="61"/>
      <c r="J381" s="63"/>
      <c r="K381" s="59"/>
      <c r="L381" s="62"/>
      <c r="M381" s="52"/>
      <c r="N381" s="130"/>
      <c r="P381" s="65" t="str">
        <f t="shared" si="87"/>
        <v>NC</v>
      </c>
      <c r="X381" s="89"/>
      <c r="Y381" s="89" t="str">
        <f t="shared" si="77"/>
        <v/>
      </c>
      <c r="Z381" s="89" t="str">
        <f t="shared" si="78"/>
        <v/>
      </c>
      <c r="AA381" s="89" t="str">
        <f t="shared" si="79"/>
        <v/>
      </c>
      <c r="AB381" s="89" t="str">
        <f t="shared" si="80"/>
        <v/>
      </c>
      <c r="AC381" s="89" t="str">
        <f t="shared" si="81"/>
        <v/>
      </c>
      <c r="AD381" s="100" t="str">
        <f t="shared" si="88"/>
        <v/>
      </c>
      <c r="AE381" s="104" t="str">
        <f t="shared" si="89"/>
        <v/>
      </c>
      <c r="AF381" s="108" t="str">
        <f>IF(AE381&lt;&gt;"",HLOOKUP(AE381,Controle!$2:$3,2,FALSE)+3,"")</f>
        <v/>
      </c>
      <c r="AG381" s="104" t="str">
        <f>IF(AE381&lt;&gt;"",HLOOKUP(AE381,Controle!$2:$3,2,FALSE)+HLOOKUP(AE381,Controle!$2:$3,2,FALSE)*14-8,"")</f>
        <v/>
      </c>
      <c r="AH381" s="105" t="str">
        <f>IF(AJ381&lt;&gt;"",HLOOKUP(AJ381,Controle!$2:$3,2,FALSE)+HLOOKUP(AJ381,Controle!$2:$3,2,FALSE)*14-8,"")</f>
        <v/>
      </c>
      <c r="AI381" s="108" t="str">
        <f>IF(AJ381&lt;&gt;"",HLOOKUP(AJ381,Controle!$2:$3,2,FALSE)+3,"")</f>
        <v/>
      </c>
      <c r="AJ381" s="105" t="str">
        <f t="shared" si="90"/>
        <v/>
      </c>
      <c r="AK381" s="101" t="str">
        <f t="shared" si="91"/>
        <v/>
      </c>
      <c r="AL381" s="89" t="str">
        <f t="shared" si="82"/>
        <v/>
      </c>
      <c r="AM381" s="89" t="str">
        <f t="shared" si="83"/>
        <v/>
      </c>
      <c r="AN381" s="89" t="str">
        <f t="shared" si="84"/>
        <v/>
      </c>
      <c r="AO381" s="89" t="str">
        <f t="shared" si="85"/>
        <v/>
      </c>
      <c r="AP381" s="89" t="str">
        <f t="shared" si="86"/>
        <v/>
      </c>
    </row>
    <row r="382" spans="1:42">
      <c r="A382" t="str">
        <f>IF(B382&lt;&gt;"",VLOOKUP(B382,'Agents Postes'!E$3:F$17,2,FALSE),"")</f>
        <v/>
      </c>
      <c r="B382" s="47"/>
      <c r="C382" s="53"/>
      <c r="D382" s="49"/>
      <c r="E382" s="49"/>
      <c r="F382" s="54"/>
      <c r="G382" s="50"/>
      <c r="H382" s="54"/>
      <c r="I382" s="50"/>
      <c r="J382" s="56"/>
      <c r="K382" s="49"/>
      <c r="L382" s="55"/>
      <c r="M382" s="52"/>
      <c r="N382" s="131"/>
      <c r="P382" s="64" t="str">
        <f t="shared" si="87"/>
        <v>NC</v>
      </c>
      <c r="X382" s="89"/>
      <c r="Y382" s="89" t="str">
        <f t="shared" si="77"/>
        <v/>
      </c>
      <c r="Z382" s="89" t="str">
        <f t="shared" si="78"/>
        <v/>
      </c>
      <c r="AA382" s="89" t="str">
        <f t="shared" si="79"/>
        <v/>
      </c>
      <c r="AB382" s="89" t="str">
        <f t="shared" si="80"/>
        <v/>
      </c>
      <c r="AC382" s="89" t="str">
        <f t="shared" si="81"/>
        <v/>
      </c>
      <c r="AD382" s="100" t="str">
        <f t="shared" si="88"/>
        <v/>
      </c>
      <c r="AE382" s="104" t="str">
        <f t="shared" si="89"/>
        <v/>
      </c>
      <c r="AF382" s="108" t="str">
        <f>IF(AE382&lt;&gt;"",HLOOKUP(AE382,Controle!$2:$3,2,FALSE)+3,"")</f>
        <v/>
      </c>
      <c r="AG382" s="104" t="str">
        <f>IF(AE382&lt;&gt;"",HLOOKUP(AE382,Controle!$2:$3,2,FALSE)+HLOOKUP(AE382,Controle!$2:$3,2,FALSE)*14-8,"")</f>
        <v/>
      </c>
      <c r="AH382" s="105" t="str">
        <f>IF(AJ382&lt;&gt;"",HLOOKUP(AJ382,Controle!$2:$3,2,FALSE)+HLOOKUP(AJ382,Controle!$2:$3,2,FALSE)*14-8,"")</f>
        <v/>
      </c>
      <c r="AI382" s="108" t="str">
        <f>IF(AJ382&lt;&gt;"",HLOOKUP(AJ382,Controle!$2:$3,2,FALSE)+3,"")</f>
        <v/>
      </c>
      <c r="AJ382" s="105" t="str">
        <f t="shared" si="90"/>
        <v/>
      </c>
      <c r="AK382" s="101" t="str">
        <f t="shared" si="91"/>
        <v/>
      </c>
      <c r="AL382" s="89" t="str">
        <f t="shared" si="82"/>
        <v/>
      </c>
      <c r="AM382" s="89" t="str">
        <f t="shared" si="83"/>
        <v/>
      </c>
      <c r="AN382" s="89" t="str">
        <f t="shared" si="84"/>
        <v/>
      </c>
      <c r="AO382" s="89" t="str">
        <f t="shared" si="85"/>
        <v/>
      </c>
      <c r="AP382" s="89" t="str">
        <f t="shared" si="86"/>
        <v/>
      </c>
    </row>
    <row r="383" spans="1:42">
      <c r="A383" t="str">
        <f>IF(B383&lt;&gt;"",VLOOKUP(B383,'Agents Postes'!E$3:F$17,2,FALSE),"")</f>
        <v/>
      </c>
      <c r="B383" s="57"/>
      <c r="C383" s="58"/>
      <c r="D383" s="59"/>
      <c r="E383" s="59"/>
      <c r="F383" s="60"/>
      <c r="G383" s="61"/>
      <c r="H383" s="60"/>
      <c r="I383" s="61"/>
      <c r="J383" s="63"/>
      <c r="K383" s="59"/>
      <c r="L383" s="62"/>
      <c r="M383" s="52"/>
      <c r="N383" s="130"/>
      <c r="P383" s="65" t="str">
        <f t="shared" si="87"/>
        <v>NC</v>
      </c>
      <c r="X383" s="89"/>
      <c r="Y383" s="89" t="str">
        <f t="shared" si="77"/>
        <v/>
      </c>
      <c r="Z383" s="89" t="str">
        <f t="shared" si="78"/>
        <v/>
      </c>
      <c r="AA383" s="89" t="str">
        <f t="shared" si="79"/>
        <v/>
      </c>
      <c r="AB383" s="89" t="str">
        <f t="shared" si="80"/>
        <v/>
      </c>
      <c r="AC383" s="89" t="str">
        <f t="shared" si="81"/>
        <v/>
      </c>
      <c r="AD383" s="100" t="str">
        <f t="shared" si="88"/>
        <v/>
      </c>
      <c r="AE383" s="104" t="str">
        <f t="shared" si="89"/>
        <v/>
      </c>
      <c r="AF383" s="108" t="str">
        <f>IF(AE383&lt;&gt;"",HLOOKUP(AE383,Controle!$2:$3,2,FALSE)+3,"")</f>
        <v/>
      </c>
      <c r="AG383" s="104" t="str">
        <f>IF(AE383&lt;&gt;"",HLOOKUP(AE383,Controle!$2:$3,2,FALSE)+HLOOKUP(AE383,Controle!$2:$3,2,FALSE)*14-8,"")</f>
        <v/>
      </c>
      <c r="AH383" s="105" t="str">
        <f>IF(AJ383&lt;&gt;"",HLOOKUP(AJ383,Controle!$2:$3,2,FALSE)+HLOOKUP(AJ383,Controle!$2:$3,2,FALSE)*14-8,"")</f>
        <v/>
      </c>
      <c r="AI383" s="108" t="str">
        <f>IF(AJ383&lt;&gt;"",HLOOKUP(AJ383,Controle!$2:$3,2,FALSE)+3,"")</f>
        <v/>
      </c>
      <c r="AJ383" s="105" t="str">
        <f t="shared" si="90"/>
        <v/>
      </c>
      <c r="AK383" s="101" t="str">
        <f t="shared" si="91"/>
        <v/>
      </c>
      <c r="AL383" s="89" t="str">
        <f t="shared" si="82"/>
        <v/>
      </c>
      <c r="AM383" s="89" t="str">
        <f t="shared" si="83"/>
        <v/>
      </c>
      <c r="AN383" s="89" t="str">
        <f t="shared" si="84"/>
        <v/>
      </c>
      <c r="AO383" s="89" t="str">
        <f t="shared" si="85"/>
        <v/>
      </c>
      <c r="AP383" s="89" t="str">
        <f t="shared" si="86"/>
        <v/>
      </c>
    </row>
    <row r="384" spans="1:42">
      <c r="A384" t="str">
        <f>IF(B384&lt;&gt;"",VLOOKUP(B384,'Agents Postes'!E$3:F$17,2,FALSE),"")</f>
        <v/>
      </c>
      <c r="B384" s="47"/>
      <c r="C384" s="53"/>
      <c r="D384" s="49"/>
      <c r="E384" s="49"/>
      <c r="F384" s="54"/>
      <c r="G384" s="50"/>
      <c r="H384" s="54"/>
      <c r="I384" s="50"/>
      <c r="J384" s="56"/>
      <c r="K384" s="49"/>
      <c r="L384" s="55"/>
      <c r="M384" s="52"/>
      <c r="N384" s="131"/>
      <c r="P384" s="64" t="str">
        <f t="shared" si="87"/>
        <v>NC</v>
      </c>
      <c r="X384" s="89"/>
      <c r="Y384" s="89" t="str">
        <f t="shared" si="77"/>
        <v/>
      </c>
      <c r="Z384" s="89" t="str">
        <f t="shared" si="78"/>
        <v/>
      </c>
      <c r="AA384" s="89" t="str">
        <f t="shared" si="79"/>
        <v/>
      </c>
      <c r="AB384" s="89" t="str">
        <f t="shared" si="80"/>
        <v/>
      </c>
      <c r="AC384" s="89" t="str">
        <f t="shared" si="81"/>
        <v/>
      </c>
      <c r="AD384" s="100" t="str">
        <f t="shared" si="88"/>
        <v/>
      </c>
      <c r="AE384" s="104" t="str">
        <f t="shared" si="89"/>
        <v/>
      </c>
      <c r="AF384" s="108" t="str">
        <f>IF(AE384&lt;&gt;"",HLOOKUP(AE384,Controle!$2:$3,2,FALSE)+3,"")</f>
        <v/>
      </c>
      <c r="AG384" s="104" t="str">
        <f>IF(AE384&lt;&gt;"",HLOOKUP(AE384,Controle!$2:$3,2,FALSE)+HLOOKUP(AE384,Controle!$2:$3,2,FALSE)*14-8,"")</f>
        <v/>
      </c>
      <c r="AH384" s="105" t="str">
        <f>IF(AJ384&lt;&gt;"",HLOOKUP(AJ384,Controle!$2:$3,2,FALSE)+HLOOKUP(AJ384,Controle!$2:$3,2,FALSE)*14-8,"")</f>
        <v/>
      </c>
      <c r="AI384" s="108" t="str">
        <f>IF(AJ384&lt;&gt;"",HLOOKUP(AJ384,Controle!$2:$3,2,FALSE)+3,"")</f>
        <v/>
      </c>
      <c r="AJ384" s="105" t="str">
        <f t="shared" si="90"/>
        <v/>
      </c>
      <c r="AK384" s="101" t="str">
        <f t="shared" si="91"/>
        <v/>
      </c>
      <c r="AL384" s="89" t="str">
        <f t="shared" si="82"/>
        <v/>
      </c>
      <c r="AM384" s="89" t="str">
        <f t="shared" si="83"/>
        <v/>
      </c>
      <c r="AN384" s="89" t="str">
        <f t="shared" si="84"/>
        <v/>
      </c>
      <c r="AO384" s="89" t="str">
        <f t="shared" si="85"/>
        <v/>
      </c>
      <c r="AP384" s="89" t="str">
        <f t="shared" si="86"/>
        <v/>
      </c>
    </row>
    <row r="385" spans="1:42">
      <c r="A385" t="str">
        <f>IF(B385&lt;&gt;"",VLOOKUP(B385,'Agents Postes'!E$3:F$17,2,FALSE),"")</f>
        <v/>
      </c>
      <c r="B385" s="57"/>
      <c r="C385" s="58"/>
      <c r="D385" s="59"/>
      <c r="E385" s="59"/>
      <c r="F385" s="60"/>
      <c r="G385" s="61"/>
      <c r="H385" s="60"/>
      <c r="I385" s="61"/>
      <c r="J385" s="63"/>
      <c r="K385" s="59"/>
      <c r="L385" s="62"/>
      <c r="M385" s="52"/>
      <c r="N385" s="130"/>
      <c r="P385" s="65" t="str">
        <f t="shared" si="87"/>
        <v>NC</v>
      </c>
      <c r="X385" s="89"/>
      <c r="Y385" s="89" t="str">
        <f t="shared" si="77"/>
        <v/>
      </c>
      <c r="Z385" s="89" t="str">
        <f t="shared" si="78"/>
        <v/>
      </c>
      <c r="AA385" s="89" t="str">
        <f t="shared" si="79"/>
        <v/>
      </c>
      <c r="AB385" s="89" t="str">
        <f t="shared" si="80"/>
        <v/>
      </c>
      <c r="AC385" s="89" t="str">
        <f t="shared" si="81"/>
        <v/>
      </c>
      <c r="AD385" s="100" t="str">
        <f t="shared" si="88"/>
        <v/>
      </c>
      <c r="AE385" s="104" t="str">
        <f t="shared" si="89"/>
        <v/>
      </c>
      <c r="AF385" s="108" t="str">
        <f>IF(AE385&lt;&gt;"",HLOOKUP(AE385,Controle!$2:$3,2,FALSE)+3,"")</f>
        <v/>
      </c>
      <c r="AG385" s="104" t="str">
        <f>IF(AE385&lt;&gt;"",HLOOKUP(AE385,Controle!$2:$3,2,FALSE)+HLOOKUP(AE385,Controle!$2:$3,2,FALSE)*14-8,"")</f>
        <v/>
      </c>
      <c r="AH385" s="105" t="str">
        <f>IF(AJ385&lt;&gt;"",HLOOKUP(AJ385,Controle!$2:$3,2,FALSE)+HLOOKUP(AJ385,Controle!$2:$3,2,FALSE)*14-8,"")</f>
        <v/>
      </c>
      <c r="AI385" s="108" t="str">
        <f>IF(AJ385&lt;&gt;"",HLOOKUP(AJ385,Controle!$2:$3,2,FALSE)+3,"")</f>
        <v/>
      </c>
      <c r="AJ385" s="105" t="str">
        <f t="shared" si="90"/>
        <v/>
      </c>
      <c r="AK385" s="101" t="str">
        <f t="shared" si="91"/>
        <v/>
      </c>
      <c r="AL385" s="89" t="str">
        <f t="shared" si="82"/>
        <v/>
      </c>
      <c r="AM385" s="89" t="str">
        <f t="shared" si="83"/>
        <v/>
      </c>
      <c r="AN385" s="89" t="str">
        <f t="shared" si="84"/>
        <v/>
      </c>
      <c r="AO385" s="89" t="str">
        <f t="shared" si="85"/>
        <v/>
      </c>
      <c r="AP385" s="89" t="str">
        <f t="shared" si="86"/>
        <v/>
      </c>
    </row>
    <row r="386" spans="1:42">
      <c r="A386" t="str">
        <f>IF(B386&lt;&gt;"",VLOOKUP(B386,'Agents Postes'!E$3:F$17,2,FALSE),"")</f>
        <v/>
      </c>
      <c r="B386" s="47"/>
      <c r="C386" s="53"/>
      <c r="D386" s="49"/>
      <c r="E386" s="49"/>
      <c r="F386" s="54"/>
      <c r="G386" s="50"/>
      <c r="H386" s="54"/>
      <c r="I386" s="50"/>
      <c r="J386" s="56"/>
      <c r="K386" s="49"/>
      <c r="L386" s="55"/>
      <c r="M386" s="52"/>
      <c r="N386" s="131"/>
      <c r="P386" s="64" t="str">
        <f t="shared" si="87"/>
        <v>NC</v>
      </c>
      <c r="X386" s="89"/>
      <c r="Y386" s="89" t="str">
        <f t="shared" ref="Y386:Y449" si="92">IF(D386&lt;&gt;"",IF(NETWORKDAYS($D386,$D386,Feries)&gt;=1,1,0),"")</f>
        <v/>
      </c>
      <c r="Z386" s="89" t="str">
        <f t="shared" ref="Z386:Z449" si="93">IF(D386&lt;&gt;"",IF(NETWORKDAYS($D386,$D386+1,Feries)&gt;=1,1,0),"")</f>
        <v/>
      </c>
      <c r="AA386" s="89" t="str">
        <f t="shared" ref="AA386:AA449" si="94">IF(D386&lt;&gt;"",IF(NETWORKDAYS($D386,$D386+2,Feries)&gt;=1,1,0),"")</f>
        <v/>
      </c>
      <c r="AB386" s="89" t="str">
        <f t="shared" ref="AB386:AB449" si="95">IF(D386&lt;&gt;"",IF(NETWORKDAYS($D386,$D386+3,Feries)&gt;=1,1,0),"")</f>
        <v/>
      </c>
      <c r="AC386" s="89" t="str">
        <f t="shared" ref="AC386:AC449" si="96">IF(D386&lt;&gt;"",IF(NETWORKDAYS($D386,$D386+4,Feries)&gt;=1,1,0),"")</f>
        <v/>
      </c>
      <c r="AD386" s="100" t="str">
        <f t="shared" si="88"/>
        <v/>
      </c>
      <c r="AE386" s="104" t="str">
        <f t="shared" si="89"/>
        <v/>
      </c>
      <c r="AF386" s="108" t="str">
        <f>IF(AE386&lt;&gt;"",HLOOKUP(AE386,Controle!$2:$3,2,FALSE)+3,"")</f>
        <v/>
      </c>
      <c r="AG386" s="104" t="str">
        <f>IF(AE386&lt;&gt;"",HLOOKUP(AE386,Controle!$2:$3,2,FALSE)+HLOOKUP(AE386,Controle!$2:$3,2,FALSE)*14-8,"")</f>
        <v/>
      </c>
      <c r="AH386" s="105" t="str">
        <f>IF(AJ386&lt;&gt;"",HLOOKUP(AJ386,Controle!$2:$3,2,FALSE)+HLOOKUP(AJ386,Controle!$2:$3,2,FALSE)*14-8,"")</f>
        <v/>
      </c>
      <c r="AI386" s="108" t="str">
        <f>IF(AJ386&lt;&gt;"",HLOOKUP(AJ386,Controle!$2:$3,2,FALSE)+3,"")</f>
        <v/>
      </c>
      <c r="AJ386" s="105" t="str">
        <f t="shared" si="90"/>
        <v/>
      </c>
      <c r="AK386" s="101" t="str">
        <f t="shared" si="91"/>
        <v/>
      </c>
      <c r="AL386" s="89" t="str">
        <f t="shared" ref="AL386:AL449" si="97">IF(E386&lt;&gt;"",IF(OR(NETWORKDAYS($E386,$E386-4,Feries)=1,NETWORKDAYS($E386,$E386-4,Feries)&lt;0),1,0),"")</f>
        <v/>
      </c>
      <c r="AM386" s="89" t="str">
        <f t="shared" ref="AM386:AM449" si="98">IF(E386&lt;&gt;"",IF(OR(NETWORKDAYS($E386,$E386-3,Feries)=1,NETWORKDAYS($E386,$E386-3,Feries)&lt;0),1,0),"")</f>
        <v/>
      </c>
      <c r="AN386" s="89" t="str">
        <f t="shared" ref="AN386:AN449" si="99">IF(E386&lt;&gt;"",IF(OR(NETWORKDAYS($E386,$E386-2,Feries)=1,NETWORKDAYS($E386,$E386-2,Feries)&lt;0),1,0),"")</f>
        <v/>
      </c>
      <c r="AO386" s="89" t="str">
        <f t="shared" ref="AO386:AO449" si="100">IF(E386&lt;&gt;"",IF(OR(NETWORKDAYS($E386,$E386-1,Feries)=1,NETWORKDAYS($E386,$E386-1,Feries)&lt;0),1,0),"")</f>
        <v/>
      </c>
      <c r="AP386" s="89" t="str">
        <f t="shared" ref="AP386:AP449" si="101">IF(E386&lt;&gt;"",IF(OR(NETWORKDAYS($E386,$E386,Feries)=1,NETWORKDAYS($E386,$E386,Feries)&lt;0),1,0),"")</f>
        <v/>
      </c>
    </row>
    <row r="387" spans="1:42">
      <c r="A387" t="str">
        <f>IF(B387&lt;&gt;"",VLOOKUP(B387,'Agents Postes'!E$3:F$17,2,FALSE),"")</f>
        <v/>
      </c>
      <c r="B387" s="57"/>
      <c r="C387" s="58"/>
      <c r="D387" s="59"/>
      <c r="E387" s="59"/>
      <c r="F387" s="60"/>
      <c r="G387" s="61"/>
      <c r="H387" s="60"/>
      <c r="I387" s="61"/>
      <c r="J387" s="63"/>
      <c r="K387" s="59"/>
      <c r="L387" s="62"/>
      <c r="M387" s="52"/>
      <c r="N387" s="130"/>
      <c r="P387" s="65" t="str">
        <f t="shared" ref="P387:P450" si="102">IF(OR(B387="",C387="",E387="",SUM(F387:K387)=0,AND(S$1&lt;&gt;"",D387&lt;S$1),AND(S$3&lt;&gt;"",E387&gt;S$3),AND(SUM(F387:G387)&gt;0,OR(F387=0,G387=0)),AND(SUM(H387:I387)&gt;0,OR(H387=0,I387=0)),AND(SUM(J387:K387)&gt;0,OR(J387=0,K387=0)),ISERROR(MONTH(D387)),ISERROR(MONTH(E387))),"NC","")</f>
        <v>NC</v>
      </c>
      <c r="X387" s="89"/>
      <c r="Y387" s="89" t="str">
        <f t="shared" si="92"/>
        <v/>
      </c>
      <c r="Z387" s="89" t="str">
        <f t="shared" si="93"/>
        <v/>
      </c>
      <c r="AA387" s="89" t="str">
        <f t="shared" si="94"/>
        <v/>
      </c>
      <c r="AB387" s="89" t="str">
        <f t="shared" si="95"/>
        <v/>
      </c>
      <c r="AC387" s="89" t="str">
        <f t="shared" si="96"/>
        <v/>
      </c>
      <c r="AD387" s="100" t="str">
        <f t="shared" si="88"/>
        <v/>
      </c>
      <c r="AE387" s="104" t="str">
        <f t="shared" si="89"/>
        <v/>
      </c>
      <c r="AF387" s="108" t="str">
        <f>IF(AE387&lt;&gt;"",HLOOKUP(AE387,Controle!$2:$3,2,FALSE)+3,"")</f>
        <v/>
      </c>
      <c r="AG387" s="104" t="str">
        <f>IF(AE387&lt;&gt;"",HLOOKUP(AE387,Controle!$2:$3,2,FALSE)+HLOOKUP(AE387,Controle!$2:$3,2,FALSE)*14-8,"")</f>
        <v/>
      </c>
      <c r="AH387" s="105" t="str">
        <f>IF(AJ387&lt;&gt;"",HLOOKUP(AJ387,Controle!$2:$3,2,FALSE)+HLOOKUP(AJ387,Controle!$2:$3,2,FALSE)*14-8,"")</f>
        <v/>
      </c>
      <c r="AI387" s="108" t="str">
        <f>IF(AJ387&lt;&gt;"",HLOOKUP(AJ387,Controle!$2:$3,2,FALSE)+3,"")</f>
        <v/>
      </c>
      <c r="AJ387" s="105" t="str">
        <f t="shared" si="90"/>
        <v/>
      </c>
      <c r="AK387" s="101" t="str">
        <f t="shared" si="91"/>
        <v/>
      </c>
      <c r="AL387" s="89" t="str">
        <f t="shared" si="97"/>
        <v/>
      </c>
      <c r="AM387" s="89" t="str">
        <f t="shared" si="98"/>
        <v/>
      </c>
      <c r="AN387" s="89" t="str">
        <f t="shared" si="99"/>
        <v/>
      </c>
      <c r="AO387" s="89" t="str">
        <f t="shared" si="100"/>
        <v/>
      </c>
      <c r="AP387" s="89" t="str">
        <f t="shared" si="101"/>
        <v/>
      </c>
    </row>
    <row r="388" spans="1:42">
      <c r="A388" t="str">
        <f>IF(B388&lt;&gt;"",VLOOKUP(B388,'Agents Postes'!E$3:F$17,2,FALSE),"")</f>
        <v/>
      </c>
      <c r="B388" s="47"/>
      <c r="C388" s="53"/>
      <c r="D388" s="49"/>
      <c r="E388" s="49"/>
      <c r="F388" s="54"/>
      <c r="G388" s="50"/>
      <c r="H388" s="54"/>
      <c r="I388" s="50"/>
      <c r="J388" s="56"/>
      <c r="K388" s="49"/>
      <c r="L388" s="55"/>
      <c r="M388" s="52"/>
      <c r="N388" s="131"/>
      <c r="P388" s="64" t="str">
        <f t="shared" si="102"/>
        <v>NC</v>
      </c>
      <c r="X388" s="89"/>
      <c r="Y388" s="89" t="str">
        <f t="shared" si="92"/>
        <v/>
      </c>
      <c r="Z388" s="89" t="str">
        <f t="shared" si="93"/>
        <v/>
      </c>
      <c r="AA388" s="89" t="str">
        <f t="shared" si="94"/>
        <v/>
      </c>
      <c r="AB388" s="89" t="str">
        <f t="shared" si="95"/>
        <v/>
      </c>
      <c r="AC388" s="89" t="str">
        <f t="shared" si="96"/>
        <v/>
      </c>
      <c r="AD388" s="100" t="str">
        <f t="shared" si="88"/>
        <v/>
      </c>
      <c r="AE388" s="104" t="str">
        <f t="shared" si="89"/>
        <v/>
      </c>
      <c r="AF388" s="108" t="str">
        <f>IF(AE388&lt;&gt;"",HLOOKUP(AE388,Controle!$2:$3,2,FALSE)+3,"")</f>
        <v/>
      </c>
      <c r="AG388" s="104" t="str">
        <f>IF(AE388&lt;&gt;"",HLOOKUP(AE388,Controle!$2:$3,2,FALSE)+HLOOKUP(AE388,Controle!$2:$3,2,FALSE)*14-8,"")</f>
        <v/>
      </c>
      <c r="AH388" s="105" t="str">
        <f>IF(AJ388&lt;&gt;"",HLOOKUP(AJ388,Controle!$2:$3,2,FALSE)+HLOOKUP(AJ388,Controle!$2:$3,2,FALSE)*14-8,"")</f>
        <v/>
      </c>
      <c r="AI388" s="108" t="str">
        <f>IF(AJ388&lt;&gt;"",HLOOKUP(AJ388,Controle!$2:$3,2,FALSE)+3,"")</f>
        <v/>
      </c>
      <c r="AJ388" s="105" t="str">
        <f t="shared" si="90"/>
        <v/>
      </c>
      <c r="AK388" s="101" t="str">
        <f t="shared" si="91"/>
        <v/>
      </c>
      <c r="AL388" s="89" t="str">
        <f t="shared" si="97"/>
        <v/>
      </c>
      <c r="AM388" s="89" t="str">
        <f t="shared" si="98"/>
        <v/>
      </c>
      <c r="AN388" s="89" t="str">
        <f t="shared" si="99"/>
        <v/>
      </c>
      <c r="AO388" s="89" t="str">
        <f t="shared" si="100"/>
        <v/>
      </c>
      <c r="AP388" s="89" t="str">
        <f t="shared" si="101"/>
        <v/>
      </c>
    </row>
    <row r="389" spans="1:42">
      <c r="A389" t="str">
        <f>IF(B389&lt;&gt;"",VLOOKUP(B389,'Agents Postes'!E$3:F$17,2,FALSE),"")</f>
        <v/>
      </c>
      <c r="B389" s="57"/>
      <c r="C389" s="58"/>
      <c r="D389" s="59"/>
      <c r="E389" s="59"/>
      <c r="F389" s="60"/>
      <c r="G389" s="61"/>
      <c r="H389" s="60"/>
      <c r="I389" s="61"/>
      <c r="J389" s="63"/>
      <c r="K389" s="59"/>
      <c r="L389" s="62"/>
      <c r="M389" s="52"/>
      <c r="N389" s="130"/>
      <c r="P389" s="65" t="str">
        <f t="shared" si="102"/>
        <v>NC</v>
      </c>
      <c r="X389" s="89"/>
      <c r="Y389" s="89" t="str">
        <f t="shared" si="92"/>
        <v/>
      </c>
      <c r="Z389" s="89" t="str">
        <f t="shared" si="93"/>
        <v/>
      </c>
      <c r="AA389" s="89" t="str">
        <f t="shared" si="94"/>
        <v/>
      </c>
      <c r="AB389" s="89" t="str">
        <f t="shared" si="95"/>
        <v/>
      </c>
      <c r="AC389" s="89" t="str">
        <f t="shared" si="96"/>
        <v/>
      </c>
      <c r="AD389" s="100" t="str">
        <f t="shared" ref="AD389:AD452" si="103">IF(D389&lt;&gt;"",IF(Y389=1,0,IF(Z389=1,1,IF(AA389=1,2,IF(AB389=1,3,IF(AB389=1,4,5))))),"")</f>
        <v/>
      </c>
      <c r="AE389" s="104" t="str">
        <f t="shared" ref="AE389:AE452" si="104">IF(D389&lt;&gt;"",D389+AD389,"")</f>
        <v/>
      </c>
      <c r="AF389" s="108" t="str">
        <f>IF(AE389&lt;&gt;"",HLOOKUP(AE389,Controle!$2:$3,2,FALSE)+3,"")</f>
        <v/>
      </c>
      <c r="AG389" s="104" t="str">
        <f>IF(AE389&lt;&gt;"",HLOOKUP(AE389,Controle!$2:$3,2,FALSE)+HLOOKUP(AE389,Controle!$2:$3,2,FALSE)*14-8,"")</f>
        <v/>
      </c>
      <c r="AH389" s="105" t="str">
        <f>IF(AJ389&lt;&gt;"",HLOOKUP(AJ389,Controle!$2:$3,2,FALSE)+HLOOKUP(AJ389,Controle!$2:$3,2,FALSE)*14-8,"")</f>
        <v/>
      </c>
      <c r="AI389" s="108" t="str">
        <f>IF(AJ389&lt;&gt;"",HLOOKUP(AJ389,Controle!$2:$3,2,FALSE)+3,"")</f>
        <v/>
      </c>
      <c r="AJ389" s="105" t="str">
        <f t="shared" ref="AJ389:AJ452" si="105">IF(E389&lt;&gt;"",E389-AK389,"")</f>
        <v/>
      </c>
      <c r="AK389" s="101" t="str">
        <f t="shared" ref="AK389:AK452" si="106">IF(E389&lt;&gt;"",IF(AP389=1,0,IF(AO389=1,1,IF(AN389=1,2,IF(AM389=1,1,IF(AL389=1,4,5))))),"")</f>
        <v/>
      </c>
      <c r="AL389" s="89" t="str">
        <f t="shared" si="97"/>
        <v/>
      </c>
      <c r="AM389" s="89" t="str">
        <f t="shared" si="98"/>
        <v/>
      </c>
      <c r="AN389" s="89" t="str">
        <f t="shared" si="99"/>
        <v/>
      </c>
      <c r="AO389" s="89" t="str">
        <f t="shared" si="100"/>
        <v/>
      </c>
      <c r="AP389" s="89" t="str">
        <f t="shared" si="101"/>
        <v/>
      </c>
    </row>
    <row r="390" spans="1:42">
      <c r="A390" t="str">
        <f>IF(B390&lt;&gt;"",VLOOKUP(B390,'Agents Postes'!E$3:F$17,2,FALSE),"")</f>
        <v/>
      </c>
      <c r="B390" s="47"/>
      <c r="C390" s="53"/>
      <c r="D390" s="49"/>
      <c r="E390" s="49"/>
      <c r="F390" s="54"/>
      <c r="G390" s="50"/>
      <c r="H390" s="54"/>
      <c r="I390" s="50"/>
      <c r="J390" s="56"/>
      <c r="K390" s="49"/>
      <c r="L390" s="55"/>
      <c r="M390" s="52"/>
      <c r="N390" s="131"/>
      <c r="P390" s="64" t="str">
        <f t="shared" si="102"/>
        <v>NC</v>
      </c>
      <c r="X390" s="89"/>
      <c r="Y390" s="89" t="str">
        <f t="shared" si="92"/>
        <v/>
      </c>
      <c r="Z390" s="89" t="str">
        <f t="shared" si="93"/>
        <v/>
      </c>
      <c r="AA390" s="89" t="str">
        <f t="shared" si="94"/>
        <v/>
      </c>
      <c r="AB390" s="89" t="str">
        <f t="shared" si="95"/>
        <v/>
      </c>
      <c r="AC390" s="89" t="str">
        <f t="shared" si="96"/>
        <v/>
      </c>
      <c r="AD390" s="100" t="str">
        <f t="shared" si="103"/>
        <v/>
      </c>
      <c r="AE390" s="104" t="str">
        <f t="shared" si="104"/>
        <v/>
      </c>
      <c r="AF390" s="108" t="str">
        <f>IF(AE390&lt;&gt;"",HLOOKUP(AE390,Controle!$2:$3,2,FALSE)+3,"")</f>
        <v/>
      </c>
      <c r="AG390" s="104" t="str">
        <f>IF(AE390&lt;&gt;"",HLOOKUP(AE390,Controle!$2:$3,2,FALSE)+HLOOKUP(AE390,Controle!$2:$3,2,FALSE)*14-8,"")</f>
        <v/>
      </c>
      <c r="AH390" s="105" t="str">
        <f>IF(AJ390&lt;&gt;"",HLOOKUP(AJ390,Controle!$2:$3,2,FALSE)+HLOOKUP(AJ390,Controle!$2:$3,2,FALSE)*14-8,"")</f>
        <v/>
      </c>
      <c r="AI390" s="108" t="str">
        <f>IF(AJ390&lt;&gt;"",HLOOKUP(AJ390,Controle!$2:$3,2,FALSE)+3,"")</f>
        <v/>
      </c>
      <c r="AJ390" s="105" t="str">
        <f t="shared" si="105"/>
        <v/>
      </c>
      <c r="AK390" s="101" t="str">
        <f t="shared" si="106"/>
        <v/>
      </c>
      <c r="AL390" s="89" t="str">
        <f t="shared" si="97"/>
        <v/>
      </c>
      <c r="AM390" s="89" t="str">
        <f t="shared" si="98"/>
        <v/>
      </c>
      <c r="AN390" s="89" t="str">
        <f t="shared" si="99"/>
        <v/>
      </c>
      <c r="AO390" s="89" t="str">
        <f t="shared" si="100"/>
        <v/>
      </c>
      <c r="AP390" s="89" t="str">
        <f t="shared" si="101"/>
        <v/>
      </c>
    </row>
    <row r="391" spans="1:42">
      <c r="A391" t="str">
        <f>IF(B391&lt;&gt;"",VLOOKUP(B391,'Agents Postes'!E$3:F$17,2,FALSE),"")</f>
        <v/>
      </c>
      <c r="B391" s="57"/>
      <c r="C391" s="58"/>
      <c r="D391" s="59"/>
      <c r="E391" s="59"/>
      <c r="F391" s="60"/>
      <c r="G391" s="61"/>
      <c r="H391" s="60"/>
      <c r="I391" s="61"/>
      <c r="J391" s="63"/>
      <c r="K391" s="59"/>
      <c r="L391" s="62"/>
      <c r="M391" s="52"/>
      <c r="N391" s="130"/>
      <c r="P391" s="65" t="str">
        <f t="shared" si="102"/>
        <v>NC</v>
      </c>
      <c r="X391" s="89"/>
      <c r="Y391" s="89" t="str">
        <f t="shared" si="92"/>
        <v/>
      </c>
      <c r="Z391" s="89" t="str">
        <f t="shared" si="93"/>
        <v/>
      </c>
      <c r="AA391" s="89" t="str">
        <f t="shared" si="94"/>
        <v/>
      </c>
      <c r="AB391" s="89" t="str">
        <f t="shared" si="95"/>
        <v/>
      </c>
      <c r="AC391" s="89" t="str">
        <f t="shared" si="96"/>
        <v/>
      </c>
      <c r="AD391" s="100" t="str">
        <f t="shared" si="103"/>
        <v/>
      </c>
      <c r="AE391" s="104" t="str">
        <f t="shared" si="104"/>
        <v/>
      </c>
      <c r="AF391" s="108" t="str">
        <f>IF(AE391&lt;&gt;"",HLOOKUP(AE391,Controle!$2:$3,2,FALSE)+3,"")</f>
        <v/>
      </c>
      <c r="AG391" s="104" t="str">
        <f>IF(AE391&lt;&gt;"",HLOOKUP(AE391,Controle!$2:$3,2,FALSE)+HLOOKUP(AE391,Controle!$2:$3,2,FALSE)*14-8,"")</f>
        <v/>
      </c>
      <c r="AH391" s="105" t="str">
        <f>IF(AJ391&lt;&gt;"",HLOOKUP(AJ391,Controle!$2:$3,2,FALSE)+HLOOKUP(AJ391,Controle!$2:$3,2,FALSE)*14-8,"")</f>
        <v/>
      </c>
      <c r="AI391" s="108" t="str">
        <f>IF(AJ391&lt;&gt;"",HLOOKUP(AJ391,Controle!$2:$3,2,FALSE)+3,"")</f>
        <v/>
      </c>
      <c r="AJ391" s="105" t="str">
        <f t="shared" si="105"/>
        <v/>
      </c>
      <c r="AK391" s="101" t="str">
        <f t="shared" si="106"/>
        <v/>
      </c>
      <c r="AL391" s="89" t="str">
        <f t="shared" si="97"/>
        <v/>
      </c>
      <c r="AM391" s="89" t="str">
        <f t="shared" si="98"/>
        <v/>
      </c>
      <c r="AN391" s="89" t="str">
        <f t="shared" si="99"/>
        <v/>
      </c>
      <c r="AO391" s="89" t="str">
        <f t="shared" si="100"/>
        <v/>
      </c>
      <c r="AP391" s="89" t="str">
        <f t="shared" si="101"/>
        <v/>
      </c>
    </row>
    <row r="392" spans="1:42">
      <c r="A392" t="str">
        <f>IF(B392&lt;&gt;"",VLOOKUP(B392,'Agents Postes'!E$3:F$17,2,FALSE),"")</f>
        <v/>
      </c>
      <c r="B392" s="47"/>
      <c r="C392" s="53"/>
      <c r="D392" s="49"/>
      <c r="E392" s="49"/>
      <c r="F392" s="54"/>
      <c r="G392" s="50"/>
      <c r="H392" s="54"/>
      <c r="I392" s="50"/>
      <c r="J392" s="56"/>
      <c r="K392" s="49"/>
      <c r="L392" s="55"/>
      <c r="M392" s="52"/>
      <c r="N392" s="131"/>
      <c r="P392" s="64" t="str">
        <f t="shared" si="102"/>
        <v>NC</v>
      </c>
      <c r="X392" s="89"/>
      <c r="Y392" s="89" t="str">
        <f t="shared" si="92"/>
        <v/>
      </c>
      <c r="Z392" s="89" t="str">
        <f t="shared" si="93"/>
        <v/>
      </c>
      <c r="AA392" s="89" t="str">
        <f t="shared" si="94"/>
        <v/>
      </c>
      <c r="AB392" s="89" t="str">
        <f t="shared" si="95"/>
        <v/>
      </c>
      <c r="AC392" s="89" t="str">
        <f t="shared" si="96"/>
        <v/>
      </c>
      <c r="AD392" s="100" t="str">
        <f t="shared" si="103"/>
        <v/>
      </c>
      <c r="AE392" s="104" t="str">
        <f t="shared" si="104"/>
        <v/>
      </c>
      <c r="AF392" s="108" t="str">
        <f>IF(AE392&lt;&gt;"",HLOOKUP(AE392,Controle!$2:$3,2,FALSE)+3,"")</f>
        <v/>
      </c>
      <c r="AG392" s="104" t="str">
        <f>IF(AE392&lt;&gt;"",HLOOKUP(AE392,Controle!$2:$3,2,FALSE)+HLOOKUP(AE392,Controle!$2:$3,2,FALSE)*14-8,"")</f>
        <v/>
      </c>
      <c r="AH392" s="105" t="str">
        <f>IF(AJ392&lt;&gt;"",HLOOKUP(AJ392,Controle!$2:$3,2,FALSE)+HLOOKUP(AJ392,Controle!$2:$3,2,FALSE)*14-8,"")</f>
        <v/>
      </c>
      <c r="AI392" s="108" t="str">
        <f>IF(AJ392&lt;&gt;"",HLOOKUP(AJ392,Controle!$2:$3,2,FALSE)+3,"")</f>
        <v/>
      </c>
      <c r="AJ392" s="105" t="str">
        <f t="shared" si="105"/>
        <v/>
      </c>
      <c r="AK392" s="101" t="str">
        <f t="shared" si="106"/>
        <v/>
      </c>
      <c r="AL392" s="89" t="str">
        <f t="shared" si="97"/>
        <v/>
      </c>
      <c r="AM392" s="89" t="str">
        <f t="shared" si="98"/>
        <v/>
      </c>
      <c r="AN392" s="89" t="str">
        <f t="shared" si="99"/>
        <v/>
      </c>
      <c r="AO392" s="89" t="str">
        <f t="shared" si="100"/>
        <v/>
      </c>
      <c r="AP392" s="89" t="str">
        <f t="shared" si="101"/>
        <v/>
      </c>
    </row>
    <row r="393" spans="1:42">
      <c r="A393" t="str">
        <f>IF(B393&lt;&gt;"",VLOOKUP(B393,'Agents Postes'!E$3:F$17,2,FALSE),"")</f>
        <v/>
      </c>
      <c r="B393" s="57"/>
      <c r="C393" s="58"/>
      <c r="D393" s="59"/>
      <c r="E393" s="59"/>
      <c r="F393" s="60"/>
      <c r="G393" s="61"/>
      <c r="H393" s="60"/>
      <c r="I393" s="61"/>
      <c r="J393" s="63"/>
      <c r="K393" s="59"/>
      <c r="L393" s="62"/>
      <c r="M393" s="52"/>
      <c r="N393" s="130"/>
      <c r="P393" s="65" t="str">
        <f t="shared" si="102"/>
        <v>NC</v>
      </c>
      <c r="X393" s="89"/>
      <c r="Y393" s="89" t="str">
        <f t="shared" si="92"/>
        <v/>
      </c>
      <c r="Z393" s="89" t="str">
        <f t="shared" si="93"/>
        <v/>
      </c>
      <c r="AA393" s="89" t="str">
        <f t="shared" si="94"/>
        <v/>
      </c>
      <c r="AB393" s="89" t="str">
        <f t="shared" si="95"/>
        <v/>
      </c>
      <c r="AC393" s="89" t="str">
        <f t="shared" si="96"/>
        <v/>
      </c>
      <c r="AD393" s="100" t="str">
        <f t="shared" si="103"/>
        <v/>
      </c>
      <c r="AE393" s="104" t="str">
        <f t="shared" si="104"/>
        <v/>
      </c>
      <c r="AF393" s="108" t="str">
        <f>IF(AE393&lt;&gt;"",HLOOKUP(AE393,Controle!$2:$3,2,FALSE)+3,"")</f>
        <v/>
      </c>
      <c r="AG393" s="104" t="str">
        <f>IF(AE393&lt;&gt;"",HLOOKUP(AE393,Controle!$2:$3,2,FALSE)+HLOOKUP(AE393,Controle!$2:$3,2,FALSE)*14-8,"")</f>
        <v/>
      </c>
      <c r="AH393" s="105" t="str">
        <f>IF(AJ393&lt;&gt;"",HLOOKUP(AJ393,Controle!$2:$3,2,FALSE)+HLOOKUP(AJ393,Controle!$2:$3,2,FALSE)*14-8,"")</f>
        <v/>
      </c>
      <c r="AI393" s="108" t="str">
        <f>IF(AJ393&lt;&gt;"",HLOOKUP(AJ393,Controle!$2:$3,2,FALSE)+3,"")</f>
        <v/>
      </c>
      <c r="AJ393" s="105" t="str">
        <f t="shared" si="105"/>
        <v/>
      </c>
      <c r="AK393" s="101" t="str">
        <f t="shared" si="106"/>
        <v/>
      </c>
      <c r="AL393" s="89" t="str">
        <f t="shared" si="97"/>
        <v/>
      </c>
      <c r="AM393" s="89" t="str">
        <f t="shared" si="98"/>
        <v/>
      </c>
      <c r="AN393" s="89" t="str">
        <f t="shared" si="99"/>
        <v/>
      </c>
      <c r="AO393" s="89" t="str">
        <f t="shared" si="100"/>
        <v/>
      </c>
      <c r="AP393" s="89" t="str">
        <f t="shared" si="101"/>
        <v/>
      </c>
    </row>
    <row r="394" spans="1:42">
      <c r="A394" t="str">
        <f>IF(B394&lt;&gt;"",VLOOKUP(B394,'Agents Postes'!E$3:F$17,2,FALSE),"")</f>
        <v/>
      </c>
      <c r="B394" s="47"/>
      <c r="C394" s="53"/>
      <c r="D394" s="49"/>
      <c r="E394" s="49"/>
      <c r="F394" s="54"/>
      <c r="G394" s="50"/>
      <c r="H394" s="54"/>
      <c r="I394" s="50"/>
      <c r="J394" s="56"/>
      <c r="K394" s="49"/>
      <c r="L394" s="55"/>
      <c r="M394" s="52"/>
      <c r="N394" s="131"/>
      <c r="P394" s="64" t="str">
        <f t="shared" si="102"/>
        <v>NC</v>
      </c>
      <c r="X394" s="89"/>
      <c r="Y394" s="89" t="str">
        <f t="shared" si="92"/>
        <v/>
      </c>
      <c r="Z394" s="89" t="str">
        <f t="shared" si="93"/>
        <v/>
      </c>
      <c r="AA394" s="89" t="str">
        <f t="shared" si="94"/>
        <v/>
      </c>
      <c r="AB394" s="89" t="str">
        <f t="shared" si="95"/>
        <v/>
      </c>
      <c r="AC394" s="89" t="str">
        <f t="shared" si="96"/>
        <v/>
      </c>
      <c r="AD394" s="100" t="str">
        <f t="shared" si="103"/>
        <v/>
      </c>
      <c r="AE394" s="104" t="str">
        <f t="shared" si="104"/>
        <v/>
      </c>
      <c r="AF394" s="108" t="str">
        <f>IF(AE394&lt;&gt;"",HLOOKUP(AE394,Controle!$2:$3,2,FALSE)+3,"")</f>
        <v/>
      </c>
      <c r="AG394" s="104" t="str">
        <f>IF(AE394&lt;&gt;"",HLOOKUP(AE394,Controle!$2:$3,2,FALSE)+HLOOKUP(AE394,Controle!$2:$3,2,FALSE)*14-8,"")</f>
        <v/>
      </c>
      <c r="AH394" s="105" t="str">
        <f>IF(AJ394&lt;&gt;"",HLOOKUP(AJ394,Controle!$2:$3,2,FALSE)+HLOOKUP(AJ394,Controle!$2:$3,2,FALSE)*14-8,"")</f>
        <v/>
      </c>
      <c r="AI394" s="108" t="str">
        <f>IF(AJ394&lt;&gt;"",HLOOKUP(AJ394,Controle!$2:$3,2,FALSE)+3,"")</f>
        <v/>
      </c>
      <c r="AJ394" s="105" t="str">
        <f t="shared" si="105"/>
        <v/>
      </c>
      <c r="AK394" s="101" t="str">
        <f t="shared" si="106"/>
        <v/>
      </c>
      <c r="AL394" s="89" t="str">
        <f t="shared" si="97"/>
        <v/>
      </c>
      <c r="AM394" s="89" t="str">
        <f t="shared" si="98"/>
        <v/>
      </c>
      <c r="AN394" s="89" t="str">
        <f t="shared" si="99"/>
        <v/>
      </c>
      <c r="AO394" s="89" t="str">
        <f t="shared" si="100"/>
        <v/>
      </c>
      <c r="AP394" s="89" t="str">
        <f t="shared" si="101"/>
        <v/>
      </c>
    </row>
    <row r="395" spans="1:42">
      <c r="A395" t="str">
        <f>IF(B395&lt;&gt;"",VLOOKUP(B395,'Agents Postes'!E$3:F$17,2,FALSE),"")</f>
        <v/>
      </c>
      <c r="B395" s="57"/>
      <c r="C395" s="58"/>
      <c r="D395" s="59"/>
      <c r="E395" s="59"/>
      <c r="F395" s="60"/>
      <c r="G395" s="61"/>
      <c r="H395" s="60"/>
      <c r="I395" s="61"/>
      <c r="J395" s="63"/>
      <c r="K395" s="59"/>
      <c r="L395" s="62"/>
      <c r="M395" s="52"/>
      <c r="N395" s="130"/>
      <c r="P395" s="65" t="str">
        <f t="shared" si="102"/>
        <v>NC</v>
      </c>
      <c r="X395" s="89"/>
      <c r="Y395" s="89" t="str">
        <f t="shared" si="92"/>
        <v/>
      </c>
      <c r="Z395" s="89" t="str">
        <f t="shared" si="93"/>
        <v/>
      </c>
      <c r="AA395" s="89" t="str">
        <f t="shared" si="94"/>
        <v/>
      </c>
      <c r="AB395" s="89" t="str">
        <f t="shared" si="95"/>
        <v/>
      </c>
      <c r="AC395" s="89" t="str">
        <f t="shared" si="96"/>
        <v/>
      </c>
      <c r="AD395" s="100" t="str">
        <f t="shared" si="103"/>
        <v/>
      </c>
      <c r="AE395" s="104" t="str">
        <f t="shared" si="104"/>
        <v/>
      </c>
      <c r="AF395" s="108" t="str">
        <f>IF(AE395&lt;&gt;"",HLOOKUP(AE395,Controle!$2:$3,2,FALSE)+3,"")</f>
        <v/>
      </c>
      <c r="AG395" s="104" t="str">
        <f>IF(AE395&lt;&gt;"",HLOOKUP(AE395,Controle!$2:$3,2,FALSE)+HLOOKUP(AE395,Controle!$2:$3,2,FALSE)*14-8,"")</f>
        <v/>
      </c>
      <c r="AH395" s="105" t="str">
        <f>IF(AJ395&lt;&gt;"",HLOOKUP(AJ395,Controle!$2:$3,2,FALSE)+HLOOKUP(AJ395,Controle!$2:$3,2,FALSE)*14-8,"")</f>
        <v/>
      </c>
      <c r="AI395" s="108" t="str">
        <f>IF(AJ395&lt;&gt;"",HLOOKUP(AJ395,Controle!$2:$3,2,FALSE)+3,"")</f>
        <v/>
      </c>
      <c r="AJ395" s="105" t="str">
        <f t="shared" si="105"/>
        <v/>
      </c>
      <c r="AK395" s="101" t="str">
        <f t="shared" si="106"/>
        <v/>
      </c>
      <c r="AL395" s="89" t="str">
        <f t="shared" si="97"/>
        <v/>
      </c>
      <c r="AM395" s="89" t="str">
        <f t="shared" si="98"/>
        <v/>
      </c>
      <c r="AN395" s="89" t="str">
        <f t="shared" si="99"/>
        <v/>
      </c>
      <c r="AO395" s="89" t="str">
        <f t="shared" si="100"/>
        <v/>
      </c>
      <c r="AP395" s="89" t="str">
        <f t="shared" si="101"/>
        <v/>
      </c>
    </row>
    <row r="396" spans="1:42">
      <c r="A396" t="str">
        <f>IF(B396&lt;&gt;"",VLOOKUP(B396,'Agents Postes'!E$3:F$17,2,FALSE),"")</f>
        <v/>
      </c>
      <c r="B396" s="47"/>
      <c r="C396" s="53"/>
      <c r="D396" s="49"/>
      <c r="E396" s="49"/>
      <c r="F396" s="54"/>
      <c r="G396" s="50"/>
      <c r="H396" s="54"/>
      <c r="I396" s="50"/>
      <c r="J396" s="56"/>
      <c r="K396" s="49"/>
      <c r="L396" s="55"/>
      <c r="M396" s="52"/>
      <c r="N396" s="131"/>
      <c r="P396" s="64" t="str">
        <f t="shared" si="102"/>
        <v>NC</v>
      </c>
      <c r="X396" s="89"/>
      <c r="Y396" s="89" t="str">
        <f t="shared" si="92"/>
        <v/>
      </c>
      <c r="Z396" s="89" t="str">
        <f t="shared" si="93"/>
        <v/>
      </c>
      <c r="AA396" s="89" t="str">
        <f t="shared" si="94"/>
        <v/>
      </c>
      <c r="AB396" s="89" t="str">
        <f t="shared" si="95"/>
        <v/>
      </c>
      <c r="AC396" s="89" t="str">
        <f t="shared" si="96"/>
        <v/>
      </c>
      <c r="AD396" s="100" t="str">
        <f t="shared" si="103"/>
        <v/>
      </c>
      <c r="AE396" s="104" t="str">
        <f t="shared" si="104"/>
        <v/>
      </c>
      <c r="AF396" s="108" t="str">
        <f>IF(AE396&lt;&gt;"",HLOOKUP(AE396,Controle!$2:$3,2,FALSE)+3,"")</f>
        <v/>
      </c>
      <c r="AG396" s="104" t="str">
        <f>IF(AE396&lt;&gt;"",HLOOKUP(AE396,Controle!$2:$3,2,FALSE)+HLOOKUP(AE396,Controle!$2:$3,2,FALSE)*14-8,"")</f>
        <v/>
      </c>
      <c r="AH396" s="105" t="str">
        <f>IF(AJ396&lt;&gt;"",HLOOKUP(AJ396,Controle!$2:$3,2,FALSE)+HLOOKUP(AJ396,Controle!$2:$3,2,FALSE)*14-8,"")</f>
        <v/>
      </c>
      <c r="AI396" s="108" t="str">
        <f>IF(AJ396&lt;&gt;"",HLOOKUP(AJ396,Controle!$2:$3,2,FALSE)+3,"")</f>
        <v/>
      </c>
      <c r="AJ396" s="105" t="str">
        <f t="shared" si="105"/>
        <v/>
      </c>
      <c r="AK396" s="101" t="str">
        <f t="shared" si="106"/>
        <v/>
      </c>
      <c r="AL396" s="89" t="str">
        <f t="shared" si="97"/>
        <v/>
      </c>
      <c r="AM396" s="89" t="str">
        <f t="shared" si="98"/>
        <v/>
      </c>
      <c r="AN396" s="89" t="str">
        <f t="shared" si="99"/>
        <v/>
      </c>
      <c r="AO396" s="89" t="str">
        <f t="shared" si="100"/>
        <v/>
      </c>
      <c r="AP396" s="89" t="str">
        <f t="shared" si="101"/>
        <v/>
      </c>
    </row>
    <row r="397" spans="1:42">
      <c r="A397" t="str">
        <f>IF(B397&lt;&gt;"",VLOOKUP(B397,'Agents Postes'!E$3:F$17,2,FALSE),"")</f>
        <v/>
      </c>
      <c r="B397" s="57"/>
      <c r="C397" s="58"/>
      <c r="D397" s="59"/>
      <c r="E397" s="59"/>
      <c r="F397" s="60"/>
      <c r="G397" s="61"/>
      <c r="H397" s="60"/>
      <c r="I397" s="61"/>
      <c r="J397" s="63"/>
      <c r="K397" s="59"/>
      <c r="L397" s="62"/>
      <c r="M397" s="52"/>
      <c r="N397" s="130"/>
      <c r="P397" s="65" t="str">
        <f t="shared" si="102"/>
        <v>NC</v>
      </c>
      <c r="X397" s="89"/>
      <c r="Y397" s="89" t="str">
        <f t="shared" si="92"/>
        <v/>
      </c>
      <c r="Z397" s="89" t="str">
        <f t="shared" si="93"/>
        <v/>
      </c>
      <c r="AA397" s="89" t="str">
        <f t="shared" si="94"/>
        <v/>
      </c>
      <c r="AB397" s="89" t="str">
        <f t="shared" si="95"/>
        <v/>
      </c>
      <c r="AC397" s="89" t="str">
        <f t="shared" si="96"/>
        <v/>
      </c>
      <c r="AD397" s="100" t="str">
        <f t="shared" si="103"/>
        <v/>
      </c>
      <c r="AE397" s="104" t="str">
        <f t="shared" si="104"/>
        <v/>
      </c>
      <c r="AF397" s="108" t="str">
        <f>IF(AE397&lt;&gt;"",HLOOKUP(AE397,Controle!$2:$3,2,FALSE)+3,"")</f>
        <v/>
      </c>
      <c r="AG397" s="104" t="str">
        <f>IF(AE397&lt;&gt;"",HLOOKUP(AE397,Controle!$2:$3,2,FALSE)+HLOOKUP(AE397,Controle!$2:$3,2,FALSE)*14-8,"")</f>
        <v/>
      </c>
      <c r="AH397" s="105" t="str">
        <f>IF(AJ397&lt;&gt;"",HLOOKUP(AJ397,Controle!$2:$3,2,FALSE)+HLOOKUP(AJ397,Controle!$2:$3,2,FALSE)*14-8,"")</f>
        <v/>
      </c>
      <c r="AI397" s="108" t="str">
        <f>IF(AJ397&lt;&gt;"",HLOOKUP(AJ397,Controle!$2:$3,2,FALSE)+3,"")</f>
        <v/>
      </c>
      <c r="AJ397" s="105" t="str">
        <f t="shared" si="105"/>
        <v/>
      </c>
      <c r="AK397" s="101" t="str">
        <f t="shared" si="106"/>
        <v/>
      </c>
      <c r="AL397" s="89" t="str">
        <f t="shared" si="97"/>
        <v/>
      </c>
      <c r="AM397" s="89" t="str">
        <f t="shared" si="98"/>
        <v/>
      </c>
      <c r="AN397" s="89" t="str">
        <f t="shared" si="99"/>
        <v/>
      </c>
      <c r="AO397" s="89" t="str">
        <f t="shared" si="100"/>
        <v/>
      </c>
      <c r="AP397" s="89" t="str">
        <f t="shared" si="101"/>
        <v/>
      </c>
    </row>
    <row r="398" spans="1:42">
      <c r="A398" t="str">
        <f>IF(B398&lt;&gt;"",VLOOKUP(B398,'Agents Postes'!E$3:F$17,2,FALSE),"")</f>
        <v/>
      </c>
      <c r="B398" s="47"/>
      <c r="C398" s="53"/>
      <c r="D398" s="49"/>
      <c r="E398" s="49"/>
      <c r="F398" s="54"/>
      <c r="G398" s="50"/>
      <c r="H398" s="54"/>
      <c r="I398" s="50"/>
      <c r="J398" s="56"/>
      <c r="K398" s="49"/>
      <c r="L398" s="55"/>
      <c r="M398" s="52"/>
      <c r="N398" s="131"/>
      <c r="P398" s="64" t="str">
        <f t="shared" si="102"/>
        <v>NC</v>
      </c>
      <c r="X398" s="89"/>
      <c r="Y398" s="89" t="str">
        <f t="shared" si="92"/>
        <v/>
      </c>
      <c r="Z398" s="89" t="str">
        <f t="shared" si="93"/>
        <v/>
      </c>
      <c r="AA398" s="89" t="str">
        <f t="shared" si="94"/>
        <v/>
      </c>
      <c r="AB398" s="89" t="str">
        <f t="shared" si="95"/>
        <v/>
      </c>
      <c r="AC398" s="89" t="str">
        <f t="shared" si="96"/>
        <v/>
      </c>
      <c r="AD398" s="100" t="str">
        <f t="shared" si="103"/>
        <v/>
      </c>
      <c r="AE398" s="104" t="str">
        <f t="shared" si="104"/>
        <v/>
      </c>
      <c r="AF398" s="108" t="str">
        <f>IF(AE398&lt;&gt;"",HLOOKUP(AE398,Controle!$2:$3,2,FALSE)+3,"")</f>
        <v/>
      </c>
      <c r="AG398" s="104" t="str">
        <f>IF(AE398&lt;&gt;"",HLOOKUP(AE398,Controle!$2:$3,2,FALSE)+HLOOKUP(AE398,Controle!$2:$3,2,FALSE)*14-8,"")</f>
        <v/>
      </c>
      <c r="AH398" s="105" t="str">
        <f>IF(AJ398&lt;&gt;"",HLOOKUP(AJ398,Controle!$2:$3,2,FALSE)+HLOOKUP(AJ398,Controle!$2:$3,2,FALSE)*14-8,"")</f>
        <v/>
      </c>
      <c r="AI398" s="108" t="str">
        <f>IF(AJ398&lt;&gt;"",HLOOKUP(AJ398,Controle!$2:$3,2,FALSE)+3,"")</f>
        <v/>
      </c>
      <c r="AJ398" s="105" t="str">
        <f t="shared" si="105"/>
        <v/>
      </c>
      <c r="AK398" s="101" t="str">
        <f t="shared" si="106"/>
        <v/>
      </c>
      <c r="AL398" s="89" t="str">
        <f t="shared" si="97"/>
        <v/>
      </c>
      <c r="AM398" s="89" t="str">
        <f t="shared" si="98"/>
        <v/>
      </c>
      <c r="AN398" s="89" t="str">
        <f t="shared" si="99"/>
        <v/>
      </c>
      <c r="AO398" s="89" t="str">
        <f t="shared" si="100"/>
        <v/>
      </c>
      <c r="AP398" s="89" t="str">
        <f t="shared" si="101"/>
        <v/>
      </c>
    </row>
    <row r="399" spans="1:42">
      <c r="A399" t="str">
        <f>IF(B399&lt;&gt;"",VLOOKUP(B399,'Agents Postes'!E$3:F$17,2,FALSE),"")</f>
        <v/>
      </c>
      <c r="B399" s="57"/>
      <c r="C399" s="58"/>
      <c r="D399" s="59"/>
      <c r="E399" s="59"/>
      <c r="F399" s="60"/>
      <c r="G399" s="61"/>
      <c r="H399" s="60"/>
      <c r="I399" s="61"/>
      <c r="J399" s="63"/>
      <c r="K399" s="59"/>
      <c r="L399" s="62"/>
      <c r="M399" s="52"/>
      <c r="N399" s="130"/>
      <c r="P399" s="65" t="str">
        <f t="shared" si="102"/>
        <v>NC</v>
      </c>
      <c r="X399" s="89"/>
      <c r="Y399" s="89" t="str">
        <f t="shared" si="92"/>
        <v/>
      </c>
      <c r="Z399" s="89" t="str">
        <f t="shared" si="93"/>
        <v/>
      </c>
      <c r="AA399" s="89" t="str">
        <f t="shared" si="94"/>
        <v/>
      </c>
      <c r="AB399" s="89" t="str">
        <f t="shared" si="95"/>
        <v/>
      </c>
      <c r="AC399" s="89" t="str">
        <f t="shared" si="96"/>
        <v/>
      </c>
      <c r="AD399" s="100" t="str">
        <f t="shared" si="103"/>
        <v/>
      </c>
      <c r="AE399" s="104" t="str">
        <f t="shared" si="104"/>
        <v/>
      </c>
      <c r="AF399" s="108" t="str">
        <f>IF(AE399&lt;&gt;"",HLOOKUP(AE399,Controle!$2:$3,2,FALSE)+3,"")</f>
        <v/>
      </c>
      <c r="AG399" s="104" t="str">
        <f>IF(AE399&lt;&gt;"",HLOOKUP(AE399,Controle!$2:$3,2,FALSE)+HLOOKUP(AE399,Controle!$2:$3,2,FALSE)*14-8,"")</f>
        <v/>
      </c>
      <c r="AH399" s="105" t="str">
        <f>IF(AJ399&lt;&gt;"",HLOOKUP(AJ399,Controle!$2:$3,2,FALSE)+HLOOKUP(AJ399,Controle!$2:$3,2,FALSE)*14-8,"")</f>
        <v/>
      </c>
      <c r="AI399" s="108" t="str">
        <f>IF(AJ399&lt;&gt;"",HLOOKUP(AJ399,Controle!$2:$3,2,FALSE)+3,"")</f>
        <v/>
      </c>
      <c r="AJ399" s="105" t="str">
        <f t="shared" si="105"/>
        <v/>
      </c>
      <c r="AK399" s="101" t="str">
        <f t="shared" si="106"/>
        <v/>
      </c>
      <c r="AL399" s="89" t="str">
        <f t="shared" si="97"/>
        <v/>
      </c>
      <c r="AM399" s="89" t="str">
        <f t="shared" si="98"/>
        <v/>
      </c>
      <c r="AN399" s="89" t="str">
        <f t="shared" si="99"/>
        <v/>
      </c>
      <c r="AO399" s="89" t="str">
        <f t="shared" si="100"/>
        <v/>
      </c>
      <c r="AP399" s="89" t="str">
        <f t="shared" si="101"/>
        <v/>
      </c>
    </row>
    <row r="400" spans="1:42">
      <c r="A400" t="str">
        <f>IF(B400&lt;&gt;"",VLOOKUP(B400,'Agents Postes'!E$3:F$17,2,FALSE),"")</f>
        <v/>
      </c>
      <c r="B400" s="47"/>
      <c r="C400" s="53"/>
      <c r="D400" s="49"/>
      <c r="E400" s="49"/>
      <c r="F400" s="54"/>
      <c r="G400" s="50"/>
      <c r="H400" s="54"/>
      <c r="I400" s="50"/>
      <c r="J400" s="56"/>
      <c r="K400" s="49"/>
      <c r="L400" s="55"/>
      <c r="M400" s="52"/>
      <c r="N400" s="131"/>
      <c r="P400" s="64" t="str">
        <f t="shared" si="102"/>
        <v>NC</v>
      </c>
      <c r="X400" s="89"/>
      <c r="Y400" s="89" t="str">
        <f t="shared" si="92"/>
        <v/>
      </c>
      <c r="Z400" s="89" t="str">
        <f t="shared" si="93"/>
        <v/>
      </c>
      <c r="AA400" s="89" t="str">
        <f t="shared" si="94"/>
        <v/>
      </c>
      <c r="AB400" s="89" t="str">
        <f t="shared" si="95"/>
        <v/>
      </c>
      <c r="AC400" s="89" t="str">
        <f t="shared" si="96"/>
        <v/>
      </c>
      <c r="AD400" s="100" t="str">
        <f t="shared" si="103"/>
        <v/>
      </c>
      <c r="AE400" s="104" t="str">
        <f t="shared" si="104"/>
        <v/>
      </c>
      <c r="AF400" s="108" t="str">
        <f>IF(AE400&lt;&gt;"",HLOOKUP(AE400,Controle!$2:$3,2,FALSE)+3,"")</f>
        <v/>
      </c>
      <c r="AG400" s="104" t="str">
        <f>IF(AE400&lt;&gt;"",HLOOKUP(AE400,Controle!$2:$3,2,FALSE)+HLOOKUP(AE400,Controle!$2:$3,2,FALSE)*14-8,"")</f>
        <v/>
      </c>
      <c r="AH400" s="105" t="str">
        <f>IF(AJ400&lt;&gt;"",HLOOKUP(AJ400,Controle!$2:$3,2,FALSE)+HLOOKUP(AJ400,Controle!$2:$3,2,FALSE)*14-8,"")</f>
        <v/>
      </c>
      <c r="AI400" s="108" t="str">
        <f>IF(AJ400&lt;&gt;"",HLOOKUP(AJ400,Controle!$2:$3,2,FALSE)+3,"")</f>
        <v/>
      </c>
      <c r="AJ400" s="105" t="str">
        <f t="shared" si="105"/>
        <v/>
      </c>
      <c r="AK400" s="101" t="str">
        <f t="shared" si="106"/>
        <v/>
      </c>
      <c r="AL400" s="89" t="str">
        <f t="shared" si="97"/>
        <v/>
      </c>
      <c r="AM400" s="89" t="str">
        <f t="shared" si="98"/>
        <v/>
      </c>
      <c r="AN400" s="89" t="str">
        <f t="shared" si="99"/>
        <v/>
      </c>
      <c r="AO400" s="89" t="str">
        <f t="shared" si="100"/>
        <v/>
      </c>
      <c r="AP400" s="89" t="str">
        <f t="shared" si="101"/>
        <v/>
      </c>
    </row>
    <row r="401" spans="1:42">
      <c r="A401" t="str">
        <f>IF(B401&lt;&gt;"",VLOOKUP(B401,'Agents Postes'!E$3:F$17,2,FALSE),"")</f>
        <v/>
      </c>
      <c r="B401" s="57"/>
      <c r="C401" s="58"/>
      <c r="D401" s="59"/>
      <c r="E401" s="59"/>
      <c r="F401" s="60"/>
      <c r="G401" s="61"/>
      <c r="H401" s="60"/>
      <c r="I401" s="61"/>
      <c r="J401" s="63"/>
      <c r="K401" s="59"/>
      <c r="L401" s="62"/>
      <c r="M401" s="52"/>
      <c r="N401" s="130"/>
      <c r="P401" s="65" t="str">
        <f t="shared" si="102"/>
        <v>NC</v>
      </c>
      <c r="X401" s="89"/>
      <c r="Y401" s="89" t="str">
        <f t="shared" si="92"/>
        <v/>
      </c>
      <c r="Z401" s="89" t="str">
        <f t="shared" si="93"/>
        <v/>
      </c>
      <c r="AA401" s="89" t="str">
        <f t="shared" si="94"/>
        <v/>
      </c>
      <c r="AB401" s="89" t="str">
        <f t="shared" si="95"/>
        <v/>
      </c>
      <c r="AC401" s="89" t="str">
        <f t="shared" si="96"/>
        <v/>
      </c>
      <c r="AD401" s="100" t="str">
        <f t="shared" si="103"/>
        <v/>
      </c>
      <c r="AE401" s="104" t="str">
        <f t="shared" si="104"/>
        <v/>
      </c>
      <c r="AF401" s="108" t="str">
        <f>IF(AE401&lt;&gt;"",HLOOKUP(AE401,Controle!$2:$3,2,FALSE)+3,"")</f>
        <v/>
      </c>
      <c r="AG401" s="104" t="str">
        <f>IF(AE401&lt;&gt;"",HLOOKUP(AE401,Controle!$2:$3,2,FALSE)+HLOOKUP(AE401,Controle!$2:$3,2,FALSE)*14-8,"")</f>
        <v/>
      </c>
      <c r="AH401" s="105" t="str">
        <f>IF(AJ401&lt;&gt;"",HLOOKUP(AJ401,Controle!$2:$3,2,FALSE)+HLOOKUP(AJ401,Controle!$2:$3,2,FALSE)*14-8,"")</f>
        <v/>
      </c>
      <c r="AI401" s="108" t="str">
        <f>IF(AJ401&lt;&gt;"",HLOOKUP(AJ401,Controle!$2:$3,2,FALSE)+3,"")</f>
        <v/>
      </c>
      <c r="AJ401" s="105" t="str">
        <f t="shared" si="105"/>
        <v/>
      </c>
      <c r="AK401" s="101" t="str">
        <f t="shared" si="106"/>
        <v/>
      </c>
      <c r="AL401" s="89" t="str">
        <f t="shared" si="97"/>
        <v/>
      </c>
      <c r="AM401" s="89" t="str">
        <f t="shared" si="98"/>
        <v/>
      </c>
      <c r="AN401" s="89" t="str">
        <f t="shared" si="99"/>
        <v/>
      </c>
      <c r="AO401" s="89" t="str">
        <f t="shared" si="100"/>
        <v/>
      </c>
      <c r="AP401" s="89" t="str">
        <f t="shared" si="101"/>
        <v/>
      </c>
    </row>
    <row r="402" spans="1:42">
      <c r="A402" t="str">
        <f>IF(B402&lt;&gt;"",VLOOKUP(B402,'Agents Postes'!E$3:F$17,2,FALSE),"")</f>
        <v/>
      </c>
      <c r="B402" s="47"/>
      <c r="C402" s="53"/>
      <c r="D402" s="49"/>
      <c r="E402" s="49"/>
      <c r="F402" s="54"/>
      <c r="G402" s="50"/>
      <c r="H402" s="54"/>
      <c r="I402" s="50"/>
      <c r="J402" s="56"/>
      <c r="K402" s="49"/>
      <c r="L402" s="55"/>
      <c r="M402" s="52"/>
      <c r="N402" s="131"/>
      <c r="P402" s="64" t="str">
        <f t="shared" si="102"/>
        <v>NC</v>
      </c>
      <c r="X402" s="89"/>
      <c r="Y402" s="89" t="str">
        <f t="shared" si="92"/>
        <v/>
      </c>
      <c r="Z402" s="89" t="str">
        <f t="shared" si="93"/>
        <v/>
      </c>
      <c r="AA402" s="89" t="str">
        <f t="shared" si="94"/>
        <v/>
      </c>
      <c r="AB402" s="89" t="str">
        <f t="shared" si="95"/>
        <v/>
      </c>
      <c r="AC402" s="89" t="str">
        <f t="shared" si="96"/>
        <v/>
      </c>
      <c r="AD402" s="100" t="str">
        <f t="shared" si="103"/>
        <v/>
      </c>
      <c r="AE402" s="104" t="str">
        <f t="shared" si="104"/>
        <v/>
      </c>
      <c r="AF402" s="108" t="str">
        <f>IF(AE402&lt;&gt;"",HLOOKUP(AE402,Controle!$2:$3,2,FALSE)+3,"")</f>
        <v/>
      </c>
      <c r="AG402" s="104" t="str">
        <f>IF(AE402&lt;&gt;"",HLOOKUP(AE402,Controle!$2:$3,2,FALSE)+HLOOKUP(AE402,Controle!$2:$3,2,FALSE)*14-8,"")</f>
        <v/>
      </c>
      <c r="AH402" s="105" t="str">
        <f>IF(AJ402&lt;&gt;"",HLOOKUP(AJ402,Controle!$2:$3,2,FALSE)+HLOOKUP(AJ402,Controle!$2:$3,2,FALSE)*14-8,"")</f>
        <v/>
      </c>
      <c r="AI402" s="108" t="str">
        <f>IF(AJ402&lt;&gt;"",HLOOKUP(AJ402,Controle!$2:$3,2,FALSE)+3,"")</f>
        <v/>
      </c>
      <c r="AJ402" s="105" t="str">
        <f t="shared" si="105"/>
        <v/>
      </c>
      <c r="AK402" s="101" t="str">
        <f t="shared" si="106"/>
        <v/>
      </c>
      <c r="AL402" s="89" t="str">
        <f t="shared" si="97"/>
        <v/>
      </c>
      <c r="AM402" s="89" t="str">
        <f t="shared" si="98"/>
        <v/>
      </c>
      <c r="AN402" s="89" t="str">
        <f t="shared" si="99"/>
        <v/>
      </c>
      <c r="AO402" s="89" t="str">
        <f t="shared" si="100"/>
        <v/>
      </c>
      <c r="AP402" s="89" t="str">
        <f t="shared" si="101"/>
        <v/>
      </c>
    </row>
    <row r="403" spans="1:42">
      <c r="A403" t="str">
        <f>IF(B403&lt;&gt;"",VLOOKUP(B403,'Agents Postes'!E$3:F$17,2,FALSE),"")</f>
        <v/>
      </c>
      <c r="B403" s="57"/>
      <c r="C403" s="58"/>
      <c r="D403" s="59"/>
      <c r="E403" s="59"/>
      <c r="F403" s="60"/>
      <c r="G403" s="61"/>
      <c r="H403" s="60"/>
      <c r="I403" s="61"/>
      <c r="J403" s="63"/>
      <c r="K403" s="59"/>
      <c r="L403" s="62"/>
      <c r="M403" s="52"/>
      <c r="N403" s="130"/>
      <c r="P403" s="65" t="str">
        <f t="shared" si="102"/>
        <v>NC</v>
      </c>
      <c r="X403" s="89"/>
      <c r="Y403" s="89" t="str">
        <f t="shared" si="92"/>
        <v/>
      </c>
      <c r="Z403" s="89" t="str">
        <f t="shared" si="93"/>
        <v/>
      </c>
      <c r="AA403" s="89" t="str">
        <f t="shared" si="94"/>
        <v/>
      </c>
      <c r="AB403" s="89" t="str">
        <f t="shared" si="95"/>
        <v/>
      </c>
      <c r="AC403" s="89" t="str">
        <f t="shared" si="96"/>
        <v/>
      </c>
      <c r="AD403" s="100" t="str">
        <f t="shared" si="103"/>
        <v/>
      </c>
      <c r="AE403" s="104" t="str">
        <f t="shared" si="104"/>
        <v/>
      </c>
      <c r="AF403" s="108" t="str">
        <f>IF(AE403&lt;&gt;"",HLOOKUP(AE403,Controle!$2:$3,2,FALSE)+3,"")</f>
        <v/>
      </c>
      <c r="AG403" s="104" t="str">
        <f>IF(AE403&lt;&gt;"",HLOOKUP(AE403,Controle!$2:$3,2,FALSE)+HLOOKUP(AE403,Controle!$2:$3,2,FALSE)*14-8,"")</f>
        <v/>
      </c>
      <c r="AH403" s="105" t="str">
        <f>IF(AJ403&lt;&gt;"",HLOOKUP(AJ403,Controle!$2:$3,2,FALSE)+HLOOKUP(AJ403,Controle!$2:$3,2,FALSE)*14-8,"")</f>
        <v/>
      </c>
      <c r="AI403" s="108" t="str">
        <f>IF(AJ403&lt;&gt;"",HLOOKUP(AJ403,Controle!$2:$3,2,FALSE)+3,"")</f>
        <v/>
      </c>
      <c r="AJ403" s="105" t="str">
        <f t="shared" si="105"/>
        <v/>
      </c>
      <c r="AK403" s="101" t="str">
        <f t="shared" si="106"/>
        <v/>
      </c>
      <c r="AL403" s="89" t="str">
        <f t="shared" si="97"/>
        <v/>
      </c>
      <c r="AM403" s="89" t="str">
        <f t="shared" si="98"/>
        <v/>
      </c>
      <c r="AN403" s="89" t="str">
        <f t="shared" si="99"/>
        <v/>
      </c>
      <c r="AO403" s="89" t="str">
        <f t="shared" si="100"/>
        <v/>
      </c>
      <c r="AP403" s="89" t="str">
        <f t="shared" si="101"/>
        <v/>
      </c>
    </row>
    <row r="404" spans="1:42">
      <c r="A404" t="str">
        <f>IF(B404&lt;&gt;"",VLOOKUP(B404,'Agents Postes'!E$3:F$17,2,FALSE),"")</f>
        <v/>
      </c>
      <c r="B404" s="47"/>
      <c r="C404" s="53"/>
      <c r="D404" s="49"/>
      <c r="E404" s="49"/>
      <c r="F404" s="54"/>
      <c r="G404" s="50"/>
      <c r="H404" s="54"/>
      <c r="I404" s="50"/>
      <c r="J404" s="56"/>
      <c r="K404" s="49"/>
      <c r="L404" s="55"/>
      <c r="M404" s="52"/>
      <c r="N404" s="131"/>
      <c r="P404" s="64" t="str">
        <f t="shared" si="102"/>
        <v>NC</v>
      </c>
      <c r="X404" s="89"/>
      <c r="Y404" s="89" t="str">
        <f t="shared" si="92"/>
        <v/>
      </c>
      <c r="Z404" s="89" t="str">
        <f t="shared" si="93"/>
        <v/>
      </c>
      <c r="AA404" s="89" t="str">
        <f t="shared" si="94"/>
        <v/>
      </c>
      <c r="AB404" s="89" t="str">
        <f t="shared" si="95"/>
        <v/>
      </c>
      <c r="AC404" s="89" t="str">
        <f t="shared" si="96"/>
        <v/>
      </c>
      <c r="AD404" s="100" t="str">
        <f t="shared" si="103"/>
        <v/>
      </c>
      <c r="AE404" s="104" t="str">
        <f t="shared" si="104"/>
        <v/>
      </c>
      <c r="AF404" s="108" t="str">
        <f>IF(AE404&lt;&gt;"",HLOOKUP(AE404,Controle!$2:$3,2,FALSE)+3,"")</f>
        <v/>
      </c>
      <c r="AG404" s="104" t="str">
        <f>IF(AE404&lt;&gt;"",HLOOKUP(AE404,Controle!$2:$3,2,FALSE)+HLOOKUP(AE404,Controle!$2:$3,2,FALSE)*14-8,"")</f>
        <v/>
      </c>
      <c r="AH404" s="105" t="str">
        <f>IF(AJ404&lt;&gt;"",HLOOKUP(AJ404,Controle!$2:$3,2,FALSE)+HLOOKUP(AJ404,Controle!$2:$3,2,FALSE)*14-8,"")</f>
        <v/>
      </c>
      <c r="AI404" s="108" t="str">
        <f>IF(AJ404&lt;&gt;"",HLOOKUP(AJ404,Controle!$2:$3,2,FALSE)+3,"")</f>
        <v/>
      </c>
      <c r="AJ404" s="105" t="str">
        <f t="shared" si="105"/>
        <v/>
      </c>
      <c r="AK404" s="101" t="str">
        <f t="shared" si="106"/>
        <v/>
      </c>
      <c r="AL404" s="89" t="str">
        <f t="shared" si="97"/>
        <v/>
      </c>
      <c r="AM404" s="89" t="str">
        <f t="shared" si="98"/>
        <v/>
      </c>
      <c r="AN404" s="89" t="str">
        <f t="shared" si="99"/>
        <v/>
      </c>
      <c r="AO404" s="89" t="str">
        <f t="shared" si="100"/>
        <v/>
      </c>
      <c r="AP404" s="89" t="str">
        <f t="shared" si="101"/>
        <v/>
      </c>
    </row>
    <row r="405" spans="1:42">
      <c r="A405" t="str">
        <f>IF(B405&lt;&gt;"",VLOOKUP(B405,'Agents Postes'!E$3:F$17,2,FALSE),"")</f>
        <v/>
      </c>
      <c r="B405" s="57"/>
      <c r="C405" s="58"/>
      <c r="D405" s="59"/>
      <c r="E405" s="59"/>
      <c r="F405" s="60"/>
      <c r="G405" s="61"/>
      <c r="H405" s="60"/>
      <c r="I405" s="61"/>
      <c r="J405" s="63"/>
      <c r="K405" s="59"/>
      <c r="L405" s="62"/>
      <c r="M405" s="52"/>
      <c r="N405" s="130"/>
      <c r="P405" s="65" t="str">
        <f t="shared" si="102"/>
        <v>NC</v>
      </c>
      <c r="X405" s="89"/>
      <c r="Y405" s="89" t="str">
        <f t="shared" si="92"/>
        <v/>
      </c>
      <c r="Z405" s="89" t="str">
        <f t="shared" si="93"/>
        <v/>
      </c>
      <c r="AA405" s="89" t="str">
        <f t="shared" si="94"/>
        <v/>
      </c>
      <c r="AB405" s="89" t="str">
        <f t="shared" si="95"/>
        <v/>
      </c>
      <c r="AC405" s="89" t="str">
        <f t="shared" si="96"/>
        <v/>
      </c>
      <c r="AD405" s="100" t="str">
        <f t="shared" si="103"/>
        <v/>
      </c>
      <c r="AE405" s="104" t="str">
        <f t="shared" si="104"/>
        <v/>
      </c>
      <c r="AF405" s="108" t="str">
        <f>IF(AE405&lt;&gt;"",HLOOKUP(AE405,Controle!$2:$3,2,FALSE)+3,"")</f>
        <v/>
      </c>
      <c r="AG405" s="104" t="str">
        <f>IF(AE405&lt;&gt;"",HLOOKUP(AE405,Controle!$2:$3,2,FALSE)+HLOOKUP(AE405,Controle!$2:$3,2,FALSE)*14-8,"")</f>
        <v/>
      </c>
      <c r="AH405" s="105" t="str">
        <f>IF(AJ405&lt;&gt;"",HLOOKUP(AJ405,Controle!$2:$3,2,FALSE)+HLOOKUP(AJ405,Controle!$2:$3,2,FALSE)*14-8,"")</f>
        <v/>
      </c>
      <c r="AI405" s="108" t="str">
        <f>IF(AJ405&lt;&gt;"",HLOOKUP(AJ405,Controle!$2:$3,2,FALSE)+3,"")</f>
        <v/>
      </c>
      <c r="AJ405" s="105" t="str">
        <f t="shared" si="105"/>
        <v/>
      </c>
      <c r="AK405" s="101" t="str">
        <f t="shared" si="106"/>
        <v/>
      </c>
      <c r="AL405" s="89" t="str">
        <f t="shared" si="97"/>
        <v/>
      </c>
      <c r="AM405" s="89" t="str">
        <f t="shared" si="98"/>
        <v/>
      </c>
      <c r="AN405" s="89" t="str">
        <f t="shared" si="99"/>
        <v/>
      </c>
      <c r="AO405" s="89" t="str">
        <f t="shared" si="100"/>
        <v/>
      </c>
      <c r="AP405" s="89" t="str">
        <f t="shared" si="101"/>
        <v/>
      </c>
    </row>
    <row r="406" spans="1:42">
      <c r="A406" t="str">
        <f>IF(B406&lt;&gt;"",VLOOKUP(B406,'Agents Postes'!E$3:F$17,2,FALSE),"")</f>
        <v/>
      </c>
      <c r="B406" s="47"/>
      <c r="C406" s="53"/>
      <c r="D406" s="49"/>
      <c r="E406" s="49"/>
      <c r="F406" s="54"/>
      <c r="G406" s="50"/>
      <c r="H406" s="54"/>
      <c r="I406" s="50"/>
      <c r="J406" s="56"/>
      <c r="K406" s="49"/>
      <c r="L406" s="55"/>
      <c r="M406" s="52"/>
      <c r="N406" s="131"/>
      <c r="P406" s="64" t="str">
        <f t="shared" si="102"/>
        <v>NC</v>
      </c>
      <c r="X406" s="89"/>
      <c r="Y406" s="89" t="str">
        <f t="shared" si="92"/>
        <v/>
      </c>
      <c r="Z406" s="89" t="str">
        <f t="shared" si="93"/>
        <v/>
      </c>
      <c r="AA406" s="89" t="str">
        <f t="shared" si="94"/>
        <v/>
      </c>
      <c r="AB406" s="89" t="str">
        <f t="shared" si="95"/>
        <v/>
      </c>
      <c r="AC406" s="89" t="str">
        <f t="shared" si="96"/>
        <v/>
      </c>
      <c r="AD406" s="100" t="str">
        <f t="shared" si="103"/>
        <v/>
      </c>
      <c r="AE406" s="104" t="str">
        <f t="shared" si="104"/>
        <v/>
      </c>
      <c r="AF406" s="108" t="str">
        <f>IF(AE406&lt;&gt;"",HLOOKUP(AE406,Controle!$2:$3,2,FALSE)+3,"")</f>
        <v/>
      </c>
      <c r="AG406" s="104" t="str">
        <f>IF(AE406&lt;&gt;"",HLOOKUP(AE406,Controle!$2:$3,2,FALSE)+HLOOKUP(AE406,Controle!$2:$3,2,FALSE)*14-8,"")</f>
        <v/>
      </c>
      <c r="AH406" s="105" t="str">
        <f>IF(AJ406&lt;&gt;"",HLOOKUP(AJ406,Controle!$2:$3,2,FALSE)+HLOOKUP(AJ406,Controle!$2:$3,2,FALSE)*14-8,"")</f>
        <v/>
      </c>
      <c r="AI406" s="108" t="str">
        <f>IF(AJ406&lt;&gt;"",HLOOKUP(AJ406,Controle!$2:$3,2,FALSE)+3,"")</f>
        <v/>
      </c>
      <c r="AJ406" s="105" t="str">
        <f t="shared" si="105"/>
        <v/>
      </c>
      <c r="AK406" s="101" t="str">
        <f t="shared" si="106"/>
        <v/>
      </c>
      <c r="AL406" s="89" t="str">
        <f t="shared" si="97"/>
        <v/>
      </c>
      <c r="AM406" s="89" t="str">
        <f t="shared" si="98"/>
        <v/>
      </c>
      <c r="AN406" s="89" t="str">
        <f t="shared" si="99"/>
        <v/>
      </c>
      <c r="AO406" s="89" t="str">
        <f t="shared" si="100"/>
        <v/>
      </c>
      <c r="AP406" s="89" t="str">
        <f t="shared" si="101"/>
        <v/>
      </c>
    </row>
    <row r="407" spans="1:42">
      <c r="A407" t="str">
        <f>IF(B407&lt;&gt;"",VLOOKUP(B407,'Agents Postes'!E$3:F$17,2,FALSE),"")</f>
        <v/>
      </c>
      <c r="B407" s="57"/>
      <c r="C407" s="58"/>
      <c r="D407" s="59"/>
      <c r="E407" s="59"/>
      <c r="F407" s="60"/>
      <c r="G407" s="61"/>
      <c r="H407" s="60"/>
      <c r="I407" s="61"/>
      <c r="J407" s="63"/>
      <c r="K407" s="59"/>
      <c r="L407" s="62"/>
      <c r="M407" s="52"/>
      <c r="N407" s="130"/>
      <c r="P407" s="65" t="str">
        <f t="shared" si="102"/>
        <v>NC</v>
      </c>
      <c r="X407" s="89"/>
      <c r="Y407" s="89" t="str">
        <f t="shared" si="92"/>
        <v/>
      </c>
      <c r="Z407" s="89" t="str">
        <f t="shared" si="93"/>
        <v/>
      </c>
      <c r="AA407" s="89" t="str">
        <f t="shared" si="94"/>
        <v/>
      </c>
      <c r="AB407" s="89" t="str">
        <f t="shared" si="95"/>
        <v/>
      </c>
      <c r="AC407" s="89" t="str">
        <f t="shared" si="96"/>
        <v/>
      </c>
      <c r="AD407" s="100" t="str">
        <f t="shared" si="103"/>
        <v/>
      </c>
      <c r="AE407" s="104" t="str">
        <f t="shared" si="104"/>
        <v/>
      </c>
      <c r="AF407" s="108" t="str">
        <f>IF(AE407&lt;&gt;"",HLOOKUP(AE407,Controle!$2:$3,2,FALSE)+3,"")</f>
        <v/>
      </c>
      <c r="AG407" s="104" t="str">
        <f>IF(AE407&lt;&gt;"",HLOOKUP(AE407,Controle!$2:$3,2,FALSE)+HLOOKUP(AE407,Controle!$2:$3,2,FALSE)*14-8,"")</f>
        <v/>
      </c>
      <c r="AH407" s="105" t="str">
        <f>IF(AJ407&lt;&gt;"",HLOOKUP(AJ407,Controle!$2:$3,2,FALSE)+HLOOKUP(AJ407,Controle!$2:$3,2,FALSE)*14-8,"")</f>
        <v/>
      </c>
      <c r="AI407" s="108" t="str">
        <f>IF(AJ407&lt;&gt;"",HLOOKUP(AJ407,Controle!$2:$3,2,FALSE)+3,"")</f>
        <v/>
      </c>
      <c r="AJ407" s="105" t="str">
        <f t="shared" si="105"/>
        <v/>
      </c>
      <c r="AK407" s="101" t="str">
        <f t="shared" si="106"/>
        <v/>
      </c>
      <c r="AL407" s="89" t="str">
        <f t="shared" si="97"/>
        <v/>
      </c>
      <c r="AM407" s="89" t="str">
        <f t="shared" si="98"/>
        <v/>
      </c>
      <c r="AN407" s="89" t="str">
        <f t="shared" si="99"/>
        <v/>
      </c>
      <c r="AO407" s="89" t="str">
        <f t="shared" si="100"/>
        <v/>
      </c>
      <c r="AP407" s="89" t="str">
        <f t="shared" si="101"/>
        <v/>
      </c>
    </row>
    <row r="408" spans="1:42">
      <c r="A408" t="str">
        <f>IF(B408&lt;&gt;"",VLOOKUP(B408,'Agents Postes'!E$3:F$17,2,FALSE),"")</f>
        <v/>
      </c>
      <c r="B408" s="47"/>
      <c r="C408" s="53"/>
      <c r="D408" s="49"/>
      <c r="E408" s="49"/>
      <c r="F408" s="54"/>
      <c r="G408" s="50"/>
      <c r="H408" s="54"/>
      <c r="I408" s="50"/>
      <c r="J408" s="56"/>
      <c r="K408" s="49"/>
      <c r="L408" s="55"/>
      <c r="M408" s="52"/>
      <c r="N408" s="131"/>
      <c r="P408" s="64" t="str">
        <f t="shared" si="102"/>
        <v>NC</v>
      </c>
      <c r="X408" s="89"/>
      <c r="Y408" s="89" t="str">
        <f t="shared" si="92"/>
        <v/>
      </c>
      <c r="Z408" s="89" t="str">
        <f t="shared" si="93"/>
        <v/>
      </c>
      <c r="AA408" s="89" t="str">
        <f t="shared" si="94"/>
        <v/>
      </c>
      <c r="AB408" s="89" t="str">
        <f t="shared" si="95"/>
        <v/>
      </c>
      <c r="AC408" s="89" t="str">
        <f t="shared" si="96"/>
        <v/>
      </c>
      <c r="AD408" s="100" t="str">
        <f t="shared" si="103"/>
        <v/>
      </c>
      <c r="AE408" s="104" t="str">
        <f t="shared" si="104"/>
        <v/>
      </c>
      <c r="AF408" s="108" t="str">
        <f>IF(AE408&lt;&gt;"",HLOOKUP(AE408,Controle!$2:$3,2,FALSE)+3,"")</f>
        <v/>
      </c>
      <c r="AG408" s="104" t="str">
        <f>IF(AE408&lt;&gt;"",HLOOKUP(AE408,Controle!$2:$3,2,FALSE)+HLOOKUP(AE408,Controle!$2:$3,2,FALSE)*14-8,"")</f>
        <v/>
      </c>
      <c r="AH408" s="105" t="str">
        <f>IF(AJ408&lt;&gt;"",HLOOKUP(AJ408,Controle!$2:$3,2,FALSE)+HLOOKUP(AJ408,Controle!$2:$3,2,FALSE)*14-8,"")</f>
        <v/>
      </c>
      <c r="AI408" s="108" t="str">
        <f>IF(AJ408&lt;&gt;"",HLOOKUP(AJ408,Controle!$2:$3,2,FALSE)+3,"")</f>
        <v/>
      </c>
      <c r="AJ408" s="105" t="str">
        <f t="shared" si="105"/>
        <v/>
      </c>
      <c r="AK408" s="101" t="str">
        <f t="shared" si="106"/>
        <v/>
      </c>
      <c r="AL408" s="89" t="str">
        <f t="shared" si="97"/>
        <v/>
      </c>
      <c r="AM408" s="89" t="str">
        <f t="shared" si="98"/>
        <v/>
      </c>
      <c r="AN408" s="89" t="str">
        <f t="shared" si="99"/>
        <v/>
      </c>
      <c r="AO408" s="89" t="str">
        <f t="shared" si="100"/>
        <v/>
      </c>
      <c r="AP408" s="89" t="str">
        <f t="shared" si="101"/>
        <v/>
      </c>
    </row>
    <row r="409" spans="1:42">
      <c r="A409" t="str">
        <f>IF(B409&lt;&gt;"",VLOOKUP(B409,'Agents Postes'!E$3:F$17,2,FALSE),"")</f>
        <v/>
      </c>
      <c r="B409" s="57"/>
      <c r="C409" s="58"/>
      <c r="D409" s="59"/>
      <c r="E409" s="59"/>
      <c r="F409" s="60"/>
      <c r="G409" s="61"/>
      <c r="H409" s="60"/>
      <c r="I409" s="61"/>
      <c r="J409" s="63"/>
      <c r="K409" s="59"/>
      <c r="L409" s="62"/>
      <c r="M409" s="52"/>
      <c r="N409" s="130"/>
      <c r="P409" s="65" t="str">
        <f t="shared" si="102"/>
        <v>NC</v>
      </c>
      <c r="X409" s="89"/>
      <c r="Y409" s="89" t="str">
        <f t="shared" si="92"/>
        <v/>
      </c>
      <c r="Z409" s="89" t="str">
        <f t="shared" si="93"/>
        <v/>
      </c>
      <c r="AA409" s="89" t="str">
        <f t="shared" si="94"/>
        <v/>
      </c>
      <c r="AB409" s="89" t="str">
        <f t="shared" si="95"/>
        <v/>
      </c>
      <c r="AC409" s="89" t="str">
        <f t="shared" si="96"/>
        <v/>
      </c>
      <c r="AD409" s="100" t="str">
        <f t="shared" si="103"/>
        <v/>
      </c>
      <c r="AE409" s="104" t="str">
        <f t="shared" si="104"/>
        <v/>
      </c>
      <c r="AF409" s="108" t="str">
        <f>IF(AE409&lt;&gt;"",HLOOKUP(AE409,Controle!$2:$3,2,FALSE)+3,"")</f>
        <v/>
      </c>
      <c r="AG409" s="104" t="str">
        <f>IF(AE409&lt;&gt;"",HLOOKUP(AE409,Controle!$2:$3,2,FALSE)+HLOOKUP(AE409,Controle!$2:$3,2,FALSE)*14-8,"")</f>
        <v/>
      </c>
      <c r="AH409" s="105" t="str">
        <f>IF(AJ409&lt;&gt;"",HLOOKUP(AJ409,Controle!$2:$3,2,FALSE)+HLOOKUP(AJ409,Controle!$2:$3,2,FALSE)*14-8,"")</f>
        <v/>
      </c>
      <c r="AI409" s="108" t="str">
        <f>IF(AJ409&lt;&gt;"",HLOOKUP(AJ409,Controle!$2:$3,2,FALSE)+3,"")</f>
        <v/>
      </c>
      <c r="AJ409" s="105" t="str">
        <f t="shared" si="105"/>
        <v/>
      </c>
      <c r="AK409" s="101" t="str">
        <f t="shared" si="106"/>
        <v/>
      </c>
      <c r="AL409" s="89" t="str">
        <f t="shared" si="97"/>
        <v/>
      </c>
      <c r="AM409" s="89" t="str">
        <f t="shared" si="98"/>
        <v/>
      </c>
      <c r="AN409" s="89" t="str">
        <f t="shared" si="99"/>
        <v/>
      </c>
      <c r="AO409" s="89" t="str">
        <f t="shared" si="100"/>
        <v/>
      </c>
      <c r="AP409" s="89" t="str">
        <f t="shared" si="101"/>
        <v/>
      </c>
    </row>
    <row r="410" spans="1:42">
      <c r="A410" t="str">
        <f>IF(B410&lt;&gt;"",VLOOKUP(B410,'Agents Postes'!E$3:F$17,2,FALSE),"")</f>
        <v/>
      </c>
      <c r="B410" s="47"/>
      <c r="C410" s="53"/>
      <c r="D410" s="49"/>
      <c r="E410" s="49"/>
      <c r="F410" s="54"/>
      <c r="G410" s="50"/>
      <c r="H410" s="54"/>
      <c r="I410" s="50"/>
      <c r="J410" s="56"/>
      <c r="K410" s="49"/>
      <c r="L410" s="55"/>
      <c r="M410" s="52"/>
      <c r="N410" s="131"/>
      <c r="P410" s="64" t="str">
        <f t="shared" si="102"/>
        <v>NC</v>
      </c>
      <c r="X410" s="89"/>
      <c r="Y410" s="89" t="str">
        <f t="shared" si="92"/>
        <v/>
      </c>
      <c r="Z410" s="89" t="str">
        <f t="shared" si="93"/>
        <v/>
      </c>
      <c r="AA410" s="89" t="str">
        <f t="shared" si="94"/>
        <v/>
      </c>
      <c r="AB410" s="89" t="str">
        <f t="shared" si="95"/>
        <v/>
      </c>
      <c r="AC410" s="89" t="str">
        <f t="shared" si="96"/>
        <v/>
      </c>
      <c r="AD410" s="100" t="str">
        <f t="shared" si="103"/>
        <v/>
      </c>
      <c r="AE410" s="104" t="str">
        <f t="shared" si="104"/>
        <v/>
      </c>
      <c r="AF410" s="108" t="str">
        <f>IF(AE410&lt;&gt;"",HLOOKUP(AE410,Controle!$2:$3,2,FALSE)+3,"")</f>
        <v/>
      </c>
      <c r="AG410" s="104" t="str">
        <f>IF(AE410&lt;&gt;"",HLOOKUP(AE410,Controle!$2:$3,2,FALSE)+HLOOKUP(AE410,Controle!$2:$3,2,FALSE)*14-8,"")</f>
        <v/>
      </c>
      <c r="AH410" s="105" t="str">
        <f>IF(AJ410&lt;&gt;"",HLOOKUP(AJ410,Controle!$2:$3,2,FALSE)+HLOOKUP(AJ410,Controle!$2:$3,2,FALSE)*14-8,"")</f>
        <v/>
      </c>
      <c r="AI410" s="108" t="str">
        <f>IF(AJ410&lt;&gt;"",HLOOKUP(AJ410,Controle!$2:$3,2,FALSE)+3,"")</f>
        <v/>
      </c>
      <c r="AJ410" s="105" t="str">
        <f t="shared" si="105"/>
        <v/>
      </c>
      <c r="AK410" s="101" t="str">
        <f t="shared" si="106"/>
        <v/>
      </c>
      <c r="AL410" s="89" t="str">
        <f t="shared" si="97"/>
        <v/>
      </c>
      <c r="AM410" s="89" t="str">
        <f t="shared" si="98"/>
        <v/>
      </c>
      <c r="AN410" s="89" t="str">
        <f t="shared" si="99"/>
        <v/>
      </c>
      <c r="AO410" s="89" t="str">
        <f t="shared" si="100"/>
        <v/>
      </c>
      <c r="AP410" s="89" t="str">
        <f t="shared" si="101"/>
        <v/>
      </c>
    </row>
    <row r="411" spans="1:42">
      <c r="A411" t="str">
        <f>IF(B411&lt;&gt;"",VLOOKUP(B411,'Agents Postes'!E$3:F$17,2,FALSE),"")</f>
        <v/>
      </c>
      <c r="B411" s="57"/>
      <c r="C411" s="58"/>
      <c r="D411" s="59"/>
      <c r="E411" s="59"/>
      <c r="F411" s="60"/>
      <c r="G411" s="61"/>
      <c r="H411" s="60"/>
      <c r="I411" s="61"/>
      <c r="J411" s="63"/>
      <c r="K411" s="59"/>
      <c r="L411" s="62"/>
      <c r="M411" s="52"/>
      <c r="N411" s="130"/>
      <c r="P411" s="65" t="str">
        <f t="shared" si="102"/>
        <v>NC</v>
      </c>
      <c r="X411" s="89"/>
      <c r="Y411" s="89" t="str">
        <f t="shared" si="92"/>
        <v/>
      </c>
      <c r="Z411" s="89" t="str">
        <f t="shared" si="93"/>
        <v/>
      </c>
      <c r="AA411" s="89" t="str">
        <f t="shared" si="94"/>
        <v/>
      </c>
      <c r="AB411" s="89" t="str">
        <f t="shared" si="95"/>
        <v/>
      </c>
      <c r="AC411" s="89" t="str">
        <f t="shared" si="96"/>
        <v/>
      </c>
      <c r="AD411" s="100" t="str">
        <f t="shared" si="103"/>
        <v/>
      </c>
      <c r="AE411" s="104" t="str">
        <f t="shared" si="104"/>
        <v/>
      </c>
      <c r="AF411" s="108" t="str">
        <f>IF(AE411&lt;&gt;"",HLOOKUP(AE411,Controle!$2:$3,2,FALSE)+3,"")</f>
        <v/>
      </c>
      <c r="AG411" s="104" t="str">
        <f>IF(AE411&lt;&gt;"",HLOOKUP(AE411,Controle!$2:$3,2,FALSE)+HLOOKUP(AE411,Controle!$2:$3,2,FALSE)*14-8,"")</f>
        <v/>
      </c>
      <c r="AH411" s="105" t="str">
        <f>IF(AJ411&lt;&gt;"",HLOOKUP(AJ411,Controle!$2:$3,2,FALSE)+HLOOKUP(AJ411,Controle!$2:$3,2,FALSE)*14-8,"")</f>
        <v/>
      </c>
      <c r="AI411" s="108" t="str">
        <f>IF(AJ411&lt;&gt;"",HLOOKUP(AJ411,Controle!$2:$3,2,FALSE)+3,"")</f>
        <v/>
      </c>
      <c r="AJ411" s="105" t="str">
        <f t="shared" si="105"/>
        <v/>
      </c>
      <c r="AK411" s="101" t="str">
        <f t="shared" si="106"/>
        <v/>
      </c>
      <c r="AL411" s="89" t="str">
        <f t="shared" si="97"/>
        <v/>
      </c>
      <c r="AM411" s="89" t="str">
        <f t="shared" si="98"/>
        <v/>
      </c>
      <c r="AN411" s="89" t="str">
        <f t="shared" si="99"/>
        <v/>
      </c>
      <c r="AO411" s="89" t="str">
        <f t="shared" si="100"/>
        <v/>
      </c>
      <c r="AP411" s="89" t="str">
        <f t="shared" si="101"/>
        <v/>
      </c>
    </row>
    <row r="412" spans="1:42">
      <c r="A412" t="str">
        <f>IF(B412&lt;&gt;"",VLOOKUP(B412,'Agents Postes'!E$3:F$17,2,FALSE),"")</f>
        <v/>
      </c>
      <c r="B412" s="47"/>
      <c r="C412" s="53"/>
      <c r="D412" s="49"/>
      <c r="E412" s="49"/>
      <c r="F412" s="54"/>
      <c r="G412" s="50"/>
      <c r="H412" s="54"/>
      <c r="I412" s="50"/>
      <c r="J412" s="56"/>
      <c r="K412" s="49"/>
      <c r="L412" s="55"/>
      <c r="M412" s="52"/>
      <c r="N412" s="131"/>
      <c r="P412" s="64" t="str">
        <f t="shared" si="102"/>
        <v>NC</v>
      </c>
      <c r="X412" s="89"/>
      <c r="Y412" s="89" t="str">
        <f t="shared" si="92"/>
        <v/>
      </c>
      <c r="Z412" s="89" t="str">
        <f t="shared" si="93"/>
        <v/>
      </c>
      <c r="AA412" s="89" t="str">
        <f t="shared" si="94"/>
        <v/>
      </c>
      <c r="AB412" s="89" t="str">
        <f t="shared" si="95"/>
        <v/>
      </c>
      <c r="AC412" s="89" t="str">
        <f t="shared" si="96"/>
        <v/>
      </c>
      <c r="AD412" s="100" t="str">
        <f t="shared" si="103"/>
        <v/>
      </c>
      <c r="AE412" s="104" t="str">
        <f t="shared" si="104"/>
        <v/>
      </c>
      <c r="AF412" s="108" t="str">
        <f>IF(AE412&lt;&gt;"",HLOOKUP(AE412,Controle!$2:$3,2,FALSE)+3,"")</f>
        <v/>
      </c>
      <c r="AG412" s="104" t="str">
        <f>IF(AE412&lt;&gt;"",HLOOKUP(AE412,Controle!$2:$3,2,FALSE)+HLOOKUP(AE412,Controle!$2:$3,2,FALSE)*14-8,"")</f>
        <v/>
      </c>
      <c r="AH412" s="105" t="str">
        <f>IF(AJ412&lt;&gt;"",HLOOKUP(AJ412,Controle!$2:$3,2,FALSE)+HLOOKUP(AJ412,Controle!$2:$3,2,FALSE)*14-8,"")</f>
        <v/>
      </c>
      <c r="AI412" s="108" t="str">
        <f>IF(AJ412&lt;&gt;"",HLOOKUP(AJ412,Controle!$2:$3,2,FALSE)+3,"")</f>
        <v/>
      </c>
      <c r="AJ412" s="105" t="str">
        <f t="shared" si="105"/>
        <v/>
      </c>
      <c r="AK412" s="101" t="str">
        <f t="shared" si="106"/>
        <v/>
      </c>
      <c r="AL412" s="89" t="str">
        <f t="shared" si="97"/>
        <v/>
      </c>
      <c r="AM412" s="89" t="str">
        <f t="shared" si="98"/>
        <v/>
      </c>
      <c r="AN412" s="89" t="str">
        <f t="shared" si="99"/>
        <v/>
      </c>
      <c r="AO412" s="89" t="str">
        <f t="shared" si="100"/>
        <v/>
      </c>
      <c r="AP412" s="89" t="str">
        <f t="shared" si="101"/>
        <v/>
      </c>
    </row>
    <row r="413" spans="1:42">
      <c r="A413" t="str">
        <f>IF(B413&lt;&gt;"",VLOOKUP(B413,'Agents Postes'!E$3:F$17,2,FALSE),"")</f>
        <v/>
      </c>
      <c r="B413" s="57"/>
      <c r="C413" s="58"/>
      <c r="D413" s="59"/>
      <c r="E413" s="59"/>
      <c r="F413" s="60"/>
      <c r="G413" s="61"/>
      <c r="H413" s="60"/>
      <c r="I413" s="61"/>
      <c r="J413" s="63"/>
      <c r="K413" s="59"/>
      <c r="L413" s="62"/>
      <c r="M413" s="52"/>
      <c r="N413" s="130"/>
      <c r="P413" s="65" t="str">
        <f t="shared" si="102"/>
        <v>NC</v>
      </c>
      <c r="X413" s="89"/>
      <c r="Y413" s="89" t="str">
        <f t="shared" si="92"/>
        <v/>
      </c>
      <c r="Z413" s="89" t="str">
        <f t="shared" si="93"/>
        <v/>
      </c>
      <c r="AA413" s="89" t="str">
        <f t="shared" si="94"/>
        <v/>
      </c>
      <c r="AB413" s="89" t="str">
        <f t="shared" si="95"/>
        <v/>
      </c>
      <c r="AC413" s="89" t="str">
        <f t="shared" si="96"/>
        <v/>
      </c>
      <c r="AD413" s="100" t="str">
        <f t="shared" si="103"/>
        <v/>
      </c>
      <c r="AE413" s="104" t="str">
        <f t="shared" si="104"/>
        <v/>
      </c>
      <c r="AF413" s="108" t="str">
        <f>IF(AE413&lt;&gt;"",HLOOKUP(AE413,Controle!$2:$3,2,FALSE)+3,"")</f>
        <v/>
      </c>
      <c r="AG413" s="104" t="str">
        <f>IF(AE413&lt;&gt;"",HLOOKUP(AE413,Controle!$2:$3,2,FALSE)+HLOOKUP(AE413,Controle!$2:$3,2,FALSE)*14-8,"")</f>
        <v/>
      </c>
      <c r="AH413" s="105" t="str">
        <f>IF(AJ413&lt;&gt;"",HLOOKUP(AJ413,Controle!$2:$3,2,FALSE)+HLOOKUP(AJ413,Controle!$2:$3,2,FALSE)*14-8,"")</f>
        <v/>
      </c>
      <c r="AI413" s="108" t="str">
        <f>IF(AJ413&lt;&gt;"",HLOOKUP(AJ413,Controle!$2:$3,2,FALSE)+3,"")</f>
        <v/>
      </c>
      <c r="AJ413" s="105" t="str">
        <f t="shared" si="105"/>
        <v/>
      </c>
      <c r="AK413" s="101" t="str">
        <f t="shared" si="106"/>
        <v/>
      </c>
      <c r="AL413" s="89" t="str">
        <f t="shared" si="97"/>
        <v/>
      </c>
      <c r="AM413" s="89" t="str">
        <f t="shared" si="98"/>
        <v/>
      </c>
      <c r="AN413" s="89" t="str">
        <f t="shared" si="99"/>
        <v/>
      </c>
      <c r="AO413" s="89" t="str">
        <f t="shared" si="100"/>
        <v/>
      </c>
      <c r="AP413" s="89" t="str">
        <f t="shared" si="101"/>
        <v/>
      </c>
    </row>
    <row r="414" spans="1:42">
      <c r="A414" t="str">
        <f>IF(B414&lt;&gt;"",VLOOKUP(B414,'Agents Postes'!E$3:F$17,2,FALSE),"")</f>
        <v/>
      </c>
      <c r="B414" s="47"/>
      <c r="C414" s="53"/>
      <c r="D414" s="49"/>
      <c r="E414" s="49"/>
      <c r="F414" s="54"/>
      <c r="G414" s="50"/>
      <c r="H414" s="54"/>
      <c r="I414" s="50"/>
      <c r="J414" s="56"/>
      <c r="K414" s="49"/>
      <c r="L414" s="55"/>
      <c r="M414" s="52"/>
      <c r="N414" s="131"/>
      <c r="P414" s="64" t="str">
        <f t="shared" si="102"/>
        <v>NC</v>
      </c>
      <c r="X414" s="89"/>
      <c r="Y414" s="89" t="str">
        <f t="shared" si="92"/>
        <v/>
      </c>
      <c r="Z414" s="89" t="str">
        <f t="shared" si="93"/>
        <v/>
      </c>
      <c r="AA414" s="89" t="str">
        <f t="shared" si="94"/>
        <v/>
      </c>
      <c r="AB414" s="89" t="str">
        <f t="shared" si="95"/>
        <v/>
      </c>
      <c r="AC414" s="89" t="str">
        <f t="shared" si="96"/>
        <v/>
      </c>
      <c r="AD414" s="100" t="str">
        <f t="shared" si="103"/>
        <v/>
      </c>
      <c r="AE414" s="104" t="str">
        <f t="shared" si="104"/>
        <v/>
      </c>
      <c r="AF414" s="108" t="str">
        <f>IF(AE414&lt;&gt;"",HLOOKUP(AE414,Controle!$2:$3,2,FALSE)+3,"")</f>
        <v/>
      </c>
      <c r="AG414" s="104" t="str">
        <f>IF(AE414&lt;&gt;"",HLOOKUP(AE414,Controle!$2:$3,2,FALSE)+HLOOKUP(AE414,Controle!$2:$3,2,FALSE)*14-8,"")</f>
        <v/>
      </c>
      <c r="AH414" s="105" t="str">
        <f>IF(AJ414&lt;&gt;"",HLOOKUP(AJ414,Controle!$2:$3,2,FALSE)+HLOOKUP(AJ414,Controle!$2:$3,2,FALSE)*14-8,"")</f>
        <v/>
      </c>
      <c r="AI414" s="108" t="str">
        <f>IF(AJ414&lt;&gt;"",HLOOKUP(AJ414,Controle!$2:$3,2,FALSE)+3,"")</f>
        <v/>
      </c>
      <c r="AJ414" s="105" t="str">
        <f t="shared" si="105"/>
        <v/>
      </c>
      <c r="AK414" s="101" t="str">
        <f t="shared" si="106"/>
        <v/>
      </c>
      <c r="AL414" s="89" t="str">
        <f t="shared" si="97"/>
        <v/>
      </c>
      <c r="AM414" s="89" t="str">
        <f t="shared" si="98"/>
        <v/>
      </c>
      <c r="AN414" s="89" t="str">
        <f t="shared" si="99"/>
        <v/>
      </c>
      <c r="AO414" s="89" t="str">
        <f t="shared" si="100"/>
        <v/>
      </c>
      <c r="AP414" s="89" t="str">
        <f t="shared" si="101"/>
        <v/>
      </c>
    </row>
    <row r="415" spans="1:42">
      <c r="A415" t="str">
        <f>IF(B415&lt;&gt;"",VLOOKUP(B415,'Agents Postes'!E$3:F$17,2,FALSE),"")</f>
        <v/>
      </c>
      <c r="B415" s="57"/>
      <c r="C415" s="58"/>
      <c r="D415" s="59"/>
      <c r="E415" s="59"/>
      <c r="F415" s="60"/>
      <c r="G415" s="61"/>
      <c r="H415" s="60"/>
      <c r="I415" s="61"/>
      <c r="J415" s="63"/>
      <c r="K415" s="59"/>
      <c r="L415" s="62"/>
      <c r="M415" s="52"/>
      <c r="N415" s="130"/>
      <c r="P415" s="65" t="str">
        <f t="shared" si="102"/>
        <v>NC</v>
      </c>
      <c r="X415" s="89"/>
      <c r="Y415" s="89" t="str">
        <f t="shared" si="92"/>
        <v/>
      </c>
      <c r="Z415" s="89" t="str">
        <f t="shared" si="93"/>
        <v/>
      </c>
      <c r="AA415" s="89" t="str">
        <f t="shared" si="94"/>
        <v/>
      </c>
      <c r="AB415" s="89" t="str">
        <f t="shared" si="95"/>
        <v/>
      </c>
      <c r="AC415" s="89" t="str">
        <f t="shared" si="96"/>
        <v/>
      </c>
      <c r="AD415" s="100" t="str">
        <f t="shared" si="103"/>
        <v/>
      </c>
      <c r="AE415" s="104" t="str">
        <f t="shared" si="104"/>
        <v/>
      </c>
      <c r="AF415" s="108" t="str">
        <f>IF(AE415&lt;&gt;"",HLOOKUP(AE415,Controle!$2:$3,2,FALSE)+3,"")</f>
        <v/>
      </c>
      <c r="AG415" s="104" t="str">
        <f>IF(AE415&lt;&gt;"",HLOOKUP(AE415,Controle!$2:$3,2,FALSE)+HLOOKUP(AE415,Controle!$2:$3,2,FALSE)*14-8,"")</f>
        <v/>
      </c>
      <c r="AH415" s="105" t="str">
        <f>IF(AJ415&lt;&gt;"",HLOOKUP(AJ415,Controle!$2:$3,2,FALSE)+HLOOKUP(AJ415,Controle!$2:$3,2,FALSE)*14-8,"")</f>
        <v/>
      </c>
      <c r="AI415" s="108" t="str">
        <f>IF(AJ415&lt;&gt;"",HLOOKUP(AJ415,Controle!$2:$3,2,FALSE)+3,"")</f>
        <v/>
      </c>
      <c r="AJ415" s="105" t="str">
        <f t="shared" si="105"/>
        <v/>
      </c>
      <c r="AK415" s="101" t="str">
        <f t="shared" si="106"/>
        <v/>
      </c>
      <c r="AL415" s="89" t="str">
        <f t="shared" si="97"/>
        <v/>
      </c>
      <c r="AM415" s="89" t="str">
        <f t="shared" si="98"/>
        <v/>
      </c>
      <c r="AN415" s="89" t="str">
        <f t="shared" si="99"/>
        <v/>
      </c>
      <c r="AO415" s="89" t="str">
        <f t="shared" si="100"/>
        <v/>
      </c>
      <c r="AP415" s="89" t="str">
        <f t="shared" si="101"/>
        <v/>
      </c>
    </row>
    <row r="416" spans="1:42">
      <c r="A416" t="str">
        <f>IF(B416&lt;&gt;"",VLOOKUP(B416,'Agents Postes'!E$3:F$17,2,FALSE),"")</f>
        <v/>
      </c>
      <c r="B416" s="47"/>
      <c r="C416" s="53"/>
      <c r="D416" s="49"/>
      <c r="E416" s="49"/>
      <c r="F416" s="54"/>
      <c r="G416" s="50"/>
      <c r="H416" s="54"/>
      <c r="I416" s="50"/>
      <c r="J416" s="56"/>
      <c r="K416" s="49"/>
      <c r="L416" s="55"/>
      <c r="M416" s="52"/>
      <c r="N416" s="131"/>
      <c r="P416" s="64" t="str">
        <f t="shared" si="102"/>
        <v>NC</v>
      </c>
      <c r="X416" s="89"/>
      <c r="Y416" s="89" t="str">
        <f t="shared" si="92"/>
        <v/>
      </c>
      <c r="Z416" s="89" t="str">
        <f t="shared" si="93"/>
        <v/>
      </c>
      <c r="AA416" s="89" t="str">
        <f t="shared" si="94"/>
        <v/>
      </c>
      <c r="AB416" s="89" t="str">
        <f t="shared" si="95"/>
        <v/>
      </c>
      <c r="AC416" s="89" t="str">
        <f t="shared" si="96"/>
        <v/>
      </c>
      <c r="AD416" s="100" t="str">
        <f t="shared" si="103"/>
        <v/>
      </c>
      <c r="AE416" s="104" t="str">
        <f t="shared" si="104"/>
        <v/>
      </c>
      <c r="AF416" s="108" t="str">
        <f>IF(AE416&lt;&gt;"",HLOOKUP(AE416,Controle!$2:$3,2,FALSE)+3,"")</f>
        <v/>
      </c>
      <c r="AG416" s="104" t="str">
        <f>IF(AE416&lt;&gt;"",HLOOKUP(AE416,Controle!$2:$3,2,FALSE)+HLOOKUP(AE416,Controle!$2:$3,2,FALSE)*14-8,"")</f>
        <v/>
      </c>
      <c r="AH416" s="105" t="str">
        <f>IF(AJ416&lt;&gt;"",HLOOKUP(AJ416,Controle!$2:$3,2,FALSE)+HLOOKUP(AJ416,Controle!$2:$3,2,FALSE)*14-8,"")</f>
        <v/>
      </c>
      <c r="AI416" s="108" t="str">
        <f>IF(AJ416&lt;&gt;"",HLOOKUP(AJ416,Controle!$2:$3,2,FALSE)+3,"")</f>
        <v/>
      </c>
      <c r="AJ416" s="105" t="str">
        <f t="shared" si="105"/>
        <v/>
      </c>
      <c r="AK416" s="101" t="str">
        <f t="shared" si="106"/>
        <v/>
      </c>
      <c r="AL416" s="89" t="str">
        <f t="shared" si="97"/>
        <v/>
      </c>
      <c r="AM416" s="89" t="str">
        <f t="shared" si="98"/>
        <v/>
      </c>
      <c r="AN416" s="89" t="str">
        <f t="shared" si="99"/>
        <v/>
      </c>
      <c r="AO416" s="89" t="str">
        <f t="shared" si="100"/>
        <v/>
      </c>
      <c r="AP416" s="89" t="str">
        <f t="shared" si="101"/>
        <v/>
      </c>
    </row>
    <row r="417" spans="1:42">
      <c r="A417" t="str">
        <f>IF(B417&lt;&gt;"",VLOOKUP(B417,'Agents Postes'!E$3:F$17,2,FALSE),"")</f>
        <v/>
      </c>
      <c r="B417" s="57"/>
      <c r="C417" s="58"/>
      <c r="D417" s="59"/>
      <c r="E417" s="59"/>
      <c r="F417" s="60"/>
      <c r="G417" s="61"/>
      <c r="H417" s="60"/>
      <c r="I417" s="61"/>
      <c r="J417" s="63"/>
      <c r="K417" s="59"/>
      <c r="L417" s="62"/>
      <c r="M417" s="52"/>
      <c r="N417" s="130"/>
      <c r="P417" s="65" t="str">
        <f t="shared" si="102"/>
        <v>NC</v>
      </c>
      <c r="X417" s="89"/>
      <c r="Y417" s="89" t="str">
        <f t="shared" si="92"/>
        <v/>
      </c>
      <c r="Z417" s="89" t="str">
        <f t="shared" si="93"/>
        <v/>
      </c>
      <c r="AA417" s="89" t="str">
        <f t="shared" si="94"/>
        <v/>
      </c>
      <c r="AB417" s="89" t="str">
        <f t="shared" si="95"/>
        <v/>
      </c>
      <c r="AC417" s="89" t="str">
        <f t="shared" si="96"/>
        <v/>
      </c>
      <c r="AD417" s="100" t="str">
        <f t="shared" si="103"/>
        <v/>
      </c>
      <c r="AE417" s="104" t="str">
        <f t="shared" si="104"/>
        <v/>
      </c>
      <c r="AF417" s="108" t="str">
        <f>IF(AE417&lt;&gt;"",HLOOKUP(AE417,Controle!$2:$3,2,FALSE)+3,"")</f>
        <v/>
      </c>
      <c r="AG417" s="104" t="str">
        <f>IF(AE417&lt;&gt;"",HLOOKUP(AE417,Controle!$2:$3,2,FALSE)+HLOOKUP(AE417,Controle!$2:$3,2,FALSE)*14-8,"")</f>
        <v/>
      </c>
      <c r="AH417" s="105" t="str">
        <f>IF(AJ417&lt;&gt;"",HLOOKUP(AJ417,Controle!$2:$3,2,FALSE)+HLOOKUP(AJ417,Controle!$2:$3,2,FALSE)*14-8,"")</f>
        <v/>
      </c>
      <c r="AI417" s="108" t="str">
        <f>IF(AJ417&lt;&gt;"",HLOOKUP(AJ417,Controle!$2:$3,2,FALSE)+3,"")</f>
        <v/>
      </c>
      <c r="AJ417" s="105" t="str">
        <f t="shared" si="105"/>
        <v/>
      </c>
      <c r="AK417" s="101" t="str">
        <f t="shared" si="106"/>
        <v/>
      </c>
      <c r="AL417" s="89" t="str">
        <f t="shared" si="97"/>
        <v/>
      </c>
      <c r="AM417" s="89" t="str">
        <f t="shared" si="98"/>
        <v/>
      </c>
      <c r="AN417" s="89" t="str">
        <f t="shared" si="99"/>
        <v/>
      </c>
      <c r="AO417" s="89" t="str">
        <f t="shared" si="100"/>
        <v/>
      </c>
      <c r="AP417" s="89" t="str">
        <f t="shared" si="101"/>
        <v/>
      </c>
    </row>
    <row r="418" spans="1:42">
      <c r="A418" t="str">
        <f>IF(B418&lt;&gt;"",VLOOKUP(B418,'Agents Postes'!E$3:F$17,2,FALSE),"")</f>
        <v/>
      </c>
      <c r="B418" s="47"/>
      <c r="C418" s="53"/>
      <c r="D418" s="49"/>
      <c r="E418" s="49"/>
      <c r="F418" s="54"/>
      <c r="G418" s="50"/>
      <c r="H418" s="54"/>
      <c r="I418" s="50"/>
      <c r="J418" s="56"/>
      <c r="K418" s="49"/>
      <c r="L418" s="55"/>
      <c r="M418" s="52"/>
      <c r="N418" s="131"/>
      <c r="P418" s="64" t="str">
        <f t="shared" si="102"/>
        <v>NC</v>
      </c>
      <c r="X418" s="89"/>
      <c r="Y418" s="89" t="str">
        <f t="shared" si="92"/>
        <v/>
      </c>
      <c r="Z418" s="89" t="str">
        <f t="shared" si="93"/>
        <v/>
      </c>
      <c r="AA418" s="89" t="str">
        <f t="shared" si="94"/>
        <v/>
      </c>
      <c r="AB418" s="89" t="str">
        <f t="shared" si="95"/>
        <v/>
      </c>
      <c r="AC418" s="89" t="str">
        <f t="shared" si="96"/>
        <v/>
      </c>
      <c r="AD418" s="100" t="str">
        <f t="shared" si="103"/>
        <v/>
      </c>
      <c r="AE418" s="104" t="str">
        <f t="shared" si="104"/>
        <v/>
      </c>
      <c r="AF418" s="108" t="str">
        <f>IF(AE418&lt;&gt;"",HLOOKUP(AE418,Controle!$2:$3,2,FALSE)+3,"")</f>
        <v/>
      </c>
      <c r="AG418" s="104" t="str">
        <f>IF(AE418&lt;&gt;"",HLOOKUP(AE418,Controle!$2:$3,2,FALSE)+HLOOKUP(AE418,Controle!$2:$3,2,FALSE)*14-8,"")</f>
        <v/>
      </c>
      <c r="AH418" s="105" t="str">
        <f>IF(AJ418&lt;&gt;"",HLOOKUP(AJ418,Controle!$2:$3,2,FALSE)+HLOOKUP(AJ418,Controle!$2:$3,2,FALSE)*14-8,"")</f>
        <v/>
      </c>
      <c r="AI418" s="108" t="str">
        <f>IF(AJ418&lt;&gt;"",HLOOKUP(AJ418,Controle!$2:$3,2,FALSE)+3,"")</f>
        <v/>
      </c>
      <c r="AJ418" s="105" t="str">
        <f t="shared" si="105"/>
        <v/>
      </c>
      <c r="AK418" s="101" t="str">
        <f t="shared" si="106"/>
        <v/>
      </c>
      <c r="AL418" s="89" t="str">
        <f t="shared" si="97"/>
        <v/>
      </c>
      <c r="AM418" s="89" t="str">
        <f t="shared" si="98"/>
        <v/>
      </c>
      <c r="AN418" s="89" t="str">
        <f t="shared" si="99"/>
        <v/>
      </c>
      <c r="AO418" s="89" t="str">
        <f t="shared" si="100"/>
        <v/>
      </c>
      <c r="AP418" s="89" t="str">
        <f t="shared" si="101"/>
        <v/>
      </c>
    </row>
    <row r="419" spans="1:42">
      <c r="A419" t="str">
        <f>IF(B419&lt;&gt;"",VLOOKUP(B419,'Agents Postes'!E$3:F$17,2,FALSE),"")</f>
        <v/>
      </c>
      <c r="B419" s="57"/>
      <c r="C419" s="58"/>
      <c r="D419" s="59"/>
      <c r="E419" s="59"/>
      <c r="F419" s="60"/>
      <c r="G419" s="61"/>
      <c r="H419" s="60"/>
      <c r="I419" s="61"/>
      <c r="J419" s="63"/>
      <c r="K419" s="59"/>
      <c r="L419" s="62"/>
      <c r="M419" s="52"/>
      <c r="N419" s="130"/>
      <c r="P419" s="65" t="str">
        <f t="shared" si="102"/>
        <v>NC</v>
      </c>
      <c r="X419" s="89"/>
      <c r="Y419" s="89" t="str">
        <f t="shared" si="92"/>
        <v/>
      </c>
      <c r="Z419" s="89" t="str">
        <f t="shared" si="93"/>
        <v/>
      </c>
      <c r="AA419" s="89" t="str">
        <f t="shared" si="94"/>
        <v/>
      </c>
      <c r="AB419" s="89" t="str">
        <f t="shared" si="95"/>
        <v/>
      </c>
      <c r="AC419" s="89" t="str">
        <f t="shared" si="96"/>
        <v/>
      </c>
      <c r="AD419" s="100" t="str">
        <f t="shared" si="103"/>
        <v/>
      </c>
      <c r="AE419" s="104" t="str">
        <f t="shared" si="104"/>
        <v/>
      </c>
      <c r="AF419" s="108" t="str">
        <f>IF(AE419&lt;&gt;"",HLOOKUP(AE419,Controle!$2:$3,2,FALSE)+3,"")</f>
        <v/>
      </c>
      <c r="AG419" s="104" t="str">
        <f>IF(AE419&lt;&gt;"",HLOOKUP(AE419,Controle!$2:$3,2,FALSE)+HLOOKUP(AE419,Controle!$2:$3,2,FALSE)*14-8,"")</f>
        <v/>
      </c>
      <c r="AH419" s="105" t="str">
        <f>IF(AJ419&lt;&gt;"",HLOOKUP(AJ419,Controle!$2:$3,2,FALSE)+HLOOKUP(AJ419,Controle!$2:$3,2,FALSE)*14-8,"")</f>
        <v/>
      </c>
      <c r="AI419" s="108" t="str">
        <f>IF(AJ419&lt;&gt;"",HLOOKUP(AJ419,Controle!$2:$3,2,FALSE)+3,"")</f>
        <v/>
      </c>
      <c r="AJ419" s="105" t="str">
        <f t="shared" si="105"/>
        <v/>
      </c>
      <c r="AK419" s="101" t="str">
        <f t="shared" si="106"/>
        <v/>
      </c>
      <c r="AL419" s="89" t="str">
        <f t="shared" si="97"/>
        <v/>
      </c>
      <c r="AM419" s="89" t="str">
        <f t="shared" si="98"/>
        <v/>
      </c>
      <c r="AN419" s="89" t="str">
        <f t="shared" si="99"/>
        <v/>
      </c>
      <c r="AO419" s="89" t="str">
        <f t="shared" si="100"/>
        <v/>
      </c>
      <c r="AP419" s="89" t="str">
        <f t="shared" si="101"/>
        <v/>
      </c>
    </row>
    <row r="420" spans="1:42">
      <c r="A420" t="str">
        <f>IF(B420&lt;&gt;"",VLOOKUP(B420,'Agents Postes'!E$3:F$17,2,FALSE),"")</f>
        <v/>
      </c>
      <c r="B420" s="47"/>
      <c r="C420" s="53"/>
      <c r="D420" s="49"/>
      <c r="E420" s="49"/>
      <c r="F420" s="54"/>
      <c r="G420" s="50"/>
      <c r="H420" s="54"/>
      <c r="I420" s="50"/>
      <c r="J420" s="56"/>
      <c r="K420" s="49"/>
      <c r="L420" s="55"/>
      <c r="M420" s="52"/>
      <c r="N420" s="131"/>
      <c r="P420" s="64" t="str">
        <f t="shared" si="102"/>
        <v>NC</v>
      </c>
      <c r="X420" s="89"/>
      <c r="Y420" s="89" t="str">
        <f t="shared" si="92"/>
        <v/>
      </c>
      <c r="Z420" s="89" t="str">
        <f t="shared" si="93"/>
        <v/>
      </c>
      <c r="AA420" s="89" t="str">
        <f t="shared" si="94"/>
        <v/>
      </c>
      <c r="AB420" s="89" t="str">
        <f t="shared" si="95"/>
        <v/>
      </c>
      <c r="AC420" s="89" t="str">
        <f t="shared" si="96"/>
        <v/>
      </c>
      <c r="AD420" s="100" t="str">
        <f t="shared" si="103"/>
        <v/>
      </c>
      <c r="AE420" s="104" t="str">
        <f t="shared" si="104"/>
        <v/>
      </c>
      <c r="AF420" s="108" t="str">
        <f>IF(AE420&lt;&gt;"",HLOOKUP(AE420,Controle!$2:$3,2,FALSE)+3,"")</f>
        <v/>
      </c>
      <c r="AG420" s="104" t="str">
        <f>IF(AE420&lt;&gt;"",HLOOKUP(AE420,Controle!$2:$3,2,FALSE)+HLOOKUP(AE420,Controle!$2:$3,2,FALSE)*14-8,"")</f>
        <v/>
      </c>
      <c r="AH420" s="105" t="str">
        <f>IF(AJ420&lt;&gt;"",HLOOKUP(AJ420,Controle!$2:$3,2,FALSE)+HLOOKUP(AJ420,Controle!$2:$3,2,FALSE)*14-8,"")</f>
        <v/>
      </c>
      <c r="AI420" s="108" t="str">
        <f>IF(AJ420&lt;&gt;"",HLOOKUP(AJ420,Controle!$2:$3,2,FALSE)+3,"")</f>
        <v/>
      </c>
      <c r="AJ420" s="105" t="str">
        <f t="shared" si="105"/>
        <v/>
      </c>
      <c r="AK420" s="101" t="str">
        <f t="shared" si="106"/>
        <v/>
      </c>
      <c r="AL420" s="89" t="str">
        <f t="shared" si="97"/>
        <v/>
      </c>
      <c r="AM420" s="89" t="str">
        <f t="shared" si="98"/>
        <v/>
      </c>
      <c r="AN420" s="89" t="str">
        <f t="shared" si="99"/>
        <v/>
      </c>
      <c r="AO420" s="89" t="str">
        <f t="shared" si="100"/>
        <v/>
      </c>
      <c r="AP420" s="89" t="str">
        <f t="shared" si="101"/>
        <v/>
      </c>
    </row>
    <row r="421" spans="1:42">
      <c r="A421" t="str">
        <f>IF(B421&lt;&gt;"",VLOOKUP(B421,'Agents Postes'!E$3:F$17,2,FALSE),"")</f>
        <v/>
      </c>
      <c r="B421" s="57"/>
      <c r="C421" s="58"/>
      <c r="D421" s="59"/>
      <c r="E421" s="59"/>
      <c r="F421" s="60"/>
      <c r="G421" s="61"/>
      <c r="H421" s="60"/>
      <c r="I421" s="61"/>
      <c r="J421" s="63"/>
      <c r="K421" s="59"/>
      <c r="L421" s="62"/>
      <c r="M421" s="52"/>
      <c r="N421" s="130"/>
      <c r="P421" s="65" t="str">
        <f t="shared" si="102"/>
        <v>NC</v>
      </c>
      <c r="X421" s="89"/>
      <c r="Y421" s="89" t="str">
        <f t="shared" si="92"/>
        <v/>
      </c>
      <c r="Z421" s="89" t="str">
        <f t="shared" si="93"/>
        <v/>
      </c>
      <c r="AA421" s="89" t="str">
        <f t="shared" si="94"/>
        <v/>
      </c>
      <c r="AB421" s="89" t="str">
        <f t="shared" si="95"/>
        <v/>
      </c>
      <c r="AC421" s="89" t="str">
        <f t="shared" si="96"/>
        <v/>
      </c>
      <c r="AD421" s="100" t="str">
        <f t="shared" si="103"/>
        <v/>
      </c>
      <c r="AE421" s="104" t="str">
        <f t="shared" si="104"/>
        <v/>
      </c>
      <c r="AF421" s="108" t="str">
        <f>IF(AE421&lt;&gt;"",HLOOKUP(AE421,Controle!$2:$3,2,FALSE)+3,"")</f>
        <v/>
      </c>
      <c r="AG421" s="104" t="str">
        <f>IF(AE421&lt;&gt;"",HLOOKUP(AE421,Controle!$2:$3,2,FALSE)+HLOOKUP(AE421,Controle!$2:$3,2,FALSE)*14-8,"")</f>
        <v/>
      </c>
      <c r="AH421" s="105" t="str">
        <f>IF(AJ421&lt;&gt;"",HLOOKUP(AJ421,Controle!$2:$3,2,FALSE)+HLOOKUP(AJ421,Controle!$2:$3,2,FALSE)*14-8,"")</f>
        <v/>
      </c>
      <c r="AI421" s="108" t="str">
        <f>IF(AJ421&lt;&gt;"",HLOOKUP(AJ421,Controle!$2:$3,2,FALSE)+3,"")</f>
        <v/>
      </c>
      <c r="AJ421" s="105" t="str">
        <f t="shared" si="105"/>
        <v/>
      </c>
      <c r="AK421" s="101" t="str">
        <f t="shared" si="106"/>
        <v/>
      </c>
      <c r="AL421" s="89" t="str">
        <f t="shared" si="97"/>
        <v/>
      </c>
      <c r="AM421" s="89" t="str">
        <f t="shared" si="98"/>
        <v/>
      </c>
      <c r="AN421" s="89" t="str">
        <f t="shared" si="99"/>
        <v/>
      </c>
      <c r="AO421" s="89" t="str">
        <f t="shared" si="100"/>
        <v/>
      </c>
      <c r="AP421" s="89" t="str">
        <f t="shared" si="101"/>
        <v/>
      </c>
    </row>
    <row r="422" spans="1:42">
      <c r="A422" t="str">
        <f>IF(B422&lt;&gt;"",VLOOKUP(B422,'Agents Postes'!E$3:F$17,2,FALSE),"")</f>
        <v/>
      </c>
      <c r="B422" s="47"/>
      <c r="C422" s="53"/>
      <c r="D422" s="49"/>
      <c r="E422" s="49"/>
      <c r="F422" s="54"/>
      <c r="G422" s="50"/>
      <c r="H422" s="54"/>
      <c r="I422" s="50"/>
      <c r="J422" s="56"/>
      <c r="K422" s="49"/>
      <c r="L422" s="55"/>
      <c r="M422" s="52"/>
      <c r="N422" s="131"/>
      <c r="P422" s="64" t="str">
        <f t="shared" si="102"/>
        <v>NC</v>
      </c>
      <c r="X422" s="89"/>
      <c r="Y422" s="89" t="str">
        <f t="shared" si="92"/>
        <v/>
      </c>
      <c r="Z422" s="89" t="str">
        <f t="shared" si="93"/>
        <v/>
      </c>
      <c r="AA422" s="89" t="str">
        <f t="shared" si="94"/>
        <v/>
      </c>
      <c r="AB422" s="89" t="str">
        <f t="shared" si="95"/>
        <v/>
      </c>
      <c r="AC422" s="89" t="str">
        <f t="shared" si="96"/>
        <v/>
      </c>
      <c r="AD422" s="100" t="str">
        <f t="shared" si="103"/>
        <v/>
      </c>
      <c r="AE422" s="104" t="str">
        <f t="shared" si="104"/>
        <v/>
      </c>
      <c r="AF422" s="108" t="str">
        <f>IF(AE422&lt;&gt;"",HLOOKUP(AE422,Controle!$2:$3,2,FALSE)+3,"")</f>
        <v/>
      </c>
      <c r="AG422" s="104" t="str">
        <f>IF(AE422&lt;&gt;"",HLOOKUP(AE422,Controle!$2:$3,2,FALSE)+HLOOKUP(AE422,Controle!$2:$3,2,FALSE)*14-8,"")</f>
        <v/>
      </c>
      <c r="AH422" s="105" t="str">
        <f>IF(AJ422&lt;&gt;"",HLOOKUP(AJ422,Controle!$2:$3,2,FALSE)+HLOOKUP(AJ422,Controle!$2:$3,2,FALSE)*14-8,"")</f>
        <v/>
      </c>
      <c r="AI422" s="108" t="str">
        <f>IF(AJ422&lt;&gt;"",HLOOKUP(AJ422,Controle!$2:$3,2,FALSE)+3,"")</f>
        <v/>
      </c>
      <c r="AJ422" s="105" t="str">
        <f t="shared" si="105"/>
        <v/>
      </c>
      <c r="AK422" s="101" t="str">
        <f t="shared" si="106"/>
        <v/>
      </c>
      <c r="AL422" s="89" t="str">
        <f t="shared" si="97"/>
        <v/>
      </c>
      <c r="AM422" s="89" t="str">
        <f t="shared" si="98"/>
        <v/>
      </c>
      <c r="AN422" s="89" t="str">
        <f t="shared" si="99"/>
        <v/>
      </c>
      <c r="AO422" s="89" t="str">
        <f t="shared" si="100"/>
        <v/>
      </c>
      <c r="AP422" s="89" t="str">
        <f t="shared" si="101"/>
        <v/>
      </c>
    </row>
    <row r="423" spans="1:42">
      <c r="A423" t="str">
        <f>IF(B423&lt;&gt;"",VLOOKUP(B423,'Agents Postes'!E$3:F$17,2,FALSE),"")</f>
        <v/>
      </c>
      <c r="B423" s="57"/>
      <c r="C423" s="58"/>
      <c r="D423" s="59"/>
      <c r="E423" s="59"/>
      <c r="F423" s="60"/>
      <c r="G423" s="61"/>
      <c r="H423" s="60"/>
      <c r="I423" s="61"/>
      <c r="J423" s="63"/>
      <c r="K423" s="59"/>
      <c r="L423" s="62"/>
      <c r="M423" s="52"/>
      <c r="N423" s="130"/>
      <c r="P423" s="65" t="str">
        <f t="shared" si="102"/>
        <v>NC</v>
      </c>
      <c r="X423" s="89"/>
      <c r="Y423" s="89" t="str">
        <f t="shared" si="92"/>
        <v/>
      </c>
      <c r="Z423" s="89" t="str">
        <f t="shared" si="93"/>
        <v/>
      </c>
      <c r="AA423" s="89" t="str">
        <f t="shared" si="94"/>
        <v/>
      </c>
      <c r="AB423" s="89" t="str">
        <f t="shared" si="95"/>
        <v/>
      </c>
      <c r="AC423" s="89" t="str">
        <f t="shared" si="96"/>
        <v/>
      </c>
      <c r="AD423" s="100" t="str">
        <f t="shared" si="103"/>
        <v/>
      </c>
      <c r="AE423" s="104" t="str">
        <f t="shared" si="104"/>
        <v/>
      </c>
      <c r="AF423" s="108" t="str">
        <f>IF(AE423&lt;&gt;"",HLOOKUP(AE423,Controle!$2:$3,2,FALSE)+3,"")</f>
        <v/>
      </c>
      <c r="AG423" s="104" t="str">
        <f>IF(AE423&lt;&gt;"",HLOOKUP(AE423,Controle!$2:$3,2,FALSE)+HLOOKUP(AE423,Controle!$2:$3,2,FALSE)*14-8,"")</f>
        <v/>
      </c>
      <c r="AH423" s="105" t="str">
        <f>IF(AJ423&lt;&gt;"",HLOOKUP(AJ423,Controle!$2:$3,2,FALSE)+HLOOKUP(AJ423,Controle!$2:$3,2,FALSE)*14-8,"")</f>
        <v/>
      </c>
      <c r="AI423" s="108" t="str">
        <f>IF(AJ423&lt;&gt;"",HLOOKUP(AJ423,Controle!$2:$3,2,FALSE)+3,"")</f>
        <v/>
      </c>
      <c r="AJ423" s="105" t="str">
        <f t="shared" si="105"/>
        <v/>
      </c>
      <c r="AK423" s="101" t="str">
        <f t="shared" si="106"/>
        <v/>
      </c>
      <c r="AL423" s="89" t="str">
        <f t="shared" si="97"/>
        <v/>
      </c>
      <c r="AM423" s="89" t="str">
        <f t="shared" si="98"/>
        <v/>
      </c>
      <c r="AN423" s="89" t="str">
        <f t="shared" si="99"/>
        <v/>
      </c>
      <c r="AO423" s="89" t="str">
        <f t="shared" si="100"/>
        <v/>
      </c>
      <c r="AP423" s="89" t="str">
        <f t="shared" si="101"/>
        <v/>
      </c>
    </row>
    <row r="424" spans="1:42">
      <c r="A424" t="str">
        <f>IF(B424&lt;&gt;"",VLOOKUP(B424,'Agents Postes'!E$3:F$17,2,FALSE),"")</f>
        <v/>
      </c>
      <c r="B424" s="47"/>
      <c r="C424" s="53"/>
      <c r="D424" s="49"/>
      <c r="E424" s="49"/>
      <c r="F424" s="54"/>
      <c r="G424" s="50"/>
      <c r="H424" s="54"/>
      <c r="I424" s="50"/>
      <c r="J424" s="56"/>
      <c r="K424" s="49"/>
      <c r="L424" s="55"/>
      <c r="M424" s="52"/>
      <c r="N424" s="131"/>
      <c r="P424" s="64" t="str">
        <f t="shared" si="102"/>
        <v>NC</v>
      </c>
      <c r="X424" s="89"/>
      <c r="Y424" s="89" t="str">
        <f t="shared" si="92"/>
        <v/>
      </c>
      <c r="Z424" s="89" t="str">
        <f t="shared" si="93"/>
        <v/>
      </c>
      <c r="AA424" s="89" t="str">
        <f t="shared" si="94"/>
        <v/>
      </c>
      <c r="AB424" s="89" t="str">
        <f t="shared" si="95"/>
        <v/>
      </c>
      <c r="AC424" s="89" t="str">
        <f t="shared" si="96"/>
        <v/>
      </c>
      <c r="AD424" s="100" t="str">
        <f t="shared" si="103"/>
        <v/>
      </c>
      <c r="AE424" s="104" t="str">
        <f t="shared" si="104"/>
        <v/>
      </c>
      <c r="AF424" s="108" t="str">
        <f>IF(AE424&lt;&gt;"",HLOOKUP(AE424,Controle!$2:$3,2,FALSE)+3,"")</f>
        <v/>
      </c>
      <c r="AG424" s="104" t="str">
        <f>IF(AE424&lt;&gt;"",HLOOKUP(AE424,Controle!$2:$3,2,FALSE)+HLOOKUP(AE424,Controle!$2:$3,2,FALSE)*14-8,"")</f>
        <v/>
      </c>
      <c r="AH424" s="105" t="str">
        <f>IF(AJ424&lt;&gt;"",HLOOKUP(AJ424,Controle!$2:$3,2,FALSE)+HLOOKUP(AJ424,Controle!$2:$3,2,FALSE)*14-8,"")</f>
        <v/>
      </c>
      <c r="AI424" s="108" t="str">
        <f>IF(AJ424&lt;&gt;"",HLOOKUP(AJ424,Controle!$2:$3,2,FALSE)+3,"")</f>
        <v/>
      </c>
      <c r="AJ424" s="105" t="str">
        <f t="shared" si="105"/>
        <v/>
      </c>
      <c r="AK424" s="101" t="str">
        <f t="shared" si="106"/>
        <v/>
      </c>
      <c r="AL424" s="89" t="str">
        <f t="shared" si="97"/>
        <v/>
      </c>
      <c r="AM424" s="89" t="str">
        <f t="shared" si="98"/>
        <v/>
      </c>
      <c r="AN424" s="89" t="str">
        <f t="shared" si="99"/>
        <v/>
      </c>
      <c r="AO424" s="89" t="str">
        <f t="shared" si="100"/>
        <v/>
      </c>
      <c r="AP424" s="89" t="str">
        <f t="shared" si="101"/>
        <v/>
      </c>
    </row>
    <row r="425" spans="1:42">
      <c r="A425" t="str">
        <f>IF(B425&lt;&gt;"",VLOOKUP(B425,'Agents Postes'!E$3:F$17,2,FALSE),"")</f>
        <v/>
      </c>
      <c r="B425" s="57"/>
      <c r="C425" s="58"/>
      <c r="D425" s="59"/>
      <c r="E425" s="59"/>
      <c r="F425" s="60"/>
      <c r="G425" s="61"/>
      <c r="H425" s="60"/>
      <c r="I425" s="61"/>
      <c r="J425" s="63"/>
      <c r="K425" s="59"/>
      <c r="L425" s="62"/>
      <c r="M425" s="52"/>
      <c r="N425" s="130"/>
      <c r="P425" s="65" t="str">
        <f t="shared" si="102"/>
        <v>NC</v>
      </c>
      <c r="X425" s="89"/>
      <c r="Y425" s="89" t="str">
        <f t="shared" si="92"/>
        <v/>
      </c>
      <c r="Z425" s="89" t="str">
        <f t="shared" si="93"/>
        <v/>
      </c>
      <c r="AA425" s="89" t="str">
        <f t="shared" si="94"/>
        <v/>
      </c>
      <c r="AB425" s="89" t="str">
        <f t="shared" si="95"/>
        <v/>
      </c>
      <c r="AC425" s="89" t="str">
        <f t="shared" si="96"/>
        <v/>
      </c>
      <c r="AD425" s="100" t="str">
        <f t="shared" si="103"/>
        <v/>
      </c>
      <c r="AE425" s="104" t="str">
        <f t="shared" si="104"/>
        <v/>
      </c>
      <c r="AF425" s="108" t="str">
        <f>IF(AE425&lt;&gt;"",HLOOKUP(AE425,Controle!$2:$3,2,FALSE)+3,"")</f>
        <v/>
      </c>
      <c r="AG425" s="104" t="str">
        <f>IF(AE425&lt;&gt;"",HLOOKUP(AE425,Controle!$2:$3,2,FALSE)+HLOOKUP(AE425,Controle!$2:$3,2,FALSE)*14-8,"")</f>
        <v/>
      </c>
      <c r="AH425" s="105" t="str">
        <f>IF(AJ425&lt;&gt;"",HLOOKUP(AJ425,Controle!$2:$3,2,FALSE)+HLOOKUP(AJ425,Controle!$2:$3,2,FALSE)*14-8,"")</f>
        <v/>
      </c>
      <c r="AI425" s="108" t="str">
        <f>IF(AJ425&lt;&gt;"",HLOOKUP(AJ425,Controle!$2:$3,2,FALSE)+3,"")</f>
        <v/>
      </c>
      <c r="AJ425" s="105" t="str">
        <f t="shared" si="105"/>
        <v/>
      </c>
      <c r="AK425" s="101" t="str">
        <f t="shared" si="106"/>
        <v/>
      </c>
      <c r="AL425" s="89" t="str">
        <f t="shared" si="97"/>
        <v/>
      </c>
      <c r="AM425" s="89" t="str">
        <f t="shared" si="98"/>
        <v/>
      </c>
      <c r="AN425" s="89" t="str">
        <f t="shared" si="99"/>
        <v/>
      </c>
      <c r="AO425" s="89" t="str">
        <f t="shared" si="100"/>
        <v/>
      </c>
      <c r="AP425" s="89" t="str">
        <f t="shared" si="101"/>
        <v/>
      </c>
    </row>
    <row r="426" spans="1:42">
      <c r="A426" t="str">
        <f>IF(B426&lt;&gt;"",VLOOKUP(B426,'Agents Postes'!E$3:F$17,2,FALSE),"")</f>
        <v/>
      </c>
      <c r="B426" s="47"/>
      <c r="C426" s="53"/>
      <c r="D426" s="49"/>
      <c r="E426" s="49"/>
      <c r="F426" s="54"/>
      <c r="G426" s="50"/>
      <c r="H426" s="54"/>
      <c r="I426" s="50"/>
      <c r="J426" s="56"/>
      <c r="K426" s="49"/>
      <c r="L426" s="55"/>
      <c r="M426" s="52"/>
      <c r="N426" s="131"/>
      <c r="P426" s="64" t="str">
        <f t="shared" si="102"/>
        <v>NC</v>
      </c>
      <c r="X426" s="89"/>
      <c r="Y426" s="89" t="str">
        <f t="shared" si="92"/>
        <v/>
      </c>
      <c r="Z426" s="89" t="str">
        <f t="shared" si="93"/>
        <v/>
      </c>
      <c r="AA426" s="89" t="str">
        <f t="shared" si="94"/>
        <v/>
      </c>
      <c r="AB426" s="89" t="str">
        <f t="shared" si="95"/>
        <v/>
      </c>
      <c r="AC426" s="89" t="str">
        <f t="shared" si="96"/>
        <v/>
      </c>
      <c r="AD426" s="100" t="str">
        <f t="shared" si="103"/>
        <v/>
      </c>
      <c r="AE426" s="104" t="str">
        <f t="shared" si="104"/>
        <v/>
      </c>
      <c r="AF426" s="108" t="str">
        <f>IF(AE426&lt;&gt;"",HLOOKUP(AE426,Controle!$2:$3,2,FALSE)+3,"")</f>
        <v/>
      </c>
      <c r="AG426" s="104" t="str">
        <f>IF(AE426&lt;&gt;"",HLOOKUP(AE426,Controle!$2:$3,2,FALSE)+HLOOKUP(AE426,Controle!$2:$3,2,FALSE)*14-8,"")</f>
        <v/>
      </c>
      <c r="AH426" s="105" t="str">
        <f>IF(AJ426&lt;&gt;"",HLOOKUP(AJ426,Controle!$2:$3,2,FALSE)+HLOOKUP(AJ426,Controle!$2:$3,2,FALSE)*14-8,"")</f>
        <v/>
      </c>
      <c r="AI426" s="108" t="str">
        <f>IF(AJ426&lt;&gt;"",HLOOKUP(AJ426,Controle!$2:$3,2,FALSE)+3,"")</f>
        <v/>
      </c>
      <c r="AJ426" s="105" t="str">
        <f t="shared" si="105"/>
        <v/>
      </c>
      <c r="AK426" s="101" t="str">
        <f t="shared" si="106"/>
        <v/>
      </c>
      <c r="AL426" s="89" t="str">
        <f t="shared" si="97"/>
        <v/>
      </c>
      <c r="AM426" s="89" t="str">
        <f t="shared" si="98"/>
        <v/>
      </c>
      <c r="AN426" s="89" t="str">
        <f t="shared" si="99"/>
        <v/>
      </c>
      <c r="AO426" s="89" t="str">
        <f t="shared" si="100"/>
        <v/>
      </c>
      <c r="AP426" s="89" t="str">
        <f t="shared" si="101"/>
        <v/>
      </c>
    </row>
    <row r="427" spans="1:42">
      <c r="A427" t="str">
        <f>IF(B427&lt;&gt;"",VLOOKUP(B427,'Agents Postes'!E$3:F$17,2,FALSE),"")</f>
        <v/>
      </c>
      <c r="B427" s="57"/>
      <c r="C427" s="58"/>
      <c r="D427" s="59"/>
      <c r="E427" s="59"/>
      <c r="F427" s="60"/>
      <c r="G427" s="61"/>
      <c r="H427" s="60"/>
      <c r="I427" s="61"/>
      <c r="J427" s="63"/>
      <c r="K427" s="59"/>
      <c r="L427" s="62"/>
      <c r="M427" s="52"/>
      <c r="N427" s="130"/>
      <c r="P427" s="65" t="str">
        <f t="shared" si="102"/>
        <v>NC</v>
      </c>
      <c r="X427" s="89"/>
      <c r="Y427" s="89" t="str">
        <f t="shared" si="92"/>
        <v/>
      </c>
      <c r="Z427" s="89" t="str">
        <f t="shared" si="93"/>
        <v/>
      </c>
      <c r="AA427" s="89" t="str">
        <f t="shared" si="94"/>
        <v/>
      </c>
      <c r="AB427" s="89" t="str">
        <f t="shared" si="95"/>
        <v/>
      </c>
      <c r="AC427" s="89" t="str">
        <f t="shared" si="96"/>
        <v/>
      </c>
      <c r="AD427" s="100" t="str">
        <f t="shared" si="103"/>
        <v/>
      </c>
      <c r="AE427" s="104" t="str">
        <f t="shared" si="104"/>
        <v/>
      </c>
      <c r="AF427" s="108" t="str">
        <f>IF(AE427&lt;&gt;"",HLOOKUP(AE427,Controle!$2:$3,2,FALSE)+3,"")</f>
        <v/>
      </c>
      <c r="AG427" s="104" t="str">
        <f>IF(AE427&lt;&gt;"",HLOOKUP(AE427,Controle!$2:$3,2,FALSE)+HLOOKUP(AE427,Controle!$2:$3,2,FALSE)*14-8,"")</f>
        <v/>
      </c>
      <c r="AH427" s="105" t="str">
        <f>IF(AJ427&lt;&gt;"",HLOOKUP(AJ427,Controle!$2:$3,2,FALSE)+HLOOKUP(AJ427,Controle!$2:$3,2,FALSE)*14-8,"")</f>
        <v/>
      </c>
      <c r="AI427" s="108" t="str">
        <f>IF(AJ427&lt;&gt;"",HLOOKUP(AJ427,Controle!$2:$3,2,FALSE)+3,"")</f>
        <v/>
      </c>
      <c r="AJ427" s="105" t="str">
        <f t="shared" si="105"/>
        <v/>
      </c>
      <c r="AK427" s="101" t="str">
        <f t="shared" si="106"/>
        <v/>
      </c>
      <c r="AL427" s="89" t="str">
        <f t="shared" si="97"/>
        <v/>
      </c>
      <c r="AM427" s="89" t="str">
        <f t="shared" si="98"/>
        <v/>
      </c>
      <c r="AN427" s="89" t="str">
        <f t="shared" si="99"/>
        <v/>
      </c>
      <c r="AO427" s="89" t="str">
        <f t="shared" si="100"/>
        <v/>
      </c>
      <c r="AP427" s="89" t="str">
        <f t="shared" si="101"/>
        <v/>
      </c>
    </row>
    <row r="428" spans="1:42">
      <c r="A428" t="str">
        <f>IF(B428&lt;&gt;"",VLOOKUP(B428,'Agents Postes'!E$3:F$17,2,FALSE),"")</f>
        <v/>
      </c>
      <c r="B428" s="47"/>
      <c r="C428" s="53"/>
      <c r="D428" s="49"/>
      <c r="E428" s="49"/>
      <c r="F428" s="54"/>
      <c r="G428" s="50"/>
      <c r="H428" s="54"/>
      <c r="I428" s="50"/>
      <c r="J428" s="56"/>
      <c r="K428" s="49"/>
      <c r="L428" s="55"/>
      <c r="M428" s="52"/>
      <c r="N428" s="131"/>
      <c r="P428" s="64" t="str">
        <f t="shared" si="102"/>
        <v>NC</v>
      </c>
      <c r="X428" s="89"/>
      <c r="Y428" s="89" t="str">
        <f t="shared" si="92"/>
        <v/>
      </c>
      <c r="Z428" s="89" t="str">
        <f t="shared" si="93"/>
        <v/>
      </c>
      <c r="AA428" s="89" t="str">
        <f t="shared" si="94"/>
        <v/>
      </c>
      <c r="AB428" s="89" t="str">
        <f t="shared" si="95"/>
        <v/>
      </c>
      <c r="AC428" s="89" t="str">
        <f t="shared" si="96"/>
        <v/>
      </c>
      <c r="AD428" s="100" t="str">
        <f t="shared" si="103"/>
        <v/>
      </c>
      <c r="AE428" s="104" t="str">
        <f t="shared" si="104"/>
        <v/>
      </c>
      <c r="AF428" s="108" t="str">
        <f>IF(AE428&lt;&gt;"",HLOOKUP(AE428,Controle!$2:$3,2,FALSE)+3,"")</f>
        <v/>
      </c>
      <c r="AG428" s="104" t="str">
        <f>IF(AE428&lt;&gt;"",HLOOKUP(AE428,Controle!$2:$3,2,FALSE)+HLOOKUP(AE428,Controle!$2:$3,2,FALSE)*14-8,"")</f>
        <v/>
      </c>
      <c r="AH428" s="105" t="str">
        <f>IF(AJ428&lt;&gt;"",HLOOKUP(AJ428,Controle!$2:$3,2,FALSE)+HLOOKUP(AJ428,Controle!$2:$3,2,FALSE)*14-8,"")</f>
        <v/>
      </c>
      <c r="AI428" s="108" t="str">
        <f>IF(AJ428&lt;&gt;"",HLOOKUP(AJ428,Controle!$2:$3,2,FALSE)+3,"")</f>
        <v/>
      </c>
      <c r="AJ428" s="105" t="str">
        <f t="shared" si="105"/>
        <v/>
      </c>
      <c r="AK428" s="101" t="str">
        <f t="shared" si="106"/>
        <v/>
      </c>
      <c r="AL428" s="89" t="str">
        <f t="shared" si="97"/>
        <v/>
      </c>
      <c r="AM428" s="89" t="str">
        <f t="shared" si="98"/>
        <v/>
      </c>
      <c r="AN428" s="89" t="str">
        <f t="shared" si="99"/>
        <v/>
      </c>
      <c r="AO428" s="89" t="str">
        <f t="shared" si="100"/>
        <v/>
      </c>
      <c r="AP428" s="89" t="str">
        <f t="shared" si="101"/>
        <v/>
      </c>
    </row>
    <row r="429" spans="1:42">
      <c r="A429" t="str">
        <f>IF(B429&lt;&gt;"",VLOOKUP(B429,'Agents Postes'!E$3:F$17,2,FALSE),"")</f>
        <v/>
      </c>
      <c r="B429" s="57"/>
      <c r="C429" s="58"/>
      <c r="D429" s="59"/>
      <c r="E429" s="59"/>
      <c r="F429" s="60"/>
      <c r="G429" s="61"/>
      <c r="H429" s="60"/>
      <c r="I429" s="61"/>
      <c r="J429" s="63"/>
      <c r="K429" s="59"/>
      <c r="L429" s="62"/>
      <c r="M429" s="52"/>
      <c r="N429" s="130"/>
      <c r="P429" s="65" t="str">
        <f t="shared" si="102"/>
        <v>NC</v>
      </c>
      <c r="X429" s="89"/>
      <c r="Y429" s="89" t="str">
        <f t="shared" si="92"/>
        <v/>
      </c>
      <c r="Z429" s="89" t="str">
        <f t="shared" si="93"/>
        <v/>
      </c>
      <c r="AA429" s="89" t="str">
        <f t="shared" si="94"/>
        <v/>
      </c>
      <c r="AB429" s="89" t="str">
        <f t="shared" si="95"/>
        <v/>
      </c>
      <c r="AC429" s="89" t="str">
        <f t="shared" si="96"/>
        <v/>
      </c>
      <c r="AD429" s="100" t="str">
        <f t="shared" si="103"/>
        <v/>
      </c>
      <c r="AE429" s="104" t="str">
        <f t="shared" si="104"/>
        <v/>
      </c>
      <c r="AF429" s="108" t="str">
        <f>IF(AE429&lt;&gt;"",HLOOKUP(AE429,Controle!$2:$3,2,FALSE)+3,"")</f>
        <v/>
      </c>
      <c r="AG429" s="104" t="str">
        <f>IF(AE429&lt;&gt;"",HLOOKUP(AE429,Controle!$2:$3,2,FALSE)+HLOOKUP(AE429,Controle!$2:$3,2,FALSE)*14-8,"")</f>
        <v/>
      </c>
      <c r="AH429" s="105" t="str">
        <f>IF(AJ429&lt;&gt;"",HLOOKUP(AJ429,Controle!$2:$3,2,FALSE)+HLOOKUP(AJ429,Controle!$2:$3,2,FALSE)*14-8,"")</f>
        <v/>
      </c>
      <c r="AI429" s="108" t="str">
        <f>IF(AJ429&lt;&gt;"",HLOOKUP(AJ429,Controle!$2:$3,2,FALSE)+3,"")</f>
        <v/>
      </c>
      <c r="AJ429" s="105" t="str">
        <f t="shared" si="105"/>
        <v/>
      </c>
      <c r="AK429" s="101" t="str">
        <f t="shared" si="106"/>
        <v/>
      </c>
      <c r="AL429" s="89" t="str">
        <f t="shared" si="97"/>
        <v/>
      </c>
      <c r="AM429" s="89" t="str">
        <f t="shared" si="98"/>
        <v/>
      </c>
      <c r="AN429" s="89" t="str">
        <f t="shared" si="99"/>
        <v/>
      </c>
      <c r="AO429" s="89" t="str">
        <f t="shared" si="100"/>
        <v/>
      </c>
      <c r="AP429" s="89" t="str">
        <f t="shared" si="101"/>
        <v/>
      </c>
    </row>
    <row r="430" spans="1:42">
      <c r="A430" t="str">
        <f>IF(B430&lt;&gt;"",VLOOKUP(B430,'Agents Postes'!E$3:F$17,2,FALSE),"")</f>
        <v/>
      </c>
      <c r="B430" s="47"/>
      <c r="C430" s="53"/>
      <c r="D430" s="49"/>
      <c r="E430" s="49"/>
      <c r="F430" s="54"/>
      <c r="G430" s="50"/>
      <c r="H430" s="54"/>
      <c r="I430" s="50"/>
      <c r="J430" s="56"/>
      <c r="K430" s="49"/>
      <c r="L430" s="55"/>
      <c r="M430" s="52"/>
      <c r="N430" s="131"/>
      <c r="P430" s="64" t="str">
        <f t="shared" si="102"/>
        <v>NC</v>
      </c>
      <c r="X430" s="89"/>
      <c r="Y430" s="89" t="str">
        <f t="shared" si="92"/>
        <v/>
      </c>
      <c r="Z430" s="89" t="str">
        <f t="shared" si="93"/>
        <v/>
      </c>
      <c r="AA430" s="89" t="str">
        <f t="shared" si="94"/>
        <v/>
      </c>
      <c r="AB430" s="89" t="str">
        <f t="shared" si="95"/>
        <v/>
      </c>
      <c r="AC430" s="89" t="str">
        <f t="shared" si="96"/>
        <v/>
      </c>
      <c r="AD430" s="100" t="str">
        <f t="shared" si="103"/>
        <v/>
      </c>
      <c r="AE430" s="104" t="str">
        <f t="shared" si="104"/>
        <v/>
      </c>
      <c r="AF430" s="108" t="str">
        <f>IF(AE430&lt;&gt;"",HLOOKUP(AE430,Controle!$2:$3,2,FALSE)+3,"")</f>
        <v/>
      </c>
      <c r="AG430" s="104" t="str">
        <f>IF(AE430&lt;&gt;"",HLOOKUP(AE430,Controle!$2:$3,2,FALSE)+HLOOKUP(AE430,Controle!$2:$3,2,FALSE)*14-8,"")</f>
        <v/>
      </c>
      <c r="AH430" s="105" t="str">
        <f>IF(AJ430&lt;&gt;"",HLOOKUP(AJ430,Controle!$2:$3,2,FALSE)+HLOOKUP(AJ430,Controle!$2:$3,2,FALSE)*14-8,"")</f>
        <v/>
      </c>
      <c r="AI430" s="108" t="str">
        <f>IF(AJ430&lt;&gt;"",HLOOKUP(AJ430,Controle!$2:$3,2,FALSE)+3,"")</f>
        <v/>
      </c>
      <c r="AJ430" s="105" t="str">
        <f t="shared" si="105"/>
        <v/>
      </c>
      <c r="AK430" s="101" t="str">
        <f t="shared" si="106"/>
        <v/>
      </c>
      <c r="AL430" s="89" t="str">
        <f t="shared" si="97"/>
        <v/>
      </c>
      <c r="AM430" s="89" t="str">
        <f t="shared" si="98"/>
        <v/>
      </c>
      <c r="AN430" s="89" t="str">
        <f t="shared" si="99"/>
        <v/>
      </c>
      <c r="AO430" s="89" t="str">
        <f t="shared" si="100"/>
        <v/>
      </c>
      <c r="AP430" s="89" t="str">
        <f t="shared" si="101"/>
        <v/>
      </c>
    </row>
    <row r="431" spans="1:42">
      <c r="A431" t="str">
        <f>IF(B431&lt;&gt;"",VLOOKUP(B431,'Agents Postes'!E$3:F$17,2,FALSE),"")</f>
        <v/>
      </c>
      <c r="B431" s="57"/>
      <c r="C431" s="58"/>
      <c r="D431" s="59"/>
      <c r="E431" s="59"/>
      <c r="F431" s="60"/>
      <c r="G431" s="61"/>
      <c r="H431" s="60"/>
      <c r="I431" s="61"/>
      <c r="J431" s="63"/>
      <c r="K431" s="59"/>
      <c r="L431" s="62"/>
      <c r="M431" s="52"/>
      <c r="N431" s="130"/>
      <c r="P431" s="65" t="str">
        <f t="shared" si="102"/>
        <v>NC</v>
      </c>
      <c r="X431" s="89"/>
      <c r="Y431" s="89" t="str">
        <f t="shared" si="92"/>
        <v/>
      </c>
      <c r="Z431" s="89" t="str">
        <f t="shared" si="93"/>
        <v/>
      </c>
      <c r="AA431" s="89" t="str">
        <f t="shared" si="94"/>
        <v/>
      </c>
      <c r="AB431" s="89" t="str">
        <f t="shared" si="95"/>
        <v/>
      </c>
      <c r="AC431" s="89" t="str">
        <f t="shared" si="96"/>
        <v/>
      </c>
      <c r="AD431" s="100" t="str">
        <f t="shared" si="103"/>
        <v/>
      </c>
      <c r="AE431" s="104" t="str">
        <f t="shared" si="104"/>
        <v/>
      </c>
      <c r="AF431" s="108" t="str">
        <f>IF(AE431&lt;&gt;"",HLOOKUP(AE431,Controle!$2:$3,2,FALSE)+3,"")</f>
        <v/>
      </c>
      <c r="AG431" s="104" t="str">
        <f>IF(AE431&lt;&gt;"",HLOOKUP(AE431,Controle!$2:$3,2,FALSE)+HLOOKUP(AE431,Controle!$2:$3,2,FALSE)*14-8,"")</f>
        <v/>
      </c>
      <c r="AH431" s="105" t="str">
        <f>IF(AJ431&lt;&gt;"",HLOOKUP(AJ431,Controle!$2:$3,2,FALSE)+HLOOKUP(AJ431,Controle!$2:$3,2,FALSE)*14-8,"")</f>
        <v/>
      </c>
      <c r="AI431" s="108" t="str">
        <f>IF(AJ431&lt;&gt;"",HLOOKUP(AJ431,Controle!$2:$3,2,FALSE)+3,"")</f>
        <v/>
      </c>
      <c r="AJ431" s="105" t="str">
        <f t="shared" si="105"/>
        <v/>
      </c>
      <c r="AK431" s="101" t="str">
        <f t="shared" si="106"/>
        <v/>
      </c>
      <c r="AL431" s="89" t="str">
        <f t="shared" si="97"/>
        <v/>
      </c>
      <c r="AM431" s="89" t="str">
        <f t="shared" si="98"/>
        <v/>
      </c>
      <c r="AN431" s="89" t="str">
        <f t="shared" si="99"/>
        <v/>
      </c>
      <c r="AO431" s="89" t="str">
        <f t="shared" si="100"/>
        <v/>
      </c>
      <c r="AP431" s="89" t="str">
        <f t="shared" si="101"/>
        <v/>
      </c>
    </row>
    <row r="432" spans="1:42">
      <c r="A432" t="str">
        <f>IF(B432&lt;&gt;"",VLOOKUP(B432,'Agents Postes'!E$3:F$17,2,FALSE),"")</f>
        <v/>
      </c>
      <c r="B432" s="47"/>
      <c r="C432" s="53"/>
      <c r="D432" s="49"/>
      <c r="E432" s="49"/>
      <c r="F432" s="54"/>
      <c r="G432" s="50"/>
      <c r="H432" s="54"/>
      <c r="I432" s="50"/>
      <c r="J432" s="56"/>
      <c r="K432" s="49"/>
      <c r="L432" s="55"/>
      <c r="M432" s="52"/>
      <c r="N432" s="131"/>
      <c r="P432" s="64" t="str">
        <f t="shared" si="102"/>
        <v>NC</v>
      </c>
      <c r="X432" s="89"/>
      <c r="Y432" s="89" t="str">
        <f t="shared" si="92"/>
        <v/>
      </c>
      <c r="Z432" s="89" t="str">
        <f t="shared" si="93"/>
        <v/>
      </c>
      <c r="AA432" s="89" t="str">
        <f t="shared" si="94"/>
        <v/>
      </c>
      <c r="AB432" s="89" t="str">
        <f t="shared" si="95"/>
        <v/>
      </c>
      <c r="AC432" s="89" t="str">
        <f t="shared" si="96"/>
        <v/>
      </c>
      <c r="AD432" s="100" t="str">
        <f t="shared" si="103"/>
        <v/>
      </c>
      <c r="AE432" s="104" t="str">
        <f t="shared" si="104"/>
        <v/>
      </c>
      <c r="AF432" s="108" t="str">
        <f>IF(AE432&lt;&gt;"",HLOOKUP(AE432,Controle!$2:$3,2,FALSE)+3,"")</f>
        <v/>
      </c>
      <c r="AG432" s="104" t="str">
        <f>IF(AE432&lt;&gt;"",HLOOKUP(AE432,Controle!$2:$3,2,FALSE)+HLOOKUP(AE432,Controle!$2:$3,2,FALSE)*14-8,"")</f>
        <v/>
      </c>
      <c r="AH432" s="105" t="str">
        <f>IF(AJ432&lt;&gt;"",HLOOKUP(AJ432,Controle!$2:$3,2,FALSE)+HLOOKUP(AJ432,Controle!$2:$3,2,FALSE)*14-8,"")</f>
        <v/>
      </c>
      <c r="AI432" s="108" t="str">
        <f>IF(AJ432&lt;&gt;"",HLOOKUP(AJ432,Controle!$2:$3,2,FALSE)+3,"")</f>
        <v/>
      </c>
      <c r="AJ432" s="105" t="str">
        <f t="shared" si="105"/>
        <v/>
      </c>
      <c r="AK432" s="101" t="str">
        <f t="shared" si="106"/>
        <v/>
      </c>
      <c r="AL432" s="89" t="str">
        <f t="shared" si="97"/>
        <v/>
      </c>
      <c r="AM432" s="89" t="str">
        <f t="shared" si="98"/>
        <v/>
      </c>
      <c r="AN432" s="89" t="str">
        <f t="shared" si="99"/>
        <v/>
      </c>
      <c r="AO432" s="89" t="str">
        <f t="shared" si="100"/>
        <v/>
      </c>
      <c r="AP432" s="89" t="str">
        <f t="shared" si="101"/>
        <v/>
      </c>
    </row>
    <row r="433" spans="1:42">
      <c r="A433" t="str">
        <f>IF(B433&lt;&gt;"",VLOOKUP(B433,'Agents Postes'!E$3:F$17,2,FALSE),"")</f>
        <v/>
      </c>
      <c r="B433" s="57"/>
      <c r="C433" s="58"/>
      <c r="D433" s="59"/>
      <c r="E433" s="59"/>
      <c r="F433" s="60"/>
      <c r="G433" s="61"/>
      <c r="H433" s="60"/>
      <c r="I433" s="61"/>
      <c r="J433" s="63"/>
      <c r="K433" s="59"/>
      <c r="L433" s="62"/>
      <c r="M433" s="52"/>
      <c r="N433" s="130"/>
      <c r="P433" s="65" t="str">
        <f t="shared" si="102"/>
        <v>NC</v>
      </c>
      <c r="X433" s="89"/>
      <c r="Y433" s="89" t="str">
        <f t="shared" si="92"/>
        <v/>
      </c>
      <c r="Z433" s="89" t="str">
        <f t="shared" si="93"/>
        <v/>
      </c>
      <c r="AA433" s="89" t="str">
        <f t="shared" si="94"/>
        <v/>
      </c>
      <c r="AB433" s="89" t="str">
        <f t="shared" si="95"/>
        <v/>
      </c>
      <c r="AC433" s="89" t="str">
        <f t="shared" si="96"/>
        <v/>
      </c>
      <c r="AD433" s="100" t="str">
        <f t="shared" si="103"/>
        <v/>
      </c>
      <c r="AE433" s="104" t="str">
        <f t="shared" si="104"/>
        <v/>
      </c>
      <c r="AF433" s="108" t="str">
        <f>IF(AE433&lt;&gt;"",HLOOKUP(AE433,Controle!$2:$3,2,FALSE)+3,"")</f>
        <v/>
      </c>
      <c r="AG433" s="104" t="str">
        <f>IF(AE433&lt;&gt;"",HLOOKUP(AE433,Controle!$2:$3,2,FALSE)+HLOOKUP(AE433,Controle!$2:$3,2,FALSE)*14-8,"")</f>
        <v/>
      </c>
      <c r="AH433" s="105" t="str">
        <f>IF(AJ433&lt;&gt;"",HLOOKUP(AJ433,Controle!$2:$3,2,FALSE)+HLOOKUP(AJ433,Controle!$2:$3,2,FALSE)*14-8,"")</f>
        <v/>
      </c>
      <c r="AI433" s="108" t="str">
        <f>IF(AJ433&lt;&gt;"",HLOOKUP(AJ433,Controle!$2:$3,2,FALSE)+3,"")</f>
        <v/>
      </c>
      <c r="AJ433" s="105" t="str">
        <f t="shared" si="105"/>
        <v/>
      </c>
      <c r="AK433" s="101" t="str">
        <f t="shared" si="106"/>
        <v/>
      </c>
      <c r="AL433" s="89" t="str">
        <f t="shared" si="97"/>
        <v/>
      </c>
      <c r="AM433" s="89" t="str">
        <f t="shared" si="98"/>
        <v/>
      </c>
      <c r="AN433" s="89" t="str">
        <f t="shared" si="99"/>
        <v/>
      </c>
      <c r="AO433" s="89" t="str">
        <f t="shared" si="100"/>
        <v/>
      </c>
      <c r="AP433" s="89" t="str">
        <f t="shared" si="101"/>
        <v/>
      </c>
    </row>
    <row r="434" spans="1:42">
      <c r="A434" t="str">
        <f>IF(B434&lt;&gt;"",VLOOKUP(B434,'Agents Postes'!E$3:F$17,2,FALSE),"")</f>
        <v/>
      </c>
      <c r="B434" s="47"/>
      <c r="C434" s="53"/>
      <c r="D434" s="49"/>
      <c r="E434" s="49"/>
      <c r="F434" s="54"/>
      <c r="G434" s="50"/>
      <c r="H434" s="54"/>
      <c r="I434" s="50"/>
      <c r="J434" s="56"/>
      <c r="K434" s="49"/>
      <c r="L434" s="55"/>
      <c r="M434" s="52"/>
      <c r="N434" s="131"/>
      <c r="P434" s="64" t="str">
        <f t="shared" si="102"/>
        <v>NC</v>
      </c>
      <c r="X434" s="89"/>
      <c r="Y434" s="89" t="str">
        <f t="shared" si="92"/>
        <v/>
      </c>
      <c r="Z434" s="89" t="str">
        <f t="shared" si="93"/>
        <v/>
      </c>
      <c r="AA434" s="89" t="str">
        <f t="shared" si="94"/>
        <v/>
      </c>
      <c r="AB434" s="89" t="str">
        <f t="shared" si="95"/>
        <v/>
      </c>
      <c r="AC434" s="89" t="str">
        <f t="shared" si="96"/>
        <v/>
      </c>
      <c r="AD434" s="100" t="str">
        <f t="shared" si="103"/>
        <v/>
      </c>
      <c r="AE434" s="104" t="str">
        <f t="shared" si="104"/>
        <v/>
      </c>
      <c r="AF434" s="108" t="str">
        <f>IF(AE434&lt;&gt;"",HLOOKUP(AE434,Controle!$2:$3,2,FALSE)+3,"")</f>
        <v/>
      </c>
      <c r="AG434" s="104" t="str">
        <f>IF(AE434&lt;&gt;"",HLOOKUP(AE434,Controle!$2:$3,2,FALSE)+HLOOKUP(AE434,Controle!$2:$3,2,FALSE)*14-8,"")</f>
        <v/>
      </c>
      <c r="AH434" s="105" t="str">
        <f>IF(AJ434&lt;&gt;"",HLOOKUP(AJ434,Controle!$2:$3,2,FALSE)+HLOOKUP(AJ434,Controle!$2:$3,2,FALSE)*14-8,"")</f>
        <v/>
      </c>
      <c r="AI434" s="108" t="str">
        <f>IF(AJ434&lt;&gt;"",HLOOKUP(AJ434,Controle!$2:$3,2,FALSE)+3,"")</f>
        <v/>
      </c>
      <c r="AJ434" s="105" t="str">
        <f t="shared" si="105"/>
        <v/>
      </c>
      <c r="AK434" s="101" t="str">
        <f t="shared" si="106"/>
        <v/>
      </c>
      <c r="AL434" s="89" t="str">
        <f t="shared" si="97"/>
        <v/>
      </c>
      <c r="AM434" s="89" t="str">
        <f t="shared" si="98"/>
        <v/>
      </c>
      <c r="AN434" s="89" t="str">
        <f t="shared" si="99"/>
        <v/>
      </c>
      <c r="AO434" s="89" t="str">
        <f t="shared" si="100"/>
        <v/>
      </c>
      <c r="AP434" s="89" t="str">
        <f t="shared" si="101"/>
        <v/>
      </c>
    </row>
    <row r="435" spans="1:42">
      <c r="A435" t="str">
        <f>IF(B435&lt;&gt;"",VLOOKUP(B435,'Agents Postes'!E$3:F$17,2,FALSE),"")</f>
        <v/>
      </c>
      <c r="B435" s="57"/>
      <c r="C435" s="58"/>
      <c r="D435" s="59"/>
      <c r="E435" s="59"/>
      <c r="F435" s="60"/>
      <c r="G435" s="61"/>
      <c r="H435" s="60"/>
      <c r="I435" s="61"/>
      <c r="J435" s="63"/>
      <c r="K435" s="59"/>
      <c r="L435" s="62"/>
      <c r="M435" s="52"/>
      <c r="N435" s="130"/>
      <c r="P435" s="65" t="str">
        <f t="shared" si="102"/>
        <v>NC</v>
      </c>
      <c r="X435" s="89"/>
      <c r="Y435" s="89" t="str">
        <f t="shared" si="92"/>
        <v/>
      </c>
      <c r="Z435" s="89" t="str">
        <f t="shared" si="93"/>
        <v/>
      </c>
      <c r="AA435" s="89" t="str">
        <f t="shared" si="94"/>
        <v/>
      </c>
      <c r="AB435" s="89" t="str">
        <f t="shared" si="95"/>
        <v/>
      </c>
      <c r="AC435" s="89" t="str">
        <f t="shared" si="96"/>
        <v/>
      </c>
      <c r="AD435" s="100" t="str">
        <f t="shared" si="103"/>
        <v/>
      </c>
      <c r="AE435" s="104" t="str">
        <f t="shared" si="104"/>
        <v/>
      </c>
      <c r="AF435" s="108" t="str">
        <f>IF(AE435&lt;&gt;"",HLOOKUP(AE435,Controle!$2:$3,2,FALSE)+3,"")</f>
        <v/>
      </c>
      <c r="AG435" s="104" t="str">
        <f>IF(AE435&lt;&gt;"",HLOOKUP(AE435,Controle!$2:$3,2,FALSE)+HLOOKUP(AE435,Controle!$2:$3,2,FALSE)*14-8,"")</f>
        <v/>
      </c>
      <c r="AH435" s="105" t="str">
        <f>IF(AJ435&lt;&gt;"",HLOOKUP(AJ435,Controle!$2:$3,2,FALSE)+HLOOKUP(AJ435,Controle!$2:$3,2,FALSE)*14-8,"")</f>
        <v/>
      </c>
      <c r="AI435" s="108" t="str">
        <f>IF(AJ435&lt;&gt;"",HLOOKUP(AJ435,Controle!$2:$3,2,FALSE)+3,"")</f>
        <v/>
      </c>
      <c r="AJ435" s="105" t="str">
        <f t="shared" si="105"/>
        <v/>
      </c>
      <c r="AK435" s="101" t="str">
        <f t="shared" si="106"/>
        <v/>
      </c>
      <c r="AL435" s="89" t="str">
        <f t="shared" si="97"/>
        <v/>
      </c>
      <c r="AM435" s="89" t="str">
        <f t="shared" si="98"/>
        <v/>
      </c>
      <c r="AN435" s="89" t="str">
        <f t="shared" si="99"/>
        <v/>
      </c>
      <c r="AO435" s="89" t="str">
        <f t="shared" si="100"/>
        <v/>
      </c>
      <c r="AP435" s="89" t="str">
        <f t="shared" si="101"/>
        <v/>
      </c>
    </row>
    <row r="436" spans="1:42">
      <c r="A436" t="str">
        <f>IF(B436&lt;&gt;"",VLOOKUP(B436,'Agents Postes'!E$3:F$17,2,FALSE),"")</f>
        <v/>
      </c>
      <c r="B436" s="47"/>
      <c r="C436" s="53"/>
      <c r="D436" s="49"/>
      <c r="E436" s="49"/>
      <c r="F436" s="54"/>
      <c r="G436" s="50"/>
      <c r="H436" s="54"/>
      <c r="I436" s="50"/>
      <c r="J436" s="56"/>
      <c r="K436" s="49"/>
      <c r="L436" s="55"/>
      <c r="M436" s="52"/>
      <c r="N436" s="131"/>
      <c r="P436" s="64" t="str">
        <f t="shared" si="102"/>
        <v>NC</v>
      </c>
      <c r="X436" s="89"/>
      <c r="Y436" s="89" t="str">
        <f t="shared" si="92"/>
        <v/>
      </c>
      <c r="Z436" s="89" t="str">
        <f t="shared" si="93"/>
        <v/>
      </c>
      <c r="AA436" s="89" t="str">
        <f t="shared" si="94"/>
        <v/>
      </c>
      <c r="AB436" s="89" t="str">
        <f t="shared" si="95"/>
        <v/>
      </c>
      <c r="AC436" s="89" t="str">
        <f t="shared" si="96"/>
        <v/>
      </c>
      <c r="AD436" s="100" t="str">
        <f t="shared" si="103"/>
        <v/>
      </c>
      <c r="AE436" s="104" t="str">
        <f t="shared" si="104"/>
        <v/>
      </c>
      <c r="AF436" s="108" t="str">
        <f>IF(AE436&lt;&gt;"",HLOOKUP(AE436,Controle!$2:$3,2,FALSE)+3,"")</f>
        <v/>
      </c>
      <c r="AG436" s="104" t="str">
        <f>IF(AE436&lt;&gt;"",HLOOKUP(AE436,Controle!$2:$3,2,FALSE)+HLOOKUP(AE436,Controle!$2:$3,2,FALSE)*14-8,"")</f>
        <v/>
      </c>
      <c r="AH436" s="105" t="str">
        <f>IF(AJ436&lt;&gt;"",HLOOKUP(AJ436,Controle!$2:$3,2,FALSE)+HLOOKUP(AJ436,Controle!$2:$3,2,FALSE)*14-8,"")</f>
        <v/>
      </c>
      <c r="AI436" s="108" t="str">
        <f>IF(AJ436&lt;&gt;"",HLOOKUP(AJ436,Controle!$2:$3,2,FALSE)+3,"")</f>
        <v/>
      </c>
      <c r="AJ436" s="105" t="str">
        <f t="shared" si="105"/>
        <v/>
      </c>
      <c r="AK436" s="101" t="str">
        <f t="shared" si="106"/>
        <v/>
      </c>
      <c r="AL436" s="89" t="str">
        <f t="shared" si="97"/>
        <v/>
      </c>
      <c r="AM436" s="89" t="str">
        <f t="shared" si="98"/>
        <v/>
      </c>
      <c r="AN436" s="89" t="str">
        <f t="shared" si="99"/>
        <v/>
      </c>
      <c r="AO436" s="89" t="str">
        <f t="shared" si="100"/>
        <v/>
      </c>
      <c r="AP436" s="89" t="str">
        <f t="shared" si="101"/>
        <v/>
      </c>
    </row>
    <row r="437" spans="1:42">
      <c r="A437" t="str">
        <f>IF(B437&lt;&gt;"",VLOOKUP(B437,'Agents Postes'!E$3:F$17,2,FALSE),"")</f>
        <v/>
      </c>
      <c r="B437" s="57"/>
      <c r="C437" s="58"/>
      <c r="D437" s="59"/>
      <c r="E437" s="59"/>
      <c r="F437" s="60"/>
      <c r="G437" s="61"/>
      <c r="H437" s="60"/>
      <c r="I437" s="61"/>
      <c r="J437" s="63"/>
      <c r="K437" s="59"/>
      <c r="L437" s="62"/>
      <c r="M437" s="52"/>
      <c r="N437" s="130"/>
      <c r="P437" s="65" t="str">
        <f t="shared" si="102"/>
        <v>NC</v>
      </c>
      <c r="X437" s="89"/>
      <c r="Y437" s="89" t="str">
        <f t="shared" si="92"/>
        <v/>
      </c>
      <c r="Z437" s="89" t="str">
        <f t="shared" si="93"/>
        <v/>
      </c>
      <c r="AA437" s="89" t="str">
        <f t="shared" si="94"/>
        <v/>
      </c>
      <c r="AB437" s="89" t="str">
        <f t="shared" si="95"/>
        <v/>
      </c>
      <c r="AC437" s="89" t="str">
        <f t="shared" si="96"/>
        <v/>
      </c>
      <c r="AD437" s="100" t="str">
        <f t="shared" si="103"/>
        <v/>
      </c>
      <c r="AE437" s="104" t="str">
        <f t="shared" si="104"/>
        <v/>
      </c>
      <c r="AF437" s="108" t="str">
        <f>IF(AE437&lt;&gt;"",HLOOKUP(AE437,Controle!$2:$3,2,FALSE)+3,"")</f>
        <v/>
      </c>
      <c r="AG437" s="104" t="str">
        <f>IF(AE437&lt;&gt;"",HLOOKUP(AE437,Controle!$2:$3,2,FALSE)+HLOOKUP(AE437,Controle!$2:$3,2,FALSE)*14-8,"")</f>
        <v/>
      </c>
      <c r="AH437" s="105" t="str">
        <f>IF(AJ437&lt;&gt;"",HLOOKUP(AJ437,Controle!$2:$3,2,FALSE)+HLOOKUP(AJ437,Controle!$2:$3,2,FALSE)*14-8,"")</f>
        <v/>
      </c>
      <c r="AI437" s="108" t="str">
        <f>IF(AJ437&lt;&gt;"",HLOOKUP(AJ437,Controle!$2:$3,2,FALSE)+3,"")</f>
        <v/>
      </c>
      <c r="AJ437" s="105" t="str">
        <f t="shared" si="105"/>
        <v/>
      </c>
      <c r="AK437" s="101" t="str">
        <f t="shared" si="106"/>
        <v/>
      </c>
      <c r="AL437" s="89" t="str">
        <f t="shared" si="97"/>
        <v/>
      </c>
      <c r="AM437" s="89" t="str">
        <f t="shared" si="98"/>
        <v/>
      </c>
      <c r="AN437" s="89" t="str">
        <f t="shared" si="99"/>
        <v/>
      </c>
      <c r="AO437" s="89" t="str">
        <f t="shared" si="100"/>
        <v/>
      </c>
      <c r="AP437" s="89" t="str">
        <f t="shared" si="101"/>
        <v/>
      </c>
    </row>
    <row r="438" spans="1:42">
      <c r="A438" t="str">
        <f>IF(B438&lt;&gt;"",VLOOKUP(B438,'Agents Postes'!E$3:F$17,2,FALSE),"")</f>
        <v/>
      </c>
      <c r="B438" s="47"/>
      <c r="C438" s="53"/>
      <c r="D438" s="49"/>
      <c r="E438" s="49"/>
      <c r="F438" s="54"/>
      <c r="G438" s="50"/>
      <c r="H438" s="54"/>
      <c r="I438" s="50"/>
      <c r="J438" s="56"/>
      <c r="K438" s="49"/>
      <c r="L438" s="55"/>
      <c r="M438" s="52"/>
      <c r="N438" s="131"/>
      <c r="P438" s="64" t="str">
        <f t="shared" si="102"/>
        <v>NC</v>
      </c>
      <c r="X438" s="89"/>
      <c r="Y438" s="89" t="str">
        <f t="shared" si="92"/>
        <v/>
      </c>
      <c r="Z438" s="89" t="str">
        <f t="shared" si="93"/>
        <v/>
      </c>
      <c r="AA438" s="89" t="str">
        <f t="shared" si="94"/>
        <v/>
      </c>
      <c r="AB438" s="89" t="str">
        <f t="shared" si="95"/>
        <v/>
      </c>
      <c r="AC438" s="89" t="str">
        <f t="shared" si="96"/>
        <v/>
      </c>
      <c r="AD438" s="100" t="str">
        <f t="shared" si="103"/>
        <v/>
      </c>
      <c r="AE438" s="104" t="str">
        <f t="shared" si="104"/>
        <v/>
      </c>
      <c r="AF438" s="108" t="str">
        <f>IF(AE438&lt;&gt;"",HLOOKUP(AE438,Controle!$2:$3,2,FALSE)+3,"")</f>
        <v/>
      </c>
      <c r="AG438" s="104" t="str">
        <f>IF(AE438&lt;&gt;"",HLOOKUP(AE438,Controle!$2:$3,2,FALSE)+HLOOKUP(AE438,Controle!$2:$3,2,FALSE)*14-8,"")</f>
        <v/>
      </c>
      <c r="AH438" s="105" t="str">
        <f>IF(AJ438&lt;&gt;"",HLOOKUP(AJ438,Controle!$2:$3,2,FALSE)+HLOOKUP(AJ438,Controle!$2:$3,2,FALSE)*14-8,"")</f>
        <v/>
      </c>
      <c r="AI438" s="108" t="str">
        <f>IF(AJ438&lt;&gt;"",HLOOKUP(AJ438,Controle!$2:$3,2,FALSE)+3,"")</f>
        <v/>
      </c>
      <c r="AJ438" s="105" t="str">
        <f t="shared" si="105"/>
        <v/>
      </c>
      <c r="AK438" s="101" t="str">
        <f t="shared" si="106"/>
        <v/>
      </c>
      <c r="AL438" s="89" t="str">
        <f t="shared" si="97"/>
        <v/>
      </c>
      <c r="AM438" s="89" t="str">
        <f t="shared" si="98"/>
        <v/>
      </c>
      <c r="AN438" s="89" t="str">
        <f t="shared" si="99"/>
        <v/>
      </c>
      <c r="AO438" s="89" t="str">
        <f t="shared" si="100"/>
        <v/>
      </c>
      <c r="AP438" s="89" t="str">
        <f t="shared" si="101"/>
        <v/>
      </c>
    </row>
    <row r="439" spans="1:42">
      <c r="A439" t="str">
        <f>IF(B439&lt;&gt;"",VLOOKUP(B439,'Agents Postes'!E$3:F$17,2,FALSE),"")</f>
        <v/>
      </c>
      <c r="B439" s="57"/>
      <c r="C439" s="58"/>
      <c r="D439" s="59"/>
      <c r="E439" s="59"/>
      <c r="F439" s="60"/>
      <c r="G439" s="61"/>
      <c r="H439" s="60"/>
      <c r="I439" s="61"/>
      <c r="J439" s="63"/>
      <c r="K439" s="59"/>
      <c r="L439" s="62"/>
      <c r="M439" s="52"/>
      <c r="N439" s="130"/>
      <c r="P439" s="65" t="str">
        <f t="shared" si="102"/>
        <v>NC</v>
      </c>
      <c r="X439" s="89"/>
      <c r="Y439" s="89" t="str">
        <f t="shared" si="92"/>
        <v/>
      </c>
      <c r="Z439" s="89" t="str">
        <f t="shared" si="93"/>
        <v/>
      </c>
      <c r="AA439" s="89" t="str">
        <f t="shared" si="94"/>
        <v/>
      </c>
      <c r="AB439" s="89" t="str">
        <f t="shared" si="95"/>
        <v/>
      </c>
      <c r="AC439" s="89" t="str">
        <f t="shared" si="96"/>
        <v/>
      </c>
      <c r="AD439" s="100" t="str">
        <f t="shared" si="103"/>
        <v/>
      </c>
      <c r="AE439" s="104" t="str">
        <f t="shared" si="104"/>
        <v/>
      </c>
      <c r="AF439" s="108" t="str">
        <f>IF(AE439&lt;&gt;"",HLOOKUP(AE439,Controle!$2:$3,2,FALSE)+3,"")</f>
        <v/>
      </c>
      <c r="AG439" s="104" t="str">
        <f>IF(AE439&lt;&gt;"",HLOOKUP(AE439,Controle!$2:$3,2,FALSE)+HLOOKUP(AE439,Controle!$2:$3,2,FALSE)*14-8,"")</f>
        <v/>
      </c>
      <c r="AH439" s="105" t="str">
        <f>IF(AJ439&lt;&gt;"",HLOOKUP(AJ439,Controle!$2:$3,2,FALSE)+HLOOKUP(AJ439,Controle!$2:$3,2,FALSE)*14-8,"")</f>
        <v/>
      </c>
      <c r="AI439" s="108" t="str">
        <f>IF(AJ439&lt;&gt;"",HLOOKUP(AJ439,Controle!$2:$3,2,FALSE)+3,"")</f>
        <v/>
      </c>
      <c r="AJ439" s="105" t="str">
        <f t="shared" si="105"/>
        <v/>
      </c>
      <c r="AK439" s="101" t="str">
        <f t="shared" si="106"/>
        <v/>
      </c>
      <c r="AL439" s="89" t="str">
        <f t="shared" si="97"/>
        <v/>
      </c>
      <c r="AM439" s="89" t="str">
        <f t="shared" si="98"/>
        <v/>
      </c>
      <c r="AN439" s="89" t="str">
        <f t="shared" si="99"/>
        <v/>
      </c>
      <c r="AO439" s="89" t="str">
        <f t="shared" si="100"/>
        <v/>
      </c>
      <c r="AP439" s="89" t="str">
        <f t="shared" si="101"/>
        <v/>
      </c>
    </row>
    <row r="440" spans="1:42">
      <c r="A440" t="str">
        <f>IF(B440&lt;&gt;"",VLOOKUP(B440,'Agents Postes'!E$3:F$17,2,FALSE),"")</f>
        <v/>
      </c>
      <c r="B440" s="47"/>
      <c r="C440" s="53"/>
      <c r="D440" s="49"/>
      <c r="E440" s="49"/>
      <c r="F440" s="54"/>
      <c r="G440" s="50"/>
      <c r="H440" s="54"/>
      <c r="I440" s="50"/>
      <c r="J440" s="56"/>
      <c r="K440" s="49"/>
      <c r="L440" s="55"/>
      <c r="M440" s="52"/>
      <c r="N440" s="131"/>
      <c r="P440" s="64" t="str">
        <f t="shared" si="102"/>
        <v>NC</v>
      </c>
      <c r="X440" s="89"/>
      <c r="Y440" s="89" t="str">
        <f t="shared" si="92"/>
        <v/>
      </c>
      <c r="Z440" s="89" t="str">
        <f t="shared" si="93"/>
        <v/>
      </c>
      <c r="AA440" s="89" t="str">
        <f t="shared" si="94"/>
        <v/>
      </c>
      <c r="AB440" s="89" t="str">
        <f t="shared" si="95"/>
        <v/>
      </c>
      <c r="AC440" s="89" t="str">
        <f t="shared" si="96"/>
        <v/>
      </c>
      <c r="AD440" s="100" t="str">
        <f t="shared" si="103"/>
        <v/>
      </c>
      <c r="AE440" s="104" t="str">
        <f t="shared" si="104"/>
        <v/>
      </c>
      <c r="AF440" s="108" t="str">
        <f>IF(AE440&lt;&gt;"",HLOOKUP(AE440,Controle!$2:$3,2,FALSE)+3,"")</f>
        <v/>
      </c>
      <c r="AG440" s="104" t="str">
        <f>IF(AE440&lt;&gt;"",HLOOKUP(AE440,Controle!$2:$3,2,FALSE)+HLOOKUP(AE440,Controle!$2:$3,2,FALSE)*14-8,"")</f>
        <v/>
      </c>
      <c r="AH440" s="105" t="str">
        <f>IF(AJ440&lt;&gt;"",HLOOKUP(AJ440,Controle!$2:$3,2,FALSE)+HLOOKUP(AJ440,Controle!$2:$3,2,FALSE)*14-8,"")</f>
        <v/>
      </c>
      <c r="AI440" s="108" t="str">
        <f>IF(AJ440&lt;&gt;"",HLOOKUP(AJ440,Controle!$2:$3,2,FALSE)+3,"")</f>
        <v/>
      </c>
      <c r="AJ440" s="105" t="str">
        <f t="shared" si="105"/>
        <v/>
      </c>
      <c r="AK440" s="101" t="str">
        <f t="shared" si="106"/>
        <v/>
      </c>
      <c r="AL440" s="89" t="str">
        <f t="shared" si="97"/>
        <v/>
      </c>
      <c r="AM440" s="89" t="str">
        <f t="shared" si="98"/>
        <v/>
      </c>
      <c r="AN440" s="89" t="str">
        <f t="shared" si="99"/>
        <v/>
      </c>
      <c r="AO440" s="89" t="str">
        <f t="shared" si="100"/>
        <v/>
      </c>
      <c r="AP440" s="89" t="str">
        <f t="shared" si="101"/>
        <v/>
      </c>
    </row>
    <row r="441" spans="1:42">
      <c r="A441" t="str">
        <f>IF(B441&lt;&gt;"",VLOOKUP(B441,'Agents Postes'!E$3:F$17,2,FALSE),"")</f>
        <v/>
      </c>
      <c r="B441" s="57"/>
      <c r="C441" s="58"/>
      <c r="D441" s="59"/>
      <c r="E441" s="59"/>
      <c r="F441" s="60"/>
      <c r="G441" s="61"/>
      <c r="H441" s="60"/>
      <c r="I441" s="61"/>
      <c r="J441" s="63"/>
      <c r="K441" s="59"/>
      <c r="L441" s="62"/>
      <c r="M441" s="52"/>
      <c r="N441" s="130"/>
      <c r="P441" s="65" t="str">
        <f t="shared" si="102"/>
        <v>NC</v>
      </c>
      <c r="X441" s="89"/>
      <c r="Y441" s="89" t="str">
        <f t="shared" si="92"/>
        <v/>
      </c>
      <c r="Z441" s="89" t="str">
        <f t="shared" si="93"/>
        <v/>
      </c>
      <c r="AA441" s="89" t="str">
        <f t="shared" si="94"/>
        <v/>
      </c>
      <c r="AB441" s="89" t="str">
        <f t="shared" si="95"/>
        <v/>
      </c>
      <c r="AC441" s="89" t="str">
        <f t="shared" si="96"/>
        <v/>
      </c>
      <c r="AD441" s="100" t="str">
        <f t="shared" si="103"/>
        <v/>
      </c>
      <c r="AE441" s="104" t="str">
        <f t="shared" si="104"/>
        <v/>
      </c>
      <c r="AF441" s="108" t="str">
        <f>IF(AE441&lt;&gt;"",HLOOKUP(AE441,Controle!$2:$3,2,FALSE)+3,"")</f>
        <v/>
      </c>
      <c r="AG441" s="104" t="str">
        <f>IF(AE441&lt;&gt;"",HLOOKUP(AE441,Controle!$2:$3,2,FALSE)+HLOOKUP(AE441,Controle!$2:$3,2,FALSE)*14-8,"")</f>
        <v/>
      </c>
      <c r="AH441" s="105" t="str">
        <f>IF(AJ441&lt;&gt;"",HLOOKUP(AJ441,Controle!$2:$3,2,FALSE)+HLOOKUP(AJ441,Controle!$2:$3,2,FALSE)*14-8,"")</f>
        <v/>
      </c>
      <c r="AI441" s="108" t="str">
        <f>IF(AJ441&lt;&gt;"",HLOOKUP(AJ441,Controle!$2:$3,2,FALSE)+3,"")</f>
        <v/>
      </c>
      <c r="AJ441" s="105" t="str">
        <f t="shared" si="105"/>
        <v/>
      </c>
      <c r="AK441" s="101" t="str">
        <f t="shared" si="106"/>
        <v/>
      </c>
      <c r="AL441" s="89" t="str">
        <f t="shared" si="97"/>
        <v/>
      </c>
      <c r="AM441" s="89" t="str">
        <f t="shared" si="98"/>
        <v/>
      </c>
      <c r="AN441" s="89" t="str">
        <f t="shared" si="99"/>
        <v/>
      </c>
      <c r="AO441" s="89" t="str">
        <f t="shared" si="100"/>
        <v/>
      </c>
      <c r="AP441" s="89" t="str">
        <f t="shared" si="101"/>
        <v/>
      </c>
    </row>
    <row r="442" spans="1:42">
      <c r="A442" t="str">
        <f>IF(B442&lt;&gt;"",VLOOKUP(B442,'Agents Postes'!E$3:F$17,2,FALSE),"")</f>
        <v/>
      </c>
      <c r="B442" s="47"/>
      <c r="C442" s="53"/>
      <c r="D442" s="49"/>
      <c r="E442" s="49"/>
      <c r="F442" s="54"/>
      <c r="G442" s="50"/>
      <c r="H442" s="54"/>
      <c r="I442" s="50"/>
      <c r="J442" s="56"/>
      <c r="K442" s="49"/>
      <c r="L442" s="55"/>
      <c r="M442" s="52"/>
      <c r="N442" s="131"/>
      <c r="P442" s="64" t="str">
        <f t="shared" si="102"/>
        <v>NC</v>
      </c>
      <c r="X442" s="89"/>
      <c r="Y442" s="89" t="str">
        <f t="shared" si="92"/>
        <v/>
      </c>
      <c r="Z442" s="89" t="str">
        <f t="shared" si="93"/>
        <v/>
      </c>
      <c r="AA442" s="89" t="str">
        <f t="shared" si="94"/>
        <v/>
      </c>
      <c r="AB442" s="89" t="str">
        <f t="shared" si="95"/>
        <v/>
      </c>
      <c r="AC442" s="89" t="str">
        <f t="shared" si="96"/>
        <v/>
      </c>
      <c r="AD442" s="100" t="str">
        <f t="shared" si="103"/>
        <v/>
      </c>
      <c r="AE442" s="104" t="str">
        <f t="shared" si="104"/>
        <v/>
      </c>
      <c r="AF442" s="108" t="str">
        <f>IF(AE442&lt;&gt;"",HLOOKUP(AE442,Controle!$2:$3,2,FALSE)+3,"")</f>
        <v/>
      </c>
      <c r="AG442" s="104" t="str">
        <f>IF(AE442&lt;&gt;"",HLOOKUP(AE442,Controle!$2:$3,2,FALSE)+HLOOKUP(AE442,Controle!$2:$3,2,FALSE)*14-8,"")</f>
        <v/>
      </c>
      <c r="AH442" s="105" t="str">
        <f>IF(AJ442&lt;&gt;"",HLOOKUP(AJ442,Controle!$2:$3,2,FALSE)+HLOOKUP(AJ442,Controle!$2:$3,2,FALSE)*14-8,"")</f>
        <v/>
      </c>
      <c r="AI442" s="108" t="str">
        <f>IF(AJ442&lt;&gt;"",HLOOKUP(AJ442,Controle!$2:$3,2,FALSE)+3,"")</f>
        <v/>
      </c>
      <c r="AJ442" s="105" t="str">
        <f t="shared" si="105"/>
        <v/>
      </c>
      <c r="AK442" s="101" t="str">
        <f t="shared" si="106"/>
        <v/>
      </c>
      <c r="AL442" s="89" t="str">
        <f t="shared" si="97"/>
        <v/>
      </c>
      <c r="AM442" s="89" t="str">
        <f t="shared" si="98"/>
        <v/>
      </c>
      <c r="AN442" s="89" t="str">
        <f t="shared" si="99"/>
        <v/>
      </c>
      <c r="AO442" s="89" t="str">
        <f t="shared" si="100"/>
        <v/>
      </c>
      <c r="AP442" s="89" t="str">
        <f t="shared" si="101"/>
        <v/>
      </c>
    </row>
    <row r="443" spans="1:42">
      <c r="A443" t="str">
        <f>IF(B443&lt;&gt;"",VLOOKUP(B443,'Agents Postes'!E$3:F$17,2,FALSE),"")</f>
        <v/>
      </c>
      <c r="B443" s="57"/>
      <c r="C443" s="58"/>
      <c r="D443" s="59"/>
      <c r="E443" s="59"/>
      <c r="F443" s="60"/>
      <c r="G443" s="61"/>
      <c r="H443" s="60"/>
      <c r="I443" s="61"/>
      <c r="J443" s="63"/>
      <c r="K443" s="59"/>
      <c r="L443" s="62"/>
      <c r="M443" s="52"/>
      <c r="N443" s="130"/>
      <c r="P443" s="65" t="str">
        <f t="shared" si="102"/>
        <v>NC</v>
      </c>
      <c r="X443" s="89"/>
      <c r="Y443" s="89" t="str">
        <f t="shared" si="92"/>
        <v/>
      </c>
      <c r="Z443" s="89" t="str">
        <f t="shared" si="93"/>
        <v/>
      </c>
      <c r="AA443" s="89" t="str">
        <f t="shared" si="94"/>
        <v/>
      </c>
      <c r="AB443" s="89" t="str">
        <f t="shared" si="95"/>
        <v/>
      </c>
      <c r="AC443" s="89" t="str">
        <f t="shared" si="96"/>
        <v/>
      </c>
      <c r="AD443" s="100" t="str">
        <f t="shared" si="103"/>
        <v/>
      </c>
      <c r="AE443" s="104" t="str">
        <f t="shared" si="104"/>
        <v/>
      </c>
      <c r="AF443" s="108" t="str">
        <f>IF(AE443&lt;&gt;"",HLOOKUP(AE443,Controle!$2:$3,2,FALSE)+3,"")</f>
        <v/>
      </c>
      <c r="AG443" s="104" t="str">
        <f>IF(AE443&lt;&gt;"",HLOOKUP(AE443,Controle!$2:$3,2,FALSE)+HLOOKUP(AE443,Controle!$2:$3,2,FALSE)*14-8,"")</f>
        <v/>
      </c>
      <c r="AH443" s="105" t="str">
        <f>IF(AJ443&lt;&gt;"",HLOOKUP(AJ443,Controle!$2:$3,2,FALSE)+HLOOKUP(AJ443,Controle!$2:$3,2,FALSE)*14-8,"")</f>
        <v/>
      </c>
      <c r="AI443" s="108" t="str">
        <f>IF(AJ443&lt;&gt;"",HLOOKUP(AJ443,Controle!$2:$3,2,FALSE)+3,"")</f>
        <v/>
      </c>
      <c r="AJ443" s="105" t="str">
        <f t="shared" si="105"/>
        <v/>
      </c>
      <c r="AK443" s="101" t="str">
        <f t="shared" si="106"/>
        <v/>
      </c>
      <c r="AL443" s="89" t="str">
        <f t="shared" si="97"/>
        <v/>
      </c>
      <c r="AM443" s="89" t="str">
        <f t="shared" si="98"/>
        <v/>
      </c>
      <c r="AN443" s="89" t="str">
        <f t="shared" si="99"/>
        <v/>
      </c>
      <c r="AO443" s="89" t="str">
        <f t="shared" si="100"/>
        <v/>
      </c>
      <c r="AP443" s="89" t="str">
        <f t="shared" si="101"/>
        <v/>
      </c>
    </row>
    <row r="444" spans="1:42">
      <c r="A444" t="str">
        <f>IF(B444&lt;&gt;"",VLOOKUP(B444,'Agents Postes'!E$3:F$17,2,FALSE),"")</f>
        <v/>
      </c>
      <c r="B444" s="47"/>
      <c r="C444" s="53"/>
      <c r="D444" s="49"/>
      <c r="E444" s="49"/>
      <c r="F444" s="54"/>
      <c r="G444" s="50"/>
      <c r="H444" s="54"/>
      <c r="I444" s="50"/>
      <c r="J444" s="56"/>
      <c r="K444" s="49"/>
      <c r="L444" s="55"/>
      <c r="M444" s="52"/>
      <c r="N444" s="131"/>
      <c r="P444" s="64" t="str">
        <f t="shared" si="102"/>
        <v>NC</v>
      </c>
      <c r="X444" s="89"/>
      <c r="Y444" s="89" t="str">
        <f t="shared" si="92"/>
        <v/>
      </c>
      <c r="Z444" s="89" t="str">
        <f t="shared" si="93"/>
        <v/>
      </c>
      <c r="AA444" s="89" t="str">
        <f t="shared" si="94"/>
        <v/>
      </c>
      <c r="AB444" s="89" t="str">
        <f t="shared" si="95"/>
        <v/>
      </c>
      <c r="AC444" s="89" t="str">
        <f t="shared" si="96"/>
        <v/>
      </c>
      <c r="AD444" s="100" t="str">
        <f t="shared" si="103"/>
        <v/>
      </c>
      <c r="AE444" s="104" t="str">
        <f t="shared" si="104"/>
        <v/>
      </c>
      <c r="AF444" s="108" t="str">
        <f>IF(AE444&lt;&gt;"",HLOOKUP(AE444,Controle!$2:$3,2,FALSE)+3,"")</f>
        <v/>
      </c>
      <c r="AG444" s="104" t="str">
        <f>IF(AE444&lt;&gt;"",HLOOKUP(AE444,Controle!$2:$3,2,FALSE)+HLOOKUP(AE444,Controle!$2:$3,2,FALSE)*14-8,"")</f>
        <v/>
      </c>
      <c r="AH444" s="105" t="str">
        <f>IF(AJ444&lt;&gt;"",HLOOKUP(AJ444,Controle!$2:$3,2,FALSE)+HLOOKUP(AJ444,Controle!$2:$3,2,FALSE)*14-8,"")</f>
        <v/>
      </c>
      <c r="AI444" s="108" t="str">
        <f>IF(AJ444&lt;&gt;"",HLOOKUP(AJ444,Controle!$2:$3,2,FALSE)+3,"")</f>
        <v/>
      </c>
      <c r="AJ444" s="105" t="str">
        <f t="shared" si="105"/>
        <v/>
      </c>
      <c r="AK444" s="101" t="str">
        <f t="shared" si="106"/>
        <v/>
      </c>
      <c r="AL444" s="89" t="str">
        <f t="shared" si="97"/>
        <v/>
      </c>
      <c r="AM444" s="89" t="str">
        <f t="shared" si="98"/>
        <v/>
      </c>
      <c r="AN444" s="89" t="str">
        <f t="shared" si="99"/>
        <v/>
      </c>
      <c r="AO444" s="89" t="str">
        <f t="shared" si="100"/>
        <v/>
      </c>
      <c r="AP444" s="89" t="str">
        <f t="shared" si="101"/>
        <v/>
      </c>
    </row>
    <row r="445" spans="1:42">
      <c r="A445" t="str">
        <f>IF(B445&lt;&gt;"",VLOOKUP(B445,'Agents Postes'!E$3:F$17,2,FALSE),"")</f>
        <v/>
      </c>
      <c r="B445" s="57"/>
      <c r="C445" s="58"/>
      <c r="D445" s="59"/>
      <c r="E445" s="59"/>
      <c r="F445" s="60"/>
      <c r="G445" s="61"/>
      <c r="H445" s="60"/>
      <c r="I445" s="61"/>
      <c r="J445" s="63"/>
      <c r="K445" s="59"/>
      <c r="L445" s="62"/>
      <c r="M445" s="52"/>
      <c r="N445" s="130"/>
      <c r="P445" s="65" t="str">
        <f t="shared" si="102"/>
        <v>NC</v>
      </c>
      <c r="X445" s="89"/>
      <c r="Y445" s="89" t="str">
        <f t="shared" si="92"/>
        <v/>
      </c>
      <c r="Z445" s="89" t="str">
        <f t="shared" si="93"/>
        <v/>
      </c>
      <c r="AA445" s="89" t="str">
        <f t="shared" si="94"/>
        <v/>
      </c>
      <c r="AB445" s="89" t="str">
        <f t="shared" si="95"/>
        <v/>
      </c>
      <c r="AC445" s="89" t="str">
        <f t="shared" si="96"/>
        <v/>
      </c>
      <c r="AD445" s="100" t="str">
        <f t="shared" si="103"/>
        <v/>
      </c>
      <c r="AE445" s="104" t="str">
        <f t="shared" si="104"/>
        <v/>
      </c>
      <c r="AF445" s="108" t="str">
        <f>IF(AE445&lt;&gt;"",HLOOKUP(AE445,Controle!$2:$3,2,FALSE)+3,"")</f>
        <v/>
      </c>
      <c r="AG445" s="104" t="str">
        <f>IF(AE445&lt;&gt;"",HLOOKUP(AE445,Controle!$2:$3,2,FALSE)+HLOOKUP(AE445,Controle!$2:$3,2,FALSE)*14-8,"")</f>
        <v/>
      </c>
      <c r="AH445" s="105" t="str">
        <f>IF(AJ445&lt;&gt;"",HLOOKUP(AJ445,Controle!$2:$3,2,FALSE)+HLOOKUP(AJ445,Controle!$2:$3,2,FALSE)*14-8,"")</f>
        <v/>
      </c>
      <c r="AI445" s="108" t="str">
        <f>IF(AJ445&lt;&gt;"",HLOOKUP(AJ445,Controle!$2:$3,2,FALSE)+3,"")</f>
        <v/>
      </c>
      <c r="AJ445" s="105" t="str">
        <f t="shared" si="105"/>
        <v/>
      </c>
      <c r="AK445" s="101" t="str">
        <f t="shared" si="106"/>
        <v/>
      </c>
      <c r="AL445" s="89" t="str">
        <f t="shared" si="97"/>
        <v/>
      </c>
      <c r="AM445" s="89" t="str">
        <f t="shared" si="98"/>
        <v/>
      </c>
      <c r="AN445" s="89" t="str">
        <f t="shared" si="99"/>
        <v/>
      </c>
      <c r="AO445" s="89" t="str">
        <f t="shared" si="100"/>
        <v/>
      </c>
      <c r="AP445" s="89" t="str">
        <f t="shared" si="101"/>
        <v/>
      </c>
    </row>
    <row r="446" spans="1:42">
      <c r="A446" t="str">
        <f>IF(B446&lt;&gt;"",VLOOKUP(B446,'Agents Postes'!E$3:F$17,2,FALSE),"")</f>
        <v/>
      </c>
      <c r="B446" s="47"/>
      <c r="C446" s="53"/>
      <c r="D446" s="49"/>
      <c r="E446" s="49"/>
      <c r="F446" s="54"/>
      <c r="G446" s="50"/>
      <c r="H446" s="54"/>
      <c r="I446" s="50"/>
      <c r="J446" s="56"/>
      <c r="K446" s="49"/>
      <c r="L446" s="55"/>
      <c r="M446" s="52"/>
      <c r="N446" s="131"/>
      <c r="P446" s="64" t="str">
        <f t="shared" si="102"/>
        <v>NC</v>
      </c>
      <c r="X446" s="89"/>
      <c r="Y446" s="89" t="str">
        <f t="shared" si="92"/>
        <v/>
      </c>
      <c r="Z446" s="89" t="str">
        <f t="shared" si="93"/>
        <v/>
      </c>
      <c r="AA446" s="89" t="str">
        <f t="shared" si="94"/>
        <v/>
      </c>
      <c r="AB446" s="89" t="str">
        <f t="shared" si="95"/>
        <v/>
      </c>
      <c r="AC446" s="89" t="str">
        <f t="shared" si="96"/>
        <v/>
      </c>
      <c r="AD446" s="100" t="str">
        <f t="shared" si="103"/>
        <v/>
      </c>
      <c r="AE446" s="104" t="str">
        <f t="shared" si="104"/>
        <v/>
      </c>
      <c r="AF446" s="108" t="str">
        <f>IF(AE446&lt;&gt;"",HLOOKUP(AE446,Controle!$2:$3,2,FALSE)+3,"")</f>
        <v/>
      </c>
      <c r="AG446" s="104" t="str">
        <f>IF(AE446&lt;&gt;"",HLOOKUP(AE446,Controle!$2:$3,2,FALSE)+HLOOKUP(AE446,Controle!$2:$3,2,FALSE)*14-8,"")</f>
        <v/>
      </c>
      <c r="AH446" s="105" t="str">
        <f>IF(AJ446&lt;&gt;"",HLOOKUP(AJ446,Controle!$2:$3,2,FALSE)+HLOOKUP(AJ446,Controle!$2:$3,2,FALSE)*14-8,"")</f>
        <v/>
      </c>
      <c r="AI446" s="108" t="str">
        <f>IF(AJ446&lt;&gt;"",HLOOKUP(AJ446,Controle!$2:$3,2,FALSE)+3,"")</f>
        <v/>
      </c>
      <c r="AJ446" s="105" t="str">
        <f t="shared" si="105"/>
        <v/>
      </c>
      <c r="AK446" s="101" t="str">
        <f t="shared" si="106"/>
        <v/>
      </c>
      <c r="AL446" s="89" t="str">
        <f t="shared" si="97"/>
        <v/>
      </c>
      <c r="AM446" s="89" t="str">
        <f t="shared" si="98"/>
        <v/>
      </c>
      <c r="AN446" s="89" t="str">
        <f t="shared" si="99"/>
        <v/>
      </c>
      <c r="AO446" s="89" t="str">
        <f t="shared" si="100"/>
        <v/>
      </c>
      <c r="AP446" s="89" t="str">
        <f t="shared" si="101"/>
        <v/>
      </c>
    </row>
    <row r="447" spans="1:42">
      <c r="A447" t="str">
        <f>IF(B447&lt;&gt;"",VLOOKUP(B447,'Agents Postes'!E$3:F$17,2,FALSE),"")</f>
        <v/>
      </c>
      <c r="B447" s="57"/>
      <c r="C447" s="58"/>
      <c r="D447" s="59"/>
      <c r="E447" s="59"/>
      <c r="F447" s="60"/>
      <c r="G447" s="61"/>
      <c r="H447" s="60"/>
      <c r="I447" s="61"/>
      <c r="J447" s="63"/>
      <c r="K447" s="59"/>
      <c r="L447" s="62"/>
      <c r="M447" s="52"/>
      <c r="N447" s="130"/>
      <c r="P447" s="65" t="str">
        <f t="shared" si="102"/>
        <v>NC</v>
      </c>
      <c r="X447" s="89"/>
      <c r="Y447" s="89" t="str">
        <f t="shared" si="92"/>
        <v/>
      </c>
      <c r="Z447" s="89" t="str">
        <f t="shared" si="93"/>
        <v/>
      </c>
      <c r="AA447" s="89" t="str">
        <f t="shared" si="94"/>
        <v/>
      </c>
      <c r="AB447" s="89" t="str">
        <f t="shared" si="95"/>
        <v/>
      </c>
      <c r="AC447" s="89" t="str">
        <f t="shared" si="96"/>
        <v/>
      </c>
      <c r="AD447" s="100" t="str">
        <f t="shared" si="103"/>
        <v/>
      </c>
      <c r="AE447" s="104" t="str">
        <f t="shared" si="104"/>
        <v/>
      </c>
      <c r="AF447" s="108" t="str">
        <f>IF(AE447&lt;&gt;"",HLOOKUP(AE447,Controle!$2:$3,2,FALSE)+3,"")</f>
        <v/>
      </c>
      <c r="AG447" s="104" t="str">
        <f>IF(AE447&lt;&gt;"",HLOOKUP(AE447,Controle!$2:$3,2,FALSE)+HLOOKUP(AE447,Controle!$2:$3,2,FALSE)*14-8,"")</f>
        <v/>
      </c>
      <c r="AH447" s="105" t="str">
        <f>IF(AJ447&lt;&gt;"",HLOOKUP(AJ447,Controle!$2:$3,2,FALSE)+HLOOKUP(AJ447,Controle!$2:$3,2,FALSE)*14-8,"")</f>
        <v/>
      </c>
      <c r="AI447" s="108" t="str">
        <f>IF(AJ447&lt;&gt;"",HLOOKUP(AJ447,Controle!$2:$3,2,FALSE)+3,"")</f>
        <v/>
      </c>
      <c r="AJ447" s="105" t="str">
        <f t="shared" si="105"/>
        <v/>
      </c>
      <c r="AK447" s="101" t="str">
        <f t="shared" si="106"/>
        <v/>
      </c>
      <c r="AL447" s="89" t="str">
        <f t="shared" si="97"/>
        <v/>
      </c>
      <c r="AM447" s="89" t="str">
        <f t="shared" si="98"/>
        <v/>
      </c>
      <c r="AN447" s="89" t="str">
        <f t="shared" si="99"/>
        <v/>
      </c>
      <c r="AO447" s="89" t="str">
        <f t="shared" si="100"/>
        <v/>
      </c>
      <c r="AP447" s="89" t="str">
        <f t="shared" si="101"/>
        <v/>
      </c>
    </row>
    <row r="448" spans="1:42">
      <c r="A448" t="str">
        <f>IF(B448&lt;&gt;"",VLOOKUP(B448,'Agents Postes'!E$3:F$17,2,FALSE),"")</f>
        <v/>
      </c>
      <c r="B448" s="47"/>
      <c r="C448" s="53"/>
      <c r="D448" s="49"/>
      <c r="E448" s="49"/>
      <c r="F448" s="54"/>
      <c r="G448" s="50"/>
      <c r="H448" s="54"/>
      <c r="I448" s="50"/>
      <c r="J448" s="56"/>
      <c r="K448" s="49"/>
      <c r="L448" s="55"/>
      <c r="M448" s="52"/>
      <c r="N448" s="131"/>
      <c r="P448" s="64" t="str">
        <f t="shared" si="102"/>
        <v>NC</v>
      </c>
      <c r="X448" s="89"/>
      <c r="Y448" s="89" t="str">
        <f t="shared" si="92"/>
        <v/>
      </c>
      <c r="Z448" s="89" t="str">
        <f t="shared" si="93"/>
        <v/>
      </c>
      <c r="AA448" s="89" t="str">
        <f t="shared" si="94"/>
        <v/>
      </c>
      <c r="AB448" s="89" t="str">
        <f t="shared" si="95"/>
        <v/>
      </c>
      <c r="AC448" s="89" t="str">
        <f t="shared" si="96"/>
        <v/>
      </c>
      <c r="AD448" s="100" t="str">
        <f t="shared" si="103"/>
        <v/>
      </c>
      <c r="AE448" s="104" t="str">
        <f t="shared" si="104"/>
        <v/>
      </c>
      <c r="AF448" s="108" t="str">
        <f>IF(AE448&lt;&gt;"",HLOOKUP(AE448,Controle!$2:$3,2,FALSE)+3,"")</f>
        <v/>
      </c>
      <c r="AG448" s="104" t="str">
        <f>IF(AE448&lt;&gt;"",HLOOKUP(AE448,Controle!$2:$3,2,FALSE)+HLOOKUP(AE448,Controle!$2:$3,2,FALSE)*14-8,"")</f>
        <v/>
      </c>
      <c r="AH448" s="105" t="str">
        <f>IF(AJ448&lt;&gt;"",HLOOKUP(AJ448,Controle!$2:$3,2,FALSE)+HLOOKUP(AJ448,Controle!$2:$3,2,FALSE)*14-8,"")</f>
        <v/>
      </c>
      <c r="AI448" s="108" t="str">
        <f>IF(AJ448&lt;&gt;"",HLOOKUP(AJ448,Controle!$2:$3,2,FALSE)+3,"")</f>
        <v/>
      </c>
      <c r="AJ448" s="105" t="str">
        <f t="shared" si="105"/>
        <v/>
      </c>
      <c r="AK448" s="101" t="str">
        <f t="shared" si="106"/>
        <v/>
      </c>
      <c r="AL448" s="89" t="str">
        <f t="shared" si="97"/>
        <v/>
      </c>
      <c r="AM448" s="89" t="str">
        <f t="shared" si="98"/>
        <v/>
      </c>
      <c r="AN448" s="89" t="str">
        <f t="shared" si="99"/>
        <v/>
      </c>
      <c r="AO448" s="89" t="str">
        <f t="shared" si="100"/>
        <v/>
      </c>
      <c r="AP448" s="89" t="str">
        <f t="shared" si="101"/>
        <v/>
      </c>
    </row>
    <row r="449" spans="1:42">
      <c r="A449" t="str">
        <f>IF(B449&lt;&gt;"",VLOOKUP(B449,'Agents Postes'!E$3:F$17,2,FALSE),"")</f>
        <v/>
      </c>
      <c r="B449" s="57"/>
      <c r="C449" s="58"/>
      <c r="D449" s="59"/>
      <c r="E449" s="59"/>
      <c r="F449" s="60"/>
      <c r="G449" s="61"/>
      <c r="H449" s="60"/>
      <c r="I449" s="61"/>
      <c r="J449" s="63"/>
      <c r="K449" s="59"/>
      <c r="L449" s="62"/>
      <c r="M449" s="52"/>
      <c r="N449" s="130"/>
      <c r="P449" s="65" t="str">
        <f t="shared" si="102"/>
        <v>NC</v>
      </c>
      <c r="X449" s="89"/>
      <c r="Y449" s="89" t="str">
        <f t="shared" si="92"/>
        <v/>
      </c>
      <c r="Z449" s="89" t="str">
        <f t="shared" si="93"/>
        <v/>
      </c>
      <c r="AA449" s="89" t="str">
        <f t="shared" si="94"/>
        <v/>
      </c>
      <c r="AB449" s="89" t="str">
        <f t="shared" si="95"/>
        <v/>
      </c>
      <c r="AC449" s="89" t="str">
        <f t="shared" si="96"/>
        <v/>
      </c>
      <c r="AD449" s="100" t="str">
        <f t="shared" si="103"/>
        <v/>
      </c>
      <c r="AE449" s="104" t="str">
        <f t="shared" si="104"/>
        <v/>
      </c>
      <c r="AF449" s="108" t="str">
        <f>IF(AE449&lt;&gt;"",HLOOKUP(AE449,Controle!$2:$3,2,FALSE)+3,"")</f>
        <v/>
      </c>
      <c r="AG449" s="104" t="str">
        <f>IF(AE449&lt;&gt;"",HLOOKUP(AE449,Controle!$2:$3,2,FALSE)+HLOOKUP(AE449,Controle!$2:$3,2,FALSE)*14-8,"")</f>
        <v/>
      </c>
      <c r="AH449" s="105" t="str">
        <f>IF(AJ449&lt;&gt;"",HLOOKUP(AJ449,Controle!$2:$3,2,FALSE)+HLOOKUP(AJ449,Controle!$2:$3,2,FALSE)*14-8,"")</f>
        <v/>
      </c>
      <c r="AI449" s="108" t="str">
        <f>IF(AJ449&lt;&gt;"",HLOOKUP(AJ449,Controle!$2:$3,2,FALSE)+3,"")</f>
        <v/>
      </c>
      <c r="AJ449" s="105" t="str">
        <f t="shared" si="105"/>
        <v/>
      </c>
      <c r="AK449" s="101" t="str">
        <f t="shared" si="106"/>
        <v/>
      </c>
      <c r="AL449" s="89" t="str">
        <f t="shared" si="97"/>
        <v/>
      </c>
      <c r="AM449" s="89" t="str">
        <f t="shared" si="98"/>
        <v/>
      </c>
      <c r="AN449" s="89" t="str">
        <f t="shared" si="99"/>
        <v/>
      </c>
      <c r="AO449" s="89" t="str">
        <f t="shared" si="100"/>
        <v/>
      </c>
      <c r="AP449" s="89" t="str">
        <f t="shared" si="101"/>
        <v/>
      </c>
    </row>
    <row r="450" spans="1:42">
      <c r="A450" t="str">
        <f>IF(B450&lt;&gt;"",VLOOKUP(B450,'Agents Postes'!E$3:F$17,2,FALSE),"")</f>
        <v/>
      </c>
      <c r="B450" s="47"/>
      <c r="C450" s="53"/>
      <c r="D450" s="49"/>
      <c r="E450" s="49"/>
      <c r="F450" s="54"/>
      <c r="G450" s="50"/>
      <c r="H450" s="54"/>
      <c r="I450" s="50"/>
      <c r="J450" s="56"/>
      <c r="K450" s="49"/>
      <c r="L450" s="55"/>
      <c r="M450" s="52"/>
      <c r="N450" s="131"/>
      <c r="P450" s="64" t="str">
        <f t="shared" si="102"/>
        <v>NC</v>
      </c>
      <c r="X450" s="89"/>
      <c r="Y450" s="89" t="str">
        <f t="shared" ref="Y450:Y513" si="107">IF(D450&lt;&gt;"",IF(NETWORKDAYS($D450,$D450,Feries)&gt;=1,1,0),"")</f>
        <v/>
      </c>
      <c r="Z450" s="89" t="str">
        <f t="shared" ref="Z450:Z513" si="108">IF(D450&lt;&gt;"",IF(NETWORKDAYS($D450,$D450+1,Feries)&gt;=1,1,0),"")</f>
        <v/>
      </c>
      <c r="AA450" s="89" t="str">
        <f t="shared" ref="AA450:AA513" si="109">IF(D450&lt;&gt;"",IF(NETWORKDAYS($D450,$D450+2,Feries)&gt;=1,1,0),"")</f>
        <v/>
      </c>
      <c r="AB450" s="89" t="str">
        <f t="shared" ref="AB450:AB513" si="110">IF(D450&lt;&gt;"",IF(NETWORKDAYS($D450,$D450+3,Feries)&gt;=1,1,0),"")</f>
        <v/>
      </c>
      <c r="AC450" s="89" t="str">
        <f t="shared" ref="AC450:AC513" si="111">IF(D450&lt;&gt;"",IF(NETWORKDAYS($D450,$D450+4,Feries)&gt;=1,1,0),"")</f>
        <v/>
      </c>
      <c r="AD450" s="100" t="str">
        <f t="shared" si="103"/>
        <v/>
      </c>
      <c r="AE450" s="104" t="str">
        <f t="shared" si="104"/>
        <v/>
      </c>
      <c r="AF450" s="108" t="str">
        <f>IF(AE450&lt;&gt;"",HLOOKUP(AE450,Controle!$2:$3,2,FALSE)+3,"")</f>
        <v/>
      </c>
      <c r="AG450" s="104" t="str">
        <f>IF(AE450&lt;&gt;"",HLOOKUP(AE450,Controle!$2:$3,2,FALSE)+HLOOKUP(AE450,Controle!$2:$3,2,FALSE)*14-8,"")</f>
        <v/>
      </c>
      <c r="AH450" s="105" t="str">
        <f>IF(AJ450&lt;&gt;"",HLOOKUP(AJ450,Controle!$2:$3,2,FALSE)+HLOOKUP(AJ450,Controle!$2:$3,2,FALSE)*14-8,"")</f>
        <v/>
      </c>
      <c r="AI450" s="108" t="str">
        <f>IF(AJ450&lt;&gt;"",HLOOKUP(AJ450,Controle!$2:$3,2,FALSE)+3,"")</f>
        <v/>
      </c>
      <c r="AJ450" s="105" t="str">
        <f t="shared" si="105"/>
        <v/>
      </c>
      <c r="AK450" s="101" t="str">
        <f t="shared" si="106"/>
        <v/>
      </c>
      <c r="AL450" s="89" t="str">
        <f t="shared" ref="AL450:AL513" si="112">IF(E450&lt;&gt;"",IF(OR(NETWORKDAYS($E450,$E450-4,Feries)=1,NETWORKDAYS($E450,$E450-4,Feries)&lt;0),1,0),"")</f>
        <v/>
      </c>
      <c r="AM450" s="89" t="str">
        <f t="shared" ref="AM450:AM513" si="113">IF(E450&lt;&gt;"",IF(OR(NETWORKDAYS($E450,$E450-3,Feries)=1,NETWORKDAYS($E450,$E450-3,Feries)&lt;0),1,0),"")</f>
        <v/>
      </c>
      <c r="AN450" s="89" t="str">
        <f t="shared" ref="AN450:AN513" si="114">IF(E450&lt;&gt;"",IF(OR(NETWORKDAYS($E450,$E450-2,Feries)=1,NETWORKDAYS($E450,$E450-2,Feries)&lt;0),1,0),"")</f>
        <v/>
      </c>
      <c r="AO450" s="89" t="str">
        <f t="shared" ref="AO450:AO513" si="115">IF(E450&lt;&gt;"",IF(OR(NETWORKDAYS($E450,$E450-1,Feries)=1,NETWORKDAYS($E450,$E450-1,Feries)&lt;0),1,0),"")</f>
        <v/>
      </c>
      <c r="AP450" s="89" t="str">
        <f t="shared" ref="AP450:AP513" si="116">IF(E450&lt;&gt;"",IF(OR(NETWORKDAYS($E450,$E450,Feries)=1,NETWORKDAYS($E450,$E450,Feries)&lt;0),1,0),"")</f>
        <v/>
      </c>
    </row>
    <row r="451" spans="1:42">
      <c r="A451" t="str">
        <f>IF(B451&lt;&gt;"",VLOOKUP(B451,'Agents Postes'!E$3:F$17,2,FALSE),"")</f>
        <v/>
      </c>
      <c r="B451" s="57"/>
      <c r="C451" s="58"/>
      <c r="D451" s="59"/>
      <c r="E451" s="59"/>
      <c r="F451" s="60"/>
      <c r="G451" s="61"/>
      <c r="H451" s="60"/>
      <c r="I451" s="61"/>
      <c r="J451" s="63"/>
      <c r="K451" s="59"/>
      <c r="L451" s="62"/>
      <c r="M451" s="52"/>
      <c r="N451" s="130"/>
      <c r="P451" s="65" t="str">
        <f t="shared" ref="P451:P514" si="117">IF(OR(B451="",C451="",E451="",SUM(F451:K451)=0,AND(S$1&lt;&gt;"",D451&lt;S$1),AND(S$3&lt;&gt;"",E451&gt;S$3),AND(SUM(F451:G451)&gt;0,OR(F451=0,G451=0)),AND(SUM(H451:I451)&gt;0,OR(H451=0,I451=0)),AND(SUM(J451:K451)&gt;0,OR(J451=0,K451=0)),ISERROR(MONTH(D451)),ISERROR(MONTH(E451))),"NC","")</f>
        <v>NC</v>
      </c>
      <c r="X451" s="89"/>
      <c r="Y451" s="89" t="str">
        <f t="shared" si="107"/>
        <v/>
      </c>
      <c r="Z451" s="89" t="str">
        <f t="shared" si="108"/>
        <v/>
      </c>
      <c r="AA451" s="89" t="str">
        <f t="shared" si="109"/>
        <v/>
      </c>
      <c r="AB451" s="89" t="str">
        <f t="shared" si="110"/>
        <v/>
      </c>
      <c r="AC451" s="89" t="str">
        <f t="shared" si="111"/>
        <v/>
      </c>
      <c r="AD451" s="100" t="str">
        <f t="shared" si="103"/>
        <v/>
      </c>
      <c r="AE451" s="104" t="str">
        <f t="shared" si="104"/>
        <v/>
      </c>
      <c r="AF451" s="108" t="str">
        <f>IF(AE451&lt;&gt;"",HLOOKUP(AE451,Controle!$2:$3,2,FALSE)+3,"")</f>
        <v/>
      </c>
      <c r="AG451" s="104" t="str">
        <f>IF(AE451&lt;&gt;"",HLOOKUP(AE451,Controle!$2:$3,2,FALSE)+HLOOKUP(AE451,Controle!$2:$3,2,FALSE)*14-8,"")</f>
        <v/>
      </c>
      <c r="AH451" s="105" t="str">
        <f>IF(AJ451&lt;&gt;"",HLOOKUP(AJ451,Controle!$2:$3,2,FALSE)+HLOOKUP(AJ451,Controle!$2:$3,2,FALSE)*14-8,"")</f>
        <v/>
      </c>
      <c r="AI451" s="108" t="str">
        <f>IF(AJ451&lt;&gt;"",HLOOKUP(AJ451,Controle!$2:$3,2,FALSE)+3,"")</f>
        <v/>
      </c>
      <c r="AJ451" s="105" t="str">
        <f t="shared" si="105"/>
        <v/>
      </c>
      <c r="AK451" s="101" t="str">
        <f t="shared" si="106"/>
        <v/>
      </c>
      <c r="AL451" s="89" t="str">
        <f t="shared" si="112"/>
        <v/>
      </c>
      <c r="AM451" s="89" t="str">
        <f t="shared" si="113"/>
        <v/>
      </c>
      <c r="AN451" s="89" t="str">
        <f t="shared" si="114"/>
        <v/>
      </c>
      <c r="AO451" s="89" t="str">
        <f t="shared" si="115"/>
        <v/>
      </c>
      <c r="AP451" s="89" t="str">
        <f t="shared" si="116"/>
        <v/>
      </c>
    </row>
    <row r="452" spans="1:42">
      <c r="A452" t="str">
        <f>IF(B452&lt;&gt;"",VLOOKUP(B452,'Agents Postes'!E$3:F$17,2,FALSE),"")</f>
        <v/>
      </c>
      <c r="B452" s="47"/>
      <c r="C452" s="53"/>
      <c r="D452" s="49"/>
      <c r="E452" s="49"/>
      <c r="F452" s="54"/>
      <c r="G452" s="50"/>
      <c r="H452" s="54"/>
      <c r="I452" s="50"/>
      <c r="J452" s="56"/>
      <c r="K452" s="49"/>
      <c r="L452" s="55"/>
      <c r="M452" s="52"/>
      <c r="N452" s="131"/>
      <c r="P452" s="64" t="str">
        <f t="shared" si="117"/>
        <v>NC</v>
      </c>
      <c r="X452" s="89"/>
      <c r="Y452" s="89" t="str">
        <f t="shared" si="107"/>
        <v/>
      </c>
      <c r="Z452" s="89" t="str">
        <f t="shared" si="108"/>
        <v/>
      </c>
      <c r="AA452" s="89" t="str">
        <f t="shared" si="109"/>
        <v/>
      </c>
      <c r="AB452" s="89" t="str">
        <f t="shared" si="110"/>
        <v/>
      </c>
      <c r="AC452" s="89" t="str">
        <f t="shared" si="111"/>
        <v/>
      </c>
      <c r="AD452" s="100" t="str">
        <f t="shared" si="103"/>
        <v/>
      </c>
      <c r="AE452" s="104" t="str">
        <f t="shared" si="104"/>
        <v/>
      </c>
      <c r="AF452" s="108" t="str">
        <f>IF(AE452&lt;&gt;"",HLOOKUP(AE452,Controle!$2:$3,2,FALSE)+3,"")</f>
        <v/>
      </c>
      <c r="AG452" s="104" t="str">
        <f>IF(AE452&lt;&gt;"",HLOOKUP(AE452,Controle!$2:$3,2,FALSE)+HLOOKUP(AE452,Controle!$2:$3,2,FALSE)*14-8,"")</f>
        <v/>
      </c>
      <c r="AH452" s="105" t="str">
        <f>IF(AJ452&lt;&gt;"",HLOOKUP(AJ452,Controle!$2:$3,2,FALSE)+HLOOKUP(AJ452,Controle!$2:$3,2,FALSE)*14-8,"")</f>
        <v/>
      </c>
      <c r="AI452" s="108" t="str">
        <f>IF(AJ452&lt;&gt;"",HLOOKUP(AJ452,Controle!$2:$3,2,FALSE)+3,"")</f>
        <v/>
      </c>
      <c r="AJ452" s="105" t="str">
        <f t="shared" si="105"/>
        <v/>
      </c>
      <c r="AK452" s="101" t="str">
        <f t="shared" si="106"/>
        <v/>
      </c>
      <c r="AL452" s="89" t="str">
        <f t="shared" si="112"/>
        <v/>
      </c>
      <c r="AM452" s="89" t="str">
        <f t="shared" si="113"/>
        <v/>
      </c>
      <c r="AN452" s="89" t="str">
        <f t="shared" si="114"/>
        <v/>
      </c>
      <c r="AO452" s="89" t="str">
        <f t="shared" si="115"/>
        <v/>
      </c>
      <c r="AP452" s="89" t="str">
        <f t="shared" si="116"/>
        <v/>
      </c>
    </row>
    <row r="453" spans="1:42">
      <c r="A453" t="str">
        <f>IF(B453&lt;&gt;"",VLOOKUP(B453,'Agents Postes'!E$3:F$17,2,FALSE),"")</f>
        <v/>
      </c>
      <c r="B453" s="57"/>
      <c r="C453" s="58"/>
      <c r="D453" s="59"/>
      <c r="E453" s="59"/>
      <c r="F453" s="60"/>
      <c r="G453" s="61"/>
      <c r="H453" s="60"/>
      <c r="I453" s="61"/>
      <c r="J453" s="63"/>
      <c r="K453" s="59"/>
      <c r="L453" s="62"/>
      <c r="M453" s="52"/>
      <c r="N453" s="130"/>
      <c r="P453" s="65" t="str">
        <f t="shared" si="117"/>
        <v>NC</v>
      </c>
      <c r="X453" s="89"/>
      <c r="Y453" s="89" t="str">
        <f t="shared" si="107"/>
        <v/>
      </c>
      <c r="Z453" s="89" t="str">
        <f t="shared" si="108"/>
        <v/>
      </c>
      <c r="AA453" s="89" t="str">
        <f t="shared" si="109"/>
        <v/>
      </c>
      <c r="AB453" s="89" t="str">
        <f t="shared" si="110"/>
        <v/>
      </c>
      <c r="AC453" s="89" t="str">
        <f t="shared" si="111"/>
        <v/>
      </c>
      <c r="AD453" s="100" t="str">
        <f t="shared" ref="AD453:AD516" si="118">IF(D453&lt;&gt;"",IF(Y453=1,0,IF(Z453=1,1,IF(AA453=1,2,IF(AB453=1,3,IF(AB453=1,4,5))))),"")</f>
        <v/>
      </c>
      <c r="AE453" s="104" t="str">
        <f t="shared" ref="AE453:AE516" si="119">IF(D453&lt;&gt;"",D453+AD453,"")</f>
        <v/>
      </c>
      <c r="AF453" s="108" t="str">
        <f>IF(AE453&lt;&gt;"",HLOOKUP(AE453,Controle!$2:$3,2,FALSE)+3,"")</f>
        <v/>
      </c>
      <c r="AG453" s="104" t="str">
        <f>IF(AE453&lt;&gt;"",HLOOKUP(AE453,Controle!$2:$3,2,FALSE)+HLOOKUP(AE453,Controle!$2:$3,2,FALSE)*14-8,"")</f>
        <v/>
      </c>
      <c r="AH453" s="105" t="str">
        <f>IF(AJ453&lt;&gt;"",HLOOKUP(AJ453,Controle!$2:$3,2,FALSE)+HLOOKUP(AJ453,Controle!$2:$3,2,FALSE)*14-8,"")</f>
        <v/>
      </c>
      <c r="AI453" s="108" t="str">
        <f>IF(AJ453&lt;&gt;"",HLOOKUP(AJ453,Controle!$2:$3,2,FALSE)+3,"")</f>
        <v/>
      </c>
      <c r="AJ453" s="105" t="str">
        <f t="shared" ref="AJ453:AJ516" si="120">IF(E453&lt;&gt;"",E453-AK453,"")</f>
        <v/>
      </c>
      <c r="AK453" s="101" t="str">
        <f t="shared" ref="AK453:AK516" si="121">IF(E453&lt;&gt;"",IF(AP453=1,0,IF(AO453=1,1,IF(AN453=1,2,IF(AM453=1,1,IF(AL453=1,4,5))))),"")</f>
        <v/>
      </c>
      <c r="AL453" s="89" t="str">
        <f t="shared" si="112"/>
        <v/>
      </c>
      <c r="AM453" s="89" t="str">
        <f t="shared" si="113"/>
        <v/>
      </c>
      <c r="AN453" s="89" t="str">
        <f t="shared" si="114"/>
        <v/>
      </c>
      <c r="AO453" s="89" t="str">
        <f t="shared" si="115"/>
        <v/>
      </c>
      <c r="AP453" s="89" t="str">
        <f t="shared" si="116"/>
        <v/>
      </c>
    </row>
    <row r="454" spans="1:42">
      <c r="A454" t="str">
        <f>IF(B454&lt;&gt;"",VLOOKUP(B454,'Agents Postes'!E$3:F$17,2,FALSE),"")</f>
        <v/>
      </c>
      <c r="B454" s="47"/>
      <c r="C454" s="53"/>
      <c r="D454" s="49"/>
      <c r="E454" s="49"/>
      <c r="F454" s="54"/>
      <c r="G454" s="50"/>
      <c r="H454" s="54"/>
      <c r="I454" s="50"/>
      <c r="J454" s="56"/>
      <c r="K454" s="49"/>
      <c r="L454" s="55"/>
      <c r="M454" s="52"/>
      <c r="N454" s="131"/>
      <c r="P454" s="64" t="str">
        <f t="shared" si="117"/>
        <v>NC</v>
      </c>
      <c r="X454" s="89"/>
      <c r="Y454" s="89" t="str">
        <f t="shared" si="107"/>
        <v/>
      </c>
      <c r="Z454" s="89" t="str">
        <f t="shared" si="108"/>
        <v/>
      </c>
      <c r="AA454" s="89" t="str">
        <f t="shared" si="109"/>
        <v/>
      </c>
      <c r="AB454" s="89" t="str">
        <f t="shared" si="110"/>
        <v/>
      </c>
      <c r="AC454" s="89" t="str">
        <f t="shared" si="111"/>
        <v/>
      </c>
      <c r="AD454" s="100" t="str">
        <f t="shared" si="118"/>
        <v/>
      </c>
      <c r="AE454" s="104" t="str">
        <f t="shared" si="119"/>
        <v/>
      </c>
      <c r="AF454" s="108" t="str">
        <f>IF(AE454&lt;&gt;"",HLOOKUP(AE454,Controle!$2:$3,2,FALSE)+3,"")</f>
        <v/>
      </c>
      <c r="AG454" s="104" t="str">
        <f>IF(AE454&lt;&gt;"",HLOOKUP(AE454,Controle!$2:$3,2,FALSE)+HLOOKUP(AE454,Controle!$2:$3,2,FALSE)*14-8,"")</f>
        <v/>
      </c>
      <c r="AH454" s="105" t="str">
        <f>IF(AJ454&lt;&gt;"",HLOOKUP(AJ454,Controle!$2:$3,2,FALSE)+HLOOKUP(AJ454,Controle!$2:$3,2,FALSE)*14-8,"")</f>
        <v/>
      </c>
      <c r="AI454" s="108" t="str">
        <f>IF(AJ454&lt;&gt;"",HLOOKUP(AJ454,Controle!$2:$3,2,FALSE)+3,"")</f>
        <v/>
      </c>
      <c r="AJ454" s="105" t="str">
        <f t="shared" si="120"/>
        <v/>
      </c>
      <c r="AK454" s="101" t="str">
        <f t="shared" si="121"/>
        <v/>
      </c>
      <c r="AL454" s="89" t="str">
        <f t="shared" si="112"/>
        <v/>
      </c>
      <c r="AM454" s="89" t="str">
        <f t="shared" si="113"/>
        <v/>
      </c>
      <c r="AN454" s="89" t="str">
        <f t="shared" si="114"/>
        <v/>
      </c>
      <c r="AO454" s="89" t="str">
        <f t="shared" si="115"/>
        <v/>
      </c>
      <c r="AP454" s="89" t="str">
        <f t="shared" si="116"/>
        <v/>
      </c>
    </row>
    <row r="455" spans="1:42">
      <c r="A455" t="str">
        <f>IF(B455&lt;&gt;"",VLOOKUP(B455,'Agents Postes'!E$3:F$17,2,FALSE),"")</f>
        <v/>
      </c>
      <c r="B455" s="57"/>
      <c r="C455" s="58"/>
      <c r="D455" s="59"/>
      <c r="E455" s="59"/>
      <c r="F455" s="60"/>
      <c r="G455" s="61"/>
      <c r="H455" s="60"/>
      <c r="I455" s="61"/>
      <c r="J455" s="63"/>
      <c r="K455" s="59"/>
      <c r="L455" s="62"/>
      <c r="M455" s="52"/>
      <c r="N455" s="130"/>
      <c r="P455" s="65" t="str">
        <f t="shared" si="117"/>
        <v>NC</v>
      </c>
      <c r="X455" s="89"/>
      <c r="Y455" s="89" t="str">
        <f t="shared" si="107"/>
        <v/>
      </c>
      <c r="Z455" s="89" t="str">
        <f t="shared" si="108"/>
        <v/>
      </c>
      <c r="AA455" s="89" t="str">
        <f t="shared" si="109"/>
        <v/>
      </c>
      <c r="AB455" s="89" t="str">
        <f t="shared" si="110"/>
        <v/>
      </c>
      <c r="AC455" s="89" t="str">
        <f t="shared" si="111"/>
        <v/>
      </c>
      <c r="AD455" s="100" t="str">
        <f t="shared" si="118"/>
        <v/>
      </c>
      <c r="AE455" s="104" t="str">
        <f t="shared" si="119"/>
        <v/>
      </c>
      <c r="AF455" s="108" t="str">
        <f>IF(AE455&lt;&gt;"",HLOOKUP(AE455,Controle!$2:$3,2,FALSE)+3,"")</f>
        <v/>
      </c>
      <c r="AG455" s="104" t="str">
        <f>IF(AE455&lt;&gt;"",HLOOKUP(AE455,Controle!$2:$3,2,FALSE)+HLOOKUP(AE455,Controle!$2:$3,2,FALSE)*14-8,"")</f>
        <v/>
      </c>
      <c r="AH455" s="105" t="str">
        <f>IF(AJ455&lt;&gt;"",HLOOKUP(AJ455,Controle!$2:$3,2,FALSE)+HLOOKUP(AJ455,Controle!$2:$3,2,FALSE)*14-8,"")</f>
        <v/>
      </c>
      <c r="AI455" s="108" t="str">
        <f>IF(AJ455&lt;&gt;"",HLOOKUP(AJ455,Controle!$2:$3,2,FALSE)+3,"")</f>
        <v/>
      </c>
      <c r="AJ455" s="105" t="str">
        <f t="shared" si="120"/>
        <v/>
      </c>
      <c r="AK455" s="101" t="str">
        <f t="shared" si="121"/>
        <v/>
      </c>
      <c r="AL455" s="89" t="str">
        <f t="shared" si="112"/>
        <v/>
      </c>
      <c r="AM455" s="89" t="str">
        <f t="shared" si="113"/>
        <v/>
      </c>
      <c r="AN455" s="89" t="str">
        <f t="shared" si="114"/>
        <v/>
      </c>
      <c r="AO455" s="89" t="str">
        <f t="shared" si="115"/>
        <v/>
      </c>
      <c r="AP455" s="89" t="str">
        <f t="shared" si="116"/>
        <v/>
      </c>
    </row>
    <row r="456" spans="1:42">
      <c r="A456" t="str">
        <f>IF(B456&lt;&gt;"",VLOOKUP(B456,'Agents Postes'!E$3:F$17,2,FALSE),"")</f>
        <v/>
      </c>
      <c r="B456" s="47"/>
      <c r="C456" s="53"/>
      <c r="D456" s="49"/>
      <c r="E456" s="49"/>
      <c r="F456" s="54"/>
      <c r="G456" s="50"/>
      <c r="H456" s="54"/>
      <c r="I456" s="50"/>
      <c r="J456" s="56"/>
      <c r="K456" s="49"/>
      <c r="L456" s="55"/>
      <c r="M456" s="52"/>
      <c r="N456" s="131"/>
      <c r="P456" s="64" t="str">
        <f t="shared" si="117"/>
        <v>NC</v>
      </c>
      <c r="X456" s="89"/>
      <c r="Y456" s="89" t="str">
        <f t="shared" si="107"/>
        <v/>
      </c>
      <c r="Z456" s="89" t="str">
        <f t="shared" si="108"/>
        <v/>
      </c>
      <c r="AA456" s="89" t="str">
        <f t="shared" si="109"/>
        <v/>
      </c>
      <c r="AB456" s="89" t="str">
        <f t="shared" si="110"/>
        <v/>
      </c>
      <c r="AC456" s="89" t="str">
        <f t="shared" si="111"/>
        <v/>
      </c>
      <c r="AD456" s="100" t="str">
        <f t="shared" si="118"/>
        <v/>
      </c>
      <c r="AE456" s="104" t="str">
        <f t="shared" si="119"/>
        <v/>
      </c>
      <c r="AF456" s="108" t="str">
        <f>IF(AE456&lt;&gt;"",HLOOKUP(AE456,Controle!$2:$3,2,FALSE)+3,"")</f>
        <v/>
      </c>
      <c r="AG456" s="104" t="str">
        <f>IF(AE456&lt;&gt;"",HLOOKUP(AE456,Controle!$2:$3,2,FALSE)+HLOOKUP(AE456,Controle!$2:$3,2,FALSE)*14-8,"")</f>
        <v/>
      </c>
      <c r="AH456" s="105" t="str">
        <f>IF(AJ456&lt;&gt;"",HLOOKUP(AJ456,Controle!$2:$3,2,FALSE)+HLOOKUP(AJ456,Controle!$2:$3,2,FALSE)*14-8,"")</f>
        <v/>
      </c>
      <c r="AI456" s="108" t="str">
        <f>IF(AJ456&lt;&gt;"",HLOOKUP(AJ456,Controle!$2:$3,2,FALSE)+3,"")</f>
        <v/>
      </c>
      <c r="AJ456" s="105" t="str">
        <f t="shared" si="120"/>
        <v/>
      </c>
      <c r="AK456" s="101" t="str">
        <f t="shared" si="121"/>
        <v/>
      </c>
      <c r="AL456" s="89" t="str">
        <f t="shared" si="112"/>
        <v/>
      </c>
      <c r="AM456" s="89" t="str">
        <f t="shared" si="113"/>
        <v/>
      </c>
      <c r="AN456" s="89" t="str">
        <f t="shared" si="114"/>
        <v/>
      </c>
      <c r="AO456" s="89" t="str">
        <f t="shared" si="115"/>
        <v/>
      </c>
      <c r="AP456" s="89" t="str">
        <f t="shared" si="116"/>
        <v/>
      </c>
    </row>
    <row r="457" spans="1:42">
      <c r="A457" t="str">
        <f>IF(B457&lt;&gt;"",VLOOKUP(B457,'Agents Postes'!E$3:F$17,2,FALSE),"")</f>
        <v/>
      </c>
      <c r="B457" s="57"/>
      <c r="C457" s="58"/>
      <c r="D457" s="59"/>
      <c r="E457" s="59"/>
      <c r="F457" s="60"/>
      <c r="G457" s="61"/>
      <c r="H457" s="60"/>
      <c r="I457" s="61"/>
      <c r="J457" s="63"/>
      <c r="K457" s="59"/>
      <c r="L457" s="62"/>
      <c r="M457" s="52"/>
      <c r="N457" s="130"/>
      <c r="P457" s="65" t="str">
        <f t="shared" si="117"/>
        <v>NC</v>
      </c>
      <c r="X457" s="89"/>
      <c r="Y457" s="89" t="str">
        <f t="shared" si="107"/>
        <v/>
      </c>
      <c r="Z457" s="89" t="str">
        <f t="shared" si="108"/>
        <v/>
      </c>
      <c r="AA457" s="89" t="str">
        <f t="shared" si="109"/>
        <v/>
      </c>
      <c r="AB457" s="89" t="str">
        <f t="shared" si="110"/>
        <v/>
      </c>
      <c r="AC457" s="89" t="str">
        <f t="shared" si="111"/>
        <v/>
      </c>
      <c r="AD457" s="100" t="str">
        <f t="shared" si="118"/>
        <v/>
      </c>
      <c r="AE457" s="104" t="str">
        <f t="shared" si="119"/>
        <v/>
      </c>
      <c r="AF457" s="108" t="str">
        <f>IF(AE457&lt;&gt;"",HLOOKUP(AE457,Controle!$2:$3,2,FALSE)+3,"")</f>
        <v/>
      </c>
      <c r="AG457" s="104" t="str">
        <f>IF(AE457&lt;&gt;"",HLOOKUP(AE457,Controle!$2:$3,2,FALSE)+HLOOKUP(AE457,Controle!$2:$3,2,FALSE)*14-8,"")</f>
        <v/>
      </c>
      <c r="AH457" s="105" t="str">
        <f>IF(AJ457&lt;&gt;"",HLOOKUP(AJ457,Controle!$2:$3,2,FALSE)+HLOOKUP(AJ457,Controle!$2:$3,2,FALSE)*14-8,"")</f>
        <v/>
      </c>
      <c r="AI457" s="108" t="str">
        <f>IF(AJ457&lt;&gt;"",HLOOKUP(AJ457,Controle!$2:$3,2,FALSE)+3,"")</f>
        <v/>
      </c>
      <c r="AJ457" s="105" t="str">
        <f t="shared" si="120"/>
        <v/>
      </c>
      <c r="AK457" s="101" t="str">
        <f t="shared" si="121"/>
        <v/>
      </c>
      <c r="AL457" s="89" t="str">
        <f t="shared" si="112"/>
        <v/>
      </c>
      <c r="AM457" s="89" t="str">
        <f t="shared" si="113"/>
        <v/>
      </c>
      <c r="AN457" s="89" t="str">
        <f t="shared" si="114"/>
        <v/>
      </c>
      <c r="AO457" s="89" t="str">
        <f t="shared" si="115"/>
        <v/>
      </c>
      <c r="AP457" s="89" t="str">
        <f t="shared" si="116"/>
        <v/>
      </c>
    </row>
    <row r="458" spans="1:42">
      <c r="A458" t="str">
        <f>IF(B458&lt;&gt;"",VLOOKUP(B458,'Agents Postes'!E$3:F$17,2,FALSE),"")</f>
        <v/>
      </c>
      <c r="B458" s="47"/>
      <c r="C458" s="53"/>
      <c r="D458" s="49"/>
      <c r="E458" s="49"/>
      <c r="F458" s="54"/>
      <c r="G458" s="50"/>
      <c r="H458" s="54"/>
      <c r="I458" s="50"/>
      <c r="J458" s="56"/>
      <c r="K458" s="49"/>
      <c r="L458" s="55"/>
      <c r="M458" s="52"/>
      <c r="N458" s="131"/>
      <c r="P458" s="64" t="str">
        <f t="shared" si="117"/>
        <v>NC</v>
      </c>
      <c r="X458" s="89"/>
      <c r="Y458" s="89" t="str">
        <f t="shared" si="107"/>
        <v/>
      </c>
      <c r="Z458" s="89" t="str">
        <f t="shared" si="108"/>
        <v/>
      </c>
      <c r="AA458" s="89" t="str">
        <f t="shared" si="109"/>
        <v/>
      </c>
      <c r="AB458" s="89" t="str">
        <f t="shared" si="110"/>
        <v/>
      </c>
      <c r="AC458" s="89" t="str">
        <f t="shared" si="111"/>
        <v/>
      </c>
      <c r="AD458" s="100" t="str">
        <f t="shared" si="118"/>
        <v/>
      </c>
      <c r="AE458" s="104" t="str">
        <f t="shared" si="119"/>
        <v/>
      </c>
      <c r="AF458" s="108" t="str">
        <f>IF(AE458&lt;&gt;"",HLOOKUP(AE458,Controle!$2:$3,2,FALSE)+3,"")</f>
        <v/>
      </c>
      <c r="AG458" s="104" t="str">
        <f>IF(AE458&lt;&gt;"",HLOOKUP(AE458,Controle!$2:$3,2,FALSE)+HLOOKUP(AE458,Controle!$2:$3,2,FALSE)*14-8,"")</f>
        <v/>
      </c>
      <c r="AH458" s="105" t="str">
        <f>IF(AJ458&lt;&gt;"",HLOOKUP(AJ458,Controle!$2:$3,2,FALSE)+HLOOKUP(AJ458,Controle!$2:$3,2,FALSE)*14-8,"")</f>
        <v/>
      </c>
      <c r="AI458" s="108" t="str">
        <f>IF(AJ458&lt;&gt;"",HLOOKUP(AJ458,Controle!$2:$3,2,FALSE)+3,"")</f>
        <v/>
      </c>
      <c r="AJ458" s="105" t="str">
        <f t="shared" si="120"/>
        <v/>
      </c>
      <c r="AK458" s="101" t="str">
        <f t="shared" si="121"/>
        <v/>
      </c>
      <c r="AL458" s="89" t="str">
        <f t="shared" si="112"/>
        <v/>
      </c>
      <c r="AM458" s="89" t="str">
        <f t="shared" si="113"/>
        <v/>
      </c>
      <c r="AN458" s="89" t="str">
        <f t="shared" si="114"/>
        <v/>
      </c>
      <c r="AO458" s="89" t="str">
        <f t="shared" si="115"/>
        <v/>
      </c>
      <c r="AP458" s="89" t="str">
        <f t="shared" si="116"/>
        <v/>
      </c>
    </row>
    <row r="459" spans="1:42">
      <c r="A459" t="str">
        <f>IF(B459&lt;&gt;"",VLOOKUP(B459,'Agents Postes'!E$3:F$17,2,FALSE),"")</f>
        <v/>
      </c>
      <c r="B459" s="57"/>
      <c r="C459" s="58"/>
      <c r="D459" s="59"/>
      <c r="E459" s="59"/>
      <c r="F459" s="60"/>
      <c r="G459" s="61"/>
      <c r="H459" s="60"/>
      <c r="I459" s="61"/>
      <c r="J459" s="63"/>
      <c r="K459" s="59"/>
      <c r="L459" s="62"/>
      <c r="M459" s="52"/>
      <c r="N459" s="130"/>
      <c r="P459" s="65" t="str">
        <f t="shared" si="117"/>
        <v>NC</v>
      </c>
      <c r="X459" s="89"/>
      <c r="Y459" s="89" t="str">
        <f t="shared" si="107"/>
        <v/>
      </c>
      <c r="Z459" s="89" t="str">
        <f t="shared" si="108"/>
        <v/>
      </c>
      <c r="AA459" s="89" t="str">
        <f t="shared" si="109"/>
        <v/>
      </c>
      <c r="AB459" s="89" t="str">
        <f t="shared" si="110"/>
        <v/>
      </c>
      <c r="AC459" s="89" t="str">
        <f t="shared" si="111"/>
        <v/>
      </c>
      <c r="AD459" s="100" t="str">
        <f t="shared" si="118"/>
        <v/>
      </c>
      <c r="AE459" s="104" t="str">
        <f t="shared" si="119"/>
        <v/>
      </c>
      <c r="AF459" s="108" t="str">
        <f>IF(AE459&lt;&gt;"",HLOOKUP(AE459,Controle!$2:$3,2,FALSE)+3,"")</f>
        <v/>
      </c>
      <c r="AG459" s="104" t="str">
        <f>IF(AE459&lt;&gt;"",HLOOKUP(AE459,Controle!$2:$3,2,FALSE)+HLOOKUP(AE459,Controle!$2:$3,2,FALSE)*14-8,"")</f>
        <v/>
      </c>
      <c r="AH459" s="105" t="str">
        <f>IF(AJ459&lt;&gt;"",HLOOKUP(AJ459,Controle!$2:$3,2,FALSE)+HLOOKUP(AJ459,Controle!$2:$3,2,FALSE)*14-8,"")</f>
        <v/>
      </c>
      <c r="AI459" s="108" t="str">
        <f>IF(AJ459&lt;&gt;"",HLOOKUP(AJ459,Controle!$2:$3,2,FALSE)+3,"")</f>
        <v/>
      </c>
      <c r="AJ459" s="105" t="str">
        <f t="shared" si="120"/>
        <v/>
      </c>
      <c r="AK459" s="101" t="str">
        <f t="shared" si="121"/>
        <v/>
      </c>
      <c r="AL459" s="89" t="str">
        <f t="shared" si="112"/>
        <v/>
      </c>
      <c r="AM459" s="89" t="str">
        <f t="shared" si="113"/>
        <v/>
      </c>
      <c r="AN459" s="89" t="str">
        <f t="shared" si="114"/>
        <v/>
      </c>
      <c r="AO459" s="89" t="str">
        <f t="shared" si="115"/>
        <v/>
      </c>
      <c r="AP459" s="89" t="str">
        <f t="shared" si="116"/>
        <v/>
      </c>
    </row>
    <row r="460" spans="1:42">
      <c r="A460" t="str">
        <f>IF(B460&lt;&gt;"",VLOOKUP(B460,'Agents Postes'!E$3:F$17,2,FALSE),"")</f>
        <v/>
      </c>
      <c r="B460" s="47"/>
      <c r="C460" s="53"/>
      <c r="D460" s="49"/>
      <c r="E460" s="49"/>
      <c r="F460" s="54"/>
      <c r="G460" s="50"/>
      <c r="H460" s="54"/>
      <c r="I460" s="50"/>
      <c r="J460" s="56"/>
      <c r="K460" s="49"/>
      <c r="L460" s="55"/>
      <c r="M460" s="52"/>
      <c r="N460" s="131"/>
      <c r="P460" s="64" t="str">
        <f t="shared" si="117"/>
        <v>NC</v>
      </c>
      <c r="X460" s="89"/>
      <c r="Y460" s="89" t="str">
        <f t="shared" si="107"/>
        <v/>
      </c>
      <c r="Z460" s="89" t="str">
        <f t="shared" si="108"/>
        <v/>
      </c>
      <c r="AA460" s="89" t="str">
        <f t="shared" si="109"/>
        <v/>
      </c>
      <c r="AB460" s="89" t="str">
        <f t="shared" si="110"/>
        <v/>
      </c>
      <c r="AC460" s="89" t="str">
        <f t="shared" si="111"/>
        <v/>
      </c>
      <c r="AD460" s="100" t="str">
        <f t="shared" si="118"/>
        <v/>
      </c>
      <c r="AE460" s="104" t="str">
        <f t="shared" si="119"/>
        <v/>
      </c>
      <c r="AF460" s="108" t="str">
        <f>IF(AE460&lt;&gt;"",HLOOKUP(AE460,Controle!$2:$3,2,FALSE)+3,"")</f>
        <v/>
      </c>
      <c r="AG460" s="104" t="str">
        <f>IF(AE460&lt;&gt;"",HLOOKUP(AE460,Controle!$2:$3,2,FALSE)+HLOOKUP(AE460,Controle!$2:$3,2,FALSE)*14-8,"")</f>
        <v/>
      </c>
      <c r="AH460" s="105" t="str">
        <f>IF(AJ460&lt;&gt;"",HLOOKUP(AJ460,Controle!$2:$3,2,FALSE)+HLOOKUP(AJ460,Controle!$2:$3,2,FALSE)*14-8,"")</f>
        <v/>
      </c>
      <c r="AI460" s="108" t="str">
        <f>IF(AJ460&lt;&gt;"",HLOOKUP(AJ460,Controle!$2:$3,2,FALSE)+3,"")</f>
        <v/>
      </c>
      <c r="AJ460" s="105" t="str">
        <f t="shared" si="120"/>
        <v/>
      </c>
      <c r="AK460" s="101" t="str">
        <f t="shared" si="121"/>
        <v/>
      </c>
      <c r="AL460" s="89" t="str">
        <f t="shared" si="112"/>
        <v/>
      </c>
      <c r="AM460" s="89" t="str">
        <f t="shared" si="113"/>
        <v/>
      </c>
      <c r="AN460" s="89" t="str">
        <f t="shared" si="114"/>
        <v/>
      </c>
      <c r="AO460" s="89" t="str">
        <f t="shared" si="115"/>
        <v/>
      </c>
      <c r="AP460" s="89" t="str">
        <f t="shared" si="116"/>
        <v/>
      </c>
    </row>
    <row r="461" spans="1:42">
      <c r="A461" t="str">
        <f>IF(B461&lt;&gt;"",VLOOKUP(B461,'Agents Postes'!E$3:F$17,2,FALSE),"")</f>
        <v/>
      </c>
      <c r="B461" s="57"/>
      <c r="C461" s="58"/>
      <c r="D461" s="59"/>
      <c r="E461" s="59"/>
      <c r="F461" s="60"/>
      <c r="G461" s="61"/>
      <c r="H461" s="60"/>
      <c r="I461" s="61"/>
      <c r="J461" s="63"/>
      <c r="K461" s="59"/>
      <c r="L461" s="62"/>
      <c r="M461" s="52"/>
      <c r="N461" s="130"/>
      <c r="P461" s="65" t="str">
        <f t="shared" si="117"/>
        <v>NC</v>
      </c>
      <c r="X461" s="89"/>
      <c r="Y461" s="89" t="str">
        <f t="shared" si="107"/>
        <v/>
      </c>
      <c r="Z461" s="89" t="str">
        <f t="shared" si="108"/>
        <v/>
      </c>
      <c r="AA461" s="89" t="str">
        <f t="shared" si="109"/>
        <v/>
      </c>
      <c r="AB461" s="89" t="str">
        <f t="shared" si="110"/>
        <v/>
      </c>
      <c r="AC461" s="89" t="str">
        <f t="shared" si="111"/>
        <v/>
      </c>
      <c r="AD461" s="100" t="str">
        <f t="shared" si="118"/>
        <v/>
      </c>
      <c r="AE461" s="104" t="str">
        <f t="shared" si="119"/>
        <v/>
      </c>
      <c r="AF461" s="108" t="str">
        <f>IF(AE461&lt;&gt;"",HLOOKUP(AE461,Controle!$2:$3,2,FALSE)+3,"")</f>
        <v/>
      </c>
      <c r="AG461" s="104" t="str">
        <f>IF(AE461&lt;&gt;"",HLOOKUP(AE461,Controle!$2:$3,2,FALSE)+HLOOKUP(AE461,Controle!$2:$3,2,FALSE)*14-8,"")</f>
        <v/>
      </c>
      <c r="AH461" s="105" t="str">
        <f>IF(AJ461&lt;&gt;"",HLOOKUP(AJ461,Controle!$2:$3,2,FALSE)+HLOOKUP(AJ461,Controle!$2:$3,2,FALSE)*14-8,"")</f>
        <v/>
      </c>
      <c r="AI461" s="108" t="str">
        <f>IF(AJ461&lt;&gt;"",HLOOKUP(AJ461,Controle!$2:$3,2,FALSE)+3,"")</f>
        <v/>
      </c>
      <c r="AJ461" s="105" t="str">
        <f t="shared" si="120"/>
        <v/>
      </c>
      <c r="AK461" s="101" t="str">
        <f t="shared" si="121"/>
        <v/>
      </c>
      <c r="AL461" s="89" t="str">
        <f t="shared" si="112"/>
        <v/>
      </c>
      <c r="AM461" s="89" t="str">
        <f t="shared" si="113"/>
        <v/>
      </c>
      <c r="AN461" s="89" t="str">
        <f t="shared" si="114"/>
        <v/>
      </c>
      <c r="AO461" s="89" t="str">
        <f t="shared" si="115"/>
        <v/>
      </c>
      <c r="AP461" s="89" t="str">
        <f t="shared" si="116"/>
        <v/>
      </c>
    </row>
    <row r="462" spans="1:42">
      <c r="A462" t="str">
        <f>IF(B462&lt;&gt;"",VLOOKUP(B462,'Agents Postes'!E$3:F$17,2,FALSE),"")</f>
        <v/>
      </c>
      <c r="B462" s="47"/>
      <c r="C462" s="53"/>
      <c r="D462" s="49"/>
      <c r="E462" s="49"/>
      <c r="F462" s="54"/>
      <c r="G462" s="50"/>
      <c r="H462" s="54"/>
      <c r="I462" s="50"/>
      <c r="J462" s="56"/>
      <c r="K462" s="49"/>
      <c r="L462" s="55"/>
      <c r="M462" s="52"/>
      <c r="N462" s="131"/>
      <c r="P462" s="64" t="str">
        <f t="shared" si="117"/>
        <v>NC</v>
      </c>
      <c r="X462" s="89"/>
      <c r="Y462" s="89" t="str">
        <f t="shared" si="107"/>
        <v/>
      </c>
      <c r="Z462" s="89" t="str">
        <f t="shared" si="108"/>
        <v/>
      </c>
      <c r="AA462" s="89" t="str">
        <f t="shared" si="109"/>
        <v/>
      </c>
      <c r="AB462" s="89" t="str">
        <f t="shared" si="110"/>
        <v/>
      </c>
      <c r="AC462" s="89" t="str">
        <f t="shared" si="111"/>
        <v/>
      </c>
      <c r="AD462" s="100" t="str">
        <f t="shared" si="118"/>
        <v/>
      </c>
      <c r="AE462" s="104" t="str">
        <f t="shared" si="119"/>
        <v/>
      </c>
      <c r="AF462" s="108" t="str">
        <f>IF(AE462&lt;&gt;"",HLOOKUP(AE462,Controle!$2:$3,2,FALSE)+3,"")</f>
        <v/>
      </c>
      <c r="AG462" s="104" t="str">
        <f>IF(AE462&lt;&gt;"",HLOOKUP(AE462,Controle!$2:$3,2,FALSE)+HLOOKUP(AE462,Controle!$2:$3,2,FALSE)*14-8,"")</f>
        <v/>
      </c>
      <c r="AH462" s="105" t="str">
        <f>IF(AJ462&lt;&gt;"",HLOOKUP(AJ462,Controle!$2:$3,2,FALSE)+HLOOKUP(AJ462,Controle!$2:$3,2,FALSE)*14-8,"")</f>
        <v/>
      </c>
      <c r="AI462" s="108" t="str">
        <f>IF(AJ462&lt;&gt;"",HLOOKUP(AJ462,Controle!$2:$3,2,FALSE)+3,"")</f>
        <v/>
      </c>
      <c r="AJ462" s="105" t="str">
        <f t="shared" si="120"/>
        <v/>
      </c>
      <c r="AK462" s="101" t="str">
        <f t="shared" si="121"/>
        <v/>
      </c>
      <c r="AL462" s="89" t="str">
        <f t="shared" si="112"/>
        <v/>
      </c>
      <c r="AM462" s="89" t="str">
        <f t="shared" si="113"/>
        <v/>
      </c>
      <c r="AN462" s="89" t="str">
        <f t="shared" si="114"/>
        <v/>
      </c>
      <c r="AO462" s="89" t="str">
        <f t="shared" si="115"/>
        <v/>
      </c>
      <c r="AP462" s="89" t="str">
        <f t="shared" si="116"/>
        <v/>
      </c>
    </row>
    <row r="463" spans="1:42">
      <c r="A463" t="str">
        <f>IF(B463&lt;&gt;"",VLOOKUP(B463,'Agents Postes'!E$3:F$17,2,FALSE),"")</f>
        <v/>
      </c>
      <c r="B463" s="57"/>
      <c r="C463" s="58"/>
      <c r="D463" s="59"/>
      <c r="E463" s="59"/>
      <c r="F463" s="60"/>
      <c r="G463" s="61"/>
      <c r="H463" s="60"/>
      <c r="I463" s="61"/>
      <c r="J463" s="63"/>
      <c r="K463" s="59"/>
      <c r="L463" s="62"/>
      <c r="M463" s="52"/>
      <c r="N463" s="130"/>
      <c r="P463" s="65" t="str">
        <f t="shared" si="117"/>
        <v>NC</v>
      </c>
      <c r="X463" s="89"/>
      <c r="Y463" s="89" t="str">
        <f t="shared" si="107"/>
        <v/>
      </c>
      <c r="Z463" s="89" t="str">
        <f t="shared" si="108"/>
        <v/>
      </c>
      <c r="AA463" s="89" t="str">
        <f t="shared" si="109"/>
        <v/>
      </c>
      <c r="AB463" s="89" t="str">
        <f t="shared" si="110"/>
        <v/>
      </c>
      <c r="AC463" s="89" t="str">
        <f t="shared" si="111"/>
        <v/>
      </c>
      <c r="AD463" s="100" t="str">
        <f t="shared" si="118"/>
        <v/>
      </c>
      <c r="AE463" s="104" t="str">
        <f t="shared" si="119"/>
        <v/>
      </c>
      <c r="AF463" s="108" t="str">
        <f>IF(AE463&lt;&gt;"",HLOOKUP(AE463,Controle!$2:$3,2,FALSE)+3,"")</f>
        <v/>
      </c>
      <c r="AG463" s="104" t="str">
        <f>IF(AE463&lt;&gt;"",HLOOKUP(AE463,Controle!$2:$3,2,FALSE)+HLOOKUP(AE463,Controle!$2:$3,2,FALSE)*14-8,"")</f>
        <v/>
      </c>
      <c r="AH463" s="105" t="str">
        <f>IF(AJ463&lt;&gt;"",HLOOKUP(AJ463,Controle!$2:$3,2,FALSE)+HLOOKUP(AJ463,Controle!$2:$3,2,FALSE)*14-8,"")</f>
        <v/>
      </c>
      <c r="AI463" s="108" t="str">
        <f>IF(AJ463&lt;&gt;"",HLOOKUP(AJ463,Controle!$2:$3,2,FALSE)+3,"")</f>
        <v/>
      </c>
      <c r="AJ463" s="105" t="str">
        <f t="shared" si="120"/>
        <v/>
      </c>
      <c r="AK463" s="101" t="str">
        <f t="shared" si="121"/>
        <v/>
      </c>
      <c r="AL463" s="89" t="str">
        <f t="shared" si="112"/>
        <v/>
      </c>
      <c r="AM463" s="89" t="str">
        <f t="shared" si="113"/>
        <v/>
      </c>
      <c r="AN463" s="89" t="str">
        <f t="shared" si="114"/>
        <v/>
      </c>
      <c r="AO463" s="89" t="str">
        <f t="shared" si="115"/>
        <v/>
      </c>
      <c r="AP463" s="89" t="str">
        <f t="shared" si="116"/>
        <v/>
      </c>
    </row>
    <row r="464" spans="1:42">
      <c r="A464" t="str">
        <f>IF(B464&lt;&gt;"",VLOOKUP(B464,'Agents Postes'!E$3:F$17,2,FALSE),"")</f>
        <v/>
      </c>
      <c r="B464" s="47"/>
      <c r="C464" s="53"/>
      <c r="D464" s="49"/>
      <c r="E464" s="49"/>
      <c r="F464" s="54"/>
      <c r="G464" s="50"/>
      <c r="H464" s="54"/>
      <c r="I464" s="50"/>
      <c r="J464" s="56"/>
      <c r="K464" s="49"/>
      <c r="L464" s="55"/>
      <c r="M464" s="52"/>
      <c r="N464" s="131"/>
      <c r="P464" s="64" t="str">
        <f t="shared" si="117"/>
        <v>NC</v>
      </c>
      <c r="X464" s="89"/>
      <c r="Y464" s="89" t="str">
        <f t="shared" si="107"/>
        <v/>
      </c>
      <c r="Z464" s="89" t="str">
        <f t="shared" si="108"/>
        <v/>
      </c>
      <c r="AA464" s="89" t="str">
        <f t="shared" si="109"/>
        <v/>
      </c>
      <c r="AB464" s="89" t="str">
        <f t="shared" si="110"/>
        <v/>
      </c>
      <c r="AC464" s="89" t="str">
        <f t="shared" si="111"/>
        <v/>
      </c>
      <c r="AD464" s="100" t="str">
        <f t="shared" si="118"/>
        <v/>
      </c>
      <c r="AE464" s="104" t="str">
        <f t="shared" si="119"/>
        <v/>
      </c>
      <c r="AF464" s="108" t="str">
        <f>IF(AE464&lt;&gt;"",HLOOKUP(AE464,Controle!$2:$3,2,FALSE)+3,"")</f>
        <v/>
      </c>
      <c r="AG464" s="104" t="str">
        <f>IF(AE464&lt;&gt;"",HLOOKUP(AE464,Controle!$2:$3,2,FALSE)+HLOOKUP(AE464,Controle!$2:$3,2,FALSE)*14-8,"")</f>
        <v/>
      </c>
      <c r="AH464" s="105" t="str">
        <f>IF(AJ464&lt;&gt;"",HLOOKUP(AJ464,Controle!$2:$3,2,FALSE)+HLOOKUP(AJ464,Controle!$2:$3,2,FALSE)*14-8,"")</f>
        <v/>
      </c>
      <c r="AI464" s="108" t="str">
        <f>IF(AJ464&lt;&gt;"",HLOOKUP(AJ464,Controle!$2:$3,2,FALSE)+3,"")</f>
        <v/>
      </c>
      <c r="AJ464" s="105" t="str">
        <f t="shared" si="120"/>
        <v/>
      </c>
      <c r="AK464" s="101" t="str">
        <f t="shared" si="121"/>
        <v/>
      </c>
      <c r="AL464" s="89" t="str">
        <f t="shared" si="112"/>
        <v/>
      </c>
      <c r="AM464" s="89" t="str">
        <f t="shared" si="113"/>
        <v/>
      </c>
      <c r="AN464" s="89" t="str">
        <f t="shared" si="114"/>
        <v/>
      </c>
      <c r="AO464" s="89" t="str">
        <f t="shared" si="115"/>
        <v/>
      </c>
      <c r="AP464" s="89" t="str">
        <f t="shared" si="116"/>
        <v/>
      </c>
    </row>
    <row r="465" spans="1:42">
      <c r="A465" t="str">
        <f>IF(B465&lt;&gt;"",VLOOKUP(B465,'Agents Postes'!E$3:F$17,2,FALSE),"")</f>
        <v/>
      </c>
      <c r="B465" s="57"/>
      <c r="C465" s="58"/>
      <c r="D465" s="59"/>
      <c r="E465" s="59"/>
      <c r="F465" s="60"/>
      <c r="G465" s="61"/>
      <c r="H465" s="60"/>
      <c r="I465" s="61"/>
      <c r="J465" s="63"/>
      <c r="K465" s="59"/>
      <c r="L465" s="62"/>
      <c r="M465" s="52"/>
      <c r="N465" s="130"/>
      <c r="P465" s="65" t="str">
        <f t="shared" si="117"/>
        <v>NC</v>
      </c>
      <c r="X465" s="89"/>
      <c r="Y465" s="89" t="str">
        <f t="shared" si="107"/>
        <v/>
      </c>
      <c r="Z465" s="89" t="str">
        <f t="shared" si="108"/>
        <v/>
      </c>
      <c r="AA465" s="89" t="str">
        <f t="shared" si="109"/>
        <v/>
      </c>
      <c r="AB465" s="89" t="str">
        <f t="shared" si="110"/>
        <v/>
      </c>
      <c r="AC465" s="89" t="str">
        <f t="shared" si="111"/>
        <v/>
      </c>
      <c r="AD465" s="100" t="str">
        <f t="shared" si="118"/>
        <v/>
      </c>
      <c r="AE465" s="104" t="str">
        <f t="shared" si="119"/>
        <v/>
      </c>
      <c r="AF465" s="108" t="str">
        <f>IF(AE465&lt;&gt;"",HLOOKUP(AE465,Controle!$2:$3,2,FALSE)+3,"")</f>
        <v/>
      </c>
      <c r="AG465" s="104" t="str">
        <f>IF(AE465&lt;&gt;"",HLOOKUP(AE465,Controle!$2:$3,2,FALSE)+HLOOKUP(AE465,Controle!$2:$3,2,FALSE)*14-8,"")</f>
        <v/>
      </c>
      <c r="AH465" s="105" t="str">
        <f>IF(AJ465&lt;&gt;"",HLOOKUP(AJ465,Controle!$2:$3,2,FALSE)+HLOOKUP(AJ465,Controle!$2:$3,2,FALSE)*14-8,"")</f>
        <v/>
      </c>
      <c r="AI465" s="108" t="str">
        <f>IF(AJ465&lt;&gt;"",HLOOKUP(AJ465,Controle!$2:$3,2,FALSE)+3,"")</f>
        <v/>
      </c>
      <c r="AJ465" s="105" t="str">
        <f t="shared" si="120"/>
        <v/>
      </c>
      <c r="AK465" s="101" t="str">
        <f t="shared" si="121"/>
        <v/>
      </c>
      <c r="AL465" s="89" t="str">
        <f t="shared" si="112"/>
        <v/>
      </c>
      <c r="AM465" s="89" t="str">
        <f t="shared" si="113"/>
        <v/>
      </c>
      <c r="AN465" s="89" t="str">
        <f t="shared" si="114"/>
        <v/>
      </c>
      <c r="AO465" s="89" t="str">
        <f t="shared" si="115"/>
        <v/>
      </c>
      <c r="AP465" s="89" t="str">
        <f t="shared" si="116"/>
        <v/>
      </c>
    </row>
    <row r="466" spans="1:42">
      <c r="A466" t="str">
        <f>IF(B466&lt;&gt;"",VLOOKUP(B466,'Agents Postes'!E$3:F$17,2,FALSE),"")</f>
        <v/>
      </c>
      <c r="B466" s="47"/>
      <c r="C466" s="53"/>
      <c r="D466" s="49"/>
      <c r="E466" s="49"/>
      <c r="F466" s="54"/>
      <c r="G466" s="50"/>
      <c r="H466" s="54"/>
      <c r="I466" s="50"/>
      <c r="J466" s="56"/>
      <c r="K466" s="49"/>
      <c r="L466" s="55"/>
      <c r="M466" s="52"/>
      <c r="N466" s="131"/>
      <c r="P466" s="64" t="str">
        <f t="shared" si="117"/>
        <v>NC</v>
      </c>
      <c r="X466" s="89"/>
      <c r="Y466" s="89" t="str">
        <f t="shared" si="107"/>
        <v/>
      </c>
      <c r="Z466" s="89" t="str">
        <f t="shared" si="108"/>
        <v/>
      </c>
      <c r="AA466" s="89" t="str">
        <f t="shared" si="109"/>
        <v/>
      </c>
      <c r="AB466" s="89" t="str">
        <f t="shared" si="110"/>
        <v/>
      </c>
      <c r="AC466" s="89" t="str">
        <f t="shared" si="111"/>
        <v/>
      </c>
      <c r="AD466" s="100" t="str">
        <f t="shared" si="118"/>
        <v/>
      </c>
      <c r="AE466" s="104" t="str">
        <f t="shared" si="119"/>
        <v/>
      </c>
      <c r="AF466" s="108" t="str">
        <f>IF(AE466&lt;&gt;"",HLOOKUP(AE466,Controle!$2:$3,2,FALSE)+3,"")</f>
        <v/>
      </c>
      <c r="AG466" s="104" t="str">
        <f>IF(AE466&lt;&gt;"",HLOOKUP(AE466,Controle!$2:$3,2,FALSE)+HLOOKUP(AE466,Controle!$2:$3,2,FALSE)*14-8,"")</f>
        <v/>
      </c>
      <c r="AH466" s="105" t="str">
        <f>IF(AJ466&lt;&gt;"",HLOOKUP(AJ466,Controle!$2:$3,2,FALSE)+HLOOKUP(AJ466,Controle!$2:$3,2,FALSE)*14-8,"")</f>
        <v/>
      </c>
      <c r="AI466" s="108" t="str">
        <f>IF(AJ466&lt;&gt;"",HLOOKUP(AJ466,Controle!$2:$3,2,FALSE)+3,"")</f>
        <v/>
      </c>
      <c r="AJ466" s="105" t="str">
        <f t="shared" si="120"/>
        <v/>
      </c>
      <c r="AK466" s="101" t="str">
        <f t="shared" si="121"/>
        <v/>
      </c>
      <c r="AL466" s="89" t="str">
        <f t="shared" si="112"/>
        <v/>
      </c>
      <c r="AM466" s="89" t="str">
        <f t="shared" si="113"/>
        <v/>
      </c>
      <c r="AN466" s="89" t="str">
        <f t="shared" si="114"/>
        <v/>
      </c>
      <c r="AO466" s="89" t="str">
        <f t="shared" si="115"/>
        <v/>
      </c>
      <c r="AP466" s="89" t="str">
        <f t="shared" si="116"/>
        <v/>
      </c>
    </row>
    <row r="467" spans="1:42">
      <c r="A467" t="str">
        <f>IF(B467&lt;&gt;"",VLOOKUP(B467,'Agents Postes'!E$3:F$17,2,FALSE),"")</f>
        <v/>
      </c>
      <c r="B467" s="57"/>
      <c r="C467" s="58"/>
      <c r="D467" s="59"/>
      <c r="E467" s="59"/>
      <c r="F467" s="60"/>
      <c r="G467" s="61"/>
      <c r="H467" s="60"/>
      <c r="I467" s="61"/>
      <c r="J467" s="63"/>
      <c r="K467" s="59"/>
      <c r="L467" s="62"/>
      <c r="M467" s="52"/>
      <c r="N467" s="130"/>
      <c r="P467" s="65" t="str">
        <f t="shared" si="117"/>
        <v>NC</v>
      </c>
      <c r="X467" s="89"/>
      <c r="Y467" s="89" t="str">
        <f t="shared" si="107"/>
        <v/>
      </c>
      <c r="Z467" s="89" t="str">
        <f t="shared" si="108"/>
        <v/>
      </c>
      <c r="AA467" s="89" t="str">
        <f t="shared" si="109"/>
        <v/>
      </c>
      <c r="AB467" s="89" t="str">
        <f t="shared" si="110"/>
        <v/>
      </c>
      <c r="AC467" s="89" t="str">
        <f t="shared" si="111"/>
        <v/>
      </c>
      <c r="AD467" s="100" t="str">
        <f t="shared" si="118"/>
        <v/>
      </c>
      <c r="AE467" s="104" t="str">
        <f t="shared" si="119"/>
        <v/>
      </c>
      <c r="AF467" s="108" t="str">
        <f>IF(AE467&lt;&gt;"",HLOOKUP(AE467,Controle!$2:$3,2,FALSE)+3,"")</f>
        <v/>
      </c>
      <c r="AG467" s="104" t="str">
        <f>IF(AE467&lt;&gt;"",HLOOKUP(AE467,Controle!$2:$3,2,FALSE)+HLOOKUP(AE467,Controle!$2:$3,2,FALSE)*14-8,"")</f>
        <v/>
      </c>
      <c r="AH467" s="105" t="str">
        <f>IF(AJ467&lt;&gt;"",HLOOKUP(AJ467,Controle!$2:$3,2,FALSE)+HLOOKUP(AJ467,Controle!$2:$3,2,FALSE)*14-8,"")</f>
        <v/>
      </c>
      <c r="AI467" s="108" t="str">
        <f>IF(AJ467&lt;&gt;"",HLOOKUP(AJ467,Controle!$2:$3,2,FALSE)+3,"")</f>
        <v/>
      </c>
      <c r="AJ467" s="105" t="str">
        <f t="shared" si="120"/>
        <v/>
      </c>
      <c r="AK467" s="101" t="str">
        <f t="shared" si="121"/>
        <v/>
      </c>
      <c r="AL467" s="89" t="str">
        <f t="shared" si="112"/>
        <v/>
      </c>
      <c r="AM467" s="89" t="str">
        <f t="shared" si="113"/>
        <v/>
      </c>
      <c r="AN467" s="89" t="str">
        <f t="shared" si="114"/>
        <v/>
      </c>
      <c r="AO467" s="89" t="str">
        <f t="shared" si="115"/>
        <v/>
      </c>
      <c r="AP467" s="89" t="str">
        <f t="shared" si="116"/>
        <v/>
      </c>
    </row>
    <row r="468" spans="1:42">
      <c r="A468" t="str">
        <f>IF(B468&lt;&gt;"",VLOOKUP(B468,'Agents Postes'!E$3:F$17,2,FALSE),"")</f>
        <v/>
      </c>
      <c r="B468" s="47"/>
      <c r="C468" s="53"/>
      <c r="D468" s="49"/>
      <c r="E468" s="49"/>
      <c r="F468" s="54"/>
      <c r="G468" s="50"/>
      <c r="H468" s="54"/>
      <c r="I468" s="50"/>
      <c r="J468" s="56"/>
      <c r="K468" s="49"/>
      <c r="L468" s="55"/>
      <c r="M468" s="52"/>
      <c r="N468" s="131"/>
      <c r="P468" s="64" t="str">
        <f t="shared" si="117"/>
        <v>NC</v>
      </c>
      <c r="X468" s="89"/>
      <c r="Y468" s="89" t="str">
        <f t="shared" si="107"/>
        <v/>
      </c>
      <c r="Z468" s="89" t="str">
        <f t="shared" si="108"/>
        <v/>
      </c>
      <c r="AA468" s="89" t="str">
        <f t="shared" si="109"/>
        <v/>
      </c>
      <c r="AB468" s="89" t="str">
        <f t="shared" si="110"/>
        <v/>
      </c>
      <c r="AC468" s="89" t="str">
        <f t="shared" si="111"/>
        <v/>
      </c>
      <c r="AD468" s="100" t="str">
        <f t="shared" si="118"/>
        <v/>
      </c>
      <c r="AE468" s="104" t="str">
        <f t="shared" si="119"/>
        <v/>
      </c>
      <c r="AF468" s="108" t="str">
        <f>IF(AE468&lt;&gt;"",HLOOKUP(AE468,Controle!$2:$3,2,FALSE)+3,"")</f>
        <v/>
      </c>
      <c r="AG468" s="104" t="str">
        <f>IF(AE468&lt;&gt;"",HLOOKUP(AE468,Controle!$2:$3,2,FALSE)+HLOOKUP(AE468,Controle!$2:$3,2,FALSE)*14-8,"")</f>
        <v/>
      </c>
      <c r="AH468" s="105" t="str">
        <f>IF(AJ468&lt;&gt;"",HLOOKUP(AJ468,Controle!$2:$3,2,FALSE)+HLOOKUP(AJ468,Controle!$2:$3,2,FALSE)*14-8,"")</f>
        <v/>
      </c>
      <c r="AI468" s="108" t="str">
        <f>IF(AJ468&lt;&gt;"",HLOOKUP(AJ468,Controle!$2:$3,2,FALSE)+3,"")</f>
        <v/>
      </c>
      <c r="AJ468" s="105" t="str">
        <f t="shared" si="120"/>
        <v/>
      </c>
      <c r="AK468" s="101" t="str">
        <f t="shared" si="121"/>
        <v/>
      </c>
      <c r="AL468" s="89" t="str">
        <f t="shared" si="112"/>
        <v/>
      </c>
      <c r="AM468" s="89" t="str">
        <f t="shared" si="113"/>
        <v/>
      </c>
      <c r="AN468" s="89" t="str">
        <f t="shared" si="114"/>
        <v/>
      </c>
      <c r="AO468" s="89" t="str">
        <f t="shared" si="115"/>
        <v/>
      </c>
      <c r="AP468" s="89" t="str">
        <f t="shared" si="116"/>
        <v/>
      </c>
    </row>
    <row r="469" spans="1:42">
      <c r="A469" t="str">
        <f>IF(B469&lt;&gt;"",VLOOKUP(B469,'Agents Postes'!E$3:F$17,2,FALSE),"")</f>
        <v/>
      </c>
      <c r="B469" s="57"/>
      <c r="C469" s="58"/>
      <c r="D469" s="59"/>
      <c r="E469" s="59"/>
      <c r="F469" s="60"/>
      <c r="G469" s="61"/>
      <c r="H469" s="60"/>
      <c r="I469" s="61"/>
      <c r="J469" s="63"/>
      <c r="K469" s="59"/>
      <c r="L469" s="62"/>
      <c r="M469" s="52"/>
      <c r="N469" s="130"/>
      <c r="P469" s="65" t="str">
        <f t="shared" si="117"/>
        <v>NC</v>
      </c>
      <c r="X469" s="89"/>
      <c r="Y469" s="89" t="str">
        <f t="shared" si="107"/>
        <v/>
      </c>
      <c r="Z469" s="89" t="str">
        <f t="shared" si="108"/>
        <v/>
      </c>
      <c r="AA469" s="89" t="str">
        <f t="shared" si="109"/>
        <v/>
      </c>
      <c r="AB469" s="89" t="str">
        <f t="shared" si="110"/>
        <v/>
      </c>
      <c r="AC469" s="89" t="str">
        <f t="shared" si="111"/>
        <v/>
      </c>
      <c r="AD469" s="100" t="str">
        <f t="shared" si="118"/>
        <v/>
      </c>
      <c r="AE469" s="104" t="str">
        <f t="shared" si="119"/>
        <v/>
      </c>
      <c r="AF469" s="108" t="str">
        <f>IF(AE469&lt;&gt;"",HLOOKUP(AE469,Controle!$2:$3,2,FALSE)+3,"")</f>
        <v/>
      </c>
      <c r="AG469" s="104" t="str">
        <f>IF(AE469&lt;&gt;"",HLOOKUP(AE469,Controle!$2:$3,2,FALSE)+HLOOKUP(AE469,Controle!$2:$3,2,FALSE)*14-8,"")</f>
        <v/>
      </c>
      <c r="AH469" s="105" t="str">
        <f>IF(AJ469&lt;&gt;"",HLOOKUP(AJ469,Controle!$2:$3,2,FALSE)+HLOOKUP(AJ469,Controle!$2:$3,2,FALSE)*14-8,"")</f>
        <v/>
      </c>
      <c r="AI469" s="108" t="str">
        <f>IF(AJ469&lt;&gt;"",HLOOKUP(AJ469,Controle!$2:$3,2,FALSE)+3,"")</f>
        <v/>
      </c>
      <c r="AJ469" s="105" t="str">
        <f t="shared" si="120"/>
        <v/>
      </c>
      <c r="AK469" s="101" t="str">
        <f t="shared" si="121"/>
        <v/>
      </c>
      <c r="AL469" s="89" t="str">
        <f t="shared" si="112"/>
        <v/>
      </c>
      <c r="AM469" s="89" t="str">
        <f t="shared" si="113"/>
        <v/>
      </c>
      <c r="AN469" s="89" t="str">
        <f t="shared" si="114"/>
        <v/>
      </c>
      <c r="AO469" s="89" t="str">
        <f t="shared" si="115"/>
        <v/>
      </c>
      <c r="AP469" s="89" t="str">
        <f t="shared" si="116"/>
        <v/>
      </c>
    </row>
    <row r="470" spans="1:42">
      <c r="A470" t="str">
        <f>IF(B470&lt;&gt;"",VLOOKUP(B470,'Agents Postes'!E$3:F$17,2,FALSE),"")</f>
        <v/>
      </c>
      <c r="B470" s="47"/>
      <c r="C470" s="53"/>
      <c r="D470" s="49"/>
      <c r="E470" s="49"/>
      <c r="F470" s="54"/>
      <c r="G470" s="50"/>
      <c r="H470" s="54"/>
      <c r="I470" s="50"/>
      <c r="J470" s="56"/>
      <c r="K470" s="49"/>
      <c r="L470" s="55"/>
      <c r="M470" s="52"/>
      <c r="N470" s="131"/>
      <c r="P470" s="64" t="str">
        <f t="shared" si="117"/>
        <v>NC</v>
      </c>
      <c r="X470" s="89"/>
      <c r="Y470" s="89" t="str">
        <f t="shared" si="107"/>
        <v/>
      </c>
      <c r="Z470" s="89" t="str">
        <f t="shared" si="108"/>
        <v/>
      </c>
      <c r="AA470" s="89" t="str">
        <f t="shared" si="109"/>
        <v/>
      </c>
      <c r="AB470" s="89" t="str">
        <f t="shared" si="110"/>
        <v/>
      </c>
      <c r="AC470" s="89" t="str">
        <f t="shared" si="111"/>
        <v/>
      </c>
      <c r="AD470" s="100" t="str">
        <f t="shared" si="118"/>
        <v/>
      </c>
      <c r="AE470" s="104" t="str">
        <f t="shared" si="119"/>
        <v/>
      </c>
      <c r="AF470" s="108" t="str">
        <f>IF(AE470&lt;&gt;"",HLOOKUP(AE470,Controle!$2:$3,2,FALSE)+3,"")</f>
        <v/>
      </c>
      <c r="AG470" s="104" t="str">
        <f>IF(AE470&lt;&gt;"",HLOOKUP(AE470,Controle!$2:$3,2,FALSE)+HLOOKUP(AE470,Controle!$2:$3,2,FALSE)*14-8,"")</f>
        <v/>
      </c>
      <c r="AH470" s="105" t="str">
        <f>IF(AJ470&lt;&gt;"",HLOOKUP(AJ470,Controle!$2:$3,2,FALSE)+HLOOKUP(AJ470,Controle!$2:$3,2,FALSE)*14-8,"")</f>
        <v/>
      </c>
      <c r="AI470" s="108" t="str">
        <f>IF(AJ470&lt;&gt;"",HLOOKUP(AJ470,Controle!$2:$3,2,FALSE)+3,"")</f>
        <v/>
      </c>
      <c r="AJ470" s="105" t="str">
        <f t="shared" si="120"/>
        <v/>
      </c>
      <c r="AK470" s="101" t="str">
        <f t="shared" si="121"/>
        <v/>
      </c>
      <c r="AL470" s="89" t="str">
        <f t="shared" si="112"/>
        <v/>
      </c>
      <c r="AM470" s="89" t="str">
        <f t="shared" si="113"/>
        <v/>
      </c>
      <c r="AN470" s="89" t="str">
        <f t="shared" si="114"/>
        <v/>
      </c>
      <c r="AO470" s="89" t="str">
        <f t="shared" si="115"/>
        <v/>
      </c>
      <c r="AP470" s="89" t="str">
        <f t="shared" si="116"/>
        <v/>
      </c>
    </row>
    <row r="471" spans="1:42">
      <c r="A471" t="str">
        <f>IF(B471&lt;&gt;"",VLOOKUP(B471,'Agents Postes'!E$3:F$17,2,FALSE),"")</f>
        <v/>
      </c>
      <c r="B471" s="57"/>
      <c r="C471" s="58"/>
      <c r="D471" s="59"/>
      <c r="E471" s="59"/>
      <c r="F471" s="60"/>
      <c r="G471" s="61"/>
      <c r="H471" s="60"/>
      <c r="I471" s="61"/>
      <c r="J471" s="63"/>
      <c r="K471" s="59"/>
      <c r="L471" s="62"/>
      <c r="M471" s="52"/>
      <c r="N471" s="130"/>
      <c r="P471" s="65" t="str">
        <f t="shared" si="117"/>
        <v>NC</v>
      </c>
      <c r="X471" s="89"/>
      <c r="Y471" s="89" t="str">
        <f t="shared" si="107"/>
        <v/>
      </c>
      <c r="Z471" s="89" t="str">
        <f t="shared" si="108"/>
        <v/>
      </c>
      <c r="AA471" s="89" t="str">
        <f t="shared" si="109"/>
        <v/>
      </c>
      <c r="AB471" s="89" t="str">
        <f t="shared" si="110"/>
        <v/>
      </c>
      <c r="AC471" s="89" t="str">
        <f t="shared" si="111"/>
        <v/>
      </c>
      <c r="AD471" s="100" t="str">
        <f t="shared" si="118"/>
        <v/>
      </c>
      <c r="AE471" s="104" t="str">
        <f t="shared" si="119"/>
        <v/>
      </c>
      <c r="AF471" s="108" t="str">
        <f>IF(AE471&lt;&gt;"",HLOOKUP(AE471,Controle!$2:$3,2,FALSE)+3,"")</f>
        <v/>
      </c>
      <c r="AG471" s="104" t="str">
        <f>IF(AE471&lt;&gt;"",HLOOKUP(AE471,Controle!$2:$3,2,FALSE)+HLOOKUP(AE471,Controle!$2:$3,2,FALSE)*14-8,"")</f>
        <v/>
      </c>
      <c r="AH471" s="105" t="str">
        <f>IF(AJ471&lt;&gt;"",HLOOKUP(AJ471,Controle!$2:$3,2,FALSE)+HLOOKUP(AJ471,Controle!$2:$3,2,FALSE)*14-8,"")</f>
        <v/>
      </c>
      <c r="AI471" s="108" t="str">
        <f>IF(AJ471&lt;&gt;"",HLOOKUP(AJ471,Controle!$2:$3,2,FALSE)+3,"")</f>
        <v/>
      </c>
      <c r="AJ471" s="105" t="str">
        <f t="shared" si="120"/>
        <v/>
      </c>
      <c r="AK471" s="101" t="str">
        <f t="shared" si="121"/>
        <v/>
      </c>
      <c r="AL471" s="89" t="str">
        <f t="shared" si="112"/>
        <v/>
      </c>
      <c r="AM471" s="89" t="str">
        <f t="shared" si="113"/>
        <v/>
      </c>
      <c r="AN471" s="89" t="str">
        <f t="shared" si="114"/>
        <v/>
      </c>
      <c r="AO471" s="89" t="str">
        <f t="shared" si="115"/>
        <v/>
      </c>
      <c r="AP471" s="89" t="str">
        <f t="shared" si="116"/>
        <v/>
      </c>
    </row>
    <row r="472" spans="1:42">
      <c r="A472" t="str">
        <f>IF(B472&lt;&gt;"",VLOOKUP(B472,'Agents Postes'!E$3:F$17,2,FALSE),"")</f>
        <v/>
      </c>
      <c r="B472" s="47"/>
      <c r="C472" s="53"/>
      <c r="D472" s="49"/>
      <c r="E472" s="49"/>
      <c r="F472" s="54"/>
      <c r="G472" s="50"/>
      <c r="H472" s="54"/>
      <c r="I472" s="50"/>
      <c r="J472" s="56"/>
      <c r="K472" s="49"/>
      <c r="L472" s="55"/>
      <c r="M472" s="52"/>
      <c r="N472" s="131"/>
      <c r="P472" s="64" t="str">
        <f t="shared" si="117"/>
        <v>NC</v>
      </c>
      <c r="X472" s="89"/>
      <c r="Y472" s="89" t="str">
        <f t="shared" si="107"/>
        <v/>
      </c>
      <c r="Z472" s="89" t="str">
        <f t="shared" si="108"/>
        <v/>
      </c>
      <c r="AA472" s="89" t="str">
        <f t="shared" si="109"/>
        <v/>
      </c>
      <c r="AB472" s="89" t="str">
        <f t="shared" si="110"/>
        <v/>
      </c>
      <c r="AC472" s="89" t="str">
        <f t="shared" si="111"/>
        <v/>
      </c>
      <c r="AD472" s="100" t="str">
        <f t="shared" si="118"/>
        <v/>
      </c>
      <c r="AE472" s="104" t="str">
        <f t="shared" si="119"/>
        <v/>
      </c>
      <c r="AF472" s="108" t="str">
        <f>IF(AE472&lt;&gt;"",HLOOKUP(AE472,Controle!$2:$3,2,FALSE)+3,"")</f>
        <v/>
      </c>
      <c r="AG472" s="104" t="str">
        <f>IF(AE472&lt;&gt;"",HLOOKUP(AE472,Controle!$2:$3,2,FALSE)+HLOOKUP(AE472,Controle!$2:$3,2,FALSE)*14-8,"")</f>
        <v/>
      </c>
      <c r="AH472" s="105" t="str">
        <f>IF(AJ472&lt;&gt;"",HLOOKUP(AJ472,Controle!$2:$3,2,FALSE)+HLOOKUP(AJ472,Controle!$2:$3,2,FALSE)*14-8,"")</f>
        <v/>
      </c>
      <c r="AI472" s="108" t="str">
        <f>IF(AJ472&lt;&gt;"",HLOOKUP(AJ472,Controle!$2:$3,2,FALSE)+3,"")</f>
        <v/>
      </c>
      <c r="AJ472" s="105" t="str">
        <f t="shared" si="120"/>
        <v/>
      </c>
      <c r="AK472" s="101" t="str">
        <f t="shared" si="121"/>
        <v/>
      </c>
      <c r="AL472" s="89" t="str">
        <f t="shared" si="112"/>
        <v/>
      </c>
      <c r="AM472" s="89" t="str">
        <f t="shared" si="113"/>
        <v/>
      </c>
      <c r="AN472" s="89" t="str">
        <f t="shared" si="114"/>
        <v/>
      </c>
      <c r="AO472" s="89" t="str">
        <f t="shared" si="115"/>
        <v/>
      </c>
      <c r="AP472" s="89" t="str">
        <f t="shared" si="116"/>
        <v/>
      </c>
    </row>
    <row r="473" spans="1:42">
      <c r="A473" t="str">
        <f>IF(B473&lt;&gt;"",VLOOKUP(B473,'Agents Postes'!E$3:F$17,2,FALSE),"")</f>
        <v/>
      </c>
      <c r="B473" s="57"/>
      <c r="C473" s="58"/>
      <c r="D473" s="59"/>
      <c r="E473" s="59"/>
      <c r="F473" s="60"/>
      <c r="G473" s="61"/>
      <c r="H473" s="60"/>
      <c r="I473" s="61"/>
      <c r="J473" s="63"/>
      <c r="K473" s="59"/>
      <c r="L473" s="62"/>
      <c r="M473" s="52"/>
      <c r="N473" s="130"/>
      <c r="P473" s="65" t="str">
        <f t="shared" si="117"/>
        <v>NC</v>
      </c>
      <c r="X473" s="89"/>
      <c r="Y473" s="89" t="str">
        <f t="shared" si="107"/>
        <v/>
      </c>
      <c r="Z473" s="89" t="str">
        <f t="shared" si="108"/>
        <v/>
      </c>
      <c r="AA473" s="89" t="str">
        <f t="shared" si="109"/>
        <v/>
      </c>
      <c r="AB473" s="89" t="str">
        <f t="shared" si="110"/>
        <v/>
      </c>
      <c r="AC473" s="89" t="str">
        <f t="shared" si="111"/>
        <v/>
      </c>
      <c r="AD473" s="100" t="str">
        <f t="shared" si="118"/>
        <v/>
      </c>
      <c r="AE473" s="104" t="str">
        <f t="shared" si="119"/>
        <v/>
      </c>
      <c r="AF473" s="108" t="str">
        <f>IF(AE473&lt;&gt;"",HLOOKUP(AE473,Controle!$2:$3,2,FALSE)+3,"")</f>
        <v/>
      </c>
      <c r="AG473" s="104" t="str">
        <f>IF(AE473&lt;&gt;"",HLOOKUP(AE473,Controle!$2:$3,2,FALSE)+HLOOKUP(AE473,Controle!$2:$3,2,FALSE)*14-8,"")</f>
        <v/>
      </c>
      <c r="AH473" s="105" t="str">
        <f>IF(AJ473&lt;&gt;"",HLOOKUP(AJ473,Controle!$2:$3,2,FALSE)+HLOOKUP(AJ473,Controle!$2:$3,2,FALSE)*14-8,"")</f>
        <v/>
      </c>
      <c r="AI473" s="108" t="str">
        <f>IF(AJ473&lt;&gt;"",HLOOKUP(AJ473,Controle!$2:$3,2,FALSE)+3,"")</f>
        <v/>
      </c>
      <c r="AJ473" s="105" t="str">
        <f t="shared" si="120"/>
        <v/>
      </c>
      <c r="AK473" s="101" t="str">
        <f t="shared" si="121"/>
        <v/>
      </c>
      <c r="AL473" s="89" t="str">
        <f t="shared" si="112"/>
        <v/>
      </c>
      <c r="AM473" s="89" t="str">
        <f t="shared" si="113"/>
        <v/>
      </c>
      <c r="AN473" s="89" t="str">
        <f t="shared" si="114"/>
        <v/>
      </c>
      <c r="AO473" s="89" t="str">
        <f t="shared" si="115"/>
        <v/>
      </c>
      <c r="AP473" s="89" t="str">
        <f t="shared" si="116"/>
        <v/>
      </c>
    </row>
    <row r="474" spans="1:42">
      <c r="A474" t="str">
        <f>IF(B474&lt;&gt;"",VLOOKUP(B474,'Agents Postes'!E$3:F$17,2,FALSE),"")</f>
        <v/>
      </c>
      <c r="B474" s="47"/>
      <c r="C474" s="53"/>
      <c r="D474" s="49"/>
      <c r="E474" s="49"/>
      <c r="F474" s="54"/>
      <c r="G474" s="50"/>
      <c r="H474" s="54"/>
      <c r="I474" s="50"/>
      <c r="J474" s="56"/>
      <c r="K474" s="49"/>
      <c r="L474" s="55"/>
      <c r="M474" s="52"/>
      <c r="N474" s="131"/>
      <c r="P474" s="64" t="str">
        <f t="shared" si="117"/>
        <v>NC</v>
      </c>
      <c r="X474" s="89"/>
      <c r="Y474" s="89" t="str">
        <f t="shared" si="107"/>
        <v/>
      </c>
      <c r="Z474" s="89" t="str">
        <f t="shared" si="108"/>
        <v/>
      </c>
      <c r="AA474" s="89" t="str">
        <f t="shared" si="109"/>
        <v/>
      </c>
      <c r="AB474" s="89" t="str">
        <f t="shared" si="110"/>
        <v/>
      </c>
      <c r="AC474" s="89" t="str">
        <f t="shared" si="111"/>
        <v/>
      </c>
      <c r="AD474" s="100" t="str">
        <f t="shared" si="118"/>
        <v/>
      </c>
      <c r="AE474" s="104" t="str">
        <f t="shared" si="119"/>
        <v/>
      </c>
      <c r="AF474" s="108" t="str">
        <f>IF(AE474&lt;&gt;"",HLOOKUP(AE474,Controle!$2:$3,2,FALSE)+3,"")</f>
        <v/>
      </c>
      <c r="AG474" s="104" t="str">
        <f>IF(AE474&lt;&gt;"",HLOOKUP(AE474,Controle!$2:$3,2,FALSE)+HLOOKUP(AE474,Controle!$2:$3,2,FALSE)*14-8,"")</f>
        <v/>
      </c>
      <c r="AH474" s="105" t="str">
        <f>IF(AJ474&lt;&gt;"",HLOOKUP(AJ474,Controle!$2:$3,2,FALSE)+HLOOKUP(AJ474,Controle!$2:$3,2,FALSE)*14-8,"")</f>
        <v/>
      </c>
      <c r="AI474" s="108" t="str">
        <f>IF(AJ474&lt;&gt;"",HLOOKUP(AJ474,Controle!$2:$3,2,FALSE)+3,"")</f>
        <v/>
      </c>
      <c r="AJ474" s="105" t="str">
        <f t="shared" si="120"/>
        <v/>
      </c>
      <c r="AK474" s="101" t="str">
        <f t="shared" si="121"/>
        <v/>
      </c>
      <c r="AL474" s="89" t="str">
        <f t="shared" si="112"/>
        <v/>
      </c>
      <c r="AM474" s="89" t="str">
        <f t="shared" si="113"/>
        <v/>
      </c>
      <c r="AN474" s="89" t="str">
        <f t="shared" si="114"/>
        <v/>
      </c>
      <c r="AO474" s="89" t="str">
        <f t="shared" si="115"/>
        <v/>
      </c>
      <c r="AP474" s="89" t="str">
        <f t="shared" si="116"/>
        <v/>
      </c>
    </row>
    <row r="475" spans="1:42">
      <c r="A475" t="str">
        <f>IF(B475&lt;&gt;"",VLOOKUP(B475,'Agents Postes'!E$3:F$17,2,FALSE),"")</f>
        <v/>
      </c>
      <c r="B475" s="57"/>
      <c r="C475" s="58"/>
      <c r="D475" s="59"/>
      <c r="E475" s="59"/>
      <c r="F475" s="60"/>
      <c r="G475" s="61"/>
      <c r="H475" s="60"/>
      <c r="I475" s="61"/>
      <c r="J475" s="63"/>
      <c r="K475" s="59"/>
      <c r="L475" s="62"/>
      <c r="M475" s="52"/>
      <c r="N475" s="130"/>
      <c r="P475" s="65" t="str">
        <f t="shared" si="117"/>
        <v>NC</v>
      </c>
      <c r="X475" s="89"/>
      <c r="Y475" s="89" t="str">
        <f t="shared" si="107"/>
        <v/>
      </c>
      <c r="Z475" s="89" t="str">
        <f t="shared" si="108"/>
        <v/>
      </c>
      <c r="AA475" s="89" t="str">
        <f t="shared" si="109"/>
        <v/>
      </c>
      <c r="AB475" s="89" t="str">
        <f t="shared" si="110"/>
        <v/>
      </c>
      <c r="AC475" s="89" t="str">
        <f t="shared" si="111"/>
        <v/>
      </c>
      <c r="AD475" s="100" t="str">
        <f t="shared" si="118"/>
        <v/>
      </c>
      <c r="AE475" s="104" t="str">
        <f t="shared" si="119"/>
        <v/>
      </c>
      <c r="AF475" s="108" t="str">
        <f>IF(AE475&lt;&gt;"",HLOOKUP(AE475,Controle!$2:$3,2,FALSE)+3,"")</f>
        <v/>
      </c>
      <c r="AG475" s="104" t="str">
        <f>IF(AE475&lt;&gt;"",HLOOKUP(AE475,Controle!$2:$3,2,FALSE)+HLOOKUP(AE475,Controle!$2:$3,2,FALSE)*14-8,"")</f>
        <v/>
      </c>
      <c r="AH475" s="105" t="str">
        <f>IF(AJ475&lt;&gt;"",HLOOKUP(AJ475,Controle!$2:$3,2,FALSE)+HLOOKUP(AJ475,Controle!$2:$3,2,FALSE)*14-8,"")</f>
        <v/>
      </c>
      <c r="AI475" s="108" t="str">
        <f>IF(AJ475&lt;&gt;"",HLOOKUP(AJ475,Controle!$2:$3,2,FALSE)+3,"")</f>
        <v/>
      </c>
      <c r="AJ475" s="105" t="str">
        <f t="shared" si="120"/>
        <v/>
      </c>
      <c r="AK475" s="101" t="str">
        <f t="shared" si="121"/>
        <v/>
      </c>
      <c r="AL475" s="89" t="str">
        <f t="shared" si="112"/>
        <v/>
      </c>
      <c r="AM475" s="89" t="str">
        <f t="shared" si="113"/>
        <v/>
      </c>
      <c r="AN475" s="89" t="str">
        <f t="shared" si="114"/>
        <v/>
      </c>
      <c r="AO475" s="89" t="str">
        <f t="shared" si="115"/>
        <v/>
      </c>
      <c r="AP475" s="89" t="str">
        <f t="shared" si="116"/>
        <v/>
      </c>
    </row>
    <row r="476" spans="1:42">
      <c r="A476" t="str">
        <f>IF(B476&lt;&gt;"",VLOOKUP(B476,'Agents Postes'!E$3:F$17,2,FALSE),"")</f>
        <v/>
      </c>
      <c r="B476" s="47"/>
      <c r="C476" s="53"/>
      <c r="D476" s="49"/>
      <c r="E476" s="49"/>
      <c r="F476" s="54"/>
      <c r="G476" s="50"/>
      <c r="H476" s="54"/>
      <c r="I476" s="50"/>
      <c r="J476" s="56"/>
      <c r="K476" s="49"/>
      <c r="L476" s="55"/>
      <c r="M476" s="52"/>
      <c r="N476" s="131"/>
      <c r="P476" s="64" t="str">
        <f t="shared" si="117"/>
        <v>NC</v>
      </c>
      <c r="X476" s="89"/>
      <c r="Y476" s="89" t="str">
        <f t="shared" si="107"/>
        <v/>
      </c>
      <c r="Z476" s="89" t="str">
        <f t="shared" si="108"/>
        <v/>
      </c>
      <c r="AA476" s="89" t="str">
        <f t="shared" si="109"/>
        <v/>
      </c>
      <c r="AB476" s="89" t="str">
        <f t="shared" si="110"/>
        <v/>
      </c>
      <c r="AC476" s="89" t="str">
        <f t="shared" si="111"/>
        <v/>
      </c>
      <c r="AD476" s="100" t="str">
        <f t="shared" si="118"/>
        <v/>
      </c>
      <c r="AE476" s="104" t="str">
        <f t="shared" si="119"/>
        <v/>
      </c>
      <c r="AF476" s="108" t="str">
        <f>IF(AE476&lt;&gt;"",HLOOKUP(AE476,Controle!$2:$3,2,FALSE)+3,"")</f>
        <v/>
      </c>
      <c r="AG476" s="104" t="str">
        <f>IF(AE476&lt;&gt;"",HLOOKUP(AE476,Controle!$2:$3,2,FALSE)+HLOOKUP(AE476,Controle!$2:$3,2,FALSE)*14-8,"")</f>
        <v/>
      </c>
      <c r="AH476" s="105" t="str">
        <f>IF(AJ476&lt;&gt;"",HLOOKUP(AJ476,Controle!$2:$3,2,FALSE)+HLOOKUP(AJ476,Controle!$2:$3,2,FALSE)*14-8,"")</f>
        <v/>
      </c>
      <c r="AI476" s="108" t="str">
        <f>IF(AJ476&lt;&gt;"",HLOOKUP(AJ476,Controle!$2:$3,2,FALSE)+3,"")</f>
        <v/>
      </c>
      <c r="AJ476" s="105" t="str">
        <f t="shared" si="120"/>
        <v/>
      </c>
      <c r="AK476" s="101" t="str">
        <f t="shared" si="121"/>
        <v/>
      </c>
      <c r="AL476" s="89" t="str">
        <f t="shared" si="112"/>
        <v/>
      </c>
      <c r="AM476" s="89" t="str">
        <f t="shared" si="113"/>
        <v/>
      </c>
      <c r="AN476" s="89" t="str">
        <f t="shared" si="114"/>
        <v/>
      </c>
      <c r="AO476" s="89" t="str">
        <f t="shared" si="115"/>
        <v/>
      </c>
      <c r="AP476" s="89" t="str">
        <f t="shared" si="116"/>
        <v/>
      </c>
    </row>
    <row r="477" spans="1:42">
      <c r="A477" t="str">
        <f>IF(B477&lt;&gt;"",VLOOKUP(B477,'Agents Postes'!E$3:F$17,2,FALSE),"")</f>
        <v/>
      </c>
      <c r="B477" s="57"/>
      <c r="C477" s="58"/>
      <c r="D477" s="59"/>
      <c r="E477" s="59"/>
      <c r="F477" s="60"/>
      <c r="G477" s="61"/>
      <c r="H477" s="60"/>
      <c r="I477" s="61"/>
      <c r="J477" s="63"/>
      <c r="K477" s="59"/>
      <c r="L477" s="62"/>
      <c r="M477" s="52"/>
      <c r="N477" s="130"/>
      <c r="P477" s="65" t="str">
        <f t="shared" si="117"/>
        <v>NC</v>
      </c>
      <c r="X477" s="89"/>
      <c r="Y477" s="89" t="str">
        <f t="shared" si="107"/>
        <v/>
      </c>
      <c r="Z477" s="89" t="str">
        <f t="shared" si="108"/>
        <v/>
      </c>
      <c r="AA477" s="89" t="str">
        <f t="shared" si="109"/>
        <v/>
      </c>
      <c r="AB477" s="89" t="str">
        <f t="shared" si="110"/>
        <v/>
      </c>
      <c r="AC477" s="89" t="str">
        <f t="shared" si="111"/>
        <v/>
      </c>
      <c r="AD477" s="100" t="str">
        <f t="shared" si="118"/>
        <v/>
      </c>
      <c r="AE477" s="104" t="str">
        <f t="shared" si="119"/>
        <v/>
      </c>
      <c r="AF477" s="108" t="str">
        <f>IF(AE477&lt;&gt;"",HLOOKUP(AE477,Controle!$2:$3,2,FALSE)+3,"")</f>
        <v/>
      </c>
      <c r="AG477" s="104" t="str">
        <f>IF(AE477&lt;&gt;"",HLOOKUP(AE477,Controle!$2:$3,2,FALSE)+HLOOKUP(AE477,Controle!$2:$3,2,FALSE)*14-8,"")</f>
        <v/>
      </c>
      <c r="AH477" s="105" t="str">
        <f>IF(AJ477&lt;&gt;"",HLOOKUP(AJ477,Controle!$2:$3,2,FALSE)+HLOOKUP(AJ477,Controle!$2:$3,2,FALSE)*14-8,"")</f>
        <v/>
      </c>
      <c r="AI477" s="108" t="str">
        <f>IF(AJ477&lt;&gt;"",HLOOKUP(AJ477,Controle!$2:$3,2,FALSE)+3,"")</f>
        <v/>
      </c>
      <c r="AJ477" s="105" t="str">
        <f t="shared" si="120"/>
        <v/>
      </c>
      <c r="AK477" s="101" t="str">
        <f t="shared" si="121"/>
        <v/>
      </c>
      <c r="AL477" s="89" t="str">
        <f t="shared" si="112"/>
        <v/>
      </c>
      <c r="AM477" s="89" t="str">
        <f t="shared" si="113"/>
        <v/>
      </c>
      <c r="AN477" s="89" t="str">
        <f t="shared" si="114"/>
        <v/>
      </c>
      <c r="AO477" s="89" t="str">
        <f t="shared" si="115"/>
        <v/>
      </c>
      <c r="AP477" s="89" t="str">
        <f t="shared" si="116"/>
        <v/>
      </c>
    </row>
    <row r="478" spans="1:42">
      <c r="A478" t="str">
        <f>IF(B478&lt;&gt;"",VLOOKUP(B478,'Agents Postes'!E$3:F$17,2,FALSE),"")</f>
        <v/>
      </c>
      <c r="B478" s="47"/>
      <c r="C478" s="53"/>
      <c r="D478" s="49"/>
      <c r="E478" s="49"/>
      <c r="F478" s="54"/>
      <c r="G478" s="50"/>
      <c r="H478" s="54"/>
      <c r="I478" s="50"/>
      <c r="J478" s="56"/>
      <c r="K478" s="49"/>
      <c r="L478" s="55"/>
      <c r="M478" s="52"/>
      <c r="N478" s="131"/>
      <c r="P478" s="64" t="str">
        <f t="shared" si="117"/>
        <v>NC</v>
      </c>
      <c r="X478" s="89"/>
      <c r="Y478" s="89" t="str">
        <f t="shared" si="107"/>
        <v/>
      </c>
      <c r="Z478" s="89" t="str">
        <f t="shared" si="108"/>
        <v/>
      </c>
      <c r="AA478" s="89" t="str">
        <f t="shared" si="109"/>
        <v/>
      </c>
      <c r="AB478" s="89" t="str">
        <f t="shared" si="110"/>
        <v/>
      </c>
      <c r="AC478" s="89" t="str">
        <f t="shared" si="111"/>
        <v/>
      </c>
      <c r="AD478" s="100" t="str">
        <f t="shared" si="118"/>
        <v/>
      </c>
      <c r="AE478" s="104" t="str">
        <f t="shared" si="119"/>
        <v/>
      </c>
      <c r="AF478" s="108" t="str">
        <f>IF(AE478&lt;&gt;"",HLOOKUP(AE478,Controle!$2:$3,2,FALSE)+3,"")</f>
        <v/>
      </c>
      <c r="AG478" s="104" t="str">
        <f>IF(AE478&lt;&gt;"",HLOOKUP(AE478,Controle!$2:$3,2,FALSE)+HLOOKUP(AE478,Controle!$2:$3,2,FALSE)*14-8,"")</f>
        <v/>
      </c>
      <c r="AH478" s="105" t="str">
        <f>IF(AJ478&lt;&gt;"",HLOOKUP(AJ478,Controle!$2:$3,2,FALSE)+HLOOKUP(AJ478,Controle!$2:$3,2,FALSE)*14-8,"")</f>
        <v/>
      </c>
      <c r="AI478" s="108" t="str">
        <f>IF(AJ478&lt;&gt;"",HLOOKUP(AJ478,Controle!$2:$3,2,FALSE)+3,"")</f>
        <v/>
      </c>
      <c r="AJ478" s="105" t="str">
        <f t="shared" si="120"/>
        <v/>
      </c>
      <c r="AK478" s="101" t="str">
        <f t="shared" si="121"/>
        <v/>
      </c>
      <c r="AL478" s="89" t="str">
        <f t="shared" si="112"/>
        <v/>
      </c>
      <c r="AM478" s="89" t="str">
        <f t="shared" si="113"/>
        <v/>
      </c>
      <c r="AN478" s="89" t="str">
        <f t="shared" si="114"/>
        <v/>
      </c>
      <c r="AO478" s="89" t="str">
        <f t="shared" si="115"/>
        <v/>
      </c>
      <c r="AP478" s="89" t="str">
        <f t="shared" si="116"/>
        <v/>
      </c>
    </row>
    <row r="479" spans="1:42">
      <c r="A479" t="str">
        <f>IF(B479&lt;&gt;"",VLOOKUP(B479,'Agents Postes'!E$3:F$17,2,FALSE),"")</f>
        <v/>
      </c>
      <c r="B479" s="57"/>
      <c r="C479" s="58"/>
      <c r="D479" s="59"/>
      <c r="E479" s="59"/>
      <c r="F479" s="60"/>
      <c r="G479" s="61"/>
      <c r="H479" s="60"/>
      <c r="I479" s="61"/>
      <c r="J479" s="63"/>
      <c r="K479" s="59"/>
      <c r="L479" s="62"/>
      <c r="M479" s="52"/>
      <c r="N479" s="130"/>
      <c r="P479" s="65" t="str">
        <f t="shared" si="117"/>
        <v>NC</v>
      </c>
      <c r="X479" s="89"/>
      <c r="Y479" s="89" t="str">
        <f t="shared" si="107"/>
        <v/>
      </c>
      <c r="Z479" s="89" t="str">
        <f t="shared" si="108"/>
        <v/>
      </c>
      <c r="AA479" s="89" t="str">
        <f t="shared" si="109"/>
        <v/>
      </c>
      <c r="AB479" s="89" t="str">
        <f t="shared" si="110"/>
        <v/>
      </c>
      <c r="AC479" s="89" t="str">
        <f t="shared" si="111"/>
        <v/>
      </c>
      <c r="AD479" s="100" t="str">
        <f t="shared" si="118"/>
        <v/>
      </c>
      <c r="AE479" s="104" t="str">
        <f t="shared" si="119"/>
        <v/>
      </c>
      <c r="AF479" s="108" t="str">
        <f>IF(AE479&lt;&gt;"",HLOOKUP(AE479,Controle!$2:$3,2,FALSE)+3,"")</f>
        <v/>
      </c>
      <c r="AG479" s="104" t="str">
        <f>IF(AE479&lt;&gt;"",HLOOKUP(AE479,Controle!$2:$3,2,FALSE)+HLOOKUP(AE479,Controle!$2:$3,2,FALSE)*14-8,"")</f>
        <v/>
      </c>
      <c r="AH479" s="105" t="str">
        <f>IF(AJ479&lt;&gt;"",HLOOKUP(AJ479,Controle!$2:$3,2,FALSE)+HLOOKUP(AJ479,Controle!$2:$3,2,FALSE)*14-8,"")</f>
        <v/>
      </c>
      <c r="AI479" s="108" t="str">
        <f>IF(AJ479&lt;&gt;"",HLOOKUP(AJ479,Controle!$2:$3,2,FALSE)+3,"")</f>
        <v/>
      </c>
      <c r="AJ479" s="105" t="str">
        <f t="shared" si="120"/>
        <v/>
      </c>
      <c r="AK479" s="101" t="str">
        <f t="shared" si="121"/>
        <v/>
      </c>
      <c r="AL479" s="89" t="str">
        <f t="shared" si="112"/>
        <v/>
      </c>
      <c r="AM479" s="89" t="str">
        <f t="shared" si="113"/>
        <v/>
      </c>
      <c r="AN479" s="89" t="str">
        <f t="shared" si="114"/>
        <v/>
      </c>
      <c r="AO479" s="89" t="str">
        <f t="shared" si="115"/>
        <v/>
      </c>
      <c r="AP479" s="89" t="str">
        <f t="shared" si="116"/>
        <v/>
      </c>
    </row>
    <row r="480" spans="1:42">
      <c r="A480" t="str">
        <f>IF(B480&lt;&gt;"",VLOOKUP(B480,'Agents Postes'!E$3:F$17,2,FALSE),"")</f>
        <v/>
      </c>
      <c r="B480" s="47"/>
      <c r="C480" s="53"/>
      <c r="D480" s="49"/>
      <c r="E480" s="49"/>
      <c r="F480" s="54"/>
      <c r="G480" s="50"/>
      <c r="H480" s="54"/>
      <c r="I480" s="50"/>
      <c r="J480" s="56"/>
      <c r="K480" s="49"/>
      <c r="L480" s="55"/>
      <c r="M480" s="52"/>
      <c r="N480" s="131"/>
      <c r="P480" s="64" t="str">
        <f t="shared" si="117"/>
        <v>NC</v>
      </c>
      <c r="X480" s="89"/>
      <c r="Y480" s="89" t="str">
        <f t="shared" si="107"/>
        <v/>
      </c>
      <c r="Z480" s="89" t="str">
        <f t="shared" si="108"/>
        <v/>
      </c>
      <c r="AA480" s="89" t="str">
        <f t="shared" si="109"/>
        <v/>
      </c>
      <c r="AB480" s="89" t="str">
        <f t="shared" si="110"/>
        <v/>
      </c>
      <c r="AC480" s="89" t="str">
        <f t="shared" si="111"/>
        <v/>
      </c>
      <c r="AD480" s="100" t="str">
        <f t="shared" si="118"/>
        <v/>
      </c>
      <c r="AE480" s="104" t="str">
        <f t="shared" si="119"/>
        <v/>
      </c>
      <c r="AF480" s="108" t="str">
        <f>IF(AE480&lt;&gt;"",HLOOKUP(AE480,Controle!$2:$3,2,FALSE)+3,"")</f>
        <v/>
      </c>
      <c r="AG480" s="104" t="str">
        <f>IF(AE480&lt;&gt;"",HLOOKUP(AE480,Controle!$2:$3,2,FALSE)+HLOOKUP(AE480,Controle!$2:$3,2,FALSE)*14-8,"")</f>
        <v/>
      </c>
      <c r="AH480" s="105" t="str">
        <f>IF(AJ480&lt;&gt;"",HLOOKUP(AJ480,Controle!$2:$3,2,FALSE)+HLOOKUP(AJ480,Controle!$2:$3,2,FALSE)*14-8,"")</f>
        <v/>
      </c>
      <c r="AI480" s="108" t="str">
        <f>IF(AJ480&lt;&gt;"",HLOOKUP(AJ480,Controle!$2:$3,2,FALSE)+3,"")</f>
        <v/>
      </c>
      <c r="AJ480" s="105" t="str">
        <f t="shared" si="120"/>
        <v/>
      </c>
      <c r="AK480" s="101" t="str">
        <f t="shared" si="121"/>
        <v/>
      </c>
      <c r="AL480" s="89" t="str">
        <f t="shared" si="112"/>
        <v/>
      </c>
      <c r="AM480" s="89" t="str">
        <f t="shared" si="113"/>
        <v/>
      </c>
      <c r="AN480" s="89" t="str">
        <f t="shared" si="114"/>
        <v/>
      </c>
      <c r="AO480" s="89" t="str">
        <f t="shared" si="115"/>
        <v/>
      </c>
      <c r="AP480" s="89" t="str">
        <f t="shared" si="116"/>
        <v/>
      </c>
    </row>
    <row r="481" spans="1:42">
      <c r="A481" t="str">
        <f>IF(B481&lt;&gt;"",VLOOKUP(B481,'Agents Postes'!E$3:F$17,2,FALSE),"")</f>
        <v/>
      </c>
      <c r="B481" s="57"/>
      <c r="C481" s="58"/>
      <c r="D481" s="59"/>
      <c r="E481" s="59"/>
      <c r="F481" s="60"/>
      <c r="G481" s="61"/>
      <c r="H481" s="60"/>
      <c r="I481" s="61"/>
      <c r="J481" s="63"/>
      <c r="K481" s="59"/>
      <c r="L481" s="62"/>
      <c r="M481" s="52"/>
      <c r="N481" s="130"/>
      <c r="P481" s="65" t="str">
        <f t="shared" si="117"/>
        <v>NC</v>
      </c>
      <c r="X481" s="89"/>
      <c r="Y481" s="89" t="str">
        <f t="shared" si="107"/>
        <v/>
      </c>
      <c r="Z481" s="89" t="str">
        <f t="shared" si="108"/>
        <v/>
      </c>
      <c r="AA481" s="89" t="str">
        <f t="shared" si="109"/>
        <v/>
      </c>
      <c r="AB481" s="89" t="str">
        <f t="shared" si="110"/>
        <v/>
      </c>
      <c r="AC481" s="89" t="str">
        <f t="shared" si="111"/>
        <v/>
      </c>
      <c r="AD481" s="100" t="str">
        <f t="shared" si="118"/>
        <v/>
      </c>
      <c r="AE481" s="104" t="str">
        <f t="shared" si="119"/>
        <v/>
      </c>
      <c r="AF481" s="108" t="str">
        <f>IF(AE481&lt;&gt;"",HLOOKUP(AE481,Controle!$2:$3,2,FALSE)+3,"")</f>
        <v/>
      </c>
      <c r="AG481" s="104" t="str">
        <f>IF(AE481&lt;&gt;"",HLOOKUP(AE481,Controle!$2:$3,2,FALSE)+HLOOKUP(AE481,Controle!$2:$3,2,FALSE)*14-8,"")</f>
        <v/>
      </c>
      <c r="AH481" s="105" t="str">
        <f>IF(AJ481&lt;&gt;"",HLOOKUP(AJ481,Controle!$2:$3,2,FALSE)+HLOOKUP(AJ481,Controle!$2:$3,2,FALSE)*14-8,"")</f>
        <v/>
      </c>
      <c r="AI481" s="108" t="str">
        <f>IF(AJ481&lt;&gt;"",HLOOKUP(AJ481,Controle!$2:$3,2,FALSE)+3,"")</f>
        <v/>
      </c>
      <c r="AJ481" s="105" t="str">
        <f t="shared" si="120"/>
        <v/>
      </c>
      <c r="AK481" s="101" t="str">
        <f t="shared" si="121"/>
        <v/>
      </c>
      <c r="AL481" s="89" t="str">
        <f t="shared" si="112"/>
        <v/>
      </c>
      <c r="AM481" s="89" t="str">
        <f t="shared" si="113"/>
        <v/>
      </c>
      <c r="AN481" s="89" t="str">
        <f t="shared" si="114"/>
        <v/>
      </c>
      <c r="AO481" s="89" t="str">
        <f t="shared" si="115"/>
        <v/>
      </c>
      <c r="AP481" s="89" t="str">
        <f t="shared" si="116"/>
        <v/>
      </c>
    </row>
    <row r="482" spans="1:42">
      <c r="A482" t="str">
        <f>IF(B482&lt;&gt;"",VLOOKUP(B482,'Agents Postes'!E$3:F$17,2,FALSE),"")</f>
        <v/>
      </c>
      <c r="B482" s="47"/>
      <c r="C482" s="53"/>
      <c r="D482" s="49"/>
      <c r="E482" s="49"/>
      <c r="F482" s="54"/>
      <c r="G482" s="50"/>
      <c r="H482" s="54"/>
      <c r="I482" s="50"/>
      <c r="J482" s="56"/>
      <c r="K482" s="49"/>
      <c r="L482" s="55"/>
      <c r="M482" s="52"/>
      <c r="N482" s="131"/>
      <c r="P482" s="64" t="str">
        <f t="shared" si="117"/>
        <v>NC</v>
      </c>
      <c r="X482" s="89"/>
      <c r="Y482" s="89" t="str">
        <f t="shared" si="107"/>
        <v/>
      </c>
      <c r="Z482" s="89" t="str">
        <f t="shared" si="108"/>
        <v/>
      </c>
      <c r="AA482" s="89" t="str">
        <f t="shared" si="109"/>
        <v/>
      </c>
      <c r="AB482" s="89" t="str">
        <f t="shared" si="110"/>
        <v/>
      </c>
      <c r="AC482" s="89" t="str">
        <f t="shared" si="111"/>
        <v/>
      </c>
      <c r="AD482" s="100" t="str">
        <f t="shared" si="118"/>
        <v/>
      </c>
      <c r="AE482" s="104" t="str">
        <f t="shared" si="119"/>
        <v/>
      </c>
      <c r="AF482" s="108" t="str">
        <f>IF(AE482&lt;&gt;"",HLOOKUP(AE482,Controle!$2:$3,2,FALSE)+3,"")</f>
        <v/>
      </c>
      <c r="AG482" s="104" t="str">
        <f>IF(AE482&lt;&gt;"",HLOOKUP(AE482,Controle!$2:$3,2,FALSE)+HLOOKUP(AE482,Controle!$2:$3,2,FALSE)*14-8,"")</f>
        <v/>
      </c>
      <c r="AH482" s="105" t="str">
        <f>IF(AJ482&lt;&gt;"",HLOOKUP(AJ482,Controle!$2:$3,2,FALSE)+HLOOKUP(AJ482,Controle!$2:$3,2,FALSE)*14-8,"")</f>
        <v/>
      </c>
      <c r="AI482" s="108" t="str">
        <f>IF(AJ482&lt;&gt;"",HLOOKUP(AJ482,Controle!$2:$3,2,FALSE)+3,"")</f>
        <v/>
      </c>
      <c r="AJ482" s="105" t="str">
        <f t="shared" si="120"/>
        <v/>
      </c>
      <c r="AK482" s="101" t="str">
        <f t="shared" si="121"/>
        <v/>
      </c>
      <c r="AL482" s="89" t="str">
        <f t="shared" si="112"/>
        <v/>
      </c>
      <c r="AM482" s="89" t="str">
        <f t="shared" si="113"/>
        <v/>
      </c>
      <c r="AN482" s="89" t="str">
        <f t="shared" si="114"/>
        <v/>
      </c>
      <c r="AO482" s="89" t="str">
        <f t="shared" si="115"/>
        <v/>
      </c>
      <c r="AP482" s="89" t="str">
        <f t="shared" si="116"/>
        <v/>
      </c>
    </row>
    <row r="483" spans="1:42">
      <c r="A483" t="str">
        <f>IF(B483&lt;&gt;"",VLOOKUP(B483,'Agents Postes'!E$3:F$17,2,FALSE),"")</f>
        <v/>
      </c>
      <c r="B483" s="57"/>
      <c r="C483" s="58"/>
      <c r="D483" s="59"/>
      <c r="E483" s="59"/>
      <c r="F483" s="60"/>
      <c r="G483" s="61"/>
      <c r="H483" s="60"/>
      <c r="I483" s="61"/>
      <c r="J483" s="63"/>
      <c r="K483" s="59"/>
      <c r="L483" s="62"/>
      <c r="M483" s="52"/>
      <c r="N483" s="130"/>
      <c r="P483" s="65" t="str">
        <f t="shared" si="117"/>
        <v>NC</v>
      </c>
      <c r="X483" s="89"/>
      <c r="Y483" s="89" t="str">
        <f t="shared" si="107"/>
        <v/>
      </c>
      <c r="Z483" s="89" t="str">
        <f t="shared" si="108"/>
        <v/>
      </c>
      <c r="AA483" s="89" t="str">
        <f t="shared" si="109"/>
        <v/>
      </c>
      <c r="AB483" s="89" t="str">
        <f t="shared" si="110"/>
        <v/>
      </c>
      <c r="AC483" s="89" t="str">
        <f t="shared" si="111"/>
        <v/>
      </c>
      <c r="AD483" s="100" t="str">
        <f t="shared" si="118"/>
        <v/>
      </c>
      <c r="AE483" s="104" t="str">
        <f t="shared" si="119"/>
        <v/>
      </c>
      <c r="AF483" s="108" t="str">
        <f>IF(AE483&lt;&gt;"",HLOOKUP(AE483,Controle!$2:$3,2,FALSE)+3,"")</f>
        <v/>
      </c>
      <c r="AG483" s="104" t="str">
        <f>IF(AE483&lt;&gt;"",HLOOKUP(AE483,Controle!$2:$3,2,FALSE)+HLOOKUP(AE483,Controle!$2:$3,2,FALSE)*14-8,"")</f>
        <v/>
      </c>
      <c r="AH483" s="105" t="str">
        <f>IF(AJ483&lt;&gt;"",HLOOKUP(AJ483,Controle!$2:$3,2,FALSE)+HLOOKUP(AJ483,Controle!$2:$3,2,FALSE)*14-8,"")</f>
        <v/>
      </c>
      <c r="AI483" s="108" t="str">
        <f>IF(AJ483&lt;&gt;"",HLOOKUP(AJ483,Controle!$2:$3,2,FALSE)+3,"")</f>
        <v/>
      </c>
      <c r="AJ483" s="105" t="str">
        <f t="shared" si="120"/>
        <v/>
      </c>
      <c r="AK483" s="101" t="str">
        <f t="shared" si="121"/>
        <v/>
      </c>
      <c r="AL483" s="89" t="str">
        <f t="shared" si="112"/>
        <v/>
      </c>
      <c r="AM483" s="89" t="str">
        <f t="shared" si="113"/>
        <v/>
      </c>
      <c r="AN483" s="89" t="str">
        <f t="shared" si="114"/>
        <v/>
      </c>
      <c r="AO483" s="89" t="str">
        <f t="shared" si="115"/>
        <v/>
      </c>
      <c r="AP483" s="89" t="str">
        <f t="shared" si="116"/>
        <v/>
      </c>
    </row>
    <row r="484" spans="1:42">
      <c r="A484" t="str">
        <f>IF(B484&lt;&gt;"",VLOOKUP(B484,'Agents Postes'!E$3:F$17,2,FALSE),"")</f>
        <v/>
      </c>
      <c r="B484" s="47"/>
      <c r="C484" s="53"/>
      <c r="D484" s="49"/>
      <c r="E484" s="49"/>
      <c r="F484" s="54"/>
      <c r="G484" s="50"/>
      <c r="H484" s="54"/>
      <c r="I484" s="50"/>
      <c r="J484" s="56"/>
      <c r="K484" s="49"/>
      <c r="L484" s="55"/>
      <c r="M484" s="52"/>
      <c r="N484" s="131"/>
      <c r="P484" s="64" t="str">
        <f t="shared" si="117"/>
        <v>NC</v>
      </c>
      <c r="X484" s="89"/>
      <c r="Y484" s="89" t="str">
        <f t="shared" si="107"/>
        <v/>
      </c>
      <c r="Z484" s="89" t="str">
        <f t="shared" si="108"/>
        <v/>
      </c>
      <c r="AA484" s="89" t="str">
        <f t="shared" si="109"/>
        <v/>
      </c>
      <c r="AB484" s="89" t="str">
        <f t="shared" si="110"/>
        <v/>
      </c>
      <c r="AC484" s="89" t="str">
        <f t="shared" si="111"/>
        <v/>
      </c>
      <c r="AD484" s="100" t="str">
        <f t="shared" si="118"/>
        <v/>
      </c>
      <c r="AE484" s="104" t="str">
        <f t="shared" si="119"/>
        <v/>
      </c>
      <c r="AF484" s="108" t="str">
        <f>IF(AE484&lt;&gt;"",HLOOKUP(AE484,Controle!$2:$3,2,FALSE)+3,"")</f>
        <v/>
      </c>
      <c r="AG484" s="104" t="str">
        <f>IF(AE484&lt;&gt;"",HLOOKUP(AE484,Controle!$2:$3,2,FALSE)+HLOOKUP(AE484,Controle!$2:$3,2,FALSE)*14-8,"")</f>
        <v/>
      </c>
      <c r="AH484" s="105" t="str">
        <f>IF(AJ484&lt;&gt;"",HLOOKUP(AJ484,Controle!$2:$3,2,FALSE)+HLOOKUP(AJ484,Controle!$2:$3,2,FALSE)*14-8,"")</f>
        <v/>
      </c>
      <c r="AI484" s="108" t="str">
        <f>IF(AJ484&lt;&gt;"",HLOOKUP(AJ484,Controle!$2:$3,2,FALSE)+3,"")</f>
        <v/>
      </c>
      <c r="AJ484" s="105" t="str">
        <f t="shared" si="120"/>
        <v/>
      </c>
      <c r="AK484" s="101" t="str">
        <f t="shared" si="121"/>
        <v/>
      </c>
      <c r="AL484" s="89" t="str">
        <f t="shared" si="112"/>
        <v/>
      </c>
      <c r="AM484" s="89" t="str">
        <f t="shared" si="113"/>
        <v/>
      </c>
      <c r="AN484" s="89" t="str">
        <f t="shared" si="114"/>
        <v/>
      </c>
      <c r="AO484" s="89" t="str">
        <f t="shared" si="115"/>
        <v/>
      </c>
      <c r="AP484" s="89" t="str">
        <f t="shared" si="116"/>
        <v/>
      </c>
    </row>
    <row r="485" spans="1:42">
      <c r="A485" t="str">
        <f>IF(B485&lt;&gt;"",VLOOKUP(B485,'Agents Postes'!E$3:F$17,2,FALSE),"")</f>
        <v/>
      </c>
      <c r="B485" s="57"/>
      <c r="C485" s="58"/>
      <c r="D485" s="59"/>
      <c r="E485" s="59"/>
      <c r="F485" s="60"/>
      <c r="G485" s="61"/>
      <c r="H485" s="60"/>
      <c r="I485" s="61"/>
      <c r="J485" s="63"/>
      <c r="K485" s="59"/>
      <c r="L485" s="62"/>
      <c r="M485" s="52"/>
      <c r="N485" s="130"/>
      <c r="P485" s="65" t="str">
        <f t="shared" si="117"/>
        <v>NC</v>
      </c>
      <c r="X485" s="89"/>
      <c r="Y485" s="89" t="str">
        <f t="shared" si="107"/>
        <v/>
      </c>
      <c r="Z485" s="89" t="str">
        <f t="shared" si="108"/>
        <v/>
      </c>
      <c r="AA485" s="89" t="str">
        <f t="shared" si="109"/>
        <v/>
      </c>
      <c r="AB485" s="89" t="str">
        <f t="shared" si="110"/>
        <v/>
      </c>
      <c r="AC485" s="89" t="str">
        <f t="shared" si="111"/>
        <v/>
      </c>
      <c r="AD485" s="100" t="str">
        <f t="shared" si="118"/>
        <v/>
      </c>
      <c r="AE485" s="104" t="str">
        <f t="shared" si="119"/>
        <v/>
      </c>
      <c r="AF485" s="108" t="str">
        <f>IF(AE485&lt;&gt;"",HLOOKUP(AE485,Controle!$2:$3,2,FALSE)+3,"")</f>
        <v/>
      </c>
      <c r="AG485" s="104" t="str">
        <f>IF(AE485&lt;&gt;"",HLOOKUP(AE485,Controle!$2:$3,2,FALSE)+HLOOKUP(AE485,Controle!$2:$3,2,FALSE)*14-8,"")</f>
        <v/>
      </c>
      <c r="AH485" s="105" t="str">
        <f>IF(AJ485&lt;&gt;"",HLOOKUP(AJ485,Controle!$2:$3,2,FALSE)+HLOOKUP(AJ485,Controle!$2:$3,2,FALSE)*14-8,"")</f>
        <v/>
      </c>
      <c r="AI485" s="108" t="str">
        <f>IF(AJ485&lt;&gt;"",HLOOKUP(AJ485,Controle!$2:$3,2,FALSE)+3,"")</f>
        <v/>
      </c>
      <c r="AJ485" s="105" t="str">
        <f t="shared" si="120"/>
        <v/>
      </c>
      <c r="AK485" s="101" t="str">
        <f t="shared" si="121"/>
        <v/>
      </c>
      <c r="AL485" s="89" t="str">
        <f t="shared" si="112"/>
        <v/>
      </c>
      <c r="AM485" s="89" t="str">
        <f t="shared" si="113"/>
        <v/>
      </c>
      <c r="AN485" s="89" t="str">
        <f t="shared" si="114"/>
        <v/>
      </c>
      <c r="AO485" s="89" t="str">
        <f t="shared" si="115"/>
        <v/>
      </c>
      <c r="AP485" s="89" t="str">
        <f t="shared" si="116"/>
        <v/>
      </c>
    </row>
    <row r="486" spans="1:42">
      <c r="A486" t="str">
        <f>IF(B486&lt;&gt;"",VLOOKUP(B486,'Agents Postes'!E$3:F$17,2,FALSE),"")</f>
        <v/>
      </c>
      <c r="B486" s="47"/>
      <c r="C486" s="53"/>
      <c r="D486" s="49"/>
      <c r="E486" s="49"/>
      <c r="F486" s="54"/>
      <c r="G486" s="50"/>
      <c r="H486" s="54"/>
      <c r="I486" s="50"/>
      <c r="J486" s="56"/>
      <c r="K486" s="49"/>
      <c r="L486" s="55"/>
      <c r="M486" s="52"/>
      <c r="N486" s="131"/>
      <c r="P486" s="64" t="str">
        <f t="shared" si="117"/>
        <v>NC</v>
      </c>
      <c r="X486" s="89"/>
      <c r="Y486" s="89" t="str">
        <f t="shared" si="107"/>
        <v/>
      </c>
      <c r="Z486" s="89" t="str">
        <f t="shared" si="108"/>
        <v/>
      </c>
      <c r="AA486" s="89" t="str">
        <f t="shared" si="109"/>
        <v/>
      </c>
      <c r="AB486" s="89" t="str">
        <f t="shared" si="110"/>
        <v/>
      </c>
      <c r="AC486" s="89" t="str">
        <f t="shared" si="111"/>
        <v/>
      </c>
      <c r="AD486" s="100" t="str">
        <f t="shared" si="118"/>
        <v/>
      </c>
      <c r="AE486" s="104" t="str">
        <f t="shared" si="119"/>
        <v/>
      </c>
      <c r="AF486" s="108" t="str">
        <f>IF(AE486&lt;&gt;"",HLOOKUP(AE486,Controle!$2:$3,2,FALSE)+3,"")</f>
        <v/>
      </c>
      <c r="AG486" s="104" t="str">
        <f>IF(AE486&lt;&gt;"",HLOOKUP(AE486,Controle!$2:$3,2,FALSE)+HLOOKUP(AE486,Controle!$2:$3,2,FALSE)*14-8,"")</f>
        <v/>
      </c>
      <c r="AH486" s="105" t="str">
        <f>IF(AJ486&lt;&gt;"",HLOOKUP(AJ486,Controle!$2:$3,2,FALSE)+HLOOKUP(AJ486,Controle!$2:$3,2,FALSE)*14-8,"")</f>
        <v/>
      </c>
      <c r="AI486" s="108" t="str">
        <f>IF(AJ486&lt;&gt;"",HLOOKUP(AJ486,Controle!$2:$3,2,FALSE)+3,"")</f>
        <v/>
      </c>
      <c r="AJ486" s="105" t="str">
        <f t="shared" si="120"/>
        <v/>
      </c>
      <c r="AK486" s="101" t="str">
        <f t="shared" si="121"/>
        <v/>
      </c>
      <c r="AL486" s="89" t="str">
        <f t="shared" si="112"/>
        <v/>
      </c>
      <c r="AM486" s="89" t="str">
        <f t="shared" si="113"/>
        <v/>
      </c>
      <c r="AN486" s="89" t="str">
        <f t="shared" si="114"/>
        <v/>
      </c>
      <c r="AO486" s="89" t="str">
        <f t="shared" si="115"/>
        <v/>
      </c>
      <c r="AP486" s="89" t="str">
        <f t="shared" si="116"/>
        <v/>
      </c>
    </row>
    <row r="487" spans="1:42">
      <c r="A487" t="str">
        <f>IF(B487&lt;&gt;"",VLOOKUP(B487,'Agents Postes'!E$3:F$17,2,FALSE),"")</f>
        <v/>
      </c>
      <c r="B487" s="57"/>
      <c r="C487" s="58"/>
      <c r="D487" s="59"/>
      <c r="E487" s="59"/>
      <c r="F487" s="60"/>
      <c r="G487" s="61"/>
      <c r="H487" s="60"/>
      <c r="I487" s="61"/>
      <c r="J487" s="63"/>
      <c r="K487" s="59"/>
      <c r="L487" s="62"/>
      <c r="M487" s="52"/>
      <c r="N487" s="130"/>
      <c r="P487" s="65" t="str">
        <f t="shared" si="117"/>
        <v>NC</v>
      </c>
      <c r="X487" s="89"/>
      <c r="Y487" s="89" t="str">
        <f t="shared" si="107"/>
        <v/>
      </c>
      <c r="Z487" s="89" t="str">
        <f t="shared" si="108"/>
        <v/>
      </c>
      <c r="AA487" s="89" t="str">
        <f t="shared" si="109"/>
        <v/>
      </c>
      <c r="AB487" s="89" t="str">
        <f t="shared" si="110"/>
        <v/>
      </c>
      <c r="AC487" s="89" t="str">
        <f t="shared" si="111"/>
        <v/>
      </c>
      <c r="AD487" s="100" t="str">
        <f t="shared" si="118"/>
        <v/>
      </c>
      <c r="AE487" s="104" t="str">
        <f t="shared" si="119"/>
        <v/>
      </c>
      <c r="AF487" s="108" t="str">
        <f>IF(AE487&lt;&gt;"",HLOOKUP(AE487,Controle!$2:$3,2,FALSE)+3,"")</f>
        <v/>
      </c>
      <c r="AG487" s="104" t="str">
        <f>IF(AE487&lt;&gt;"",HLOOKUP(AE487,Controle!$2:$3,2,FALSE)+HLOOKUP(AE487,Controle!$2:$3,2,FALSE)*14-8,"")</f>
        <v/>
      </c>
      <c r="AH487" s="105" t="str">
        <f>IF(AJ487&lt;&gt;"",HLOOKUP(AJ487,Controle!$2:$3,2,FALSE)+HLOOKUP(AJ487,Controle!$2:$3,2,FALSE)*14-8,"")</f>
        <v/>
      </c>
      <c r="AI487" s="108" t="str">
        <f>IF(AJ487&lt;&gt;"",HLOOKUP(AJ487,Controle!$2:$3,2,FALSE)+3,"")</f>
        <v/>
      </c>
      <c r="AJ487" s="105" t="str">
        <f t="shared" si="120"/>
        <v/>
      </c>
      <c r="AK487" s="101" t="str">
        <f t="shared" si="121"/>
        <v/>
      </c>
      <c r="AL487" s="89" t="str">
        <f t="shared" si="112"/>
        <v/>
      </c>
      <c r="AM487" s="89" t="str">
        <f t="shared" si="113"/>
        <v/>
      </c>
      <c r="AN487" s="89" t="str">
        <f t="shared" si="114"/>
        <v/>
      </c>
      <c r="AO487" s="89" t="str">
        <f t="shared" si="115"/>
        <v/>
      </c>
      <c r="AP487" s="89" t="str">
        <f t="shared" si="116"/>
        <v/>
      </c>
    </row>
    <row r="488" spans="1:42">
      <c r="A488" t="str">
        <f>IF(B488&lt;&gt;"",VLOOKUP(B488,'Agents Postes'!E$3:F$17,2,FALSE),"")</f>
        <v/>
      </c>
      <c r="B488" s="47"/>
      <c r="C488" s="53"/>
      <c r="D488" s="49"/>
      <c r="E488" s="49"/>
      <c r="F488" s="54"/>
      <c r="G488" s="50"/>
      <c r="H488" s="54"/>
      <c r="I488" s="50"/>
      <c r="J488" s="56"/>
      <c r="K488" s="49"/>
      <c r="L488" s="55"/>
      <c r="M488" s="52"/>
      <c r="N488" s="131"/>
      <c r="P488" s="64" t="str">
        <f t="shared" si="117"/>
        <v>NC</v>
      </c>
      <c r="X488" s="89"/>
      <c r="Y488" s="89" t="str">
        <f t="shared" si="107"/>
        <v/>
      </c>
      <c r="Z488" s="89" t="str">
        <f t="shared" si="108"/>
        <v/>
      </c>
      <c r="AA488" s="89" t="str">
        <f t="shared" si="109"/>
        <v/>
      </c>
      <c r="AB488" s="89" t="str">
        <f t="shared" si="110"/>
        <v/>
      </c>
      <c r="AC488" s="89" t="str">
        <f t="shared" si="111"/>
        <v/>
      </c>
      <c r="AD488" s="100" t="str">
        <f t="shared" si="118"/>
        <v/>
      </c>
      <c r="AE488" s="104" t="str">
        <f t="shared" si="119"/>
        <v/>
      </c>
      <c r="AF488" s="108" t="str">
        <f>IF(AE488&lt;&gt;"",HLOOKUP(AE488,Controle!$2:$3,2,FALSE)+3,"")</f>
        <v/>
      </c>
      <c r="AG488" s="104" t="str">
        <f>IF(AE488&lt;&gt;"",HLOOKUP(AE488,Controle!$2:$3,2,FALSE)+HLOOKUP(AE488,Controle!$2:$3,2,FALSE)*14-8,"")</f>
        <v/>
      </c>
      <c r="AH488" s="105" t="str">
        <f>IF(AJ488&lt;&gt;"",HLOOKUP(AJ488,Controle!$2:$3,2,FALSE)+HLOOKUP(AJ488,Controle!$2:$3,2,FALSE)*14-8,"")</f>
        <v/>
      </c>
      <c r="AI488" s="108" t="str">
        <f>IF(AJ488&lt;&gt;"",HLOOKUP(AJ488,Controle!$2:$3,2,FALSE)+3,"")</f>
        <v/>
      </c>
      <c r="AJ488" s="105" t="str">
        <f t="shared" si="120"/>
        <v/>
      </c>
      <c r="AK488" s="101" t="str">
        <f t="shared" si="121"/>
        <v/>
      </c>
      <c r="AL488" s="89" t="str">
        <f t="shared" si="112"/>
        <v/>
      </c>
      <c r="AM488" s="89" t="str">
        <f t="shared" si="113"/>
        <v/>
      </c>
      <c r="AN488" s="89" t="str">
        <f t="shared" si="114"/>
        <v/>
      </c>
      <c r="AO488" s="89" t="str">
        <f t="shared" si="115"/>
        <v/>
      </c>
      <c r="AP488" s="89" t="str">
        <f t="shared" si="116"/>
        <v/>
      </c>
    </row>
    <row r="489" spans="1:42">
      <c r="A489" t="str">
        <f>IF(B489&lt;&gt;"",VLOOKUP(B489,'Agents Postes'!E$3:F$17,2,FALSE),"")</f>
        <v/>
      </c>
      <c r="B489" s="57"/>
      <c r="C489" s="58"/>
      <c r="D489" s="59"/>
      <c r="E489" s="59"/>
      <c r="F489" s="60"/>
      <c r="G489" s="61"/>
      <c r="H489" s="60"/>
      <c r="I489" s="61"/>
      <c r="J489" s="63"/>
      <c r="K489" s="59"/>
      <c r="L489" s="62"/>
      <c r="M489" s="52"/>
      <c r="N489" s="130"/>
      <c r="P489" s="65" t="str">
        <f t="shared" si="117"/>
        <v>NC</v>
      </c>
      <c r="X489" s="89"/>
      <c r="Y489" s="89" t="str">
        <f t="shared" si="107"/>
        <v/>
      </c>
      <c r="Z489" s="89" t="str">
        <f t="shared" si="108"/>
        <v/>
      </c>
      <c r="AA489" s="89" t="str">
        <f t="shared" si="109"/>
        <v/>
      </c>
      <c r="AB489" s="89" t="str">
        <f t="shared" si="110"/>
        <v/>
      </c>
      <c r="AC489" s="89" t="str">
        <f t="shared" si="111"/>
        <v/>
      </c>
      <c r="AD489" s="100" t="str">
        <f t="shared" si="118"/>
        <v/>
      </c>
      <c r="AE489" s="104" t="str">
        <f t="shared" si="119"/>
        <v/>
      </c>
      <c r="AF489" s="108" t="str">
        <f>IF(AE489&lt;&gt;"",HLOOKUP(AE489,Controle!$2:$3,2,FALSE)+3,"")</f>
        <v/>
      </c>
      <c r="AG489" s="104" t="str">
        <f>IF(AE489&lt;&gt;"",HLOOKUP(AE489,Controle!$2:$3,2,FALSE)+HLOOKUP(AE489,Controle!$2:$3,2,FALSE)*14-8,"")</f>
        <v/>
      </c>
      <c r="AH489" s="105" t="str">
        <f>IF(AJ489&lt;&gt;"",HLOOKUP(AJ489,Controle!$2:$3,2,FALSE)+HLOOKUP(AJ489,Controle!$2:$3,2,FALSE)*14-8,"")</f>
        <v/>
      </c>
      <c r="AI489" s="108" t="str">
        <f>IF(AJ489&lt;&gt;"",HLOOKUP(AJ489,Controle!$2:$3,2,FALSE)+3,"")</f>
        <v/>
      </c>
      <c r="AJ489" s="105" t="str">
        <f t="shared" si="120"/>
        <v/>
      </c>
      <c r="AK489" s="101" t="str">
        <f t="shared" si="121"/>
        <v/>
      </c>
      <c r="AL489" s="89" t="str">
        <f t="shared" si="112"/>
        <v/>
      </c>
      <c r="AM489" s="89" t="str">
        <f t="shared" si="113"/>
        <v/>
      </c>
      <c r="AN489" s="89" t="str">
        <f t="shared" si="114"/>
        <v/>
      </c>
      <c r="AO489" s="89" t="str">
        <f t="shared" si="115"/>
        <v/>
      </c>
      <c r="AP489" s="89" t="str">
        <f t="shared" si="116"/>
        <v/>
      </c>
    </row>
    <row r="490" spans="1:42">
      <c r="A490" t="str">
        <f>IF(B490&lt;&gt;"",VLOOKUP(B490,'Agents Postes'!E$3:F$17,2,FALSE),"")</f>
        <v/>
      </c>
      <c r="B490" s="47"/>
      <c r="C490" s="53"/>
      <c r="D490" s="49"/>
      <c r="E490" s="49"/>
      <c r="F490" s="54"/>
      <c r="G490" s="50"/>
      <c r="H490" s="54"/>
      <c r="I490" s="50"/>
      <c r="J490" s="56"/>
      <c r="K490" s="49"/>
      <c r="L490" s="55"/>
      <c r="M490" s="52"/>
      <c r="N490" s="131"/>
      <c r="P490" s="64" t="str">
        <f t="shared" si="117"/>
        <v>NC</v>
      </c>
      <c r="X490" s="89"/>
      <c r="Y490" s="89" t="str">
        <f t="shared" si="107"/>
        <v/>
      </c>
      <c r="Z490" s="89" t="str">
        <f t="shared" si="108"/>
        <v/>
      </c>
      <c r="AA490" s="89" t="str">
        <f t="shared" si="109"/>
        <v/>
      </c>
      <c r="AB490" s="89" t="str">
        <f t="shared" si="110"/>
        <v/>
      </c>
      <c r="AC490" s="89" t="str">
        <f t="shared" si="111"/>
        <v/>
      </c>
      <c r="AD490" s="100" t="str">
        <f t="shared" si="118"/>
        <v/>
      </c>
      <c r="AE490" s="104" t="str">
        <f t="shared" si="119"/>
        <v/>
      </c>
      <c r="AF490" s="108" t="str">
        <f>IF(AE490&lt;&gt;"",HLOOKUP(AE490,Controle!$2:$3,2,FALSE)+3,"")</f>
        <v/>
      </c>
      <c r="AG490" s="104" t="str">
        <f>IF(AE490&lt;&gt;"",HLOOKUP(AE490,Controle!$2:$3,2,FALSE)+HLOOKUP(AE490,Controle!$2:$3,2,FALSE)*14-8,"")</f>
        <v/>
      </c>
      <c r="AH490" s="105" t="str">
        <f>IF(AJ490&lt;&gt;"",HLOOKUP(AJ490,Controle!$2:$3,2,FALSE)+HLOOKUP(AJ490,Controle!$2:$3,2,FALSE)*14-8,"")</f>
        <v/>
      </c>
      <c r="AI490" s="108" t="str">
        <f>IF(AJ490&lt;&gt;"",HLOOKUP(AJ490,Controle!$2:$3,2,FALSE)+3,"")</f>
        <v/>
      </c>
      <c r="AJ490" s="105" t="str">
        <f t="shared" si="120"/>
        <v/>
      </c>
      <c r="AK490" s="101" t="str">
        <f t="shared" si="121"/>
        <v/>
      </c>
      <c r="AL490" s="89" t="str">
        <f t="shared" si="112"/>
        <v/>
      </c>
      <c r="AM490" s="89" t="str">
        <f t="shared" si="113"/>
        <v/>
      </c>
      <c r="AN490" s="89" t="str">
        <f t="shared" si="114"/>
        <v/>
      </c>
      <c r="AO490" s="89" t="str">
        <f t="shared" si="115"/>
        <v/>
      </c>
      <c r="AP490" s="89" t="str">
        <f t="shared" si="116"/>
        <v/>
      </c>
    </row>
    <row r="491" spans="1:42">
      <c r="A491" t="str">
        <f>IF(B491&lt;&gt;"",VLOOKUP(B491,'Agents Postes'!E$3:F$17,2,FALSE),"")</f>
        <v/>
      </c>
      <c r="B491" s="57"/>
      <c r="C491" s="58"/>
      <c r="D491" s="59"/>
      <c r="E491" s="59"/>
      <c r="F491" s="60"/>
      <c r="G491" s="61"/>
      <c r="H491" s="60"/>
      <c r="I491" s="61"/>
      <c r="J491" s="63"/>
      <c r="K491" s="59"/>
      <c r="L491" s="62"/>
      <c r="M491" s="52"/>
      <c r="N491" s="130"/>
      <c r="P491" s="65" t="str">
        <f t="shared" si="117"/>
        <v>NC</v>
      </c>
      <c r="X491" s="89"/>
      <c r="Y491" s="89" t="str">
        <f t="shared" si="107"/>
        <v/>
      </c>
      <c r="Z491" s="89" t="str">
        <f t="shared" si="108"/>
        <v/>
      </c>
      <c r="AA491" s="89" t="str">
        <f t="shared" si="109"/>
        <v/>
      </c>
      <c r="AB491" s="89" t="str">
        <f t="shared" si="110"/>
        <v/>
      </c>
      <c r="AC491" s="89" t="str">
        <f t="shared" si="111"/>
        <v/>
      </c>
      <c r="AD491" s="100" t="str">
        <f t="shared" si="118"/>
        <v/>
      </c>
      <c r="AE491" s="104" t="str">
        <f t="shared" si="119"/>
        <v/>
      </c>
      <c r="AF491" s="108" t="str">
        <f>IF(AE491&lt;&gt;"",HLOOKUP(AE491,Controle!$2:$3,2,FALSE)+3,"")</f>
        <v/>
      </c>
      <c r="AG491" s="104" t="str">
        <f>IF(AE491&lt;&gt;"",HLOOKUP(AE491,Controle!$2:$3,2,FALSE)+HLOOKUP(AE491,Controle!$2:$3,2,FALSE)*14-8,"")</f>
        <v/>
      </c>
      <c r="AH491" s="105" t="str">
        <f>IF(AJ491&lt;&gt;"",HLOOKUP(AJ491,Controle!$2:$3,2,FALSE)+HLOOKUP(AJ491,Controle!$2:$3,2,FALSE)*14-8,"")</f>
        <v/>
      </c>
      <c r="AI491" s="108" t="str">
        <f>IF(AJ491&lt;&gt;"",HLOOKUP(AJ491,Controle!$2:$3,2,FALSE)+3,"")</f>
        <v/>
      </c>
      <c r="AJ491" s="105" t="str">
        <f t="shared" si="120"/>
        <v/>
      </c>
      <c r="AK491" s="101" t="str">
        <f t="shared" si="121"/>
        <v/>
      </c>
      <c r="AL491" s="89" t="str">
        <f t="shared" si="112"/>
        <v/>
      </c>
      <c r="AM491" s="89" t="str">
        <f t="shared" si="113"/>
        <v/>
      </c>
      <c r="AN491" s="89" t="str">
        <f t="shared" si="114"/>
        <v/>
      </c>
      <c r="AO491" s="89" t="str">
        <f t="shared" si="115"/>
        <v/>
      </c>
      <c r="AP491" s="89" t="str">
        <f t="shared" si="116"/>
        <v/>
      </c>
    </row>
    <row r="492" spans="1:42">
      <c r="A492" t="str">
        <f>IF(B492&lt;&gt;"",VLOOKUP(B492,'Agents Postes'!E$3:F$17,2,FALSE),"")</f>
        <v/>
      </c>
      <c r="B492" s="47"/>
      <c r="C492" s="53"/>
      <c r="D492" s="49"/>
      <c r="E492" s="49"/>
      <c r="F492" s="54"/>
      <c r="G492" s="50"/>
      <c r="H492" s="54"/>
      <c r="I492" s="50"/>
      <c r="J492" s="56"/>
      <c r="K492" s="49"/>
      <c r="L492" s="55"/>
      <c r="M492" s="52"/>
      <c r="N492" s="131"/>
      <c r="P492" s="64" t="str">
        <f t="shared" si="117"/>
        <v>NC</v>
      </c>
      <c r="X492" s="89"/>
      <c r="Y492" s="89" t="str">
        <f t="shared" si="107"/>
        <v/>
      </c>
      <c r="Z492" s="89" t="str">
        <f t="shared" si="108"/>
        <v/>
      </c>
      <c r="AA492" s="89" t="str">
        <f t="shared" si="109"/>
        <v/>
      </c>
      <c r="AB492" s="89" t="str">
        <f t="shared" si="110"/>
        <v/>
      </c>
      <c r="AC492" s="89" t="str">
        <f t="shared" si="111"/>
        <v/>
      </c>
      <c r="AD492" s="100" t="str">
        <f t="shared" si="118"/>
        <v/>
      </c>
      <c r="AE492" s="104" t="str">
        <f t="shared" si="119"/>
        <v/>
      </c>
      <c r="AF492" s="108" t="str">
        <f>IF(AE492&lt;&gt;"",HLOOKUP(AE492,Controle!$2:$3,2,FALSE)+3,"")</f>
        <v/>
      </c>
      <c r="AG492" s="104" t="str">
        <f>IF(AE492&lt;&gt;"",HLOOKUP(AE492,Controle!$2:$3,2,FALSE)+HLOOKUP(AE492,Controle!$2:$3,2,FALSE)*14-8,"")</f>
        <v/>
      </c>
      <c r="AH492" s="105" t="str">
        <f>IF(AJ492&lt;&gt;"",HLOOKUP(AJ492,Controle!$2:$3,2,FALSE)+HLOOKUP(AJ492,Controle!$2:$3,2,FALSE)*14-8,"")</f>
        <v/>
      </c>
      <c r="AI492" s="108" t="str">
        <f>IF(AJ492&lt;&gt;"",HLOOKUP(AJ492,Controle!$2:$3,2,FALSE)+3,"")</f>
        <v/>
      </c>
      <c r="AJ492" s="105" t="str">
        <f t="shared" si="120"/>
        <v/>
      </c>
      <c r="AK492" s="101" t="str">
        <f t="shared" si="121"/>
        <v/>
      </c>
      <c r="AL492" s="89" t="str">
        <f t="shared" si="112"/>
        <v/>
      </c>
      <c r="AM492" s="89" t="str">
        <f t="shared" si="113"/>
        <v/>
      </c>
      <c r="AN492" s="89" t="str">
        <f t="shared" si="114"/>
        <v/>
      </c>
      <c r="AO492" s="89" t="str">
        <f t="shared" si="115"/>
        <v/>
      </c>
      <c r="AP492" s="89" t="str">
        <f t="shared" si="116"/>
        <v/>
      </c>
    </row>
    <row r="493" spans="1:42">
      <c r="A493" t="str">
        <f>IF(B493&lt;&gt;"",VLOOKUP(B493,'Agents Postes'!E$3:F$17,2,FALSE),"")</f>
        <v/>
      </c>
      <c r="B493" s="57"/>
      <c r="C493" s="58"/>
      <c r="D493" s="59"/>
      <c r="E493" s="59"/>
      <c r="F493" s="60"/>
      <c r="G493" s="61"/>
      <c r="H493" s="60"/>
      <c r="I493" s="61"/>
      <c r="J493" s="63"/>
      <c r="K493" s="59"/>
      <c r="L493" s="62"/>
      <c r="M493" s="52"/>
      <c r="N493" s="130"/>
      <c r="P493" s="65" t="str">
        <f t="shared" si="117"/>
        <v>NC</v>
      </c>
      <c r="X493" s="89"/>
      <c r="Y493" s="89" t="str">
        <f t="shared" si="107"/>
        <v/>
      </c>
      <c r="Z493" s="89" t="str">
        <f t="shared" si="108"/>
        <v/>
      </c>
      <c r="AA493" s="89" t="str">
        <f t="shared" si="109"/>
        <v/>
      </c>
      <c r="AB493" s="89" t="str">
        <f t="shared" si="110"/>
        <v/>
      </c>
      <c r="AC493" s="89" t="str">
        <f t="shared" si="111"/>
        <v/>
      </c>
      <c r="AD493" s="100" t="str">
        <f t="shared" si="118"/>
        <v/>
      </c>
      <c r="AE493" s="104" t="str">
        <f t="shared" si="119"/>
        <v/>
      </c>
      <c r="AF493" s="108" t="str">
        <f>IF(AE493&lt;&gt;"",HLOOKUP(AE493,Controle!$2:$3,2,FALSE)+3,"")</f>
        <v/>
      </c>
      <c r="AG493" s="104" t="str">
        <f>IF(AE493&lt;&gt;"",HLOOKUP(AE493,Controle!$2:$3,2,FALSE)+HLOOKUP(AE493,Controle!$2:$3,2,FALSE)*14-8,"")</f>
        <v/>
      </c>
      <c r="AH493" s="105" t="str">
        <f>IF(AJ493&lt;&gt;"",HLOOKUP(AJ493,Controle!$2:$3,2,FALSE)+HLOOKUP(AJ493,Controle!$2:$3,2,FALSE)*14-8,"")</f>
        <v/>
      </c>
      <c r="AI493" s="108" t="str">
        <f>IF(AJ493&lt;&gt;"",HLOOKUP(AJ493,Controle!$2:$3,2,FALSE)+3,"")</f>
        <v/>
      </c>
      <c r="AJ493" s="105" t="str">
        <f t="shared" si="120"/>
        <v/>
      </c>
      <c r="AK493" s="101" t="str">
        <f t="shared" si="121"/>
        <v/>
      </c>
      <c r="AL493" s="89" t="str">
        <f t="shared" si="112"/>
        <v/>
      </c>
      <c r="AM493" s="89" t="str">
        <f t="shared" si="113"/>
        <v/>
      </c>
      <c r="AN493" s="89" t="str">
        <f t="shared" si="114"/>
        <v/>
      </c>
      <c r="AO493" s="89" t="str">
        <f t="shared" si="115"/>
        <v/>
      </c>
      <c r="AP493" s="89" t="str">
        <f t="shared" si="116"/>
        <v/>
      </c>
    </row>
    <row r="494" spans="1:42">
      <c r="A494" t="str">
        <f>IF(B494&lt;&gt;"",VLOOKUP(B494,'Agents Postes'!E$3:F$17,2,FALSE),"")</f>
        <v/>
      </c>
      <c r="B494" s="47"/>
      <c r="C494" s="53"/>
      <c r="D494" s="49"/>
      <c r="E494" s="49"/>
      <c r="F494" s="54"/>
      <c r="G494" s="50"/>
      <c r="H494" s="54"/>
      <c r="I494" s="50"/>
      <c r="J494" s="56"/>
      <c r="K494" s="49"/>
      <c r="L494" s="55"/>
      <c r="M494" s="52"/>
      <c r="N494" s="131"/>
      <c r="P494" s="64" t="str">
        <f t="shared" si="117"/>
        <v>NC</v>
      </c>
      <c r="X494" s="89"/>
      <c r="Y494" s="89" t="str">
        <f t="shared" si="107"/>
        <v/>
      </c>
      <c r="Z494" s="89" t="str">
        <f t="shared" si="108"/>
        <v/>
      </c>
      <c r="AA494" s="89" t="str">
        <f t="shared" si="109"/>
        <v/>
      </c>
      <c r="AB494" s="89" t="str">
        <f t="shared" si="110"/>
        <v/>
      </c>
      <c r="AC494" s="89" t="str">
        <f t="shared" si="111"/>
        <v/>
      </c>
      <c r="AD494" s="100" t="str">
        <f t="shared" si="118"/>
        <v/>
      </c>
      <c r="AE494" s="104" t="str">
        <f t="shared" si="119"/>
        <v/>
      </c>
      <c r="AF494" s="108" t="str">
        <f>IF(AE494&lt;&gt;"",HLOOKUP(AE494,Controle!$2:$3,2,FALSE)+3,"")</f>
        <v/>
      </c>
      <c r="AG494" s="104" t="str">
        <f>IF(AE494&lt;&gt;"",HLOOKUP(AE494,Controle!$2:$3,2,FALSE)+HLOOKUP(AE494,Controle!$2:$3,2,FALSE)*14-8,"")</f>
        <v/>
      </c>
      <c r="AH494" s="105" t="str">
        <f>IF(AJ494&lt;&gt;"",HLOOKUP(AJ494,Controle!$2:$3,2,FALSE)+HLOOKUP(AJ494,Controle!$2:$3,2,FALSE)*14-8,"")</f>
        <v/>
      </c>
      <c r="AI494" s="108" t="str">
        <f>IF(AJ494&lt;&gt;"",HLOOKUP(AJ494,Controle!$2:$3,2,FALSE)+3,"")</f>
        <v/>
      </c>
      <c r="AJ494" s="105" t="str">
        <f t="shared" si="120"/>
        <v/>
      </c>
      <c r="AK494" s="101" t="str">
        <f t="shared" si="121"/>
        <v/>
      </c>
      <c r="AL494" s="89" t="str">
        <f t="shared" si="112"/>
        <v/>
      </c>
      <c r="AM494" s="89" t="str">
        <f t="shared" si="113"/>
        <v/>
      </c>
      <c r="AN494" s="89" t="str">
        <f t="shared" si="114"/>
        <v/>
      </c>
      <c r="AO494" s="89" t="str">
        <f t="shared" si="115"/>
        <v/>
      </c>
      <c r="AP494" s="89" t="str">
        <f t="shared" si="116"/>
        <v/>
      </c>
    </row>
    <row r="495" spans="1:42">
      <c r="A495" t="str">
        <f>IF(B495&lt;&gt;"",VLOOKUP(B495,'Agents Postes'!E$3:F$17,2,FALSE),"")</f>
        <v/>
      </c>
      <c r="B495" s="57"/>
      <c r="C495" s="58"/>
      <c r="D495" s="59"/>
      <c r="E495" s="59"/>
      <c r="F495" s="60"/>
      <c r="G495" s="61"/>
      <c r="H495" s="60"/>
      <c r="I495" s="61"/>
      <c r="J495" s="63"/>
      <c r="K495" s="59"/>
      <c r="L495" s="62"/>
      <c r="M495" s="52"/>
      <c r="N495" s="130"/>
      <c r="P495" s="65" t="str">
        <f t="shared" si="117"/>
        <v>NC</v>
      </c>
      <c r="X495" s="89"/>
      <c r="Y495" s="89" t="str">
        <f t="shared" si="107"/>
        <v/>
      </c>
      <c r="Z495" s="89" t="str">
        <f t="shared" si="108"/>
        <v/>
      </c>
      <c r="AA495" s="89" t="str">
        <f t="shared" si="109"/>
        <v/>
      </c>
      <c r="AB495" s="89" t="str">
        <f t="shared" si="110"/>
        <v/>
      </c>
      <c r="AC495" s="89" t="str">
        <f t="shared" si="111"/>
        <v/>
      </c>
      <c r="AD495" s="100" t="str">
        <f t="shared" si="118"/>
        <v/>
      </c>
      <c r="AE495" s="104" t="str">
        <f t="shared" si="119"/>
        <v/>
      </c>
      <c r="AF495" s="108" t="str">
        <f>IF(AE495&lt;&gt;"",HLOOKUP(AE495,Controle!$2:$3,2,FALSE)+3,"")</f>
        <v/>
      </c>
      <c r="AG495" s="104" t="str">
        <f>IF(AE495&lt;&gt;"",HLOOKUP(AE495,Controle!$2:$3,2,FALSE)+HLOOKUP(AE495,Controle!$2:$3,2,FALSE)*14-8,"")</f>
        <v/>
      </c>
      <c r="AH495" s="105" t="str">
        <f>IF(AJ495&lt;&gt;"",HLOOKUP(AJ495,Controle!$2:$3,2,FALSE)+HLOOKUP(AJ495,Controle!$2:$3,2,FALSE)*14-8,"")</f>
        <v/>
      </c>
      <c r="AI495" s="108" t="str">
        <f>IF(AJ495&lt;&gt;"",HLOOKUP(AJ495,Controle!$2:$3,2,FALSE)+3,"")</f>
        <v/>
      </c>
      <c r="AJ495" s="105" t="str">
        <f t="shared" si="120"/>
        <v/>
      </c>
      <c r="AK495" s="101" t="str">
        <f t="shared" si="121"/>
        <v/>
      </c>
      <c r="AL495" s="89" t="str">
        <f t="shared" si="112"/>
        <v/>
      </c>
      <c r="AM495" s="89" t="str">
        <f t="shared" si="113"/>
        <v/>
      </c>
      <c r="AN495" s="89" t="str">
        <f t="shared" si="114"/>
        <v/>
      </c>
      <c r="AO495" s="89" t="str">
        <f t="shared" si="115"/>
        <v/>
      </c>
      <c r="AP495" s="89" t="str">
        <f t="shared" si="116"/>
        <v/>
      </c>
    </row>
    <row r="496" spans="1:42">
      <c r="A496" t="str">
        <f>IF(B496&lt;&gt;"",VLOOKUP(B496,'Agents Postes'!E$3:F$17,2,FALSE),"")</f>
        <v/>
      </c>
      <c r="B496" s="47"/>
      <c r="C496" s="53"/>
      <c r="D496" s="49"/>
      <c r="E496" s="49"/>
      <c r="F496" s="54"/>
      <c r="G496" s="50"/>
      <c r="H496" s="54"/>
      <c r="I496" s="50"/>
      <c r="J496" s="56"/>
      <c r="K496" s="49"/>
      <c r="L496" s="55"/>
      <c r="M496" s="52"/>
      <c r="N496" s="131"/>
      <c r="P496" s="64" t="str">
        <f t="shared" si="117"/>
        <v>NC</v>
      </c>
      <c r="X496" s="89"/>
      <c r="Y496" s="89" t="str">
        <f t="shared" si="107"/>
        <v/>
      </c>
      <c r="Z496" s="89" t="str">
        <f t="shared" si="108"/>
        <v/>
      </c>
      <c r="AA496" s="89" t="str">
        <f t="shared" si="109"/>
        <v/>
      </c>
      <c r="AB496" s="89" t="str">
        <f t="shared" si="110"/>
        <v/>
      </c>
      <c r="AC496" s="89" t="str">
        <f t="shared" si="111"/>
        <v/>
      </c>
      <c r="AD496" s="100" t="str">
        <f t="shared" si="118"/>
        <v/>
      </c>
      <c r="AE496" s="104" t="str">
        <f t="shared" si="119"/>
        <v/>
      </c>
      <c r="AF496" s="108" t="str">
        <f>IF(AE496&lt;&gt;"",HLOOKUP(AE496,Controle!$2:$3,2,FALSE)+3,"")</f>
        <v/>
      </c>
      <c r="AG496" s="104" t="str">
        <f>IF(AE496&lt;&gt;"",HLOOKUP(AE496,Controle!$2:$3,2,FALSE)+HLOOKUP(AE496,Controle!$2:$3,2,FALSE)*14-8,"")</f>
        <v/>
      </c>
      <c r="AH496" s="105" t="str">
        <f>IF(AJ496&lt;&gt;"",HLOOKUP(AJ496,Controle!$2:$3,2,FALSE)+HLOOKUP(AJ496,Controle!$2:$3,2,FALSE)*14-8,"")</f>
        <v/>
      </c>
      <c r="AI496" s="108" t="str">
        <f>IF(AJ496&lt;&gt;"",HLOOKUP(AJ496,Controle!$2:$3,2,FALSE)+3,"")</f>
        <v/>
      </c>
      <c r="AJ496" s="105" t="str">
        <f t="shared" si="120"/>
        <v/>
      </c>
      <c r="AK496" s="101" t="str">
        <f t="shared" si="121"/>
        <v/>
      </c>
      <c r="AL496" s="89" t="str">
        <f t="shared" si="112"/>
        <v/>
      </c>
      <c r="AM496" s="89" t="str">
        <f t="shared" si="113"/>
        <v/>
      </c>
      <c r="AN496" s="89" t="str">
        <f t="shared" si="114"/>
        <v/>
      </c>
      <c r="AO496" s="89" t="str">
        <f t="shared" si="115"/>
        <v/>
      </c>
      <c r="AP496" s="89" t="str">
        <f t="shared" si="116"/>
        <v/>
      </c>
    </row>
    <row r="497" spans="1:42">
      <c r="A497" t="str">
        <f>IF(B497&lt;&gt;"",VLOOKUP(B497,'Agents Postes'!E$3:F$17,2,FALSE),"")</f>
        <v/>
      </c>
      <c r="B497" s="57"/>
      <c r="C497" s="58"/>
      <c r="D497" s="59"/>
      <c r="E497" s="59"/>
      <c r="F497" s="60"/>
      <c r="G497" s="61"/>
      <c r="H497" s="60"/>
      <c r="I497" s="61"/>
      <c r="J497" s="63"/>
      <c r="K497" s="59"/>
      <c r="L497" s="62"/>
      <c r="M497" s="52"/>
      <c r="N497" s="130"/>
      <c r="P497" s="65" t="str">
        <f t="shared" si="117"/>
        <v>NC</v>
      </c>
      <c r="X497" s="89"/>
      <c r="Y497" s="89" t="str">
        <f t="shared" si="107"/>
        <v/>
      </c>
      <c r="Z497" s="89" t="str">
        <f t="shared" si="108"/>
        <v/>
      </c>
      <c r="AA497" s="89" t="str">
        <f t="shared" si="109"/>
        <v/>
      </c>
      <c r="AB497" s="89" t="str">
        <f t="shared" si="110"/>
        <v/>
      </c>
      <c r="AC497" s="89" t="str">
        <f t="shared" si="111"/>
        <v/>
      </c>
      <c r="AD497" s="100" t="str">
        <f t="shared" si="118"/>
        <v/>
      </c>
      <c r="AE497" s="104" t="str">
        <f t="shared" si="119"/>
        <v/>
      </c>
      <c r="AF497" s="108" t="str">
        <f>IF(AE497&lt;&gt;"",HLOOKUP(AE497,Controle!$2:$3,2,FALSE)+3,"")</f>
        <v/>
      </c>
      <c r="AG497" s="104" t="str">
        <f>IF(AE497&lt;&gt;"",HLOOKUP(AE497,Controle!$2:$3,2,FALSE)+HLOOKUP(AE497,Controle!$2:$3,2,FALSE)*14-8,"")</f>
        <v/>
      </c>
      <c r="AH497" s="105" t="str">
        <f>IF(AJ497&lt;&gt;"",HLOOKUP(AJ497,Controle!$2:$3,2,FALSE)+HLOOKUP(AJ497,Controle!$2:$3,2,FALSE)*14-8,"")</f>
        <v/>
      </c>
      <c r="AI497" s="108" t="str">
        <f>IF(AJ497&lt;&gt;"",HLOOKUP(AJ497,Controle!$2:$3,2,FALSE)+3,"")</f>
        <v/>
      </c>
      <c r="AJ497" s="105" t="str">
        <f t="shared" si="120"/>
        <v/>
      </c>
      <c r="AK497" s="101" t="str">
        <f t="shared" si="121"/>
        <v/>
      </c>
      <c r="AL497" s="89" t="str">
        <f t="shared" si="112"/>
        <v/>
      </c>
      <c r="AM497" s="89" t="str">
        <f t="shared" si="113"/>
        <v/>
      </c>
      <c r="AN497" s="89" t="str">
        <f t="shared" si="114"/>
        <v/>
      </c>
      <c r="AO497" s="89" t="str">
        <f t="shared" si="115"/>
        <v/>
      </c>
      <c r="AP497" s="89" t="str">
        <f t="shared" si="116"/>
        <v/>
      </c>
    </row>
    <row r="498" spans="1:42">
      <c r="A498" t="str">
        <f>IF(B498&lt;&gt;"",VLOOKUP(B498,'Agents Postes'!E$3:F$17,2,FALSE),"")</f>
        <v/>
      </c>
      <c r="B498" s="47"/>
      <c r="C498" s="53"/>
      <c r="D498" s="49"/>
      <c r="E498" s="49"/>
      <c r="F498" s="54"/>
      <c r="G498" s="50"/>
      <c r="H498" s="54"/>
      <c r="I498" s="50"/>
      <c r="J498" s="56"/>
      <c r="K498" s="49"/>
      <c r="L498" s="55"/>
      <c r="M498" s="52"/>
      <c r="N498" s="131"/>
      <c r="P498" s="64" t="str">
        <f t="shared" si="117"/>
        <v>NC</v>
      </c>
      <c r="X498" s="89"/>
      <c r="Y498" s="89" t="str">
        <f t="shared" si="107"/>
        <v/>
      </c>
      <c r="Z498" s="89" t="str">
        <f t="shared" si="108"/>
        <v/>
      </c>
      <c r="AA498" s="89" t="str">
        <f t="shared" si="109"/>
        <v/>
      </c>
      <c r="AB498" s="89" t="str">
        <f t="shared" si="110"/>
        <v/>
      </c>
      <c r="AC498" s="89" t="str">
        <f t="shared" si="111"/>
        <v/>
      </c>
      <c r="AD498" s="100" t="str">
        <f t="shared" si="118"/>
        <v/>
      </c>
      <c r="AE498" s="104" t="str">
        <f t="shared" si="119"/>
        <v/>
      </c>
      <c r="AF498" s="108" t="str">
        <f>IF(AE498&lt;&gt;"",HLOOKUP(AE498,Controle!$2:$3,2,FALSE)+3,"")</f>
        <v/>
      </c>
      <c r="AG498" s="104" t="str">
        <f>IF(AE498&lt;&gt;"",HLOOKUP(AE498,Controle!$2:$3,2,FALSE)+HLOOKUP(AE498,Controle!$2:$3,2,FALSE)*14-8,"")</f>
        <v/>
      </c>
      <c r="AH498" s="105" t="str">
        <f>IF(AJ498&lt;&gt;"",HLOOKUP(AJ498,Controle!$2:$3,2,FALSE)+HLOOKUP(AJ498,Controle!$2:$3,2,FALSE)*14-8,"")</f>
        <v/>
      </c>
      <c r="AI498" s="108" t="str">
        <f>IF(AJ498&lt;&gt;"",HLOOKUP(AJ498,Controle!$2:$3,2,FALSE)+3,"")</f>
        <v/>
      </c>
      <c r="AJ498" s="105" t="str">
        <f t="shared" si="120"/>
        <v/>
      </c>
      <c r="AK498" s="101" t="str">
        <f t="shared" si="121"/>
        <v/>
      </c>
      <c r="AL498" s="89" t="str">
        <f t="shared" si="112"/>
        <v/>
      </c>
      <c r="AM498" s="89" t="str">
        <f t="shared" si="113"/>
        <v/>
      </c>
      <c r="AN498" s="89" t="str">
        <f t="shared" si="114"/>
        <v/>
      </c>
      <c r="AO498" s="89" t="str">
        <f t="shared" si="115"/>
        <v/>
      </c>
      <c r="AP498" s="89" t="str">
        <f t="shared" si="116"/>
        <v/>
      </c>
    </row>
    <row r="499" spans="1:42">
      <c r="A499" t="str">
        <f>IF(B499&lt;&gt;"",VLOOKUP(B499,'Agents Postes'!E$3:F$17,2,FALSE),"")</f>
        <v/>
      </c>
      <c r="B499" s="57"/>
      <c r="C499" s="58"/>
      <c r="D499" s="59"/>
      <c r="E499" s="59"/>
      <c r="F499" s="60"/>
      <c r="G499" s="61"/>
      <c r="H499" s="60"/>
      <c r="I499" s="61"/>
      <c r="J499" s="63"/>
      <c r="K499" s="59"/>
      <c r="L499" s="62"/>
      <c r="M499" s="52"/>
      <c r="N499" s="130"/>
      <c r="P499" s="65" t="str">
        <f t="shared" si="117"/>
        <v>NC</v>
      </c>
      <c r="X499" s="89"/>
      <c r="Y499" s="89" t="str">
        <f t="shared" si="107"/>
        <v/>
      </c>
      <c r="Z499" s="89" t="str">
        <f t="shared" si="108"/>
        <v/>
      </c>
      <c r="AA499" s="89" t="str">
        <f t="shared" si="109"/>
        <v/>
      </c>
      <c r="AB499" s="89" t="str">
        <f t="shared" si="110"/>
        <v/>
      </c>
      <c r="AC499" s="89" t="str">
        <f t="shared" si="111"/>
        <v/>
      </c>
      <c r="AD499" s="100" t="str">
        <f t="shared" si="118"/>
        <v/>
      </c>
      <c r="AE499" s="104" t="str">
        <f t="shared" si="119"/>
        <v/>
      </c>
      <c r="AF499" s="108" t="str">
        <f>IF(AE499&lt;&gt;"",HLOOKUP(AE499,Controle!$2:$3,2,FALSE)+3,"")</f>
        <v/>
      </c>
      <c r="AG499" s="104" t="str">
        <f>IF(AE499&lt;&gt;"",HLOOKUP(AE499,Controle!$2:$3,2,FALSE)+HLOOKUP(AE499,Controle!$2:$3,2,FALSE)*14-8,"")</f>
        <v/>
      </c>
      <c r="AH499" s="105" t="str">
        <f>IF(AJ499&lt;&gt;"",HLOOKUP(AJ499,Controle!$2:$3,2,FALSE)+HLOOKUP(AJ499,Controle!$2:$3,2,FALSE)*14-8,"")</f>
        <v/>
      </c>
      <c r="AI499" s="108" t="str">
        <f>IF(AJ499&lt;&gt;"",HLOOKUP(AJ499,Controle!$2:$3,2,FALSE)+3,"")</f>
        <v/>
      </c>
      <c r="AJ499" s="105" t="str">
        <f t="shared" si="120"/>
        <v/>
      </c>
      <c r="AK499" s="101" t="str">
        <f t="shared" si="121"/>
        <v/>
      </c>
      <c r="AL499" s="89" t="str">
        <f t="shared" si="112"/>
        <v/>
      </c>
      <c r="AM499" s="89" t="str">
        <f t="shared" si="113"/>
        <v/>
      </c>
      <c r="AN499" s="89" t="str">
        <f t="shared" si="114"/>
        <v/>
      </c>
      <c r="AO499" s="89" t="str">
        <f t="shared" si="115"/>
        <v/>
      </c>
      <c r="AP499" s="89" t="str">
        <f t="shared" si="116"/>
        <v/>
      </c>
    </row>
    <row r="500" spans="1:42">
      <c r="A500" t="str">
        <f>IF(B500&lt;&gt;"",VLOOKUP(B500,'Agents Postes'!E$3:F$17,2,FALSE),"")</f>
        <v/>
      </c>
      <c r="B500" s="47"/>
      <c r="C500" s="53"/>
      <c r="D500" s="49"/>
      <c r="E500" s="49"/>
      <c r="F500" s="54"/>
      <c r="G500" s="50"/>
      <c r="H500" s="54"/>
      <c r="I500" s="50"/>
      <c r="J500" s="56"/>
      <c r="K500" s="49"/>
      <c r="L500" s="55"/>
      <c r="M500" s="52"/>
      <c r="N500" s="131"/>
      <c r="P500" s="64" t="str">
        <f t="shared" si="117"/>
        <v>NC</v>
      </c>
      <c r="X500" s="89"/>
      <c r="Y500" s="89" t="str">
        <f t="shared" si="107"/>
        <v/>
      </c>
      <c r="Z500" s="89" t="str">
        <f t="shared" si="108"/>
        <v/>
      </c>
      <c r="AA500" s="89" t="str">
        <f t="shared" si="109"/>
        <v/>
      </c>
      <c r="AB500" s="89" t="str">
        <f t="shared" si="110"/>
        <v/>
      </c>
      <c r="AC500" s="89" t="str">
        <f t="shared" si="111"/>
        <v/>
      </c>
      <c r="AD500" s="100" t="str">
        <f t="shared" si="118"/>
        <v/>
      </c>
      <c r="AE500" s="104" t="str">
        <f t="shared" si="119"/>
        <v/>
      </c>
      <c r="AF500" s="108" t="str">
        <f>IF(AE500&lt;&gt;"",HLOOKUP(AE500,Controle!$2:$3,2,FALSE)+3,"")</f>
        <v/>
      </c>
      <c r="AG500" s="104" t="str">
        <f>IF(AE500&lt;&gt;"",HLOOKUP(AE500,Controle!$2:$3,2,FALSE)+HLOOKUP(AE500,Controle!$2:$3,2,FALSE)*14-8,"")</f>
        <v/>
      </c>
      <c r="AH500" s="105" t="str">
        <f>IF(AJ500&lt;&gt;"",HLOOKUP(AJ500,Controle!$2:$3,2,FALSE)+HLOOKUP(AJ500,Controle!$2:$3,2,FALSE)*14-8,"")</f>
        <v/>
      </c>
      <c r="AI500" s="108" t="str">
        <f>IF(AJ500&lt;&gt;"",HLOOKUP(AJ500,Controle!$2:$3,2,FALSE)+3,"")</f>
        <v/>
      </c>
      <c r="AJ500" s="105" t="str">
        <f t="shared" si="120"/>
        <v/>
      </c>
      <c r="AK500" s="101" t="str">
        <f t="shared" si="121"/>
        <v/>
      </c>
      <c r="AL500" s="89" t="str">
        <f t="shared" si="112"/>
        <v/>
      </c>
      <c r="AM500" s="89" t="str">
        <f t="shared" si="113"/>
        <v/>
      </c>
      <c r="AN500" s="89" t="str">
        <f t="shared" si="114"/>
        <v/>
      </c>
      <c r="AO500" s="89" t="str">
        <f t="shared" si="115"/>
        <v/>
      </c>
      <c r="AP500" s="89" t="str">
        <f t="shared" si="116"/>
        <v/>
      </c>
    </row>
    <row r="501" spans="1:42">
      <c r="A501" t="str">
        <f>IF(B501&lt;&gt;"",VLOOKUP(B501,'Agents Postes'!E$3:F$17,2,FALSE),"")</f>
        <v/>
      </c>
      <c r="B501" s="57"/>
      <c r="C501" s="58"/>
      <c r="D501" s="59"/>
      <c r="E501" s="59"/>
      <c r="F501" s="60"/>
      <c r="G501" s="61"/>
      <c r="H501" s="60"/>
      <c r="I501" s="61"/>
      <c r="J501" s="63"/>
      <c r="K501" s="59"/>
      <c r="L501" s="62"/>
      <c r="M501" s="52"/>
      <c r="N501" s="130"/>
      <c r="P501" s="65" t="str">
        <f t="shared" si="117"/>
        <v>NC</v>
      </c>
      <c r="X501" s="89"/>
      <c r="Y501" s="89" t="str">
        <f t="shared" si="107"/>
        <v/>
      </c>
      <c r="Z501" s="89" t="str">
        <f t="shared" si="108"/>
        <v/>
      </c>
      <c r="AA501" s="89" t="str">
        <f t="shared" si="109"/>
        <v/>
      </c>
      <c r="AB501" s="89" t="str">
        <f t="shared" si="110"/>
        <v/>
      </c>
      <c r="AC501" s="89" t="str">
        <f t="shared" si="111"/>
        <v/>
      </c>
      <c r="AD501" s="100" t="str">
        <f t="shared" si="118"/>
        <v/>
      </c>
      <c r="AE501" s="104" t="str">
        <f t="shared" si="119"/>
        <v/>
      </c>
      <c r="AF501" s="108" t="str">
        <f>IF(AE501&lt;&gt;"",HLOOKUP(AE501,Controle!$2:$3,2,FALSE)+3,"")</f>
        <v/>
      </c>
      <c r="AG501" s="104" t="str">
        <f>IF(AE501&lt;&gt;"",HLOOKUP(AE501,Controle!$2:$3,2,FALSE)+HLOOKUP(AE501,Controle!$2:$3,2,FALSE)*14-8,"")</f>
        <v/>
      </c>
      <c r="AH501" s="105" t="str">
        <f>IF(AJ501&lt;&gt;"",HLOOKUP(AJ501,Controle!$2:$3,2,FALSE)+HLOOKUP(AJ501,Controle!$2:$3,2,FALSE)*14-8,"")</f>
        <v/>
      </c>
      <c r="AI501" s="108" t="str">
        <f>IF(AJ501&lt;&gt;"",HLOOKUP(AJ501,Controle!$2:$3,2,FALSE)+3,"")</f>
        <v/>
      </c>
      <c r="AJ501" s="105" t="str">
        <f t="shared" si="120"/>
        <v/>
      </c>
      <c r="AK501" s="101" t="str">
        <f t="shared" si="121"/>
        <v/>
      </c>
      <c r="AL501" s="89" t="str">
        <f t="shared" si="112"/>
        <v/>
      </c>
      <c r="AM501" s="89" t="str">
        <f t="shared" si="113"/>
        <v/>
      </c>
      <c r="AN501" s="89" t="str">
        <f t="shared" si="114"/>
        <v/>
      </c>
      <c r="AO501" s="89" t="str">
        <f t="shared" si="115"/>
        <v/>
      </c>
      <c r="AP501" s="89" t="str">
        <f t="shared" si="116"/>
        <v/>
      </c>
    </row>
    <row r="502" spans="1:42">
      <c r="A502" t="str">
        <f>IF(B502&lt;&gt;"",VLOOKUP(B502,'Agents Postes'!E$3:F$17,2,FALSE),"")</f>
        <v/>
      </c>
      <c r="B502" s="47"/>
      <c r="C502" s="53"/>
      <c r="D502" s="49"/>
      <c r="E502" s="49"/>
      <c r="F502" s="54"/>
      <c r="G502" s="50"/>
      <c r="H502" s="54"/>
      <c r="I502" s="50"/>
      <c r="J502" s="56"/>
      <c r="K502" s="49"/>
      <c r="L502" s="55"/>
      <c r="M502" s="52"/>
      <c r="N502" s="131"/>
      <c r="P502" s="64" t="str">
        <f t="shared" si="117"/>
        <v>NC</v>
      </c>
      <c r="X502" s="89"/>
      <c r="Y502" s="89" t="str">
        <f t="shared" si="107"/>
        <v/>
      </c>
      <c r="Z502" s="89" t="str">
        <f t="shared" si="108"/>
        <v/>
      </c>
      <c r="AA502" s="89" t="str">
        <f t="shared" si="109"/>
        <v/>
      </c>
      <c r="AB502" s="89" t="str">
        <f t="shared" si="110"/>
        <v/>
      </c>
      <c r="AC502" s="89" t="str">
        <f t="shared" si="111"/>
        <v/>
      </c>
      <c r="AD502" s="100" t="str">
        <f t="shared" si="118"/>
        <v/>
      </c>
      <c r="AE502" s="104" t="str">
        <f t="shared" si="119"/>
        <v/>
      </c>
      <c r="AF502" s="108" t="str">
        <f>IF(AE502&lt;&gt;"",HLOOKUP(AE502,Controle!$2:$3,2,FALSE)+3,"")</f>
        <v/>
      </c>
      <c r="AG502" s="104" t="str">
        <f>IF(AE502&lt;&gt;"",HLOOKUP(AE502,Controle!$2:$3,2,FALSE)+HLOOKUP(AE502,Controle!$2:$3,2,FALSE)*14-8,"")</f>
        <v/>
      </c>
      <c r="AH502" s="105" t="str">
        <f>IF(AJ502&lt;&gt;"",HLOOKUP(AJ502,Controle!$2:$3,2,FALSE)+HLOOKUP(AJ502,Controle!$2:$3,2,FALSE)*14-8,"")</f>
        <v/>
      </c>
      <c r="AI502" s="108" t="str">
        <f>IF(AJ502&lt;&gt;"",HLOOKUP(AJ502,Controle!$2:$3,2,FALSE)+3,"")</f>
        <v/>
      </c>
      <c r="AJ502" s="105" t="str">
        <f t="shared" si="120"/>
        <v/>
      </c>
      <c r="AK502" s="101" t="str">
        <f t="shared" si="121"/>
        <v/>
      </c>
      <c r="AL502" s="89" t="str">
        <f t="shared" si="112"/>
        <v/>
      </c>
      <c r="AM502" s="89" t="str">
        <f t="shared" si="113"/>
        <v/>
      </c>
      <c r="AN502" s="89" t="str">
        <f t="shared" si="114"/>
        <v/>
      </c>
      <c r="AO502" s="89" t="str">
        <f t="shared" si="115"/>
        <v/>
      </c>
      <c r="AP502" s="89" t="str">
        <f t="shared" si="116"/>
        <v/>
      </c>
    </row>
    <row r="503" spans="1:42">
      <c r="A503" t="str">
        <f>IF(B503&lt;&gt;"",VLOOKUP(B503,'Agents Postes'!E$3:F$17,2,FALSE),"")</f>
        <v/>
      </c>
      <c r="B503" s="57"/>
      <c r="C503" s="58"/>
      <c r="D503" s="59"/>
      <c r="E503" s="59"/>
      <c r="F503" s="60"/>
      <c r="G503" s="61"/>
      <c r="H503" s="60"/>
      <c r="I503" s="61"/>
      <c r="J503" s="63"/>
      <c r="K503" s="59"/>
      <c r="L503" s="62"/>
      <c r="M503" s="52"/>
      <c r="N503" s="130"/>
      <c r="P503" s="65" t="str">
        <f t="shared" si="117"/>
        <v>NC</v>
      </c>
      <c r="X503" s="89"/>
      <c r="Y503" s="89" t="str">
        <f t="shared" si="107"/>
        <v/>
      </c>
      <c r="Z503" s="89" t="str">
        <f t="shared" si="108"/>
        <v/>
      </c>
      <c r="AA503" s="89" t="str">
        <f t="shared" si="109"/>
        <v/>
      </c>
      <c r="AB503" s="89" t="str">
        <f t="shared" si="110"/>
        <v/>
      </c>
      <c r="AC503" s="89" t="str">
        <f t="shared" si="111"/>
        <v/>
      </c>
      <c r="AD503" s="100" t="str">
        <f t="shared" si="118"/>
        <v/>
      </c>
      <c r="AE503" s="104" t="str">
        <f t="shared" si="119"/>
        <v/>
      </c>
      <c r="AF503" s="108" t="str">
        <f>IF(AE503&lt;&gt;"",HLOOKUP(AE503,Controle!$2:$3,2,FALSE)+3,"")</f>
        <v/>
      </c>
      <c r="AG503" s="104" t="str">
        <f>IF(AE503&lt;&gt;"",HLOOKUP(AE503,Controle!$2:$3,2,FALSE)+HLOOKUP(AE503,Controle!$2:$3,2,FALSE)*14-8,"")</f>
        <v/>
      </c>
      <c r="AH503" s="105" t="str">
        <f>IF(AJ503&lt;&gt;"",HLOOKUP(AJ503,Controle!$2:$3,2,FALSE)+HLOOKUP(AJ503,Controle!$2:$3,2,FALSE)*14-8,"")</f>
        <v/>
      </c>
      <c r="AI503" s="108" t="str">
        <f>IF(AJ503&lt;&gt;"",HLOOKUP(AJ503,Controle!$2:$3,2,FALSE)+3,"")</f>
        <v/>
      </c>
      <c r="AJ503" s="105" t="str">
        <f t="shared" si="120"/>
        <v/>
      </c>
      <c r="AK503" s="101" t="str">
        <f t="shared" si="121"/>
        <v/>
      </c>
      <c r="AL503" s="89" t="str">
        <f t="shared" si="112"/>
        <v/>
      </c>
      <c r="AM503" s="89" t="str">
        <f t="shared" si="113"/>
        <v/>
      </c>
      <c r="AN503" s="89" t="str">
        <f t="shared" si="114"/>
        <v/>
      </c>
      <c r="AO503" s="89" t="str">
        <f t="shared" si="115"/>
        <v/>
      </c>
      <c r="AP503" s="89" t="str">
        <f t="shared" si="116"/>
        <v/>
      </c>
    </row>
    <row r="504" spans="1:42">
      <c r="A504" t="str">
        <f>IF(B504&lt;&gt;"",VLOOKUP(B504,'Agents Postes'!E$3:F$17,2,FALSE),"")</f>
        <v/>
      </c>
      <c r="B504" s="47"/>
      <c r="C504" s="53"/>
      <c r="D504" s="49"/>
      <c r="E504" s="49"/>
      <c r="F504" s="54"/>
      <c r="G504" s="50"/>
      <c r="H504" s="54"/>
      <c r="I504" s="50"/>
      <c r="J504" s="56"/>
      <c r="K504" s="49"/>
      <c r="L504" s="55"/>
      <c r="M504" s="52"/>
      <c r="N504" s="131"/>
      <c r="P504" s="64" t="str">
        <f t="shared" si="117"/>
        <v>NC</v>
      </c>
      <c r="X504" s="89"/>
      <c r="Y504" s="89" t="str">
        <f t="shared" si="107"/>
        <v/>
      </c>
      <c r="Z504" s="89" t="str">
        <f t="shared" si="108"/>
        <v/>
      </c>
      <c r="AA504" s="89" t="str">
        <f t="shared" si="109"/>
        <v/>
      </c>
      <c r="AB504" s="89" t="str">
        <f t="shared" si="110"/>
        <v/>
      </c>
      <c r="AC504" s="89" t="str">
        <f t="shared" si="111"/>
        <v/>
      </c>
      <c r="AD504" s="100" t="str">
        <f t="shared" si="118"/>
        <v/>
      </c>
      <c r="AE504" s="104" t="str">
        <f t="shared" si="119"/>
        <v/>
      </c>
      <c r="AF504" s="108" t="str">
        <f>IF(AE504&lt;&gt;"",HLOOKUP(AE504,Controle!$2:$3,2,FALSE)+3,"")</f>
        <v/>
      </c>
      <c r="AG504" s="104" t="str">
        <f>IF(AE504&lt;&gt;"",HLOOKUP(AE504,Controle!$2:$3,2,FALSE)+HLOOKUP(AE504,Controle!$2:$3,2,FALSE)*14-8,"")</f>
        <v/>
      </c>
      <c r="AH504" s="105" t="str">
        <f>IF(AJ504&lt;&gt;"",HLOOKUP(AJ504,Controle!$2:$3,2,FALSE)+HLOOKUP(AJ504,Controle!$2:$3,2,FALSE)*14-8,"")</f>
        <v/>
      </c>
      <c r="AI504" s="108" t="str">
        <f>IF(AJ504&lt;&gt;"",HLOOKUP(AJ504,Controle!$2:$3,2,FALSE)+3,"")</f>
        <v/>
      </c>
      <c r="AJ504" s="105" t="str">
        <f t="shared" si="120"/>
        <v/>
      </c>
      <c r="AK504" s="101" t="str">
        <f t="shared" si="121"/>
        <v/>
      </c>
      <c r="AL504" s="89" t="str">
        <f t="shared" si="112"/>
        <v/>
      </c>
      <c r="AM504" s="89" t="str">
        <f t="shared" si="113"/>
        <v/>
      </c>
      <c r="AN504" s="89" t="str">
        <f t="shared" si="114"/>
        <v/>
      </c>
      <c r="AO504" s="89" t="str">
        <f t="shared" si="115"/>
        <v/>
      </c>
      <c r="AP504" s="89" t="str">
        <f t="shared" si="116"/>
        <v/>
      </c>
    </row>
    <row r="505" spans="1:42">
      <c r="A505" t="str">
        <f>IF(B505&lt;&gt;"",VLOOKUP(B505,'Agents Postes'!E$3:F$17,2,FALSE),"")</f>
        <v/>
      </c>
      <c r="B505" s="57"/>
      <c r="C505" s="58"/>
      <c r="D505" s="59"/>
      <c r="E505" s="59"/>
      <c r="F505" s="60"/>
      <c r="G505" s="61"/>
      <c r="H505" s="60"/>
      <c r="I505" s="61"/>
      <c r="J505" s="63"/>
      <c r="K505" s="59"/>
      <c r="L505" s="62"/>
      <c r="M505" s="52"/>
      <c r="N505" s="130"/>
      <c r="P505" s="65" t="str">
        <f t="shared" si="117"/>
        <v>NC</v>
      </c>
      <c r="X505" s="89"/>
      <c r="Y505" s="89" t="str">
        <f t="shared" si="107"/>
        <v/>
      </c>
      <c r="Z505" s="89" t="str">
        <f t="shared" si="108"/>
        <v/>
      </c>
      <c r="AA505" s="89" t="str">
        <f t="shared" si="109"/>
        <v/>
      </c>
      <c r="AB505" s="89" t="str">
        <f t="shared" si="110"/>
        <v/>
      </c>
      <c r="AC505" s="89" t="str">
        <f t="shared" si="111"/>
        <v/>
      </c>
      <c r="AD505" s="100" t="str">
        <f t="shared" si="118"/>
        <v/>
      </c>
      <c r="AE505" s="104" t="str">
        <f t="shared" si="119"/>
        <v/>
      </c>
      <c r="AF505" s="108" t="str">
        <f>IF(AE505&lt;&gt;"",HLOOKUP(AE505,Controle!$2:$3,2,FALSE)+3,"")</f>
        <v/>
      </c>
      <c r="AG505" s="104" t="str">
        <f>IF(AE505&lt;&gt;"",HLOOKUP(AE505,Controle!$2:$3,2,FALSE)+HLOOKUP(AE505,Controle!$2:$3,2,FALSE)*14-8,"")</f>
        <v/>
      </c>
      <c r="AH505" s="105" t="str">
        <f>IF(AJ505&lt;&gt;"",HLOOKUP(AJ505,Controle!$2:$3,2,FALSE)+HLOOKUP(AJ505,Controle!$2:$3,2,FALSE)*14-8,"")</f>
        <v/>
      </c>
      <c r="AI505" s="108" t="str">
        <f>IF(AJ505&lt;&gt;"",HLOOKUP(AJ505,Controle!$2:$3,2,FALSE)+3,"")</f>
        <v/>
      </c>
      <c r="AJ505" s="105" t="str">
        <f t="shared" si="120"/>
        <v/>
      </c>
      <c r="AK505" s="101" t="str">
        <f t="shared" si="121"/>
        <v/>
      </c>
      <c r="AL505" s="89" t="str">
        <f t="shared" si="112"/>
        <v/>
      </c>
      <c r="AM505" s="89" t="str">
        <f t="shared" si="113"/>
        <v/>
      </c>
      <c r="AN505" s="89" t="str">
        <f t="shared" si="114"/>
        <v/>
      </c>
      <c r="AO505" s="89" t="str">
        <f t="shared" si="115"/>
        <v/>
      </c>
      <c r="AP505" s="89" t="str">
        <f t="shared" si="116"/>
        <v/>
      </c>
    </row>
    <row r="506" spans="1:42">
      <c r="A506" t="str">
        <f>IF(B506&lt;&gt;"",VLOOKUP(B506,'Agents Postes'!E$3:F$17,2,FALSE),"")</f>
        <v/>
      </c>
      <c r="B506" s="47"/>
      <c r="C506" s="53"/>
      <c r="D506" s="49"/>
      <c r="E506" s="49"/>
      <c r="F506" s="54"/>
      <c r="G506" s="50"/>
      <c r="H506" s="54"/>
      <c r="I506" s="50"/>
      <c r="J506" s="56"/>
      <c r="K506" s="49"/>
      <c r="L506" s="55"/>
      <c r="M506" s="52"/>
      <c r="N506" s="131"/>
      <c r="P506" s="64" t="str">
        <f t="shared" si="117"/>
        <v>NC</v>
      </c>
      <c r="X506" s="89"/>
      <c r="Y506" s="89" t="str">
        <f t="shared" si="107"/>
        <v/>
      </c>
      <c r="Z506" s="89" t="str">
        <f t="shared" si="108"/>
        <v/>
      </c>
      <c r="AA506" s="89" t="str">
        <f t="shared" si="109"/>
        <v/>
      </c>
      <c r="AB506" s="89" t="str">
        <f t="shared" si="110"/>
        <v/>
      </c>
      <c r="AC506" s="89" t="str">
        <f t="shared" si="111"/>
        <v/>
      </c>
      <c r="AD506" s="100" t="str">
        <f t="shared" si="118"/>
        <v/>
      </c>
      <c r="AE506" s="104" t="str">
        <f t="shared" si="119"/>
        <v/>
      </c>
      <c r="AF506" s="108" t="str">
        <f>IF(AE506&lt;&gt;"",HLOOKUP(AE506,Controle!$2:$3,2,FALSE)+3,"")</f>
        <v/>
      </c>
      <c r="AG506" s="104" t="str">
        <f>IF(AE506&lt;&gt;"",HLOOKUP(AE506,Controle!$2:$3,2,FALSE)+HLOOKUP(AE506,Controle!$2:$3,2,FALSE)*14-8,"")</f>
        <v/>
      </c>
      <c r="AH506" s="105" t="str">
        <f>IF(AJ506&lt;&gt;"",HLOOKUP(AJ506,Controle!$2:$3,2,FALSE)+HLOOKUP(AJ506,Controle!$2:$3,2,FALSE)*14-8,"")</f>
        <v/>
      </c>
      <c r="AI506" s="108" t="str">
        <f>IF(AJ506&lt;&gt;"",HLOOKUP(AJ506,Controle!$2:$3,2,FALSE)+3,"")</f>
        <v/>
      </c>
      <c r="AJ506" s="105" t="str">
        <f t="shared" si="120"/>
        <v/>
      </c>
      <c r="AK506" s="101" t="str">
        <f t="shared" si="121"/>
        <v/>
      </c>
      <c r="AL506" s="89" t="str">
        <f t="shared" si="112"/>
        <v/>
      </c>
      <c r="AM506" s="89" t="str">
        <f t="shared" si="113"/>
        <v/>
      </c>
      <c r="AN506" s="89" t="str">
        <f t="shared" si="114"/>
        <v/>
      </c>
      <c r="AO506" s="89" t="str">
        <f t="shared" si="115"/>
        <v/>
      </c>
      <c r="AP506" s="89" t="str">
        <f t="shared" si="116"/>
        <v/>
      </c>
    </row>
    <row r="507" spans="1:42">
      <c r="A507" t="str">
        <f>IF(B507&lt;&gt;"",VLOOKUP(B507,'Agents Postes'!E$3:F$17,2,FALSE),"")</f>
        <v/>
      </c>
      <c r="B507" s="57"/>
      <c r="C507" s="58"/>
      <c r="D507" s="59"/>
      <c r="E507" s="59"/>
      <c r="F507" s="60"/>
      <c r="G507" s="61"/>
      <c r="H507" s="60"/>
      <c r="I507" s="61"/>
      <c r="J507" s="63"/>
      <c r="K507" s="59"/>
      <c r="L507" s="62"/>
      <c r="M507" s="52"/>
      <c r="N507" s="130"/>
      <c r="P507" s="65" t="str">
        <f t="shared" si="117"/>
        <v>NC</v>
      </c>
      <c r="X507" s="89"/>
      <c r="Y507" s="89" t="str">
        <f t="shared" si="107"/>
        <v/>
      </c>
      <c r="Z507" s="89" t="str">
        <f t="shared" si="108"/>
        <v/>
      </c>
      <c r="AA507" s="89" t="str">
        <f t="shared" si="109"/>
        <v/>
      </c>
      <c r="AB507" s="89" t="str">
        <f t="shared" si="110"/>
        <v/>
      </c>
      <c r="AC507" s="89" t="str">
        <f t="shared" si="111"/>
        <v/>
      </c>
      <c r="AD507" s="100" t="str">
        <f t="shared" si="118"/>
        <v/>
      </c>
      <c r="AE507" s="104" t="str">
        <f t="shared" si="119"/>
        <v/>
      </c>
      <c r="AF507" s="108" t="str">
        <f>IF(AE507&lt;&gt;"",HLOOKUP(AE507,Controle!$2:$3,2,FALSE)+3,"")</f>
        <v/>
      </c>
      <c r="AG507" s="104" t="str">
        <f>IF(AE507&lt;&gt;"",HLOOKUP(AE507,Controle!$2:$3,2,FALSE)+HLOOKUP(AE507,Controle!$2:$3,2,FALSE)*14-8,"")</f>
        <v/>
      </c>
      <c r="AH507" s="105" t="str">
        <f>IF(AJ507&lt;&gt;"",HLOOKUP(AJ507,Controle!$2:$3,2,FALSE)+HLOOKUP(AJ507,Controle!$2:$3,2,FALSE)*14-8,"")</f>
        <v/>
      </c>
      <c r="AI507" s="108" t="str">
        <f>IF(AJ507&lt;&gt;"",HLOOKUP(AJ507,Controle!$2:$3,2,FALSE)+3,"")</f>
        <v/>
      </c>
      <c r="AJ507" s="105" t="str">
        <f t="shared" si="120"/>
        <v/>
      </c>
      <c r="AK507" s="101" t="str">
        <f t="shared" si="121"/>
        <v/>
      </c>
      <c r="AL507" s="89" t="str">
        <f t="shared" si="112"/>
        <v/>
      </c>
      <c r="AM507" s="89" t="str">
        <f t="shared" si="113"/>
        <v/>
      </c>
      <c r="AN507" s="89" t="str">
        <f t="shared" si="114"/>
        <v/>
      </c>
      <c r="AO507" s="89" t="str">
        <f t="shared" si="115"/>
        <v/>
      </c>
      <c r="AP507" s="89" t="str">
        <f t="shared" si="116"/>
        <v/>
      </c>
    </row>
    <row r="508" spans="1:42">
      <c r="A508" t="str">
        <f>IF(B508&lt;&gt;"",VLOOKUP(B508,'Agents Postes'!E$3:F$17,2,FALSE),"")</f>
        <v/>
      </c>
      <c r="B508" s="47"/>
      <c r="C508" s="53"/>
      <c r="D508" s="49"/>
      <c r="E508" s="49"/>
      <c r="F508" s="54"/>
      <c r="G508" s="50"/>
      <c r="H508" s="54"/>
      <c r="I508" s="50"/>
      <c r="J508" s="56"/>
      <c r="K508" s="49"/>
      <c r="L508" s="55"/>
      <c r="M508" s="52"/>
      <c r="N508" s="131"/>
      <c r="P508" s="64" t="str">
        <f t="shared" si="117"/>
        <v>NC</v>
      </c>
      <c r="X508" s="89"/>
      <c r="Y508" s="89" t="str">
        <f t="shared" si="107"/>
        <v/>
      </c>
      <c r="Z508" s="89" t="str">
        <f t="shared" si="108"/>
        <v/>
      </c>
      <c r="AA508" s="89" t="str">
        <f t="shared" si="109"/>
        <v/>
      </c>
      <c r="AB508" s="89" t="str">
        <f t="shared" si="110"/>
        <v/>
      </c>
      <c r="AC508" s="89" t="str">
        <f t="shared" si="111"/>
        <v/>
      </c>
      <c r="AD508" s="100" t="str">
        <f t="shared" si="118"/>
        <v/>
      </c>
      <c r="AE508" s="104" t="str">
        <f t="shared" si="119"/>
        <v/>
      </c>
      <c r="AF508" s="108" t="str">
        <f>IF(AE508&lt;&gt;"",HLOOKUP(AE508,Controle!$2:$3,2,FALSE)+3,"")</f>
        <v/>
      </c>
      <c r="AG508" s="104" t="str">
        <f>IF(AE508&lt;&gt;"",HLOOKUP(AE508,Controle!$2:$3,2,FALSE)+HLOOKUP(AE508,Controle!$2:$3,2,FALSE)*14-8,"")</f>
        <v/>
      </c>
      <c r="AH508" s="105" t="str">
        <f>IF(AJ508&lt;&gt;"",HLOOKUP(AJ508,Controle!$2:$3,2,FALSE)+HLOOKUP(AJ508,Controle!$2:$3,2,FALSE)*14-8,"")</f>
        <v/>
      </c>
      <c r="AI508" s="108" t="str">
        <f>IF(AJ508&lt;&gt;"",HLOOKUP(AJ508,Controle!$2:$3,2,FALSE)+3,"")</f>
        <v/>
      </c>
      <c r="AJ508" s="105" t="str">
        <f t="shared" si="120"/>
        <v/>
      </c>
      <c r="AK508" s="101" t="str">
        <f t="shared" si="121"/>
        <v/>
      </c>
      <c r="AL508" s="89" t="str">
        <f t="shared" si="112"/>
        <v/>
      </c>
      <c r="AM508" s="89" t="str">
        <f t="shared" si="113"/>
        <v/>
      </c>
      <c r="AN508" s="89" t="str">
        <f t="shared" si="114"/>
        <v/>
      </c>
      <c r="AO508" s="89" t="str">
        <f t="shared" si="115"/>
        <v/>
      </c>
      <c r="AP508" s="89" t="str">
        <f t="shared" si="116"/>
        <v/>
      </c>
    </row>
    <row r="509" spans="1:42">
      <c r="A509" t="str">
        <f>IF(B509&lt;&gt;"",VLOOKUP(B509,'Agents Postes'!E$3:F$17,2,FALSE),"")</f>
        <v/>
      </c>
      <c r="B509" s="57"/>
      <c r="C509" s="58"/>
      <c r="D509" s="59"/>
      <c r="E509" s="59"/>
      <c r="F509" s="60"/>
      <c r="G509" s="61"/>
      <c r="H509" s="60"/>
      <c r="I509" s="61"/>
      <c r="J509" s="63"/>
      <c r="K509" s="59"/>
      <c r="L509" s="62"/>
      <c r="M509" s="52"/>
      <c r="N509" s="130"/>
      <c r="P509" s="65" t="str">
        <f t="shared" si="117"/>
        <v>NC</v>
      </c>
      <c r="X509" s="89"/>
      <c r="Y509" s="89" t="str">
        <f t="shared" si="107"/>
        <v/>
      </c>
      <c r="Z509" s="89" t="str">
        <f t="shared" si="108"/>
        <v/>
      </c>
      <c r="AA509" s="89" t="str">
        <f t="shared" si="109"/>
        <v/>
      </c>
      <c r="AB509" s="89" t="str">
        <f t="shared" si="110"/>
        <v/>
      </c>
      <c r="AC509" s="89" t="str">
        <f t="shared" si="111"/>
        <v/>
      </c>
      <c r="AD509" s="100" t="str">
        <f t="shared" si="118"/>
        <v/>
      </c>
      <c r="AE509" s="104" t="str">
        <f t="shared" si="119"/>
        <v/>
      </c>
      <c r="AF509" s="108" t="str">
        <f>IF(AE509&lt;&gt;"",HLOOKUP(AE509,Controle!$2:$3,2,FALSE)+3,"")</f>
        <v/>
      </c>
      <c r="AG509" s="104" t="str">
        <f>IF(AE509&lt;&gt;"",HLOOKUP(AE509,Controle!$2:$3,2,FALSE)+HLOOKUP(AE509,Controle!$2:$3,2,FALSE)*14-8,"")</f>
        <v/>
      </c>
      <c r="AH509" s="105" t="str">
        <f>IF(AJ509&lt;&gt;"",HLOOKUP(AJ509,Controle!$2:$3,2,FALSE)+HLOOKUP(AJ509,Controle!$2:$3,2,FALSE)*14-8,"")</f>
        <v/>
      </c>
      <c r="AI509" s="108" t="str">
        <f>IF(AJ509&lt;&gt;"",HLOOKUP(AJ509,Controle!$2:$3,2,FALSE)+3,"")</f>
        <v/>
      </c>
      <c r="AJ509" s="105" t="str">
        <f t="shared" si="120"/>
        <v/>
      </c>
      <c r="AK509" s="101" t="str">
        <f t="shared" si="121"/>
        <v/>
      </c>
      <c r="AL509" s="89" t="str">
        <f t="shared" si="112"/>
        <v/>
      </c>
      <c r="AM509" s="89" t="str">
        <f t="shared" si="113"/>
        <v/>
      </c>
      <c r="AN509" s="89" t="str">
        <f t="shared" si="114"/>
        <v/>
      </c>
      <c r="AO509" s="89" t="str">
        <f t="shared" si="115"/>
        <v/>
      </c>
      <c r="AP509" s="89" t="str">
        <f t="shared" si="116"/>
        <v/>
      </c>
    </row>
    <row r="510" spans="1:42">
      <c r="A510" t="str">
        <f>IF(B510&lt;&gt;"",VLOOKUP(B510,'Agents Postes'!E$3:F$17,2,FALSE),"")</f>
        <v/>
      </c>
      <c r="B510" s="47"/>
      <c r="C510" s="53"/>
      <c r="D510" s="49"/>
      <c r="E510" s="49"/>
      <c r="F510" s="54"/>
      <c r="G510" s="50"/>
      <c r="H510" s="54"/>
      <c r="I510" s="50"/>
      <c r="J510" s="56"/>
      <c r="K510" s="49"/>
      <c r="L510" s="55"/>
      <c r="M510" s="52"/>
      <c r="N510" s="131"/>
      <c r="P510" s="64" t="str">
        <f t="shared" si="117"/>
        <v>NC</v>
      </c>
      <c r="X510" s="89"/>
      <c r="Y510" s="89" t="str">
        <f t="shared" si="107"/>
        <v/>
      </c>
      <c r="Z510" s="89" t="str">
        <f t="shared" si="108"/>
        <v/>
      </c>
      <c r="AA510" s="89" t="str">
        <f t="shared" si="109"/>
        <v/>
      </c>
      <c r="AB510" s="89" t="str">
        <f t="shared" si="110"/>
        <v/>
      </c>
      <c r="AC510" s="89" t="str">
        <f t="shared" si="111"/>
        <v/>
      </c>
      <c r="AD510" s="100" t="str">
        <f t="shared" si="118"/>
        <v/>
      </c>
      <c r="AE510" s="104" t="str">
        <f t="shared" si="119"/>
        <v/>
      </c>
      <c r="AF510" s="108" t="str">
        <f>IF(AE510&lt;&gt;"",HLOOKUP(AE510,Controle!$2:$3,2,FALSE)+3,"")</f>
        <v/>
      </c>
      <c r="AG510" s="104" t="str">
        <f>IF(AE510&lt;&gt;"",HLOOKUP(AE510,Controle!$2:$3,2,FALSE)+HLOOKUP(AE510,Controle!$2:$3,2,FALSE)*14-8,"")</f>
        <v/>
      </c>
      <c r="AH510" s="105" t="str">
        <f>IF(AJ510&lt;&gt;"",HLOOKUP(AJ510,Controle!$2:$3,2,FALSE)+HLOOKUP(AJ510,Controle!$2:$3,2,FALSE)*14-8,"")</f>
        <v/>
      </c>
      <c r="AI510" s="108" t="str">
        <f>IF(AJ510&lt;&gt;"",HLOOKUP(AJ510,Controle!$2:$3,2,FALSE)+3,"")</f>
        <v/>
      </c>
      <c r="AJ510" s="105" t="str">
        <f t="shared" si="120"/>
        <v/>
      </c>
      <c r="AK510" s="101" t="str">
        <f t="shared" si="121"/>
        <v/>
      </c>
      <c r="AL510" s="89" t="str">
        <f t="shared" si="112"/>
        <v/>
      </c>
      <c r="AM510" s="89" t="str">
        <f t="shared" si="113"/>
        <v/>
      </c>
      <c r="AN510" s="89" t="str">
        <f t="shared" si="114"/>
        <v/>
      </c>
      <c r="AO510" s="89" t="str">
        <f t="shared" si="115"/>
        <v/>
      </c>
      <c r="AP510" s="89" t="str">
        <f t="shared" si="116"/>
        <v/>
      </c>
    </row>
    <row r="511" spans="1:42">
      <c r="A511" t="str">
        <f>IF(B511&lt;&gt;"",VLOOKUP(B511,'Agents Postes'!E$3:F$17,2,FALSE),"")</f>
        <v/>
      </c>
      <c r="B511" s="57"/>
      <c r="C511" s="58"/>
      <c r="D511" s="59"/>
      <c r="E511" s="59"/>
      <c r="F511" s="60"/>
      <c r="G511" s="61"/>
      <c r="H511" s="60"/>
      <c r="I511" s="61"/>
      <c r="J511" s="63"/>
      <c r="K511" s="59"/>
      <c r="L511" s="62"/>
      <c r="M511" s="52"/>
      <c r="N511" s="130"/>
      <c r="P511" s="65" t="str">
        <f t="shared" si="117"/>
        <v>NC</v>
      </c>
      <c r="X511" s="89"/>
      <c r="Y511" s="89" t="str">
        <f t="shared" si="107"/>
        <v/>
      </c>
      <c r="Z511" s="89" t="str">
        <f t="shared" si="108"/>
        <v/>
      </c>
      <c r="AA511" s="89" t="str">
        <f t="shared" si="109"/>
        <v/>
      </c>
      <c r="AB511" s="89" t="str">
        <f t="shared" si="110"/>
        <v/>
      </c>
      <c r="AC511" s="89" t="str">
        <f t="shared" si="111"/>
        <v/>
      </c>
      <c r="AD511" s="100" t="str">
        <f t="shared" si="118"/>
        <v/>
      </c>
      <c r="AE511" s="104" t="str">
        <f t="shared" si="119"/>
        <v/>
      </c>
      <c r="AF511" s="108" t="str">
        <f>IF(AE511&lt;&gt;"",HLOOKUP(AE511,Controle!$2:$3,2,FALSE)+3,"")</f>
        <v/>
      </c>
      <c r="AG511" s="104" t="str">
        <f>IF(AE511&lt;&gt;"",HLOOKUP(AE511,Controle!$2:$3,2,FALSE)+HLOOKUP(AE511,Controle!$2:$3,2,FALSE)*14-8,"")</f>
        <v/>
      </c>
      <c r="AH511" s="105" t="str">
        <f>IF(AJ511&lt;&gt;"",HLOOKUP(AJ511,Controle!$2:$3,2,FALSE)+HLOOKUP(AJ511,Controle!$2:$3,2,FALSE)*14-8,"")</f>
        <v/>
      </c>
      <c r="AI511" s="108" t="str">
        <f>IF(AJ511&lt;&gt;"",HLOOKUP(AJ511,Controle!$2:$3,2,FALSE)+3,"")</f>
        <v/>
      </c>
      <c r="AJ511" s="105" t="str">
        <f t="shared" si="120"/>
        <v/>
      </c>
      <c r="AK511" s="101" t="str">
        <f t="shared" si="121"/>
        <v/>
      </c>
      <c r="AL511" s="89" t="str">
        <f t="shared" si="112"/>
        <v/>
      </c>
      <c r="AM511" s="89" t="str">
        <f t="shared" si="113"/>
        <v/>
      </c>
      <c r="AN511" s="89" t="str">
        <f t="shared" si="114"/>
        <v/>
      </c>
      <c r="AO511" s="89" t="str">
        <f t="shared" si="115"/>
        <v/>
      </c>
      <c r="AP511" s="89" t="str">
        <f t="shared" si="116"/>
        <v/>
      </c>
    </row>
    <row r="512" spans="1:42">
      <c r="A512" t="str">
        <f>IF(B512&lt;&gt;"",VLOOKUP(B512,'Agents Postes'!E$3:F$17,2,FALSE),"")</f>
        <v/>
      </c>
      <c r="B512" s="47"/>
      <c r="C512" s="53"/>
      <c r="D512" s="49"/>
      <c r="E512" s="49"/>
      <c r="F512" s="54"/>
      <c r="G512" s="50"/>
      <c r="H512" s="54"/>
      <c r="I512" s="50"/>
      <c r="J512" s="56"/>
      <c r="K512" s="49"/>
      <c r="L512" s="55"/>
      <c r="M512" s="52"/>
      <c r="N512" s="131"/>
      <c r="P512" s="64" t="str">
        <f t="shared" si="117"/>
        <v>NC</v>
      </c>
      <c r="X512" s="89"/>
      <c r="Y512" s="89" t="str">
        <f t="shared" si="107"/>
        <v/>
      </c>
      <c r="Z512" s="89" t="str">
        <f t="shared" si="108"/>
        <v/>
      </c>
      <c r="AA512" s="89" t="str">
        <f t="shared" si="109"/>
        <v/>
      </c>
      <c r="AB512" s="89" t="str">
        <f t="shared" si="110"/>
        <v/>
      </c>
      <c r="AC512" s="89" t="str">
        <f t="shared" si="111"/>
        <v/>
      </c>
      <c r="AD512" s="100" t="str">
        <f t="shared" si="118"/>
        <v/>
      </c>
      <c r="AE512" s="104" t="str">
        <f t="shared" si="119"/>
        <v/>
      </c>
      <c r="AF512" s="108" t="str">
        <f>IF(AE512&lt;&gt;"",HLOOKUP(AE512,Controle!$2:$3,2,FALSE)+3,"")</f>
        <v/>
      </c>
      <c r="AG512" s="104" t="str">
        <f>IF(AE512&lt;&gt;"",HLOOKUP(AE512,Controle!$2:$3,2,FALSE)+HLOOKUP(AE512,Controle!$2:$3,2,FALSE)*14-8,"")</f>
        <v/>
      </c>
      <c r="AH512" s="105" t="str">
        <f>IF(AJ512&lt;&gt;"",HLOOKUP(AJ512,Controle!$2:$3,2,FALSE)+HLOOKUP(AJ512,Controle!$2:$3,2,FALSE)*14-8,"")</f>
        <v/>
      </c>
      <c r="AI512" s="108" t="str">
        <f>IF(AJ512&lt;&gt;"",HLOOKUP(AJ512,Controle!$2:$3,2,FALSE)+3,"")</f>
        <v/>
      </c>
      <c r="AJ512" s="105" t="str">
        <f t="shared" si="120"/>
        <v/>
      </c>
      <c r="AK512" s="101" t="str">
        <f t="shared" si="121"/>
        <v/>
      </c>
      <c r="AL512" s="89" t="str">
        <f t="shared" si="112"/>
        <v/>
      </c>
      <c r="AM512" s="89" t="str">
        <f t="shared" si="113"/>
        <v/>
      </c>
      <c r="AN512" s="89" t="str">
        <f t="shared" si="114"/>
        <v/>
      </c>
      <c r="AO512" s="89" t="str">
        <f t="shared" si="115"/>
        <v/>
      </c>
      <c r="AP512" s="89" t="str">
        <f t="shared" si="116"/>
        <v/>
      </c>
    </row>
    <row r="513" spans="1:42">
      <c r="A513" t="str">
        <f>IF(B513&lt;&gt;"",VLOOKUP(B513,'Agents Postes'!E$3:F$17,2,FALSE),"")</f>
        <v/>
      </c>
      <c r="B513" s="57"/>
      <c r="C513" s="58"/>
      <c r="D513" s="59"/>
      <c r="E513" s="59"/>
      <c r="F513" s="60"/>
      <c r="G513" s="61"/>
      <c r="H513" s="60"/>
      <c r="I513" s="61"/>
      <c r="J513" s="63"/>
      <c r="K513" s="59"/>
      <c r="L513" s="62"/>
      <c r="M513" s="52"/>
      <c r="N513" s="130"/>
      <c r="P513" s="65" t="str">
        <f t="shared" si="117"/>
        <v>NC</v>
      </c>
      <c r="X513" s="89"/>
      <c r="Y513" s="89" t="str">
        <f t="shared" si="107"/>
        <v/>
      </c>
      <c r="Z513" s="89" t="str">
        <f t="shared" si="108"/>
        <v/>
      </c>
      <c r="AA513" s="89" t="str">
        <f t="shared" si="109"/>
        <v/>
      </c>
      <c r="AB513" s="89" t="str">
        <f t="shared" si="110"/>
        <v/>
      </c>
      <c r="AC513" s="89" t="str">
        <f t="shared" si="111"/>
        <v/>
      </c>
      <c r="AD513" s="100" t="str">
        <f t="shared" si="118"/>
        <v/>
      </c>
      <c r="AE513" s="104" t="str">
        <f t="shared" si="119"/>
        <v/>
      </c>
      <c r="AF513" s="108" t="str">
        <f>IF(AE513&lt;&gt;"",HLOOKUP(AE513,Controle!$2:$3,2,FALSE)+3,"")</f>
        <v/>
      </c>
      <c r="AG513" s="104" t="str">
        <f>IF(AE513&lt;&gt;"",HLOOKUP(AE513,Controle!$2:$3,2,FALSE)+HLOOKUP(AE513,Controle!$2:$3,2,FALSE)*14-8,"")</f>
        <v/>
      </c>
      <c r="AH513" s="105" t="str">
        <f>IF(AJ513&lt;&gt;"",HLOOKUP(AJ513,Controle!$2:$3,2,FALSE)+HLOOKUP(AJ513,Controle!$2:$3,2,FALSE)*14-8,"")</f>
        <v/>
      </c>
      <c r="AI513" s="108" t="str">
        <f>IF(AJ513&lt;&gt;"",HLOOKUP(AJ513,Controle!$2:$3,2,FALSE)+3,"")</f>
        <v/>
      </c>
      <c r="AJ513" s="105" t="str">
        <f t="shared" si="120"/>
        <v/>
      </c>
      <c r="AK513" s="101" t="str">
        <f t="shared" si="121"/>
        <v/>
      </c>
      <c r="AL513" s="89" t="str">
        <f t="shared" si="112"/>
        <v/>
      </c>
      <c r="AM513" s="89" t="str">
        <f t="shared" si="113"/>
        <v/>
      </c>
      <c r="AN513" s="89" t="str">
        <f t="shared" si="114"/>
        <v/>
      </c>
      <c r="AO513" s="89" t="str">
        <f t="shared" si="115"/>
        <v/>
      </c>
      <c r="AP513" s="89" t="str">
        <f t="shared" si="116"/>
        <v/>
      </c>
    </row>
    <row r="514" spans="1:42">
      <c r="A514" t="str">
        <f>IF(B514&lt;&gt;"",VLOOKUP(B514,'Agents Postes'!E$3:F$17,2,FALSE),"")</f>
        <v/>
      </c>
      <c r="B514" s="47"/>
      <c r="C514" s="53"/>
      <c r="D514" s="49"/>
      <c r="E514" s="49"/>
      <c r="F514" s="54"/>
      <c r="G514" s="50"/>
      <c r="H514" s="54"/>
      <c r="I514" s="50"/>
      <c r="J514" s="56"/>
      <c r="K514" s="49"/>
      <c r="L514" s="55"/>
      <c r="M514" s="52"/>
      <c r="N514" s="131"/>
      <c r="P514" s="64" t="str">
        <f t="shared" si="117"/>
        <v>NC</v>
      </c>
      <c r="X514" s="89"/>
      <c r="Y514" s="89" t="str">
        <f t="shared" ref="Y514:Y577" si="122">IF(D514&lt;&gt;"",IF(NETWORKDAYS($D514,$D514,Feries)&gt;=1,1,0),"")</f>
        <v/>
      </c>
      <c r="Z514" s="89" t="str">
        <f t="shared" ref="Z514:Z577" si="123">IF(D514&lt;&gt;"",IF(NETWORKDAYS($D514,$D514+1,Feries)&gt;=1,1,0),"")</f>
        <v/>
      </c>
      <c r="AA514" s="89" t="str">
        <f t="shared" ref="AA514:AA577" si="124">IF(D514&lt;&gt;"",IF(NETWORKDAYS($D514,$D514+2,Feries)&gt;=1,1,0),"")</f>
        <v/>
      </c>
      <c r="AB514" s="89" t="str">
        <f t="shared" ref="AB514:AB577" si="125">IF(D514&lt;&gt;"",IF(NETWORKDAYS($D514,$D514+3,Feries)&gt;=1,1,0),"")</f>
        <v/>
      </c>
      <c r="AC514" s="89" t="str">
        <f t="shared" ref="AC514:AC577" si="126">IF(D514&lt;&gt;"",IF(NETWORKDAYS($D514,$D514+4,Feries)&gt;=1,1,0),"")</f>
        <v/>
      </c>
      <c r="AD514" s="100" t="str">
        <f t="shared" si="118"/>
        <v/>
      </c>
      <c r="AE514" s="104" t="str">
        <f t="shared" si="119"/>
        <v/>
      </c>
      <c r="AF514" s="108" t="str">
        <f>IF(AE514&lt;&gt;"",HLOOKUP(AE514,Controle!$2:$3,2,FALSE)+3,"")</f>
        <v/>
      </c>
      <c r="AG514" s="104" t="str">
        <f>IF(AE514&lt;&gt;"",HLOOKUP(AE514,Controle!$2:$3,2,FALSE)+HLOOKUP(AE514,Controle!$2:$3,2,FALSE)*14-8,"")</f>
        <v/>
      </c>
      <c r="AH514" s="105" t="str">
        <f>IF(AJ514&lt;&gt;"",HLOOKUP(AJ514,Controle!$2:$3,2,FALSE)+HLOOKUP(AJ514,Controle!$2:$3,2,FALSE)*14-8,"")</f>
        <v/>
      </c>
      <c r="AI514" s="108" t="str">
        <f>IF(AJ514&lt;&gt;"",HLOOKUP(AJ514,Controle!$2:$3,2,FALSE)+3,"")</f>
        <v/>
      </c>
      <c r="AJ514" s="105" t="str">
        <f t="shared" si="120"/>
        <v/>
      </c>
      <c r="AK514" s="101" t="str">
        <f t="shared" si="121"/>
        <v/>
      </c>
      <c r="AL514" s="89" t="str">
        <f t="shared" ref="AL514:AL577" si="127">IF(E514&lt;&gt;"",IF(OR(NETWORKDAYS($E514,$E514-4,Feries)=1,NETWORKDAYS($E514,$E514-4,Feries)&lt;0),1,0),"")</f>
        <v/>
      </c>
      <c r="AM514" s="89" t="str">
        <f t="shared" ref="AM514:AM577" si="128">IF(E514&lt;&gt;"",IF(OR(NETWORKDAYS($E514,$E514-3,Feries)=1,NETWORKDAYS($E514,$E514-3,Feries)&lt;0),1,0),"")</f>
        <v/>
      </c>
      <c r="AN514" s="89" t="str">
        <f t="shared" ref="AN514:AN577" si="129">IF(E514&lt;&gt;"",IF(OR(NETWORKDAYS($E514,$E514-2,Feries)=1,NETWORKDAYS($E514,$E514-2,Feries)&lt;0),1,0),"")</f>
        <v/>
      </c>
      <c r="AO514" s="89" t="str">
        <f t="shared" ref="AO514:AO577" si="130">IF(E514&lt;&gt;"",IF(OR(NETWORKDAYS($E514,$E514-1,Feries)=1,NETWORKDAYS($E514,$E514-1,Feries)&lt;0),1,0),"")</f>
        <v/>
      </c>
      <c r="AP514" s="89" t="str">
        <f t="shared" ref="AP514:AP577" si="131">IF(E514&lt;&gt;"",IF(OR(NETWORKDAYS($E514,$E514,Feries)=1,NETWORKDAYS($E514,$E514,Feries)&lt;0),1,0),"")</f>
        <v/>
      </c>
    </row>
    <row r="515" spans="1:42">
      <c r="A515" t="str">
        <f>IF(B515&lt;&gt;"",VLOOKUP(B515,'Agents Postes'!E$3:F$17,2,FALSE),"")</f>
        <v/>
      </c>
      <c r="B515" s="57"/>
      <c r="C515" s="58"/>
      <c r="D515" s="59"/>
      <c r="E515" s="59"/>
      <c r="F515" s="60"/>
      <c r="G515" s="61"/>
      <c r="H515" s="60"/>
      <c r="I515" s="61"/>
      <c r="J515" s="63"/>
      <c r="K515" s="59"/>
      <c r="L515" s="62"/>
      <c r="M515" s="52"/>
      <c r="N515" s="130"/>
      <c r="P515" s="65" t="str">
        <f t="shared" ref="P515:P578" si="132">IF(OR(B515="",C515="",E515="",SUM(F515:K515)=0,AND(S$1&lt;&gt;"",D515&lt;S$1),AND(S$3&lt;&gt;"",E515&gt;S$3),AND(SUM(F515:G515)&gt;0,OR(F515=0,G515=0)),AND(SUM(H515:I515)&gt;0,OR(H515=0,I515=0)),AND(SUM(J515:K515)&gt;0,OR(J515=0,K515=0)),ISERROR(MONTH(D515)),ISERROR(MONTH(E515))),"NC","")</f>
        <v>NC</v>
      </c>
      <c r="X515" s="89"/>
      <c r="Y515" s="89" t="str">
        <f t="shared" si="122"/>
        <v/>
      </c>
      <c r="Z515" s="89" t="str">
        <f t="shared" si="123"/>
        <v/>
      </c>
      <c r="AA515" s="89" t="str">
        <f t="shared" si="124"/>
        <v/>
      </c>
      <c r="AB515" s="89" t="str">
        <f t="shared" si="125"/>
        <v/>
      </c>
      <c r="AC515" s="89" t="str">
        <f t="shared" si="126"/>
        <v/>
      </c>
      <c r="AD515" s="100" t="str">
        <f t="shared" si="118"/>
        <v/>
      </c>
      <c r="AE515" s="104" t="str">
        <f t="shared" si="119"/>
        <v/>
      </c>
      <c r="AF515" s="108" t="str">
        <f>IF(AE515&lt;&gt;"",HLOOKUP(AE515,Controle!$2:$3,2,FALSE)+3,"")</f>
        <v/>
      </c>
      <c r="AG515" s="104" t="str">
        <f>IF(AE515&lt;&gt;"",HLOOKUP(AE515,Controle!$2:$3,2,FALSE)+HLOOKUP(AE515,Controle!$2:$3,2,FALSE)*14-8,"")</f>
        <v/>
      </c>
      <c r="AH515" s="105" t="str">
        <f>IF(AJ515&lt;&gt;"",HLOOKUP(AJ515,Controle!$2:$3,2,FALSE)+HLOOKUP(AJ515,Controle!$2:$3,2,FALSE)*14-8,"")</f>
        <v/>
      </c>
      <c r="AI515" s="108" t="str">
        <f>IF(AJ515&lt;&gt;"",HLOOKUP(AJ515,Controle!$2:$3,2,FALSE)+3,"")</f>
        <v/>
      </c>
      <c r="AJ515" s="105" t="str">
        <f t="shared" si="120"/>
        <v/>
      </c>
      <c r="AK515" s="101" t="str">
        <f t="shared" si="121"/>
        <v/>
      </c>
      <c r="AL515" s="89" t="str">
        <f t="shared" si="127"/>
        <v/>
      </c>
      <c r="AM515" s="89" t="str">
        <f t="shared" si="128"/>
        <v/>
      </c>
      <c r="AN515" s="89" t="str">
        <f t="shared" si="129"/>
        <v/>
      </c>
      <c r="AO515" s="89" t="str">
        <f t="shared" si="130"/>
        <v/>
      </c>
      <c r="AP515" s="89" t="str">
        <f t="shared" si="131"/>
        <v/>
      </c>
    </row>
    <row r="516" spans="1:42">
      <c r="A516" t="str">
        <f>IF(B516&lt;&gt;"",VLOOKUP(B516,'Agents Postes'!E$3:F$17,2,FALSE),"")</f>
        <v/>
      </c>
      <c r="B516" s="47"/>
      <c r="C516" s="53"/>
      <c r="D516" s="49"/>
      <c r="E516" s="49"/>
      <c r="F516" s="54"/>
      <c r="G516" s="50"/>
      <c r="H516" s="54"/>
      <c r="I516" s="50"/>
      <c r="J516" s="56"/>
      <c r="K516" s="49"/>
      <c r="L516" s="55"/>
      <c r="M516" s="52"/>
      <c r="N516" s="131"/>
      <c r="P516" s="64" t="str">
        <f t="shared" si="132"/>
        <v>NC</v>
      </c>
      <c r="X516" s="89"/>
      <c r="Y516" s="89" t="str">
        <f t="shared" si="122"/>
        <v/>
      </c>
      <c r="Z516" s="89" t="str">
        <f t="shared" si="123"/>
        <v/>
      </c>
      <c r="AA516" s="89" t="str">
        <f t="shared" si="124"/>
        <v/>
      </c>
      <c r="AB516" s="89" t="str">
        <f t="shared" si="125"/>
        <v/>
      </c>
      <c r="AC516" s="89" t="str">
        <f t="shared" si="126"/>
        <v/>
      </c>
      <c r="AD516" s="100" t="str">
        <f t="shared" si="118"/>
        <v/>
      </c>
      <c r="AE516" s="104" t="str">
        <f t="shared" si="119"/>
        <v/>
      </c>
      <c r="AF516" s="108" t="str">
        <f>IF(AE516&lt;&gt;"",HLOOKUP(AE516,Controle!$2:$3,2,FALSE)+3,"")</f>
        <v/>
      </c>
      <c r="AG516" s="104" t="str">
        <f>IF(AE516&lt;&gt;"",HLOOKUP(AE516,Controle!$2:$3,2,FALSE)+HLOOKUP(AE516,Controle!$2:$3,2,FALSE)*14-8,"")</f>
        <v/>
      </c>
      <c r="AH516" s="105" t="str">
        <f>IF(AJ516&lt;&gt;"",HLOOKUP(AJ516,Controle!$2:$3,2,FALSE)+HLOOKUP(AJ516,Controle!$2:$3,2,FALSE)*14-8,"")</f>
        <v/>
      </c>
      <c r="AI516" s="108" t="str">
        <f>IF(AJ516&lt;&gt;"",HLOOKUP(AJ516,Controle!$2:$3,2,FALSE)+3,"")</f>
        <v/>
      </c>
      <c r="AJ516" s="105" t="str">
        <f t="shared" si="120"/>
        <v/>
      </c>
      <c r="AK516" s="101" t="str">
        <f t="shared" si="121"/>
        <v/>
      </c>
      <c r="AL516" s="89" t="str">
        <f t="shared" si="127"/>
        <v/>
      </c>
      <c r="AM516" s="89" t="str">
        <f t="shared" si="128"/>
        <v/>
      </c>
      <c r="AN516" s="89" t="str">
        <f t="shared" si="129"/>
        <v/>
      </c>
      <c r="AO516" s="89" t="str">
        <f t="shared" si="130"/>
        <v/>
      </c>
      <c r="AP516" s="89" t="str">
        <f t="shared" si="131"/>
        <v/>
      </c>
    </row>
    <row r="517" spans="1:42">
      <c r="A517" t="str">
        <f>IF(B517&lt;&gt;"",VLOOKUP(B517,'Agents Postes'!E$3:F$17,2,FALSE),"")</f>
        <v/>
      </c>
      <c r="B517" s="57"/>
      <c r="C517" s="58"/>
      <c r="D517" s="59"/>
      <c r="E517" s="59"/>
      <c r="F517" s="60"/>
      <c r="G517" s="61"/>
      <c r="H517" s="60"/>
      <c r="I517" s="61"/>
      <c r="J517" s="63"/>
      <c r="K517" s="59"/>
      <c r="L517" s="62"/>
      <c r="M517" s="52"/>
      <c r="N517" s="130"/>
      <c r="P517" s="65" t="str">
        <f t="shared" si="132"/>
        <v>NC</v>
      </c>
      <c r="X517" s="89"/>
      <c r="Y517" s="89" t="str">
        <f t="shared" si="122"/>
        <v/>
      </c>
      <c r="Z517" s="89" t="str">
        <f t="shared" si="123"/>
        <v/>
      </c>
      <c r="AA517" s="89" t="str">
        <f t="shared" si="124"/>
        <v/>
      </c>
      <c r="AB517" s="89" t="str">
        <f t="shared" si="125"/>
        <v/>
      </c>
      <c r="AC517" s="89" t="str">
        <f t="shared" si="126"/>
        <v/>
      </c>
      <c r="AD517" s="100" t="str">
        <f t="shared" ref="AD517:AD580" si="133">IF(D517&lt;&gt;"",IF(Y517=1,0,IF(Z517=1,1,IF(AA517=1,2,IF(AB517=1,3,IF(AB517=1,4,5))))),"")</f>
        <v/>
      </c>
      <c r="AE517" s="104" t="str">
        <f t="shared" ref="AE517:AE580" si="134">IF(D517&lt;&gt;"",D517+AD517,"")</f>
        <v/>
      </c>
      <c r="AF517" s="108" t="str">
        <f>IF(AE517&lt;&gt;"",HLOOKUP(AE517,Controle!$2:$3,2,FALSE)+3,"")</f>
        <v/>
      </c>
      <c r="AG517" s="104" t="str">
        <f>IF(AE517&lt;&gt;"",HLOOKUP(AE517,Controle!$2:$3,2,FALSE)+HLOOKUP(AE517,Controle!$2:$3,2,FALSE)*14-8,"")</f>
        <v/>
      </c>
      <c r="AH517" s="105" t="str">
        <f>IF(AJ517&lt;&gt;"",HLOOKUP(AJ517,Controle!$2:$3,2,FALSE)+HLOOKUP(AJ517,Controle!$2:$3,2,FALSE)*14-8,"")</f>
        <v/>
      </c>
      <c r="AI517" s="108" t="str">
        <f>IF(AJ517&lt;&gt;"",HLOOKUP(AJ517,Controle!$2:$3,2,FALSE)+3,"")</f>
        <v/>
      </c>
      <c r="AJ517" s="105" t="str">
        <f t="shared" ref="AJ517:AJ580" si="135">IF(E517&lt;&gt;"",E517-AK517,"")</f>
        <v/>
      </c>
      <c r="AK517" s="101" t="str">
        <f t="shared" ref="AK517:AK580" si="136">IF(E517&lt;&gt;"",IF(AP517=1,0,IF(AO517=1,1,IF(AN517=1,2,IF(AM517=1,1,IF(AL517=1,4,5))))),"")</f>
        <v/>
      </c>
      <c r="AL517" s="89" t="str">
        <f t="shared" si="127"/>
        <v/>
      </c>
      <c r="AM517" s="89" t="str">
        <f t="shared" si="128"/>
        <v/>
      </c>
      <c r="AN517" s="89" t="str">
        <f t="shared" si="129"/>
        <v/>
      </c>
      <c r="AO517" s="89" t="str">
        <f t="shared" si="130"/>
        <v/>
      </c>
      <c r="AP517" s="89" t="str">
        <f t="shared" si="131"/>
        <v/>
      </c>
    </row>
    <row r="518" spans="1:42">
      <c r="A518" t="str">
        <f>IF(B518&lt;&gt;"",VLOOKUP(B518,'Agents Postes'!E$3:F$17,2,FALSE),"")</f>
        <v/>
      </c>
      <c r="B518" s="47"/>
      <c r="C518" s="53"/>
      <c r="D518" s="49"/>
      <c r="E518" s="49"/>
      <c r="F518" s="54"/>
      <c r="G518" s="50"/>
      <c r="H518" s="54"/>
      <c r="I518" s="50"/>
      <c r="J518" s="56"/>
      <c r="K518" s="49"/>
      <c r="L518" s="55"/>
      <c r="M518" s="52"/>
      <c r="N518" s="131"/>
      <c r="P518" s="64" t="str">
        <f t="shared" si="132"/>
        <v>NC</v>
      </c>
      <c r="X518" s="89"/>
      <c r="Y518" s="89" t="str">
        <f t="shared" si="122"/>
        <v/>
      </c>
      <c r="Z518" s="89" t="str">
        <f t="shared" si="123"/>
        <v/>
      </c>
      <c r="AA518" s="89" t="str">
        <f t="shared" si="124"/>
        <v/>
      </c>
      <c r="AB518" s="89" t="str">
        <f t="shared" si="125"/>
        <v/>
      </c>
      <c r="AC518" s="89" t="str">
        <f t="shared" si="126"/>
        <v/>
      </c>
      <c r="AD518" s="100" t="str">
        <f t="shared" si="133"/>
        <v/>
      </c>
      <c r="AE518" s="104" t="str">
        <f t="shared" si="134"/>
        <v/>
      </c>
      <c r="AF518" s="108" t="str">
        <f>IF(AE518&lt;&gt;"",HLOOKUP(AE518,Controle!$2:$3,2,FALSE)+3,"")</f>
        <v/>
      </c>
      <c r="AG518" s="104" t="str">
        <f>IF(AE518&lt;&gt;"",HLOOKUP(AE518,Controle!$2:$3,2,FALSE)+HLOOKUP(AE518,Controle!$2:$3,2,FALSE)*14-8,"")</f>
        <v/>
      </c>
      <c r="AH518" s="105" t="str">
        <f>IF(AJ518&lt;&gt;"",HLOOKUP(AJ518,Controle!$2:$3,2,FALSE)+HLOOKUP(AJ518,Controle!$2:$3,2,FALSE)*14-8,"")</f>
        <v/>
      </c>
      <c r="AI518" s="108" t="str">
        <f>IF(AJ518&lt;&gt;"",HLOOKUP(AJ518,Controle!$2:$3,2,FALSE)+3,"")</f>
        <v/>
      </c>
      <c r="AJ518" s="105" t="str">
        <f t="shared" si="135"/>
        <v/>
      </c>
      <c r="AK518" s="101" t="str">
        <f t="shared" si="136"/>
        <v/>
      </c>
      <c r="AL518" s="89" t="str">
        <f t="shared" si="127"/>
        <v/>
      </c>
      <c r="AM518" s="89" t="str">
        <f t="shared" si="128"/>
        <v/>
      </c>
      <c r="AN518" s="89" t="str">
        <f t="shared" si="129"/>
        <v/>
      </c>
      <c r="AO518" s="89" t="str">
        <f t="shared" si="130"/>
        <v/>
      </c>
      <c r="AP518" s="89" t="str">
        <f t="shared" si="131"/>
        <v/>
      </c>
    </row>
    <row r="519" spans="1:42">
      <c r="A519" t="str">
        <f>IF(B519&lt;&gt;"",VLOOKUP(B519,'Agents Postes'!E$3:F$17,2,FALSE),"")</f>
        <v/>
      </c>
      <c r="B519" s="57"/>
      <c r="C519" s="58"/>
      <c r="D519" s="59"/>
      <c r="E519" s="59"/>
      <c r="F519" s="60"/>
      <c r="G519" s="61"/>
      <c r="H519" s="60"/>
      <c r="I519" s="61"/>
      <c r="J519" s="63"/>
      <c r="K519" s="59"/>
      <c r="L519" s="62"/>
      <c r="M519" s="52"/>
      <c r="N519" s="130"/>
      <c r="P519" s="65" t="str">
        <f t="shared" si="132"/>
        <v>NC</v>
      </c>
      <c r="X519" s="89"/>
      <c r="Y519" s="89" t="str">
        <f t="shared" si="122"/>
        <v/>
      </c>
      <c r="Z519" s="89" t="str">
        <f t="shared" si="123"/>
        <v/>
      </c>
      <c r="AA519" s="89" t="str">
        <f t="shared" si="124"/>
        <v/>
      </c>
      <c r="AB519" s="89" t="str">
        <f t="shared" si="125"/>
        <v/>
      </c>
      <c r="AC519" s="89" t="str">
        <f t="shared" si="126"/>
        <v/>
      </c>
      <c r="AD519" s="100" t="str">
        <f t="shared" si="133"/>
        <v/>
      </c>
      <c r="AE519" s="104" t="str">
        <f t="shared" si="134"/>
        <v/>
      </c>
      <c r="AF519" s="108" t="str">
        <f>IF(AE519&lt;&gt;"",HLOOKUP(AE519,Controle!$2:$3,2,FALSE)+3,"")</f>
        <v/>
      </c>
      <c r="AG519" s="104" t="str">
        <f>IF(AE519&lt;&gt;"",HLOOKUP(AE519,Controle!$2:$3,2,FALSE)+HLOOKUP(AE519,Controle!$2:$3,2,FALSE)*14-8,"")</f>
        <v/>
      </c>
      <c r="AH519" s="105" t="str">
        <f>IF(AJ519&lt;&gt;"",HLOOKUP(AJ519,Controle!$2:$3,2,FALSE)+HLOOKUP(AJ519,Controle!$2:$3,2,FALSE)*14-8,"")</f>
        <v/>
      </c>
      <c r="AI519" s="108" t="str">
        <f>IF(AJ519&lt;&gt;"",HLOOKUP(AJ519,Controle!$2:$3,2,FALSE)+3,"")</f>
        <v/>
      </c>
      <c r="AJ519" s="105" t="str">
        <f t="shared" si="135"/>
        <v/>
      </c>
      <c r="AK519" s="101" t="str">
        <f t="shared" si="136"/>
        <v/>
      </c>
      <c r="AL519" s="89" t="str">
        <f t="shared" si="127"/>
        <v/>
      </c>
      <c r="AM519" s="89" t="str">
        <f t="shared" si="128"/>
        <v/>
      </c>
      <c r="AN519" s="89" t="str">
        <f t="shared" si="129"/>
        <v/>
      </c>
      <c r="AO519" s="89" t="str">
        <f t="shared" si="130"/>
        <v/>
      </c>
      <c r="AP519" s="89" t="str">
        <f t="shared" si="131"/>
        <v/>
      </c>
    </row>
    <row r="520" spans="1:42">
      <c r="A520" t="str">
        <f>IF(B520&lt;&gt;"",VLOOKUP(B520,'Agents Postes'!E$3:F$17,2,FALSE),"")</f>
        <v/>
      </c>
      <c r="B520" s="47"/>
      <c r="C520" s="53"/>
      <c r="D520" s="49"/>
      <c r="E520" s="49"/>
      <c r="F520" s="54"/>
      <c r="G520" s="50"/>
      <c r="H520" s="54"/>
      <c r="I520" s="50"/>
      <c r="J520" s="56"/>
      <c r="K520" s="49"/>
      <c r="L520" s="55"/>
      <c r="M520" s="52"/>
      <c r="N520" s="131"/>
      <c r="P520" s="64" t="str">
        <f t="shared" si="132"/>
        <v>NC</v>
      </c>
      <c r="X520" s="89"/>
      <c r="Y520" s="89" t="str">
        <f t="shared" si="122"/>
        <v/>
      </c>
      <c r="Z520" s="89" t="str">
        <f t="shared" si="123"/>
        <v/>
      </c>
      <c r="AA520" s="89" t="str">
        <f t="shared" si="124"/>
        <v/>
      </c>
      <c r="AB520" s="89" t="str">
        <f t="shared" si="125"/>
        <v/>
      </c>
      <c r="AC520" s="89" t="str">
        <f t="shared" si="126"/>
        <v/>
      </c>
      <c r="AD520" s="100" t="str">
        <f t="shared" si="133"/>
        <v/>
      </c>
      <c r="AE520" s="104" t="str">
        <f t="shared" si="134"/>
        <v/>
      </c>
      <c r="AF520" s="108" t="str">
        <f>IF(AE520&lt;&gt;"",HLOOKUP(AE520,Controle!$2:$3,2,FALSE)+3,"")</f>
        <v/>
      </c>
      <c r="AG520" s="104" t="str">
        <f>IF(AE520&lt;&gt;"",HLOOKUP(AE520,Controle!$2:$3,2,FALSE)+HLOOKUP(AE520,Controle!$2:$3,2,FALSE)*14-8,"")</f>
        <v/>
      </c>
      <c r="AH520" s="105" t="str">
        <f>IF(AJ520&lt;&gt;"",HLOOKUP(AJ520,Controle!$2:$3,2,FALSE)+HLOOKUP(AJ520,Controle!$2:$3,2,FALSE)*14-8,"")</f>
        <v/>
      </c>
      <c r="AI520" s="108" t="str">
        <f>IF(AJ520&lt;&gt;"",HLOOKUP(AJ520,Controle!$2:$3,2,FALSE)+3,"")</f>
        <v/>
      </c>
      <c r="AJ520" s="105" t="str">
        <f t="shared" si="135"/>
        <v/>
      </c>
      <c r="AK520" s="101" t="str">
        <f t="shared" si="136"/>
        <v/>
      </c>
      <c r="AL520" s="89" t="str">
        <f t="shared" si="127"/>
        <v/>
      </c>
      <c r="AM520" s="89" t="str">
        <f t="shared" si="128"/>
        <v/>
      </c>
      <c r="AN520" s="89" t="str">
        <f t="shared" si="129"/>
        <v/>
      </c>
      <c r="AO520" s="89" t="str">
        <f t="shared" si="130"/>
        <v/>
      </c>
      <c r="AP520" s="89" t="str">
        <f t="shared" si="131"/>
        <v/>
      </c>
    </row>
    <row r="521" spans="1:42">
      <c r="A521" t="str">
        <f>IF(B521&lt;&gt;"",VLOOKUP(B521,'Agents Postes'!E$3:F$17,2,FALSE),"")</f>
        <v/>
      </c>
      <c r="B521" s="57"/>
      <c r="C521" s="58"/>
      <c r="D521" s="59"/>
      <c r="E521" s="59"/>
      <c r="F521" s="60"/>
      <c r="G521" s="61"/>
      <c r="H521" s="60"/>
      <c r="I521" s="61"/>
      <c r="J521" s="63"/>
      <c r="K521" s="59"/>
      <c r="L521" s="62"/>
      <c r="M521" s="52"/>
      <c r="N521" s="130"/>
      <c r="P521" s="65" t="str">
        <f t="shared" si="132"/>
        <v>NC</v>
      </c>
      <c r="X521" s="89"/>
      <c r="Y521" s="89" t="str">
        <f t="shared" si="122"/>
        <v/>
      </c>
      <c r="Z521" s="89" t="str">
        <f t="shared" si="123"/>
        <v/>
      </c>
      <c r="AA521" s="89" t="str">
        <f t="shared" si="124"/>
        <v/>
      </c>
      <c r="AB521" s="89" t="str">
        <f t="shared" si="125"/>
        <v/>
      </c>
      <c r="AC521" s="89" t="str">
        <f t="shared" si="126"/>
        <v/>
      </c>
      <c r="AD521" s="100" t="str">
        <f t="shared" si="133"/>
        <v/>
      </c>
      <c r="AE521" s="104" t="str">
        <f t="shared" si="134"/>
        <v/>
      </c>
      <c r="AF521" s="108" t="str">
        <f>IF(AE521&lt;&gt;"",HLOOKUP(AE521,Controle!$2:$3,2,FALSE)+3,"")</f>
        <v/>
      </c>
      <c r="AG521" s="104" t="str">
        <f>IF(AE521&lt;&gt;"",HLOOKUP(AE521,Controle!$2:$3,2,FALSE)+HLOOKUP(AE521,Controle!$2:$3,2,FALSE)*14-8,"")</f>
        <v/>
      </c>
      <c r="AH521" s="105" t="str">
        <f>IF(AJ521&lt;&gt;"",HLOOKUP(AJ521,Controle!$2:$3,2,FALSE)+HLOOKUP(AJ521,Controle!$2:$3,2,FALSE)*14-8,"")</f>
        <v/>
      </c>
      <c r="AI521" s="108" t="str">
        <f>IF(AJ521&lt;&gt;"",HLOOKUP(AJ521,Controle!$2:$3,2,FALSE)+3,"")</f>
        <v/>
      </c>
      <c r="AJ521" s="105" t="str">
        <f t="shared" si="135"/>
        <v/>
      </c>
      <c r="AK521" s="101" t="str">
        <f t="shared" si="136"/>
        <v/>
      </c>
      <c r="AL521" s="89" t="str">
        <f t="shared" si="127"/>
        <v/>
      </c>
      <c r="AM521" s="89" t="str">
        <f t="shared" si="128"/>
        <v/>
      </c>
      <c r="AN521" s="89" t="str">
        <f t="shared" si="129"/>
        <v/>
      </c>
      <c r="AO521" s="89" t="str">
        <f t="shared" si="130"/>
        <v/>
      </c>
      <c r="AP521" s="89" t="str">
        <f t="shared" si="131"/>
        <v/>
      </c>
    </row>
    <row r="522" spans="1:42">
      <c r="A522" t="str">
        <f>IF(B522&lt;&gt;"",VLOOKUP(B522,'Agents Postes'!E$3:F$17,2,FALSE),"")</f>
        <v/>
      </c>
      <c r="B522" s="47"/>
      <c r="C522" s="53"/>
      <c r="D522" s="49"/>
      <c r="E522" s="49"/>
      <c r="F522" s="54"/>
      <c r="G522" s="50"/>
      <c r="H522" s="54"/>
      <c r="I522" s="50"/>
      <c r="J522" s="56"/>
      <c r="K522" s="49"/>
      <c r="L522" s="55"/>
      <c r="M522" s="52"/>
      <c r="N522" s="131"/>
      <c r="P522" s="64" t="str">
        <f t="shared" si="132"/>
        <v>NC</v>
      </c>
      <c r="X522" s="89"/>
      <c r="Y522" s="89" t="str">
        <f t="shared" si="122"/>
        <v/>
      </c>
      <c r="Z522" s="89" t="str">
        <f t="shared" si="123"/>
        <v/>
      </c>
      <c r="AA522" s="89" t="str">
        <f t="shared" si="124"/>
        <v/>
      </c>
      <c r="AB522" s="89" t="str">
        <f t="shared" si="125"/>
        <v/>
      </c>
      <c r="AC522" s="89" t="str">
        <f t="shared" si="126"/>
        <v/>
      </c>
      <c r="AD522" s="100" t="str">
        <f t="shared" si="133"/>
        <v/>
      </c>
      <c r="AE522" s="104" t="str">
        <f t="shared" si="134"/>
        <v/>
      </c>
      <c r="AF522" s="108" t="str">
        <f>IF(AE522&lt;&gt;"",HLOOKUP(AE522,Controle!$2:$3,2,FALSE)+3,"")</f>
        <v/>
      </c>
      <c r="AG522" s="104" t="str">
        <f>IF(AE522&lt;&gt;"",HLOOKUP(AE522,Controle!$2:$3,2,FALSE)+HLOOKUP(AE522,Controle!$2:$3,2,FALSE)*14-8,"")</f>
        <v/>
      </c>
      <c r="AH522" s="105" t="str">
        <f>IF(AJ522&lt;&gt;"",HLOOKUP(AJ522,Controle!$2:$3,2,FALSE)+HLOOKUP(AJ522,Controle!$2:$3,2,FALSE)*14-8,"")</f>
        <v/>
      </c>
      <c r="AI522" s="108" t="str">
        <f>IF(AJ522&lt;&gt;"",HLOOKUP(AJ522,Controle!$2:$3,2,FALSE)+3,"")</f>
        <v/>
      </c>
      <c r="AJ522" s="105" t="str">
        <f t="shared" si="135"/>
        <v/>
      </c>
      <c r="AK522" s="101" t="str">
        <f t="shared" si="136"/>
        <v/>
      </c>
      <c r="AL522" s="89" t="str">
        <f t="shared" si="127"/>
        <v/>
      </c>
      <c r="AM522" s="89" t="str">
        <f t="shared" si="128"/>
        <v/>
      </c>
      <c r="AN522" s="89" t="str">
        <f t="shared" si="129"/>
        <v/>
      </c>
      <c r="AO522" s="89" t="str">
        <f t="shared" si="130"/>
        <v/>
      </c>
      <c r="AP522" s="89" t="str">
        <f t="shared" si="131"/>
        <v/>
      </c>
    </row>
    <row r="523" spans="1:42">
      <c r="A523" t="str">
        <f>IF(B523&lt;&gt;"",VLOOKUP(B523,'Agents Postes'!E$3:F$17,2,FALSE),"")</f>
        <v/>
      </c>
      <c r="B523" s="57"/>
      <c r="C523" s="58"/>
      <c r="D523" s="59"/>
      <c r="E523" s="59"/>
      <c r="F523" s="60"/>
      <c r="G523" s="61"/>
      <c r="H523" s="60"/>
      <c r="I523" s="61"/>
      <c r="J523" s="63"/>
      <c r="K523" s="59"/>
      <c r="L523" s="62"/>
      <c r="M523" s="52"/>
      <c r="N523" s="130"/>
      <c r="P523" s="65" t="str">
        <f t="shared" si="132"/>
        <v>NC</v>
      </c>
      <c r="X523" s="89"/>
      <c r="Y523" s="89" t="str">
        <f t="shared" si="122"/>
        <v/>
      </c>
      <c r="Z523" s="89" t="str">
        <f t="shared" si="123"/>
        <v/>
      </c>
      <c r="AA523" s="89" t="str">
        <f t="shared" si="124"/>
        <v/>
      </c>
      <c r="AB523" s="89" t="str">
        <f t="shared" si="125"/>
        <v/>
      </c>
      <c r="AC523" s="89" t="str">
        <f t="shared" si="126"/>
        <v/>
      </c>
      <c r="AD523" s="100" t="str">
        <f t="shared" si="133"/>
        <v/>
      </c>
      <c r="AE523" s="104" t="str">
        <f t="shared" si="134"/>
        <v/>
      </c>
      <c r="AF523" s="108" t="str">
        <f>IF(AE523&lt;&gt;"",HLOOKUP(AE523,Controle!$2:$3,2,FALSE)+3,"")</f>
        <v/>
      </c>
      <c r="AG523" s="104" t="str">
        <f>IF(AE523&lt;&gt;"",HLOOKUP(AE523,Controle!$2:$3,2,FALSE)+HLOOKUP(AE523,Controle!$2:$3,2,FALSE)*14-8,"")</f>
        <v/>
      </c>
      <c r="AH523" s="105" t="str">
        <f>IF(AJ523&lt;&gt;"",HLOOKUP(AJ523,Controle!$2:$3,2,FALSE)+HLOOKUP(AJ523,Controle!$2:$3,2,FALSE)*14-8,"")</f>
        <v/>
      </c>
      <c r="AI523" s="108" t="str">
        <f>IF(AJ523&lt;&gt;"",HLOOKUP(AJ523,Controle!$2:$3,2,FALSE)+3,"")</f>
        <v/>
      </c>
      <c r="AJ523" s="105" t="str">
        <f t="shared" si="135"/>
        <v/>
      </c>
      <c r="AK523" s="101" t="str">
        <f t="shared" si="136"/>
        <v/>
      </c>
      <c r="AL523" s="89" t="str">
        <f t="shared" si="127"/>
        <v/>
      </c>
      <c r="AM523" s="89" t="str">
        <f t="shared" si="128"/>
        <v/>
      </c>
      <c r="AN523" s="89" t="str">
        <f t="shared" si="129"/>
        <v/>
      </c>
      <c r="AO523" s="89" t="str">
        <f t="shared" si="130"/>
        <v/>
      </c>
      <c r="AP523" s="89" t="str">
        <f t="shared" si="131"/>
        <v/>
      </c>
    </row>
    <row r="524" spans="1:42">
      <c r="A524" t="str">
        <f>IF(B524&lt;&gt;"",VLOOKUP(B524,'Agents Postes'!E$3:F$17,2,FALSE),"")</f>
        <v/>
      </c>
      <c r="B524" s="47"/>
      <c r="C524" s="53"/>
      <c r="D524" s="49"/>
      <c r="E524" s="49"/>
      <c r="F524" s="54"/>
      <c r="G524" s="50"/>
      <c r="H524" s="54"/>
      <c r="I524" s="50"/>
      <c r="J524" s="56"/>
      <c r="K524" s="49"/>
      <c r="L524" s="55"/>
      <c r="M524" s="52"/>
      <c r="N524" s="131"/>
      <c r="P524" s="64" t="str">
        <f t="shared" si="132"/>
        <v>NC</v>
      </c>
      <c r="X524" s="89"/>
      <c r="Y524" s="89" t="str">
        <f t="shared" si="122"/>
        <v/>
      </c>
      <c r="Z524" s="89" t="str">
        <f t="shared" si="123"/>
        <v/>
      </c>
      <c r="AA524" s="89" t="str">
        <f t="shared" si="124"/>
        <v/>
      </c>
      <c r="AB524" s="89" t="str">
        <f t="shared" si="125"/>
        <v/>
      </c>
      <c r="AC524" s="89" t="str">
        <f t="shared" si="126"/>
        <v/>
      </c>
      <c r="AD524" s="100" t="str">
        <f t="shared" si="133"/>
        <v/>
      </c>
      <c r="AE524" s="104" t="str">
        <f t="shared" si="134"/>
        <v/>
      </c>
      <c r="AF524" s="108" t="str">
        <f>IF(AE524&lt;&gt;"",HLOOKUP(AE524,Controle!$2:$3,2,FALSE)+3,"")</f>
        <v/>
      </c>
      <c r="AG524" s="104" t="str">
        <f>IF(AE524&lt;&gt;"",HLOOKUP(AE524,Controle!$2:$3,2,FALSE)+HLOOKUP(AE524,Controle!$2:$3,2,FALSE)*14-8,"")</f>
        <v/>
      </c>
      <c r="AH524" s="105" t="str">
        <f>IF(AJ524&lt;&gt;"",HLOOKUP(AJ524,Controle!$2:$3,2,FALSE)+HLOOKUP(AJ524,Controle!$2:$3,2,FALSE)*14-8,"")</f>
        <v/>
      </c>
      <c r="AI524" s="108" t="str">
        <f>IF(AJ524&lt;&gt;"",HLOOKUP(AJ524,Controle!$2:$3,2,FALSE)+3,"")</f>
        <v/>
      </c>
      <c r="AJ524" s="105" t="str">
        <f t="shared" si="135"/>
        <v/>
      </c>
      <c r="AK524" s="101" t="str">
        <f t="shared" si="136"/>
        <v/>
      </c>
      <c r="AL524" s="89" t="str">
        <f t="shared" si="127"/>
        <v/>
      </c>
      <c r="AM524" s="89" t="str">
        <f t="shared" si="128"/>
        <v/>
      </c>
      <c r="AN524" s="89" t="str">
        <f t="shared" si="129"/>
        <v/>
      </c>
      <c r="AO524" s="89" t="str">
        <f t="shared" si="130"/>
        <v/>
      </c>
      <c r="AP524" s="89" t="str">
        <f t="shared" si="131"/>
        <v/>
      </c>
    </row>
    <row r="525" spans="1:42">
      <c r="A525" t="str">
        <f>IF(B525&lt;&gt;"",VLOOKUP(B525,'Agents Postes'!E$3:F$17,2,FALSE),"")</f>
        <v/>
      </c>
      <c r="B525" s="57"/>
      <c r="C525" s="58"/>
      <c r="D525" s="59"/>
      <c r="E525" s="59"/>
      <c r="F525" s="60"/>
      <c r="G525" s="61"/>
      <c r="H525" s="60"/>
      <c r="I525" s="61"/>
      <c r="J525" s="63"/>
      <c r="K525" s="59"/>
      <c r="L525" s="62"/>
      <c r="M525" s="52"/>
      <c r="N525" s="130"/>
      <c r="P525" s="65" t="str">
        <f t="shared" si="132"/>
        <v>NC</v>
      </c>
      <c r="X525" s="89"/>
      <c r="Y525" s="89" t="str">
        <f t="shared" si="122"/>
        <v/>
      </c>
      <c r="Z525" s="89" t="str">
        <f t="shared" si="123"/>
        <v/>
      </c>
      <c r="AA525" s="89" t="str">
        <f t="shared" si="124"/>
        <v/>
      </c>
      <c r="AB525" s="89" t="str">
        <f t="shared" si="125"/>
        <v/>
      </c>
      <c r="AC525" s="89" t="str">
        <f t="shared" si="126"/>
        <v/>
      </c>
      <c r="AD525" s="100" t="str">
        <f t="shared" si="133"/>
        <v/>
      </c>
      <c r="AE525" s="104" t="str">
        <f t="shared" si="134"/>
        <v/>
      </c>
      <c r="AF525" s="108" t="str">
        <f>IF(AE525&lt;&gt;"",HLOOKUP(AE525,Controle!$2:$3,2,FALSE)+3,"")</f>
        <v/>
      </c>
      <c r="AG525" s="104" t="str">
        <f>IF(AE525&lt;&gt;"",HLOOKUP(AE525,Controle!$2:$3,2,FALSE)+HLOOKUP(AE525,Controle!$2:$3,2,FALSE)*14-8,"")</f>
        <v/>
      </c>
      <c r="AH525" s="105" t="str">
        <f>IF(AJ525&lt;&gt;"",HLOOKUP(AJ525,Controle!$2:$3,2,FALSE)+HLOOKUP(AJ525,Controle!$2:$3,2,FALSE)*14-8,"")</f>
        <v/>
      </c>
      <c r="AI525" s="108" t="str">
        <f>IF(AJ525&lt;&gt;"",HLOOKUP(AJ525,Controle!$2:$3,2,FALSE)+3,"")</f>
        <v/>
      </c>
      <c r="AJ525" s="105" t="str">
        <f t="shared" si="135"/>
        <v/>
      </c>
      <c r="AK525" s="101" t="str">
        <f t="shared" si="136"/>
        <v/>
      </c>
      <c r="AL525" s="89" t="str">
        <f t="shared" si="127"/>
        <v/>
      </c>
      <c r="AM525" s="89" t="str">
        <f t="shared" si="128"/>
        <v/>
      </c>
      <c r="AN525" s="89" t="str">
        <f t="shared" si="129"/>
        <v/>
      </c>
      <c r="AO525" s="89" t="str">
        <f t="shared" si="130"/>
        <v/>
      </c>
      <c r="AP525" s="89" t="str">
        <f t="shared" si="131"/>
        <v/>
      </c>
    </row>
    <row r="526" spans="1:42">
      <c r="A526" t="str">
        <f>IF(B526&lt;&gt;"",VLOOKUP(B526,'Agents Postes'!E$3:F$17,2,FALSE),"")</f>
        <v/>
      </c>
      <c r="B526" s="47"/>
      <c r="C526" s="53"/>
      <c r="D526" s="49"/>
      <c r="E526" s="49"/>
      <c r="F526" s="54"/>
      <c r="G526" s="50"/>
      <c r="H526" s="54"/>
      <c r="I526" s="50"/>
      <c r="J526" s="56"/>
      <c r="K526" s="49"/>
      <c r="L526" s="55"/>
      <c r="M526" s="52"/>
      <c r="N526" s="131"/>
      <c r="P526" s="64" t="str">
        <f t="shared" si="132"/>
        <v>NC</v>
      </c>
      <c r="X526" s="89"/>
      <c r="Y526" s="89" t="str">
        <f t="shared" si="122"/>
        <v/>
      </c>
      <c r="Z526" s="89" t="str">
        <f t="shared" si="123"/>
        <v/>
      </c>
      <c r="AA526" s="89" t="str">
        <f t="shared" si="124"/>
        <v/>
      </c>
      <c r="AB526" s="89" t="str">
        <f t="shared" si="125"/>
        <v/>
      </c>
      <c r="AC526" s="89" t="str">
        <f t="shared" si="126"/>
        <v/>
      </c>
      <c r="AD526" s="100" t="str">
        <f t="shared" si="133"/>
        <v/>
      </c>
      <c r="AE526" s="104" t="str">
        <f t="shared" si="134"/>
        <v/>
      </c>
      <c r="AF526" s="108" t="str">
        <f>IF(AE526&lt;&gt;"",HLOOKUP(AE526,Controle!$2:$3,2,FALSE)+3,"")</f>
        <v/>
      </c>
      <c r="AG526" s="104" t="str">
        <f>IF(AE526&lt;&gt;"",HLOOKUP(AE526,Controle!$2:$3,2,FALSE)+HLOOKUP(AE526,Controle!$2:$3,2,FALSE)*14-8,"")</f>
        <v/>
      </c>
      <c r="AH526" s="105" t="str">
        <f>IF(AJ526&lt;&gt;"",HLOOKUP(AJ526,Controle!$2:$3,2,FALSE)+HLOOKUP(AJ526,Controle!$2:$3,2,FALSE)*14-8,"")</f>
        <v/>
      </c>
      <c r="AI526" s="108" t="str">
        <f>IF(AJ526&lt;&gt;"",HLOOKUP(AJ526,Controle!$2:$3,2,FALSE)+3,"")</f>
        <v/>
      </c>
      <c r="AJ526" s="105" t="str">
        <f t="shared" si="135"/>
        <v/>
      </c>
      <c r="AK526" s="101" t="str">
        <f t="shared" si="136"/>
        <v/>
      </c>
      <c r="AL526" s="89" t="str">
        <f t="shared" si="127"/>
        <v/>
      </c>
      <c r="AM526" s="89" t="str">
        <f t="shared" si="128"/>
        <v/>
      </c>
      <c r="AN526" s="89" t="str">
        <f t="shared" si="129"/>
        <v/>
      </c>
      <c r="AO526" s="89" t="str">
        <f t="shared" si="130"/>
        <v/>
      </c>
      <c r="AP526" s="89" t="str">
        <f t="shared" si="131"/>
        <v/>
      </c>
    </row>
    <row r="527" spans="1:42">
      <c r="A527" t="str">
        <f>IF(B527&lt;&gt;"",VLOOKUP(B527,'Agents Postes'!E$3:F$17,2,FALSE),"")</f>
        <v/>
      </c>
      <c r="B527" s="57"/>
      <c r="C527" s="58"/>
      <c r="D527" s="59"/>
      <c r="E527" s="59"/>
      <c r="F527" s="60"/>
      <c r="G527" s="61"/>
      <c r="H527" s="60"/>
      <c r="I527" s="61"/>
      <c r="J527" s="63"/>
      <c r="K527" s="59"/>
      <c r="L527" s="62"/>
      <c r="M527" s="52"/>
      <c r="N527" s="130"/>
      <c r="P527" s="65" t="str">
        <f t="shared" si="132"/>
        <v>NC</v>
      </c>
      <c r="X527" s="89"/>
      <c r="Y527" s="89" t="str">
        <f t="shared" si="122"/>
        <v/>
      </c>
      <c r="Z527" s="89" t="str">
        <f t="shared" si="123"/>
        <v/>
      </c>
      <c r="AA527" s="89" t="str">
        <f t="shared" si="124"/>
        <v/>
      </c>
      <c r="AB527" s="89" t="str">
        <f t="shared" si="125"/>
        <v/>
      </c>
      <c r="AC527" s="89" t="str">
        <f t="shared" si="126"/>
        <v/>
      </c>
      <c r="AD527" s="100" t="str">
        <f t="shared" si="133"/>
        <v/>
      </c>
      <c r="AE527" s="104" t="str">
        <f t="shared" si="134"/>
        <v/>
      </c>
      <c r="AF527" s="108" t="str">
        <f>IF(AE527&lt;&gt;"",HLOOKUP(AE527,Controle!$2:$3,2,FALSE)+3,"")</f>
        <v/>
      </c>
      <c r="AG527" s="104" t="str">
        <f>IF(AE527&lt;&gt;"",HLOOKUP(AE527,Controle!$2:$3,2,FALSE)+HLOOKUP(AE527,Controle!$2:$3,2,FALSE)*14-8,"")</f>
        <v/>
      </c>
      <c r="AH527" s="105" t="str">
        <f>IF(AJ527&lt;&gt;"",HLOOKUP(AJ527,Controle!$2:$3,2,FALSE)+HLOOKUP(AJ527,Controle!$2:$3,2,FALSE)*14-8,"")</f>
        <v/>
      </c>
      <c r="AI527" s="108" t="str">
        <f>IF(AJ527&lt;&gt;"",HLOOKUP(AJ527,Controle!$2:$3,2,FALSE)+3,"")</f>
        <v/>
      </c>
      <c r="AJ527" s="105" t="str">
        <f t="shared" si="135"/>
        <v/>
      </c>
      <c r="AK527" s="101" t="str">
        <f t="shared" si="136"/>
        <v/>
      </c>
      <c r="AL527" s="89" t="str">
        <f t="shared" si="127"/>
        <v/>
      </c>
      <c r="AM527" s="89" t="str">
        <f t="shared" si="128"/>
        <v/>
      </c>
      <c r="AN527" s="89" t="str">
        <f t="shared" si="129"/>
        <v/>
      </c>
      <c r="AO527" s="89" t="str">
        <f t="shared" si="130"/>
        <v/>
      </c>
      <c r="AP527" s="89" t="str">
        <f t="shared" si="131"/>
        <v/>
      </c>
    </row>
    <row r="528" spans="1:42">
      <c r="A528" t="str">
        <f>IF(B528&lt;&gt;"",VLOOKUP(B528,'Agents Postes'!E$3:F$17,2,FALSE),"")</f>
        <v/>
      </c>
      <c r="B528" s="47"/>
      <c r="C528" s="53"/>
      <c r="D528" s="49"/>
      <c r="E528" s="49"/>
      <c r="F528" s="54"/>
      <c r="G528" s="50"/>
      <c r="H528" s="54"/>
      <c r="I528" s="50"/>
      <c r="J528" s="56"/>
      <c r="K528" s="49"/>
      <c r="L528" s="55"/>
      <c r="M528" s="52"/>
      <c r="N528" s="131"/>
      <c r="P528" s="64" t="str">
        <f t="shared" si="132"/>
        <v>NC</v>
      </c>
      <c r="X528" s="89"/>
      <c r="Y528" s="89" t="str">
        <f t="shared" si="122"/>
        <v/>
      </c>
      <c r="Z528" s="89" t="str">
        <f t="shared" si="123"/>
        <v/>
      </c>
      <c r="AA528" s="89" t="str">
        <f t="shared" si="124"/>
        <v/>
      </c>
      <c r="AB528" s="89" t="str">
        <f t="shared" si="125"/>
        <v/>
      </c>
      <c r="AC528" s="89" t="str">
        <f t="shared" si="126"/>
        <v/>
      </c>
      <c r="AD528" s="100" t="str">
        <f t="shared" si="133"/>
        <v/>
      </c>
      <c r="AE528" s="104" t="str">
        <f t="shared" si="134"/>
        <v/>
      </c>
      <c r="AF528" s="108" t="str">
        <f>IF(AE528&lt;&gt;"",HLOOKUP(AE528,Controle!$2:$3,2,FALSE)+3,"")</f>
        <v/>
      </c>
      <c r="AG528" s="104" t="str">
        <f>IF(AE528&lt;&gt;"",HLOOKUP(AE528,Controle!$2:$3,2,FALSE)+HLOOKUP(AE528,Controle!$2:$3,2,FALSE)*14-8,"")</f>
        <v/>
      </c>
      <c r="AH528" s="105" t="str">
        <f>IF(AJ528&lt;&gt;"",HLOOKUP(AJ528,Controle!$2:$3,2,FALSE)+HLOOKUP(AJ528,Controle!$2:$3,2,FALSE)*14-8,"")</f>
        <v/>
      </c>
      <c r="AI528" s="108" t="str">
        <f>IF(AJ528&lt;&gt;"",HLOOKUP(AJ528,Controle!$2:$3,2,FALSE)+3,"")</f>
        <v/>
      </c>
      <c r="AJ528" s="105" t="str">
        <f t="shared" si="135"/>
        <v/>
      </c>
      <c r="AK528" s="101" t="str">
        <f t="shared" si="136"/>
        <v/>
      </c>
      <c r="AL528" s="89" t="str">
        <f t="shared" si="127"/>
        <v/>
      </c>
      <c r="AM528" s="89" t="str">
        <f t="shared" si="128"/>
        <v/>
      </c>
      <c r="AN528" s="89" t="str">
        <f t="shared" si="129"/>
        <v/>
      </c>
      <c r="AO528" s="89" t="str">
        <f t="shared" si="130"/>
        <v/>
      </c>
      <c r="AP528" s="89" t="str">
        <f t="shared" si="131"/>
        <v/>
      </c>
    </row>
    <row r="529" spans="1:42">
      <c r="A529" t="str">
        <f>IF(B529&lt;&gt;"",VLOOKUP(B529,'Agents Postes'!E$3:F$17,2,FALSE),"")</f>
        <v/>
      </c>
      <c r="B529" s="57"/>
      <c r="C529" s="58"/>
      <c r="D529" s="59"/>
      <c r="E529" s="59"/>
      <c r="F529" s="60"/>
      <c r="G529" s="61"/>
      <c r="H529" s="60"/>
      <c r="I529" s="61"/>
      <c r="J529" s="63"/>
      <c r="K529" s="59"/>
      <c r="L529" s="62"/>
      <c r="M529" s="52"/>
      <c r="N529" s="130"/>
      <c r="P529" s="65" t="str">
        <f t="shared" si="132"/>
        <v>NC</v>
      </c>
      <c r="X529" s="89"/>
      <c r="Y529" s="89" t="str">
        <f t="shared" si="122"/>
        <v/>
      </c>
      <c r="Z529" s="89" t="str">
        <f t="shared" si="123"/>
        <v/>
      </c>
      <c r="AA529" s="89" t="str">
        <f t="shared" si="124"/>
        <v/>
      </c>
      <c r="AB529" s="89" t="str">
        <f t="shared" si="125"/>
        <v/>
      </c>
      <c r="AC529" s="89" t="str">
        <f t="shared" si="126"/>
        <v/>
      </c>
      <c r="AD529" s="100" t="str">
        <f t="shared" si="133"/>
        <v/>
      </c>
      <c r="AE529" s="104" t="str">
        <f t="shared" si="134"/>
        <v/>
      </c>
      <c r="AF529" s="108" t="str">
        <f>IF(AE529&lt;&gt;"",HLOOKUP(AE529,Controle!$2:$3,2,FALSE)+3,"")</f>
        <v/>
      </c>
      <c r="AG529" s="104" t="str">
        <f>IF(AE529&lt;&gt;"",HLOOKUP(AE529,Controle!$2:$3,2,FALSE)+HLOOKUP(AE529,Controle!$2:$3,2,FALSE)*14-8,"")</f>
        <v/>
      </c>
      <c r="AH529" s="105" t="str">
        <f>IF(AJ529&lt;&gt;"",HLOOKUP(AJ529,Controle!$2:$3,2,FALSE)+HLOOKUP(AJ529,Controle!$2:$3,2,FALSE)*14-8,"")</f>
        <v/>
      </c>
      <c r="AI529" s="108" t="str">
        <f>IF(AJ529&lt;&gt;"",HLOOKUP(AJ529,Controle!$2:$3,2,FALSE)+3,"")</f>
        <v/>
      </c>
      <c r="AJ529" s="105" t="str">
        <f t="shared" si="135"/>
        <v/>
      </c>
      <c r="AK529" s="101" t="str">
        <f t="shared" si="136"/>
        <v/>
      </c>
      <c r="AL529" s="89" t="str">
        <f t="shared" si="127"/>
        <v/>
      </c>
      <c r="AM529" s="89" t="str">
        <f t="shared" si="128"/>
        <v/>
      </c>
      <c r="AN529" s="89" t="str">
        <f t="shared" si="129"/>
        <v/>
      </c>
      <c r="AO529" s="89" t="str">
        <f t="shared" si="130"/>
        <v/>
      </c>
      <c r="AP529" s="89" t="str">
        <f t="shared" si="131"/>
        <v/>
      </c>
    </row>
    <row r="530" spans="1:42">
      <c r="A530" t="str">
        <f>IF(B530&lt;&gt;"",VLOOKUP(B530,'Agents Postes'!E$3:F$17,2,FALSE),"")</f>
        <v/>
      </c>
      <c r="B530" s="47"/>
      <c r="C530" s="53"/>
      <c r="D530" s="49"/>
      <c r="E530" s="49"/>
      <c r="F530" s="54"/>
      <c r="G530" s="50"/>
      <c r="H530" s="54"/>
      <c r="I530" s="50"/>
      <c r="J530" s="56"/>
      <c r="K530" s="49"/>
      <c r="L530" s="55"/>
      <c r="M530" s="52"/>
      <c r="N530" s="131"/>
      <c r="P530" s="64" t="str">
        <f t="shared" si="132"/>
        <v>NC</v>
      </c>
      <c r="X530" s="89"/>
      <c r="Y530" s="89" t="str">
        <f t="shared" si="122"/>
        <v/>
      </c>
      <c r="Z530" s="89" t="str">
        <f t="shared" si="123"/>
        <v/>
      </c>
      <c r="AA530" s="89" t="str">
        <f t="shared" si="124"/>
        <v/>
      </c>
      <c r="AB530" s="89" t="str">
        <f t="shared" si="125"/>
        <v/>
      </c>
      <c r="AC530" s="89" t="str">
        <f t="shared" si="126"/>
        <v/>
      </c>
      <c r="AD530" s="100" t="str">
        <f t="shared" si="133"/>
        <v/>
      </c>
      <c r="AE530" s="104" t="str">
        <f t="shared" si="134"/>
        <v/>
      </c>
      <c r="AF530" s="108" t="str">
        <f>IF(AE530&lt;&gt;"",HLOOKUP(AE530,Controle!$2:$3,2,FALSE)+3,"")</f>
        <v/>
      </c>
      <c r="AG530" s="104" t="str">
        <f>IF(AE530&lt;&gt;"",HLOOKUP(AE530,Controle!$2:$3,2,FALSE)+HLOOKUP(AE530,Controle!$2:$3,2,FALSE)*14-8,"")</f>
        <v/>
      </c>
      <c r="AH530" s="105" t="str">
        <f>IF(AJ530&lt;&gt;"",HLOOKUP(AJ530,Controle!$2:$3,2,FALSE)+HLOOKUP(AJ530,Controle!$2:$3,2,FALSE)*14-8,"")</f>
        <v/>
      </c>
      <c r="AI530" s="108" t="str">
        <f>IF(AJ530&lt;&gt;"",HLOOKUP(AJ530,Controle!$2:$3,2,FALSE)+3,"")</f>
        <v/>
      </c>
      <c r="AJ530" s="105" t="str">
        <f t="shared" si="135"/>
        <v/>
      </c>
      <c r="AK530" s="101" t="str">
        <f t="shared" si="136"/>
        <v/>
      </c>
      <c r="AL530" s="89" t="str">
        <f t="shared" si="127"/>
        <v/>
      </c>
      <c r="AM530" s="89" t="str">
        <f t="shared" si="128"/>
        <v/>
      </c>
      <c r="AN530" s="89" t="str">
        <f t="shared" si="129"/>
        <v/>
      </c>
      <c r="AO530" s="89" t="str">
        <f t="shared" si="130"/>
        <v/>
      </c>
      <c r="AP530" s="89" t="str">
        <f t="shared" si="131"/>
        <v/>
      </c>
    </row>
    <row r="531" spans="1:42">
      <c r="A531" t="str">
        <f>IF(B531&lt;&gt;"",VLOOKUP(B531,'Agents Postes'!E$3:F$17,2,FALSE),"")</f>
        <v/>
      </c>
      <c r="B531" s="57"/>
      <c r="C531" s="58"/>
      <c r="D531" s="59"/>
      <c r="E531" s="59"/>
      <c r="F531" s="60"/>
      <c r="G531" s="61"/>
      <c r="H531" s="60"/>
      <c r="I531" s="61"/>
      <c r="J531" s="63"/>
      <c r="K531" s="59"/>
      <c r="L531" s="62"/>
      <c r="M531" s="52"/>
      <c r="N531" s="130"/>
      <c r="P531" s="65" t="str">
        <f t="shared" si="132"/>
        <v>NC</v>
      </c>
      <c r="X531" s="89"/>
      <c r="Y531" s="89" t="str">
        <f t="shared" si="122"/>
        <v/>
      </c>
      <c r="Z531" s="89" t="str">
        <f t="shared" si="123"/>
        <v/>
      </c>
      <c r="AA531" s="89" t="str">
        <f t="shared" si="124"/>
        <v/>
      </c>
      <c r="AB531" s="89" t="str">
        <f t="shared" si="125"/>
        <v/>
      </c>
      <c r="AC531" s="89" t="str">
        <f t="shared" si="126"/>
        <v/>
      </c>
      <c r="AD531" s="100" t="str">
        <f t="shared" si="133"/>
        <v/>
      </c>
      <c r="AE531" s="104" t="str">
        <f t="shared" si="134"/>
        <v/>
      </c>
      <c r="AF531" s="108" t="str">
        <f>IF(AE531&lt;&gt;"",HLOOKUP(AE531,Controle!$2:$3,2,FALSE)+3,"")</f>
        <v/>
      </c>
      <c r="AG531" s="104" t="str">
        <f>IF(AE531&lt;&gt;"",HLOOKUP(AE531,Controle!$2:$3,2,FALSE)+HLOOKUP(AE531,Controle!$2:$3,2,FALSE)*14-8,"")</f>
        <v/>
      </c>
      <c r="AH531" s="105" t="str">
        <f>IF(AJ531&lt;&gt;"",HLOOKUP(AJ531,Controle!$2:$3,2,FALSE)+HLOOKUP(AJ531,Controle!$2:$3,2,FALSE)*14-8,"")</f>
        <v/>
      </c>
      <c r="AI531" s="108" t="str">
        <f>IF(AJ531&lt;&gt;"",HLOOKUP(AJ531,Controle!$2:$3,2,FALSE)+3,"")</f>
        <v/>
      </c>
      <c r="AJ531" s="105" t="str">
        <f t="shared" si="135"/>
        <v/>
      </c>
      <c r="AK531" s="101" t="str">
        <f t="shared" si="136"/>
        <v/>
      </c>
      <c r="AL531" s="89" t="str">
        <f t="shared" si="127"/>
        <v/>
      </c>
      <c r="AM531" s="89" t="str">
        <f t="shared" si="128"/>
        <v/>
      </c>
      <c r="AN531" s="89" t="str">
        <f t="shared" si="129"/>
        <v/>
      </c>
      <c r="AO531" s="89" t="str">
        <f t="shared" si="130"/>
        <v/>
      </c>
      <c r="AP531" s="89" t="str">
        <f t="shared" si="131"/>
        <v/>
      </c>
    </row>
    <row r="532" spans="1:42">
      <c r="A532" t="str">
        <f>IF(B532&lt;&gt;"",VLOOKUP(B532,'Agents Postes'!E$3:F$17,2,FALSE),"")</f>
        <v/>
      </c>
      <c r="B532" s="47"/>
      <c r="C532" s="53"/>
      <c r="D532" s="49"/>
      <c r="E532" s="49"/>
      <c r="F532" s="54"/>
      <c r="G532" s="50"/>
      <c r="H532" s="54"/>
      <c r="I532" s="50"/>
      <c r="J532" s="56"/>
      <c r="K532" s="49"/>
      <c r="L532" s="55"/>
      <c r="M532" s="52"/>
      <c r="N532" s="131"/>
      <c r="P532" s="64" t="str">
        <f t="shared" si="132"/>
        <v>NC</v>
      </c>
      <c r="X532" s="89"/>
      <c r="Y532" s="89" t="str">
        <f t="shared" si="122"/>
        <v/>
      </c>
      <c r="Z532" s="89" t="str">
        <f t="shared" si="123"/>
        <v/>
      </c>
      <c r="AA532" s="89" t="str">
        <f t="shared" si="124"/>
        <v/>
      </c>
      <c r="AB532" s="89" t="str">
        <f t="shared" si="125"/>
        <v/>
      </c>
      <c r="AC532" s="89" t="str">
        <f t="shared" si="126"/>
        <v/>
      </c>
      <c r="AD532" s="100" t="str">
        <f t="shared" si="133"/>
        <v/>
      </c>
      <c r="AE532" s="104" t="str">
        <f t="shared" si="134"/>
        <v/>
      </c>
      <c r="AF532" s="108" t="str">
        <f>IF(AE532&lt;&gt;"",HLOOKUP(AE532,Controle!$2:$3,2,FALSE)+3,"")</f>
        <v/>
      </c>
      <c r="AG532" s="104" t="str">
        <f>IF(AE532&lt;&gt;"",HLOOKUP(AE532,Controle!$2:$3,2,FALSE)+HLOOKUP(AE532,Controle!$2:$3,2,FALSE)*14-8,"")</f>
        <v/>
      </c>
      <c r="AH532" s="105" t="str">
        <f>IF(AJ532&lt;&gt;"",HLOOKUP(AJ532,Controle!$2:$3,2,FALSE)+HLOOKUP(AJ532,Controle!$2:$3,2,FALSE)*14-8,"")</f>
        <v/>
      </c>
      <c r="AI532" s="108" t="str">
        <f>IF(AJ532&lt;&gt;"",HLOOKUP(AJ532,Controle!$2:$3,2,FALSE)+3,"")</f>
        <v/>
      </c>
      <c r="AJ532" s="105" t="str">
        <f t="shared" si="135"/>
        <v/>
      </c>
      <c r="AK532" s="101" t="str">
        <f t="shared" si="136"/>
        <v/>
      </c>
      <c r="AL532" s="89" t="str">
        <f t="shared" si="127"/>
        <v/>
      </c>
      <c r="AM532" s="89" t="str">
        <f t="shared" si="128"/>
        <v/>
      </c>
      <c r="AN532" s="89" t="str">
        <f t="shared" si="129"/>
        <v/>
      </c>
      <c r="AO532" s="89" t="str">
        <f t="shared" si="130"/>
        <v/>
      </c>
      <c r="AP532" s="89" t="str">
        <f t="shared" si="131"/>
        <v/>
      </c>
    </row>
    <row r="533" spans="1:42">
      <c r="A533" t="str">
        <f>IF(B533&lt;&gt;"",VLOOKUP(B533,'Agents Postes'!E$3:F$17,2,FALSE),"")</f>
        <v/>
      </c>
      <c r="B533" s="57"/>
      <c r="C533" s="58"/>
      <c r="D533" s="59"/>
      <c r="E533" s="59"/>
      <c r="F533" s="60"/>
      <c r="G533" s="61"/>
      <c r="H533" s="60"/>
      <c r="I533" s="61"/>
      <c r="J533" s="63"/>
      <c r="K533" s="59"/>
      <c r="L533" s="62"/>
      <c r="M533" s="52"/>
      <c r="N533" s="130"/>
      <c r="P533" s="65" t="str">
        <f t="shared" si="132"/>
        <v>NC</v>
      </c>
      <c r="X533" s="89"/>
      <c r="Y533" s="89" t="str">
        <f t="shared" si="122"/>
        <v/>
      </c>
      <c r="Z533" s="89" t="str">
        <f t="shared" si="123"/>
        <v/>
      </c>
      <c r="AA533" s="89" t="str">
        <f t="shared" si="124"/>
        <v/>
      </c>
      <c r="AB533" s="89" t="str">
        <f t="shared" si="125"/>
        <v/>
      </c>
      <c r="AC533" s="89" t="str">
        <f t="shared" si="126"/>
        <v/>
      </c>
      <c r="AD533" s="100" t="str">
        <f t="shared" si="133"/>
        <v/>
      </c>
      <c r="AE533" s="104" t="str">
        <f t="shared" si="134"/>
        <v/>
      </c>
      <c r="AF533" s="108" t="str">
        <f>IF(AE533&lt;&gt;"",HLOOKUP(AE533,Controle!$2:$3,2,FALSE)+3,"")</f>
        <v/>
      </c>
      <c r="AG533" s="104" t="str">
        <f>IF(AE533&lt;&gt;"",HLOOKUP(AE533,Controle!$2:$3,2,FALSE)+HLOOKUP(AE533,Controle!$2:$3,2,FALSE)*14-8,"")</f>
        <v/>
      </c>
      <c r="AH533" s="105" t="str">
        <f>IF(AJ533&lt;&gt;"",HLOOKUP(AJ533,Controle!$2:$3,2,FALSE)+HLOOKUP(AJ533,Controle!$2:$3,2,FALSE)*14-8,"")</f>
        <v/>
      </c>
      <c r="AI533" s="108" t="str">
        <f>IF(AJ533&lt;&gt;"",HLOOKUP(AJ533,Controle!$2:$3,2,FALSE)+3,"")</f>
        <v/>
      </c>
      <c r="AJ533" s="105" t="str">
        <f t="shared" si="135"/>
        <v/>
      </c>
      <c r="AK533" s="101" t="str">
        <f t="shared" si="136"/>
        <v/>
      </c>
      <c r="AL533" s="89" t="str">
        <f t="shared" si="127"/>
        <v/>
      </c>
      <c r="AM533" s="89" t="str">
        <f t="shared" si="128"/>
        <v/>
      </c>
      <c r="AN533" s="89" t="str">
        <f t="shared" si="129"/>
        <v/>
      </c>
      <c r="AO533" s="89" t="str">
        <f t="shared" si="130"/>
        <v/>
      </c>
      <c r="AP533" s="89" t="str">
        <f t="shared" si="131"/>
        <v/>
      </c>
    </row>
    <row r="534" spans="1:42">
      <c r="A534" t="str">
        <f>IF(B534&lt;&gt;"",VLOOKUP(B534,'Agents Postes'!E$3:F$17,2,FALSE),"")</f>
        <v/>
      </c>
      <c r="B534" s="47"/>
      <c r="C534" s="53"/>
      <c r="D534" s="49"/>
      <c r="E534" s="49"/>
      <c r="F534" s="54"/>
      <c r="G534" s="50"/>
      <c r="H534" s="54"/>
      <c r="I534" s="50"/>
      <c r="J534" s="56"/>
      <c r="K534" s="49"/>
      <c r="L534" s="55"/>
      <c r="M534" s="52"/>
      <c r="N534" s="131"/>
      <c r="P534" s="64" t="str">
        <f t="shared" si="132"/>
        <v>NC</v>
      </c>
      <c r="X534" s="89"/>
      <c r="Y534" s="89" t="str">
        <f t="shared" si="122"/>
        <v/>
      </c>
      <c r="Z534" s="89" t="str">
        <f t="shared" si="123"/>
        <v/>
      </c>
      <c r="AA534" s="89" t="str">
        <f t="shared" si="124"/>
        <v/>
      </c>
      <c r="AB534" s="89" t="str">
        <f t="shared" si="125"/>
        <v/>
      </c>
      <c r="AC534" s="89" t="str">
        <f t="shared" si="126"/>
        <v/>
      </c>
      <c r="AD534" s="100" t="str">
        <f t="shared" si="133"/>
        <v/>
      </c>
      <c r="AE534" s="104" t="str">
        <f t="shared" si="134"/>
        <v/>
      </c>
      <c r="AF534" s="108" t="str">
        <f>IF(AE534&lt;&gt;"",HLOOKUP(AE534,Controle!$2:$3,2,FALSE)+3,"")</f>
        <v/>
      </c>
      <c r="AG534" s="104" t="str">
        <f>IF(AE534&lt;&gt;"",HLOOKUP(AE534,Controle!$2:$3,2,FALSE)+HLOOKUP(AE534,Controle!$2:$3,2,FALSE)*14-8,"")</f>
        <v/>
      </c>
      <c r="AH534" s="105" t="str">
        <f>IF(AJ534&lt;&gt;"",HLOOKUP(AJ534,Controle!$2:$3,2,FALSE)+HLOOKUP(AJ534,Controle!$2:$3,2,FALSE)*14-8,"")</f>
        <v/>
      </c>
      <c r="AI534" s="108" t="str">
        <f>IF(AJ534&lt;&gt;"",HLOOKUP(AJ534,Controle!$2:$3,2,FALSE)+3,"")</f>
        <v/>
      </c>
      <c r="AJ534" s="105" t="str">
        <f t="shared" si="135"/>
        <v/>
      </c>
      <c r="AK534" s="101" t="str">
        <f t="shared" si="136"/>
        <v/>
      </c>
      <c r="AL534" s="89" t="str">
        <f t="shared" si="127"/>
        <v/>
      </c>
      <c r="AM534" s="89" t="str">
        <f t="shared" si="128"/>
        <v/>
      </c>
      <c r="AN534" s="89" t="str">
        <f t="shared" si="129"/>
        <v/>
      </c>
      <c r="AO534" s="89" t="str">
        <f t="shared" si="130"/>
        <v/>
      </c>
      <c r="AP534" s="89" t="str">
        <f t="shared" si="131"/>
        <v/>
      </c>
    </row>
    <row r="535" spans="1:42">
      <c r="A535" t="str">
        <f>IF(B535&lt;&gt;"",VLOOKUP(B535,'Agents Postes'!E$3:F$17,2,FALSE),"")</f>
        <v/>
      </c>
      <c r="B535" s="57"/>
      <c r="C535" s="58"/>
      <c r="D535" s="59"/>
      <c r="E535" s="59"/>
      <c r="F535" s="60"/>
      <c r="G535" s="61"/>
      <c r="H535" s="60"/>
      <c r="I535" s="61"/>
      <c r="J535" s="63"/>
      <c r="K535" s="59"/>
      <c r="L535" s="62"/>
      <c r="M535" s="52"/>
      <c r="N535" s="130"/>
      <c r="P535" s="65" t="str">
        <f t="shared" si="132"/>
        <v>NC</v>
      </c>
      <c r="X535" s="89"/>
      <c r="Y535" s="89" t="str">
        <f t="shared" si="122"/>
        <v/>
      </c>
      <c r="Z535" s="89" t="str">
        <f t="shared" si="123"/>
        <v/>
      </c>
      <c r="AA535" s="89" t="str">
        <f t="shared" si="124"/>
        <v/>
      </c>
      <c r="AB535" s="89" t="str">
        <f t="shared" si="125"/>
        <v/>
      </c>
      <c r="AC535" s="89" t="str">
        <f t="shared" si="126"/>
        <v/>
      </c>
      <c r="AD535" s="100" t="str">
        <f t="shared" si="133"/>
        <v/>
      </c>
      <c r="AE535" s="104" t="str">
        <f t="shared" si="134"/>
        <v/>
      </c>
      <c r="AF535" s="108" t="str">
        <f>IF(AE535&lt;&gt;"",HLOOKUP(AE535,Controle!$2:$3,2,FALSE)+3,"")</f>
        <v/>
      </c>
      <c r="AG535" s="104" t="str">
        <f>IF(AE535&lt;&gt;"",HLOOKUP(AE535,Controle!$2:$3,2,FALSE)+HLOOKUP(AE535,Controle!$2:$3,2,FALSE)*14-8,"")</f>
        <v/>
      </c>
      <c r="AH535" s="105" t="str">
        <f>IF(AJ535&lt;&gt;"",HLOOKUP(AJ535,Controle!$2:$3,2,FALSE)+HLOOKUP(AJ535,Controle!$2:$3,2,FALSE)*14-8,"")</f>
        <v/>
      </c>
      <c r="AI535" s="108" t="str">
        <f>IF(AJ535&lt;&gt;"",HLOOKUP(AJ535,Controle!$2:$3,2,FALSE)+3,"")</f>
        <v/>
      </c>
      <c r="AJ535" s="105" t="str">
        <f t="shared" si="135"/>
        <v/>
      </c>
      <c r="AK535" s="101" t="str">
        <f t="shared" si="136"/>
        <v/>
      </c>
      <c r="AL535" s="89" t="str">
        <f t="shared" si="127"/>
        <v/>
      </c>
      <c r="AM535" s="89" t="str">
        <f t="shared" si="128"/>
        <v/>
      </c>
      <c r="AN535" s="89" t="str">
        <f t="shared" si="129"/>
        <v/>
      </c>
      <c r="AO535" s="89" t="str">
        <f t="shared" si="130"/>
        <v/>
      </c>
      <c r="AP535" s="89" t="str">
        <f t="shared" si="131"/>
        <v/>
      </c>
    </row>
    <row r="536" spans="1:42">
      <c r="A536" t="str">
        <f>IF(B536&lt;&gt;"",VLOOKUP(B536,'Agents Postes'!E$3:F$17,2,FALSE),"")</f>
        <v/>
      </c>
      <c r="B536" s="47"/>
      <c r="C536" s="53"/>
      <c r="D536" s="49"/>
      <c r="E536" s="49"/>
      <c r="F536" s="54"/>
      <c r="G536" s="50"/>
      <c r="H536" s="54"/>
      <c r="I536" s="50"/>
      <c r="J536" s="56"/>
      <c r="K536" s="49"/>
      <c r="L536" s="55"/>
      <c r="M536" s="52"/>
      <c r="N536" s="131"/>
      <c r="P536" s="64" t="str">
        <f t="shared" si="132"/>
        <v>NC</v>
      </c>
      <c r="X536" s="89"/>
      <c r="Y536" s="89" t="str">
        <f t="shared" si="122"/>
        <v/>
      </c>
      <c r="Z536" s="89" t="str">
        <f t="shared" si="123"/>
        <v/>
      </c>
      <c r="AA536" s="89" t="str">
        <f t="shared" si="124"/>
        <v/>
      </c>
      <c r="AB536" s="89" t="str">
        <f t="shared" si="125"/>
        <v/>
      </c>
      <c r="AC536" s="89" t="str">
        <f t="shared" si="126"/>
        <v/>
      </c>
      <c r="AD536" s="100" t="str">
        <f t="shared" si="133"/>
        <v/>
      </c>
      <c r="AE536" s="104" t="str">
        <f t="shared" si="134"/>
        <v/>
      </c>
      <c r="AF536" s="108" t="str">
        <f>IF(AE536&lt;&gt;"",HLOOKUP(AE536,Controle!$2:$3,2,FALSE)+3,"")</f>
        <v/>
      </c>
      <c r="AG536" s="104" t="str">
        <f>IF(AE536&lt;&gt;"",HLOOKUP(AE536,Controle!$2:$3,2,FALSE)+HLOOKUP(AE536,Controle!$2:$3,2,FALSE)*14-8,"")</f>
        <v/>
      </c>
      <c r="AH536" s="105" t="str">
        <f>IF(AJ536&lt;&gt;"",HLOOKUP(AJ536,Controle!$2:$3,2,FALSE)+HLOOKUP(AJ536,Controle!$2:$3,2,FALSE)*14-8,"")</f>
        <v/>
      </c>
      <c r="AI536" s="108" t="str">
        <f>IF(AJ536&lt;&gt;"",HLOOKUP(AJ536,Controle!$2:$3,2,FALSE)+3,"")</f>
        <v/>
      </c>
      <c r="AJ536" s="105" t="str">
        <f t="shared" si="135"/>
        <v/>
      </c>
      <c r="AK536" s="101" t="str">
        <f t="shared" si="136"/>
        <v/>
      </c>
      <c r="AL536" s="89" t="str">
        <f t="shared" si="127"/>
        <v/>
      </c>
      <c r="AM536" s="89" t="str">
        <f t="shared" si="128"/>
        <v/>
      </c>
      <c r="AN536" s="89" t="str">
        <f t="shared" si="129"/>
        <v/>
      </c>
      <c r="AO536" s="89" t="str">
        <f t="shared" si="130"/>
        <v/>
      </c>
      <c r="AP536" s="89" t="str">
        <f t="shared" si="131"/>
        <v/>
      </c>
    </row>
    <row r="537" spans="1:42">
      <c r="A537" t="str">
        <f>IF(B537&lt;&gt;"",VLOOKUP(B537,'Agents Postes'!E$3:F$17,2,FALSE),"")</f>
        <v/>
      </c>
      <c r="B537" s="57"/>
      <c r="C537" s="58"/>
      <c r="D537" s="59"/>
      <c r="E537" s="59"/>
      <c r="F537" s="60"/>
      <c r="G537" s="61"/>
      <c r="H537" s="60"/>
      <c r="I537" s="61"/>
      <c r="J537" s="63"/>
      <c r="K537" s="59"/>
      <c r="L537" s="62"/>
      <c r="M537" s="52"/>
      <c r="N537" s="130"/>
      <c r="P537" s="65" t="str">
        <f t="shared" si="132"/>
        <v>NC</v>
      </c>
      <c r="X537" s="89"/>
      <c r="Y537" s="89" t="str">
        <f t="shared" si="122"/>
        <v/>
      </c>
      <c r="Z537" s="89" t="str">
        <f t="shared" si="123"/>
        <v/>
      </c>
      <c r="AA537" s="89" t="str">
        <f t="shared" si="124"/>
        <v/>
      </c>
      <c r="AB537" s="89" t="str">
        <f t="shared" si="125"/>
        <v/>
      </c>
      <c r="AC537" s="89" t="str">
        <f t="shared" si="126"/>
        <v/>
      </c>
      <c r="AD537" s="100" t="str">
        <f t="shared" si="133"/>
        <v/>
      </c>
      <c r="AE537" s="104" t="str">
        <f t="shared" si="134"/>
        <v/>
      </c>
      <c r="AF537" s="108" t="str">
        <f>IF(AE537&lt;&gt;"",HLOOKUP(AE537,Controle!$2:$3,2,FALSE)+3,"")</f>
        <v/>
      </c>
      <c r="AG537" s="104" t="str">
        <f>IF(AE537&lt;&gt;"",HLOOKUP(AE537,Controle!$2:$3,2,FALSE)+HLOOKUP(AE537,Controle!$2:$3,2,FALSE)*14-8,"")</f>
        <v/>
      </c>
      <c r="AH537" s="105" t="str">
        <f>IF(AJ537&lt;&gt;"",HLOOKUP(AJ537,Controle!$2:$3,2,FALSE)+HLOOKUP(AJ537,Controle!$2:$3,2,FALSE)*14-8,"")</f>
        <v/>
      </c>
      <c r="AI537" s="108" t="str">
        <f>IF(AJ537&lt;&gt;"",HLOOKUP(AJ537,Controle!$2:$3,2,FALSE)+3,"")</f>
        <v/>
      </c>
      <c r="AJ537" s="105" t="str">
        <f t="shared" si="135"/>
        <v/>
      </c>
      <c r="AK537" s="101" t="str">
        <f t="shared" si="136"/>
        <v/>
      </c>
      <c r="AL537" s="89" t="str">
        <f t="shared" si="127"/>
        <v/>
      </c>
      <c r="AM537" s="89" t="str">
        <f t="shared" si="128"/>
        <v/>
      </c>
      <c r="AN537" s="89" t="str">
        <f t="shared" si="129"/>
        <v/>
      </c>
      <c r="AO537" s="89" t="str">
        <f t="shared" si="130"/>
        <v/>
      </c>
      <c r="AP537" s="89" t="str">
        <f t="shared" si="131"/>
        <v/>
      </c>
    </row>
    <row r="538" spans="1:42">
      <c r="A538" t="str">
        <f>IF(B538&lt;&gt;"",VLOOKUP(B538,'Agents Postes'!E$3:F$17,2,FALSE),"")</f>
        <v/>
      </c>
      <c r="B538" s="47"/>
      <c r="C538" s="53"/>
      <c r="D538" s="49"/>
      <c r="E538" s="49"/>
      <c r="F538" s="54"/>
      <c r="G538" s="50"/>
      <c r="H538" s="54"/>
      <c r="I538" s="50"/>
      <c r="J538" s="56"/>
      <c r="K538" s="49"/>
      <c r="L538" s="55"/>
      <c r="M538" s="52"/>
      <c r="N538" s="131"/>
      <c r="P538" s="64" t="str">
        <f t="shared" si="132"/>
        <v>NC</v>
      </c>
      <c r="X538" s="89"/>
      <c r="Y538" s="89" t="str">
        <f t="shared" si="122"/>
        <v/>
      </c>
      <c r="Z538" s="89" t="str">
        <f t="shared" si="123"/>
        <v/>
      </c>
      <c r="AA538" s="89" t="str">
        <f t="shared" si="124"/>
        <v/>
      </c>
      <c r="AB538" s="89" t="str">
        <f t="shared" si="125"/>
        <v/>
      </c>
      <c r="AC538" s="89" t="str">
        <f t="shared" si="126"/>
        <v/>
      </c>
      <c r="AD538" s="100" t="str">
        <f t="shared" si="133"/>
        <v/>
      </c>
      <c r="AE538" s="104" t="str">
        <f t="shared" si="134"/>
        <v/>
      </c>
      <c r="AF538" s="108" t="str">
        <f>IF(AE538&lt;&gt;"",HLOOKUP(AE538,Controle!$2:$3,2,FALSE)+3,"")</f>
        <v/>
      </c>
      <c r="AG538" s="104" t="str">
        <f>IF(AE538&lt;&gt;"",HLOOKUP(AE538,Controle!$2:$3,2,FALSE)+HLOOKUP(AE538,Controle!$2:$3,2,FALSE)*14-8,"")</f>
        <v/>
      </c>
      <c r="AH538" s="105" t="str">
        <f>IF(AJ538&lt;&gt;"",HLOOKUP(AJ538,Controle!$2:$3,2,FALSE)+HLOOKUP(AJ538,Controle!$2:$3,2,FALSE)*14-8,"")</f>
        <v/>
      </c>
      <c r="AI538" s="108" t="str">
        <f>IF(AJ538&lt;&gt;"",HLOOKUP(AJ538,Controle!$2:$3,2,FALSE)+3,"")</f>
        <v/>
      </c>
      <c r="AJ538" s="105" t="str">
        <f t="shared" si="135"/>
        <v/>
      </c>
      <c r="AK538" s="101" t="str">
        <f t="shared" si="136"/>
        <v/>
      </c>
      <c r="AL538" s="89" t="str">
        <f t="shared" si="127"/>
        <v/>
      </c>
      <c r="AM538" s="89" t="str">
        <f t="shared" si="128"/>
        <v/>
      </c>
      <c r="AN538" s="89" t="str">
        <f t="shared" si="129"/>
        <v/>
      </c>
      <c r="AO538" s="89" t="str">
        <f t="shared" si="130"/>
        <v/>
      </c>
      <c r="AP538" s="89" t="str">
        <f t="shared" si="131"/>
        <v/>
      </c>
    </row>
    <row r="539" spans="1:42">
      <c r="A539" t="str">
        <f>IF(B539&lt;&gt;"",VLOOKUP(B539,'Agents Postes'!E$3:F$17,2,FALSE),"")</f>
        <v/>
      </c>
      <c r="B539" s="57"/>
      <c r="C539" s="58"/>
      <c r="D539" s="59"/>
      <c r="E539" s="59"/>
      <c r="F539" s="60"/>
      <c r="G539" s="61"/>
      <c r="H539" s="60"/>
      <c r="I539" s="61"/>
      <c r="J539" s="63"/>
      <c r="K539" s="59"/>
      <c r="L539" s="62"/>
      <c r="M539" s="52"/>
      <c r="N539" s="130"/>
      <c r="P539" s="65" t="str">
        <f t="shared" si="132"/>
        <v>NC</v>
      </c>
      <c r="X539" s="89"/>
      <c r="Y539" s="89" t="str">
        <f t="shared" si="122"/>
        <v/>
      </c>
      <c r="Z539" s="89" t="str">
        <f t="shared" si="123"/>
        <v/>
      </c>
      <c r="AA539" s="89" t="str">
        <f t="shared" si="124"/>
        <v/>
      </c>
      <c r="AB539" s="89" t="str">
        <f t="shared" si="125"/>
        <v/>
      </c>
      <c r="AC539" s="89" t="str">
        <f t="shared" si="126"/>
        <v/>
      </c>
      <c r="AD539" s="100" t="str">
        <f t="shared" si="133"/>
        <v/>
      </c>
      <c r="AE539" s="104" t="str">
        <f t="shared" si="134"/>
        <v/>
      </c>
      <c r="AF539" s="108" t="str">
        <f>IF(AE539&lt;&gt;"",HLOOKUP(AE539,Controle!$2:$3,2,FALSE)+3,"")</f>
        <v/>
      </c>
      <c r="AG539" s="104" t="str">
        <f>IF(AE539&lt;&gt;"",HLOOKUP(AE539,Controle!$2:$3,2,FALSE)+HLOOKUP(AE539,Controle!$2:$3,2,FALSE)*14-8,"")</f>
        <v/>
      </c>
      <c r="AH539" s="105" t="str">
        <f>IF(AJ539&lt;&gt;"",HLOOKUP(AJ539,Controle!$2:$3,2,FALSE)+HLOOKUP(AJ539,Controle!$2:$3,2,FALSE)*14-8,"")</f>
        <v/>
      </c>
      <c r="AI539" s="108" t="str">
        <f>IF(AJ539&lt;&gt;"",HLOOKUP(AJ539,Controle!$2:$3,2,FALSE)+3,"")</f>
        <v/>
      </c>
      <c r="AJ539" s="105" t="str">
        <f t="shared" si="135"/>
        <v/>
      </c>
      <c r="AK539" s="101" t="str">
        <f t="shared" si="136"/>
        <v/>
      </c>
      <c r="AL539" s="89" t="str">
        <f t="shared" si="127"/>
        <v/>
      </c>
      <c r="AM539" s="89" t="str">
        <f t="shared" si="128"/>
        <v/>
      </c>
      <c r="AN539" s="89" t="str">
        <f t="shared" si="129"/>
        <v/>
      </c>
      <c r="AO539" s="89" t="str">
        <f t="shared" si="130"/>
        <v/>
      </c>
      <c r="AP539" s="89" t="str">
        <f t="shared" si="131"/>
        <v/>
      </c>
    </row>
    <row r="540" spans="1:42">
      <c r="A540" t="str">
        <f>IF(B540&lt;&gt;"",VLOOKUP(B540,'Agents Postes'!E$3:F$17,2,FALSE),"")</f>
        <v/>
      </c>
      <c r="B540" s="47"/>
      <c r="C540" s="53"/>
      <c r="D540" s="49"/>
      <c r="E540" s="49"/>
      <c r="F540" s="54"/>
      <c r="G540" s="50"/>
      <c r="H540" s="54"/>
      <c r="I540" s="50"/>
      <c r="J540" s="56"/>
      <c r="K540" s="49"/>
      <c r="L540" s="55"/>
      <c r="M540" s="52"/>
      <c r="N540" s="131"/>
      <c r="P540" s="64" t="str">
        <f t="shared" si="132"/>
        <v>NC</v>
      </c>
      <c r="X540" s="89"/>
      <c r="Y540" s="89" t="str">
        <f t="shared" si="122"/>
        <v/>
      </c>
      <c r="Z540" s="89" t="str">
        <f t="shared" si="123"/>
        <v/>
      </c>
      <c r="AA540" s="89" t="str">
        <f t="shared" si="124"/>
        <v/>
      </c>
      <c r="AB540" s="89" t="str">
        <f t="shared" si="125"/>
        <v/>
      </c>
      <c r="AC540" s="89" t="str">
        <f t="shared" si="126"/>
        <v/>
      </c>
      <c r="AD540" s="100" t="str">
        <f t="shared" si="133"/>
        <v/>
      </c>
      <c r="AE540" s="104" t="str">
        <f t="shared" si="134"/>
        <v/>
      </c>
      <c r="AF540" s="108" t="str">
        <f>IF(AE540&lt;&gt;"",HLOOKUP(AE540,Controle!$2:$3,2,FALSE)+3,"")</f>
        <v/>
      </c>
      <c r="AG540" s="104" t="str">
        <f>IF(AE540&lt;&gt;"",HLOOKUP(AE540,Controle!$2:$3,2,FALSE)+HLOOKUP(AE540,Controle!$2:$3,2,FALSE)*14-8,"")</f>
        <v/>
      </c>
      <c r="AH540" s="105" t="str">
        <f>IF(AJ540&lt;&gt;"",HLOOKUP(AJ540,Controle!$2:$3,2,FALSE)+HLOOKUP(AJ540,Controle!$2:$3,2,FALSE)*14-8,"")</f>
        <v/>
      </c>
      <c r="AI540" s="108" t="str">
        <f>IF(AJ540&lt;&gt;"",HLOOKUP(AJ540,Controle!$2:$3,2,FALSE)+3,"")</f>
        <v/>
      </c>
      <c r="AJ540" s="105" t="str">
        <f t="shared" si="135"/>
        <v/>
      </c>
      <c r="AK540" s="101" t="str">
        <f t="shared" si="136"/>
        <v/>
      </c>
      <c r="AL540" s="89" t="str">
        <f t="shared" si="127"/>
        <v/>
      </c>
      <c r="AM540" s="89" t="str">
        <f t="shared" si="128"/>
        <v/>
      </c>
      <c r="AN540" s="89" t="str">
        <f t="shared" si="129"/>
        <v/>
      </c>
      <c r="AO540" s="89" t="str">
        <f t="shared" si="130"/>
        <v/>
      </c>
      <c r="AP540" s="89" t="str">
        <f t="shared" si="131"/>
        <v/>
      </c>
    </row>
    <row r="541" spans="1:42">
      <c r="A541" t="str">
        <f>IF(B541&lt;&gt;"",VLOOKUP(B541,'Agents Postes'!E$3:F$17,2,FALSE),"")</f>
        <v/>
      </c>
      <c r="B541" s="57"/>
      <c r="C541" s="58"/>
      <c r="D541" s="59"/>
      <c r="E541" s="59"/>
      <c r="F541" s="60"/>
      <c r="G541" s="61"/>
      <c r="H541" s="60"/>
      <c r="I541" s="61"/>
      <c r="J541" s="63"/>
      <c r="K541" s="59"/>
      <c r="L541" s="62"/>
      <c r="M541" s="52"/>
      <c r="N541" s="130"/>
      <c r="P541" s="65" t="str">
        <f t="shared" si="132"/>
        <v>NC</v>
      </c>
      <c r="X541" s="89"/>
      <c r="Y541" s="89" t="str">
        <f t="shared" si="122"/>
        <v/>
      </c>
      <c r="Z541" s="89" t="str">
        <f t="shared" si="123"/>
        <v/>
      </c>
      <c r="AA541" s="89" t="str">
        <f t="shared" si="124"/>
        <v/>
      </c>
      <c r="AB541" s="89" t="str">
        <f t="shared" si="125"/>
        <v/>
      </c>
      <c r="AC541" s="89" t="str">
        <f t="shared" si="126"/>
        <v/>
      </c>
      <c r="AD541" s="100" t="str">
        <f t="shared" si="133"/>
        <v/>
      </c>
      <c r="AE541" s="104" t="str">
        <f t="shared" si="134"/>
        <v/>
      </c>
      <c r="AF541" s="108" t="str">
        <f>IF(AE541&lt;&gt;"",HLOOKUP(AE541,Controle!$2:$3,2,FALSE)+3,"")</f>
        <v/>
      </c>
      <c r="AG541" s="104" t="str">
        <f>IF(AE541&lt;&gt;"",HLOOKUP(AE541,Controle!$2:$3,2,FALSE)+HLOOKUP(AE541,Controle!$2:$3,2,FALSE)*14-8,"")</f>
        <v/>
      </c>
      <c r="AH541" s="105" t="str">
        <f>IF(AJ541&lt;&gt;"",HLOOKUP(AJ541,Controle!$2:$3,2,FALSE)+HLOOKUP(AJ541,Controle!$2:$3,2,FALSE)*14-8,"")</f>
        <v/>
      </c>
      <c r="AI541" s="108" t="str">
        <f>IF(AJ541&lt;&gt;"",HLOOKUP(AJ541,Controle!$2:$3,2,FALSE)+3,"")</f>
        <v/>
      </c>
      <c r="AJ541" s="105" t="str">
        <f t="shared" si="135"/>
        <v/>
      </c>
      <c r="AK541" s="101" t="str">
        <f t="shared" si="136"/>
        <v/>
      </c>
      <c r="AL541" s="89" t="str">
        <f t="shared" si="127"/>
        <v/>
      </c>
      <c r="AM541" s="89" t="str">
        <f t="shared" si="128"/>
        <v/>
      </c>
      <c r="AN541" s="89" t="str">
        <f t="shared" si="129"/>
        <v/>
      </c>
      <c r="AO541" s="89" t="str">
        <f t="shared" si="130"/>
        <v/>
      </c>
      <c r="AP541" s="89" t="str">
        <f t="shared" si="131"/>
        <v/>
      </c>
    </row>
    <row r="542" spans="1:42">
      <c r="A542" t="str">
        <f>IF(B542&lt;&gt;"",VLOOKUP(B542,'Agents Postes'!E$3:F$17,2,FALSE),"")</f>
        <v/>
      </c>
      <c r="B542" s="47"/>
      <c r="C542" s="53"/>
      <c r="D542" s="49"/>
      <c r="E542" s="49"/>
      <c r="F542" s="54"/>
      <c r="G542" s="50"/>
      <c r="H542" s="54"/>
      <c r="I542" s="50"/>
      <c r="J542" s="56"/>
      <c r="K542" s="49"/>
      <c r="L542" s="55"/>
      <c r="M542" s="52"/>
      <c r="N542" s="131"/>
      <c r="P542" s="64" t="str">
        <f t="shared" si="132"/>
        <v>NC</v>
      </c>
      <c r="X542" s="89"/>
      <c r="Y542" s="89" t="str">
        <f t="shared" si="122"/>
        <v/>
      </c>
      <c r="Z542" s="89" t="str">
        <f t="shared" si="123"/>
        <v/>
      </c>
      <c r="AA542" s="89" t="str">
        <f t="shared" si="124"/>
        <v/>
      </c>
      <c r="AB542" s="89" t="str">
        <f t="shared" si="125"/>
        <v/>
      </c>
      <c r="AC542" s="89" t="str">
        <f t="shared" si="126"/>
        <v/>
      </c>
      <c r="AD542" s="100" t="str">
        <f t="shared" si="133"/>
        <v/>
      </c>
      <c r="AE542" s="104" t="str">
        <f t="shared" si="134"/>
        <v/>
      </c>
      <c r="AF542" s="108" t="str">
        <f>IF(AE542&lt;&gt;"",HLOOKUP(AE542,Controle!$2:$3,2,FALSE)+3,"")</f>
        <v/>
      </c>
      <c r="AG542" s="104" t="str">
        <f>IF(AE542&lt;&gt;"",HLOOKUP(AE542,Controle!$2:$3,2,FALSE)+HLOOKUP(AE542,Controle!$2:$3,2,FALSE)*14-8,"")</f>
        <v/>
      </c>
      <c r="AH542" s="105" t="str">
        <f>IF(AJ542&lt;&gt;"",HLOOKUP(AJ542,Controle!$2:$3,2,FALSE)+HLOOKUP(AJ542,Controle!$2:$3,2,FALSE)*14-8,"")</f>
        <v/>
      </c>
      <c r="AI542" s="108" t="str">
        <f>IF(AJ542&lt;&gt;"",HLOOKUP(AJ542,Controle!$2:$3,2,FALSE)+3,"")</f>
        <v/>
      </c>
      <c r="AJ542" s="105" t="str">
        <f t="shared" si="135"/>
        <v/>
      </c>
      <c r="AK542" s="101" t="str">
        <f t="shared" si="136"/>
        <v/>
      </c>
      <c r="AL542" s="89" t="str">
        <f t="shared" si="127"/>
        <v/>
      </c>
      <c r="AM542" s="89" t="str">
        <f t="shared" si="128"/>
        <v/>
      </c>
      <c r="AN542" s="89" t="str">
        <f t="shared" si="129"/>
        <v/>
      </c>
      <c r="AO542" s="89" t="str">
        <f t="shared" si="130"/>
        <v/>
      </c>
      <c r="AP542" s="89" t="str">
        <f t="shared" si="131"/>
        <v/>
      </c>
    </row>
    <row r="543" spans="1:42">
      <c r="A543" t="str">
        <f>IF(B543&lt;&gt;"",VLOOKUP(B543,'Agents Postes'!E$3:F$17,2,FALSE),"")</f>
        <v/>
      </c>
      <c r="B543" s="57"/>
      <c r="C543" s="58"/>
      <c r="D543" s="59"/>
      <c r="E543" s="59"/>
      <c r="F543" s="60"/>
      <c r="G543" s="61"/>
      <c r="H543" s="60"/>
      <c r="I543" s="61"/>
      <c r="J543" s="63"/>
      <c r="K543" s="59"/>
      <c r="L543" s="62"/>
      <c r="M543" s="52"/>
      <c r="N543" s="130"/>
      <c r="P543" s="65" t="str">
        <f t="shared" si="132"/>
        <v>NC</v>
      </c>
      <c r="X543" s="89"/>
      <c r="Y543" s="89" t="str">
        <f t="shared" si="122"/>
        <v/>
      </c>
      <c r="Z543" s="89" t="str">
        <f t="shared" si="123"/>
        <v/>
      </c>
      <c r="AA543" s="89" t="str">
        <f t="shared" si="124"/>
        <v/>
      </c>
      <c r="AB543" s="89" t="str">
        <f t="shared" si="125"/>
        <v/>
      </c>
      <c r="AC543" s="89" t="str">
        <f t="shared" si="126"/>
        <v/>
      </c>
      <c r="AD543" s="100" t="str">
        <f t="shared" si="133"/>
        <v/>
      </c>
      <c r="AE543" s="104" t="str">
        <f t="shared" si="134"/>
        <v/>
      </c>
      <c r="AF543" s="108" t="str">
        <f>IF(AE543&lt;&gt;"",HLOOKUP(AE543,Controle!$2:$3,2,FALSE)+3,"")</f>
        <v/>
      </c>
      <c r="AG543" s="104" t="str">
        <f>IF(AE543&lt;&gt;"",HLOOKUP(AE543,Controle!$2:$3,2,FALSE)+HLOOKUP(AE543,Controle!$2:$3,2,FALSE)*14-8,"")</f>
        <v/>
      </c>
      <c r="AH543" s="105" t="str">
        <f>IF(AJ543&lt;&gt;"",HLOOKUP(AJ543,Controle!$2:$3,2,FALSE)+HLOOKUP(AJ543,Controle!$2:$3,2,FALSE)*14-8,"")</f>
        <v/>
      </c>
      <c r="AI543" s="108" t="str">
        <f>IF(AJ543&lt;&gt;"",HLOOKUP(AJ543,Controle!$2:$3,2,FALSE)+3,"")</f>
        <v/>
      </c>
      <c r="AJ543" s="105" t="str">
        <f t="shared" si="135"/>
        <v/>
      </c>
      <c r="AK543" s="101" t="str">
        <f t="shared" si="136"/>
        <v/>
      </c>
      <c r="AL543" s="89" t="str">
        <f t="shared" si="127"/>
        <v/>
      </c>
      <c r="AM543" s="89" t="str">
        <f t="shared" si="128"/>
        <v/>
      </c>
      <c r="AN543" s="89" t="str">
        <f t="shared" si="129"/>
        <v/>
      </c>
      <c r="AO543" s="89" t="str">
        <f t="shared" si="130"/>
        <v/>
      </c>
      <c r="AP543" s="89" t="str">
        <f t="shared" si="131"/>
        <v/>
      </c>
    </row>
    <row r="544" spans="1:42">
      <c r="A544" t="str">
        <f>IF(B544&lt;&gt;"",VLOOKUP(B544,'Agents Postes'!E$3:F$17,2,FALSE),"")</f>
        <v/>
      </c>
      <c r="B544" s="47"/>
      <c r="C544" s="53"/>
      <c r="D544" s="49"/>
      <c r="E544" s="49"/>
      <c r="F544" s="54"/>
      <c r="G544" s="50"/>
      <c r="H544" s="54"/>
      <c r="I544" s="50"/>
      <c r="J544" s="56"/>
      <c r="K544" s="49"/>
      <c r="L544" s="55"/>
      <c r="M544" s="52"/>
      <c r="N544" s="131"/>
      <c r="P544" s="64" t="str">
        <f t="shared" si="132"/>
        <v>NC</v>
      </c>
      <c r="X544" s="89"/>
      <c r="Y544" s="89" t="str">
        <f t="shared" si="122"/>
        <v/>
      </c>
      <c r="Z544" s="89" t="str">
        <f t="shared" si="123"/>
        <v/>
      </c>
      <c r="AA544" s="89" t="str">
        <f t="shared" si="124"/>
        <v/>
      </c>
      <c r="AB544" s="89" t="str">
        <f t="shared" si="125"/>
        <v/>
      </c>
      <c r="AC544" s="89" t="str">
        <f t="shared" si="126"/>
        <v/>
      </c>
      <c r="AD544" s="100" t="str">
        <f t="shared" si="133"/>
        <v/>
      </c>
      <c r="AE544" s="104" t="str">
        <f t="shared" si="134"/>
        <v/>
      </c>
      <c r="AF544" s="108" t="str">
        <f>IF(AE544&lt;&gt;"",HLOOKUP(AE544,Controle!$2:$3,2,FALSE)+3,"")</f>
        <v/>
      </c>
      <c r="AG544" s="104" t="str">
        <f>IF(AE544&lt;&gt;"",HLOOKUP(AE544,Controle!$2:$3,2,FALSE)+HLOOKUP(AE544,Controle!$2:$3,2,FALSE)*14-8,"")</f>
        <v/>
      </c>
      <c r="AH544" s="105" t="str">
        <f>IF(AJ544&lt;&gt;"",HLOOKUP(AJ544,Controle!$2:$3,2,FALSE)+HLOOKUP(AJ544,Controle!$2:$3,2,FALSE)*14-8,"")</f>
        <v/>
      </c>
      <c r="AI544" s="108" t="str">
        <f>IF(AJ544&lt;&gt;"",HLOOKUP(AJ544,Controle!$2:$3,2,FALSE)+3,"")</f>
        <v/>
      </c>
      <c r="AJ544" s="105" t="str">
        <f t="shared" si="135"/>
        <v/>
      </c>
      <c r="AK544" s="101" t="str">
        <f t="shared" si="136"/>
        <v/>
      </c>
      <c r="AL544" s="89" t="str">
        <f t="shared" si="127"/>
        <v/>
      </c>
      <c r="AM544" s="89" t="str">
        <f t="shared" si="128"/>
        <v/>
      </c>
      <c r="AN544" s="89" t="str">
        <f t="shared" si="129"/>
        <v/>
      </c>
      <c r="AO544" s="89" t="str">
        <f t="shared" si="130"/>
        <v/>
      </c>
      <c r="AP544" s="89" t="str">
        <f t="shared" si="131"/>
        <v/>
      </c>
    </row>
    <row r="545" spans="1:42">
      <c r="A545" t="str">
        <f>IF(B545&lt;&gt;"",VLOOKUP(B545,'Agents Postes'!E$3:F$17,2,FALSE),"")</f>
        <v/>
      </c>
      <c r="B545" s="57"/>
      <c r="C545" s="58"/>
      <c r="D545" s="59"/>
      <c r="E545" s="59"/>
      <c r="F545" s="60"/>
      <c r="G545" s="61"/>
      <c r="H545" s="60"/>
      <c r="I545" s="61"/>
      <c r="J545" s="63"/>
      <c r="K545" s="59"/>
      <c r="L545" s="62"/>
      <c r="M545" s="52"/>
      <c r="N545" s="130"/>
      <c r="P545" s="65" t="str">
        <f t="shared" si="132"/>
        <v>NC</v>
      </c>
      <c r="X545" s="89"/>
      <c r="Y545" s="89" t="str">
        <f t="shared" si="122"/>
        <v/>
      </c>
      <c r="Z545" s="89" t="str">
        <f t="shared" si="123"/>
        <v/>
      </c>
      <c r="AA545" s="89" t="str">
        <f t="shared" si="124"/>
        <v/>
      </c>
      <c r="AB545" s="89" t="str">
        <f t="shared" si="125"/>
        <v/>
      </c>
      <c r="AC545" s="89" t="str">
        <f t="shared" si="126"/>
        <v/>
      </c>
      <c r="AD545" s="100" t="str">
        <f t="shared" si="133"/>
        <v/>
      </c>
      <c r="AE545" s="104" t="str">
        <f t="shared" si="134"/>
        <v/>
      </c>
      <c r="AF545" s="108" t="str">
        <f>IF(AE545&lt;&gt;"",HLOOKUP(AE545,Controle!$2:$3,2,FALSE)+3,"")</f>
        <v/>
      </c>
      <c r="AG545" s="104" t="str">
        <f>IF(AE545&lt;&gt;"",HLOOKUP(AE545,Controle!$2:$3,2,FALSE)+HLOOKUP(AE545,Controle!$2:$3,2,FALSE)*14-8,"")</f>
        <v/>
      </c>
      <c r="AH545" s="105" t="str">
        <f>IF(AJ545&lt;&gt;"",HLOOKUP(AJ545,Controle!$2:$3,2,FALSE)+HLOOKUP(AJ545,Controle!$2:$3,2,FALSE)*14-8,"")</f>
        <v/>
      </c>
      <c r="AI545" s="108" t="str">
        <f>IF(AJ545&lt;&gt;"",HLOOKUP(AJ545,Controle!$2:$3,2,FALSE)+3,"")</f>
        <v/>
      </c>
      <c r="AJ545" s="105" t="str">
        <f t="shared" si="135"/>
        <v/>
      </c>
      <c r="AK545" s="101" t="str">
        <f t="shared" si="136"/>
        <v/>
      </c>
      <c r="AL545" s="89" t="str">
        <f t="shared" si="127"/>
        <v/>
      </c>
      <c r="AM545" s="89" t="str">
        <f t="shared" si="128"/>
        <v/>
      </c>
      <c r="AN545" s="89" t="str">
        <f t="shared" si="129"/>
        <v/>
      </c>
      <c r="AO545" s="89" t="str">
        <f t="shared" si="130"/>
        <v/>
      </c>
      <c r="AP545" s="89" t="str">
        <f t="shared" si="131"/>
        <v/>
      </c>
    </row>
    <row r="546" spans="1:42">
      <c r="A546" t="str">
        <f>IF(B546&lt;&gt;"",VLOOKUP(B546,'Agents Postes'!E$3:F$17,2,FALSE),"")</f>
        <v/>
      </c>
      <c r="B546" s="47"/>
      <c r="C546" s="53"/>
      <c r="D546" s="49"/>
      <c r="E546" s="49"/>
      <c r="F546" s="54"/>
      <c r="G546" s="50"/>
      <c r="H546" s="54"/>
      <c r="I546" s="50"/>
      <c r="J546" s="56"/>
      <c r="K546" s="49"/>
      <c r="L546" s="55"/>
      <c r="M546" s="52"/>
      <c r="N546" s="131"/>
      <c r="P546" s="64" t="str">
        <f t="shared" si="132"/>
        <v>NC</v>
      </c>
      <c r="X546" s="89"/>
      <c r="Y546" s="89" t="str">
        <f t="shared" si="122"/>
        <v/>
      </c>
      <c r="Z546" s="89" t="str">
        <f t="shared" si="123"/>
        <v/>
      </c>
      <c r="AA546" s="89" t="str">
        <f t="shared" si="124"/>
        <v/>
      </c>
      <c r="AB546" s="89" t="str">
        <f t="shared" si="125"/>
        <v/>
      </c>
      <c r="AC546" s="89" t="str">
        <f t="shared" si="126"/>
        <v/>
      </c>
      <c r="AD546" s="100" t="str">
        <f t="shared" si="133"/>
        <v/>
      </c>
      <c r="AE546" s="104" t="str">
        <f t="shared" si="134"/>
        <v/>
      </c>
      <c r="AF546" s="108" t="str">
        <f>IF(AE546&lt;&gt;"",HLOOKUP(AE546,Controle!$2:$3,2,FALSE)+3,"")</f>
        <v/>
      </c>
      <c r="AG546" s="104" t="str">
        <f>IF(AE546&lt;&gt;"",HLOOKUP(AE546,Controle!$2:$3,2,FALSE)+HLOOKUP(AE546,Controle!$2:$3,2,FALSE)*14-8,"")</f>
        <v/>
      </c>
      <c r="AH546" s="105" t="str">
        <f>IF(AJ546&lt;&gt;"",HLOOKUP(AJ546,Controle!$2:$3,2,FALSE)+HLOOKUP(AJ546,Controle!$2:$3,2,FALSE)*14-8,"")</f>
        <v/>
      </c>
      <c r="AI546" s="108" t="str">
        <f>IF(AJ546&lt;&gt;"",HLOOKUP(AJ546,Controle!$2:$3,2,FALSE)+3,"")</f>
        <v/>
      </c>
      <c r="AJ546" s="105" t="str">
        <f t="shared" si="135"/>
        <v/>
      </c>
      <c r="AK546" s="101" t="str">
        <f t="shared" si="136"/>
        <v/>
      </c>
      <c r="AL546" s="89" t="str">
        <f t="shared" si="127"/>
        <v/>
      </c>
      <c r="AM546" s="89" t="str">
        <f t="shared" si="128"/>
        <v/>
      </c>
      <c r="AN546" s="89" t="str">
        <f t="shared" si="129"/>
        <v/>
      </c>
      <c r="AO546" s="89" t="str">
        <f t="shared" si="130"/>
        <v/>
      </c>
      <c r="AP546" s="89" t="str">
        <f t="shared" si="131"/>
        <v/>
      </c>
    </row>
    <row r="547" spans="1:42">
      <c r="A547" t="str">
        <f>IF(B547&lt;&gt;"",VLOOKUP(B547,'Agents Postes'!E$3:F$17,2,FALSE),"")</f>
        <v/>
      </c>
      <c r="B547" s="57"/>
      <c r="C547" s="58"/>
      <c r="D547" s="59"/>
      <c r="E547" s="59"/>
      <c r="F547" s="60"/>
      <c r="G547" s="61"/>
      <c r="H547" s="60"/>
      <c r="I547" s="61"/>
      <c r="J547" s="63"/>
      <c r="K547" s="59"/>
      <c r="L547" s="62"/>
      <c r="M547" s="52"/>
      <c r="N547" s="130"/>
      <c r="P547" s="65" t="str">
        <f t="shared" si="132"/>
        <v>NC</v>
      </c>
      <c r="X547" s="89"/>
      <c r="Y547" s="89" t="str">
        <f t="shared" si="122"/>
        <v/>
      </c>
      <c r="Z547" s="89" t="str">
        <f t="shared" si="123"/>
        <v/>
      </c>
      <c r="AA547" s="89" t="str">
        <f t="shared" si="124"/>
        <v/>
      </c>
      <c r="AB547" s="89" t="str">
        <f t="shared" si="125"/>
        <v/>
      </c>
      <c r="AC547" s="89" t="str">
        <f t="shared" si="126"/>
        <v/>
      </c>
      <c r="AD547" s="100" t="str">
        <f t="shared" si="133"/>
        <v/>
      </c>
      <c r="AE547" s="104" t="str">
        <f t="shared" si="134"/>
        <v/>
      </c>
      <c r="AF547" s="108" t="str">
        <f>IF(AE547&lt;&gt;"",HLOOKUP(AE547,Controle!$2:$3,2,FALSE)+3,"")</f>
        <v/>
      </c>
      <c r="AG547" s="104" t="str">
        <f>IF(AE547&lt;&gt;"",HLOOKUP(AE547,Controle!$2:$3,2,FALSE)+HLOOKUP(AE547,Controle!$2:$3,2,FALSE)*14-8,"")</f>
        <v/>
      </c>
      <c r="AH547" s="105" t="str">
        <f>IF(AJ547&lt;&gt;"",HLOOKUP(AJ547,Controle!$2:$3,2,FALSE)+HLOOKUP(AJ547,Controle!$2:$3,2,FALSE)*14-8,"")</f>
        <v/>
      </c>
      <c r="AI547" s="108" t="str">
        <f>IF(AJ547&lt;&gt;"",HLOOKUP(AJ547,Controle!$2:$3,2,FALSE)+3,"")</f>
        <v/>
      </c>
      <c r="AJ547" s="105" t="str">
        <f t="shared" si="135"/>
        <v/>
      </c>
      <c r="AK547" s="101" t="str">
        <f t="shared" si="136"/>
        <v/>
      </c>
      <c r="AL547" s="89" t="str">
        <f t="shared" si="127"/>
        <v/>
      </c>
      <c r="AM547" s="89" t="str">
        <f t="shared" si="128"/>
        <v/>
      </c>
      <c r="AN547" s="89" t="str">
        <f t="shared" si="129"/>
        <v/>
      </c>
      <c r="AO547" s="89" t="str">
        <f t="shared" si="130"/>
        <v/>
      </c>
      <c r="AP547" s="89" t="str">
        <f t="shared" si="131"/>
        <v/>
      </c>
    </row>
    <row r="548" spans="1:42">
      <c r="A548" t="str">
        <f>IF(B548&lt;&gt;"",VLOOKUP(B548,'Agents Postes'!E$3:F$17,2,FALSE),"")</f>
        <v/>
      </c>
      <c r="B548" s="47"/>
      <c r="C548" s="53"/>
      <c r="D548" s="49"/>
      <c r="E548" s="49"/>
      <c r="F548" s="54"/>
      <c r="G548" s="50"/>
      <c r="H548" s="54"/>
      <c r="I548" s="50"/>
      <c r="J548" s="56"/>
      <c r="K548" s="49"/>
      <c r="L548" s="55"/>
      <c r="M548" s="52"/>
      <c r="N548" s="131"/>
      <c r="P548" s="64" t="str">
        <f t="shared" si="132"/>
        <v>NC</v>
      </c>
      <c r="X548" s="89"/>
      <c r="Y548" s="89" t="str">
        <f t="shared" si="122"/>
        <v/>
      </c>
      <c r="Z548" s="89" t="str">
        <f t="shared" si="123"/>
        <v/>
      </c>
      <c r="AA548" s="89" t="str">
        <f t="shared" si="124"/>
        <v/>
      </c>
      <c r="AB548" s="89" t="str">
        <f t="shared" si="125"/>
        <v/>
      </c>
      <c r="AC548" s="89" t="str">
        <f t="shared" si="126"/>
        <v/>
      </c>
      <c r="AD548" s="100" t="str">
        <f t="shared" si="133"/>
        <v/>
      </c>
      <c r="AE548" s="104" t="str">
        <f t="shared" si="134"/>
        <v/>
      </c>
      <c r="AF548" s="108" t="str">
        <f>IF(AE548&lt;&gt;"",HLOOKUP(AE548,Controle!$2:$3,2,FALSE)+3,"")</f>
        <v/>
      </c>
      <c r="AG548" s="104" t="str">
        <f>IF(AE548&lt;&gt;"",HLOOKUP(AE548,Controle!$2:$3,2,FALSE)+HLOOKUP(AE548,Controle!$2:$3,2,FALSE)*14-8,"")</f>
        <v/>
      </c>
      <c r="AH548" s="105" t="str">
        <f>IF(AJ548&lt;&gt;"",HLOOKUP(AJ548,Controle!$2:$3,2,FALSE)+HLOOKUP(AJ548,Controle!$2:$3,2,FALSE)*14-8,"")</f>
        <v/>
      </c>
      <c r="AI548" s="108" t="str">
        <f>IF(AJ548&lt;&gt;"",HLOOKUP(AJ548,Controle!$2:$3,2,FALSE)+3,"")</f>
        <v/>
      </c>
      <c r="AJ548" s="105" t="str">
        <f t="shared" si="135"/>
        <v/>
      </c>
      <c r="AK548" s="101" t="str">
        <f t="shared" si="136"/>
        <v/>
      </c>
      <c r="AL548" s="89" t="str">
        <f t="shared" si="127"/>
        <v/>
      </c>
      <c r="AM548" s="89" t="str">
        <f t="shared" si="128"/>
        <v/>
      </c>
      <c r="AN548" s="89" t="str">
        <f t="shared" si="129"/>
        <v/>
      </c>
      <c r="AO548" s="89" t="str">
        <f t="shared" si="130"/>
        <v/>
      </c>
      <c r="AP548" s="89" t="str">
        <f t="shared" si="131"/>
        <v/>
      </c>
    </row>
    <row r="549" spans="1:42">
      <c r="A549" t="str">
        <f>IF(B549&lt;&gt;"",VLOOKUP(B549,'Agents Postes'!E$3:F$17,2,FALSE),"")</f>
        <v/>
      </c>
      <c r="B549" s="57"/>
      <c r="C549" s="58"/>
      <c r="D549" s="59"/>
      <c r="E549" s="59"/>
      <c r="F549" s="60"/>
      <c r="G549" s="61"/>
      <c r="H549" s="60"/>
      <c r="I549" s="61"/>
      <c r="J549" s="63"/>
      <c r="K549" s="59"/>
      <c r="L549" s="62"/>
      <c r="M549" s="52"/>
      <c r="N549" s="130"/>
      <c r="P549" s="65" t="str">
        <f t="shared" si="132"/>
        <v>NC</v>
      </c>
      <c r="X549" s="89"/>
      <c r="Y549" s="89" t="str">
        <f t="shared" si="122"/>
        <v/>
      </c>
      <c r="Z549" s="89" t="str">
        <f t="shared" si="123"/>
        <v/>
      </c>
      <c r="AA549" s="89" t="str">
        <f t="shared" si="124"/>
        <v/>
      </c>
      <c r="AB549" s="89" t="str">
        <f t="shared" si="125"/>
        <v/>
      </c>
      <c r="AC549" s="89" t="str">
        <f t="shared" si="126"/>
        <v/>
      </c>
      <c r="AD549" s="100" t="str">
        <f t="shared" si="133"/>
        <v/>
      </c>
      <c r="AE549" s="104" t="str">
        <f t="shared" si="134"/>
        <v/>
      </c>
      <c r="AF549" s="108" t="str">
        <f>IF(AE549&lt;&gt;"",HLOOKUP(AE549,Controle!$2:$3,2,FALSE)+3,"")</f>
        <v/>
      </c>
      <c r="AG549" s="104" t="str">
        <f>IF(AE549&lt;&gt;"",HLOOKUP(AE549,Controle!$2:$3,2,FALSE)+HLOOKUP(AE549,Controle!$2:$3,2,FALSE)*14-8,"")</f>
        <v/>
      </c>
      <c r="AH549" s="105" t="str">
        <f>IF(AJ549&lt;&gt;"",HLOOKUP(AJ549,Controle!$2:$3,2,FALSE)+HLOOKUP(AJ549,Controle!$2:$3,2,FALSE)*14-8,"")</f>
        <v/>
      </c>
      <c r="AI549" s="108" t="str">
        <f>IF(AJ549&lt;&gt;"",HLOOKUP(AJ549,Controle!$2:$3,2,FALSE)+3,"")</f>
        <v/>
      </c>
      <c r="AJ549" s="105" t="str">
        <f t="shared" si="135"/>
        <v/>
      </c>
      <c r="AK549" s="101" t="str">
        <f t="shared" si="136"/>
        <v/>
      </c>
      <c r="AL549" s="89" t="str">
        <f t="shared" si="127"/>
        <v/>
      </c>
      <c r="AM549" s="89" t="str">
        <f t="shared" si="128"/>
        <v/>
      </c>
      <c r="AN549" s="89" t="str">
        <f t="shared" si="129"/>
        <v/>
      </c>
      <c r="AO549" s="89" t="str">
        <f t="shared" si="130"/>
        <v/>
      </c>
      <c r="AP549" s="89" t="str">
        <f t="shared" si="131"/>
        <v/>
      </c>
    </row>
    <row r="550" spans="1:42">
      <c r="A550" t="str">
        <f>IF(B550&lt;&gt;"",VLOOKUP(B550,'Agents Postes'!E$3:F$17,2,FALSE),"")</f>
        <v/>
      </c>
      <c r="B550" s="47"/>
      <c r="C550" s="53"/>
      <c r="D550" s="49"/>
      <c r="E550" s="49"/>
      <c r="F550" s="54"/>
      <c r="G550" s="50"/>
      <c r="H550" s="54"/>
      <c r="I550" s="50"/>
      <c r="J550" s="56"/>
      <c r="K550" s="49"/>
      <c r="L550" s="55"/>
      <c r="M550" s="52"/>
      <c r="N550" s="131"/>
      <c r="P550" s="64" t="str">
        <f t="shared" si="132"/>
        <v>NC</v>
      </c>
      <c r="X550" s="89"/>
      <c r="Y550" s="89" t="str">
        <f t="shared" si="122"/>
        <v/>
      </c>
      <c r="Z550" s="89" t="str">
        <f t="shared" si="123"/>
        <v/>
      </c>
      <c r="AA550" s="89" t="str">
        <f t="shared" si="124"/>
        <v/>
      </c>
      <c r="AB550" s="89" t="str">
        <f t="shared" si="125"/>
        <v/>
      </c>
      <c r="AC550" s="89" t="str">
        <f t="shared" si="126"/>
        <v/>
      </c>
      <c r="AD550" s="100" t="str">
        <f t="shared" si="133"/>
        <v/>
      </c>
      <c r="AE550" s="104" t="str">
        <f t="shared" si="134"/>
        <v/>
      </c>
      <c r="AF550" s="108" t="str">
        <f>IF(AE550&lt;&gt;"",HLOOKUP(AE550,Controle!$2:$3,2,FALSE)+3,"")</f>
        <v/>
      </c>
      <c r="AG550" s="104" t="str">
        <f>IF(AE550&lt;&gt;"",HLOOKUP(AE550,Controle!$2:$3,2,FALSE)+HLOOKUP(AE550,Controle!$2:$3,2,FALSE)*14-8,"")</f>
        <v/>
      </c>
      <c r="AH550" s="105" t="str">
        <f>IF(AJ550&lt;&gt;"",HLOOKUP(AJ550,Controle!$2:$3,2,FALSE)+HLOOKUP(AJ550,Controle!$2:$3,2,FALSE)*14-8,"")</f>
        <v/>
      </c>
      <c r="AI550" s="108" t="str">
        <f>IF(AJ550&lt;&gt;"",HLOOKUP(AJ550,Controle!$2:$3,2,FALSE)+3,"")</f>
        <v/>
      </c>
      <c r="AJ550" s="105" t="str">
        <f t="shared" si="135"/>
        <v/>
      </c>
      <c r="AK550" s="101" t="str">
        <f t="shared" si="136"/>
        <v/>
      </c>
      <c r="AL550" s="89" t="str">
        <f t="shared" si="127"/>
        <v/>
      </c>
      <c r="AM550" s="89" t="str">
        <f t="shared" si="128"/>
        <v/>
      </c>
      <c r="AN550" s="89" t="str">
        <f t="shared" si="129"/>
        <v/>
      </c>
      <c r="AO550" s="89" t="str">
        <f t="shared" si="130"/>
        <v/>
      </c>
      <c r="AP550" s="89" t="str">
        <f t="shared" si="131"/>
        <v/>
      </c>
    </row>
    <row r="551" spans="1:42">
      <c r="A551" t="str">
        <f>IF(B551&lt;&gt;"",VLOOKUP(B551,'Agents Postes'!E$3:F$17,2,FALSE),"")</f>
        <v/>
      </c>
      <c r="B551" s="57"/>
      <c r="C551" s="58"/>
      <c r="D551" s="59"/>
      <c r="E551" s="59"/>
      <c r="F551" s="60"/>
      <c r="G551" s="61"/>
      <c r="H551" s="60"/>
      <c r="I551" s="61"/>
      <c r="J551" s="63"/>
      <c r="K551" s="59"/>
      <c r="L551" s="62"/>
      <c r="M551" s="52"/>
      <c r="N551" s="130"/>
      <c r="P551" s="65" t="str">
        <f t="shared" si="132"/>
        <v>NC</v>
      </c>
      <c r="X551" s="89"/>
      <c r="Y551" s="89" t="str">
        <f t="shared" si="122"/>
        <v/>
      </c>
      <c r="Z551" s="89" t="str">
        <f t="shared" si="123"/>
        <v/>
      </c>
      <c r="AA551" s="89" t="str">
        <f t="shared" si="124"/>
        <v/>
      </c>
      <c r="AB551" s="89" t="str">
        <f t="shared" si="125"/>
        <v/>
      </c>
      <c r="AC551" s="89" t="str">
        <f t="shared" si="126"/>
        <v/>
      </c>
      <c r="AD551" s="100" t="str">
        <f t="shared" si="133"/>
        <v/>
      </c>
      <c r="AE551" s="104" t="str">
        <f t="shared" si="134"/>
        <v/>
      </c>
      <c r="AF551" s="108" t="str">
        <f>IF(AE551&lt;&gt;"",HLOOKUP(AE551,Controle!$2:$3,2,FALSE)+3,"")</f>
        <v/>
      </c>
      <c r="AG551" s="104" t="str">
        <f>IF(AE551&lt;&gt;"",HLOOKUP(AE551,Controle!$2:$3,2,FALSE)+HLOOKUP(AE551,Controle!$2:$3,2,FALSE)*14-8,"")</f>
        <v/>
      </c>
      <c r="AH551" s="105" t="str">
        <f>IF(AJ551&lt;&gt;"",HLOOKUP(AJ551,Controle!$2:$3,2,FALSE)+HLOOKUP(AJ551,Controle!$2:$3,2,FALSE)*14-8,"")</f>
        <v/>
      </c>
      <c r="AI551" s="108" t="str">
        <f>IF(AJ551&lt;&gt;"",HLOOKUP(AJ551,Controle!$2:$3,2,FALSE)+3,"")</f>
        <v/>
      </c>
      <c r="AJ551" s="105" t="str">
        <f t="shared" si="135"/>
        <v/>
      </c>
      <c r="AK551" s="101" t="str">
        <f t="shared" si="136"/>
        <v/>
      </c>
      <c r="AL551" s="89" t="str">
        <f t="shared" si="127"/>
        <v/>
      </c>
      <c r="AM551" s="89" t="str">
        <f t="shared" si="128"/>
        <v/>
      </c>
      <c r="AN551" s="89" t="str">
        <f t="shared" si="129"/>
        <v/>
      </c>
      <c r="AO551" s="89" t="str">
        <f t="shared" si="130"/>
        <v/>
      </c>
      <c r="AP551" s="89" t="str">
        <f t="shared" si="131"/>
        <v/>
      </c>
    </row>
    <row r="552" spans="1:42">
      <c r="A552" t="str">
        <f>IF(B552&lt;&gt;"",VLOOKUP(B552,'Agents Postes'!E$3:F$17,2,FALSE),"")</f>
        <v/>
      </c>
      <c r="B552" s="47"/>
      <c r="C552" s="53"/>
      <c r="D552" s="49"/>
      <c r="E552" s="49"/>
      <c r="F552" s="54"/>
      <c r="G552" s="50"/>
      <c r="H552" s="54"/>
      <c r="I552" s="50"/>
      <c r="J552" s="56"/>
      <c r="K552" s="49"/>
      <c r="L552" s="55"/>
      <c r="M552" s="52"/>
      <c r="N552" s="131"/>
      <c r="P552" s="64" t="str">
        <f t="shared" si="132"/>
        <v>NC</v>
      </c>
      <c r="X552" s="89"/>
      <c r="Y552" s="89" t="str">
        <f t="shared" si="122"/>
        <v/>
      </c>
      <c r="Z552" s="89" t="str">
        <f t="shared" si="123"/>
        <v/>
      </c>
      <c r="AA552" s="89" t="str">
        <f t="shared" si="124"/>
        <v/>
      </c>
      <c r="AB552" s="89" t="str">
        <f t="shared" si="125"/>
        <v/>
      </c>
      <c r="AC552" s="89" t="str">
        <f t="shared" si="126"/>
        <v/>
      </c>
      <c r="AD552" s="100" t="str">
        <f t="shared" si="133"/>
        <v/>
      </c>
      <c r="AE552" s="104" t="str">
        <f t="shared" si="134"/>
        <v/>
      </c>
      <c r="AF552" s="108" t="str">
        <f>IF(AE552&lt;&gt;"",HLOOKUP(AE552,Controle!$2:$3,2,FALSE)+3,"")</f>
        <v/>
      </c>
      <c r="AG552" s="104" t="str">
        <f>IF(AE552&lt;&gt;"",HLOOKUP(AE552,Controle!$2:$3,2,FALSE)+HLOOKUP(AE552,Controle!$2:$3,2,FALSE)*14-8,"")</f>
        <v/>
      </c>
      <c r="AH552" s="105" t="str">
        <f>IF(AJ552&lt;&gt;"",HLOOKUP(AJ552,Controle!$2:$3,2,FALSE)+HLOOKUP(AJ552,Controle!$2:$3,2,FALSE)*14-8,"")</f>
        <v/>
      </c>
      <c r="AI552" s="108" t="str">
        <f>IF(AJ552&lt;&gt;"",HLOOKUP(AJ552,Controle!$2:$3,2,FALSE)+3,"")</f>
        <v/>
      </c>
      <c r="AJ552" s="105" t="str">
        <f t="shared" si="135"/>
        <v/>
      </c>
      <c r="AK552" s="101" t="str">
        <f t="shared" si="136"/>
        <v/>
      </c>
      <c r="AL552" s="89" t="str">
        <f t="shared" si="127"/>
        <v/>
      </c>
      <c r="AM552" s="89" t="str">
        <f t="shared" si="128"/>
        <v/>
      </c>
      <c r="AN552" s="89" t="str">
        <f t="shared" si="129"/>
        <v/>
      </c>
      <c r="AO552" s="89" t="str">
        <f t="shared" si="130"/>
        <v/>
      </c>
      <c r="AP552" s="89" t="str">
        <f t="shared" si="131"/>
        <v/>
      </c>
    </row>
    <row r="553" spans="1:42">
      <c r="A553" t="str">
        <f>IF(B553&lt;&gt;"",VLOOKUP(B553,'Agents Postes'!E$3:F$17,2,FALSE),"")</f>
        <v/>
      </c>
      <c r="B553" s="57"/>
      <c r="C553" s="58"/>
      <c r="D553" s="59"/>
      <c r="E553" s="59"/>
      <c r="F553" s="60"/>
      <c r="G553" s="61"/>
      <c r="H553" s="60"/>
      <c r="I553" s="61"/>
      <c r="J553" s="63"/>
      <c r="K553" s="59"/>
      <c r="L553" s="62"/>
      <c r="M553" s="52"/>
      <c r="N553" s="130"/>
      <c r="P553" s="65" t="str">
        <f t="shared" si="132"/>
        <v>NC</v>
      </c>
      <c r="X553" s="89"/>
      <c r="Y553" s="89" t="str">
        <f t="shared" si="122"/>
        <v/>
      </c>
      <c r="Z553" s="89" t="str">
        <f t="shared" si="123"/>
        <v/>
      </c>
      <c r="AA553" s="89" t="str">
        <f t="shared" si="124"/>
        <v/>
      </c>
      <c r="AB553" s="89" t="str">
        <f t="shared" si="125"/>
        <v/>
      </c>
      <c r="AC553" s="89" t="str">
        <f t="shared" si="126"/>
        <v/>
      </c>
      <c r="AD553" s="100" t="str">
        <f t="shared" si="133"/>
        <v/>
      </c>
      <c r="AE553" s="104" t="str">
        <f t="shared" si="134"/>
        <v/>
      </c>
      <c r="AF553" s="108" t="str">
        <f>IF(AE553&lt;&gt;"",HLOOKUP(AE553,Controle!$2:$3,2,FALSE)+3,"")</f>
        <v/>
      </c>
      <c r="AG553" s="104" t="str">
        <f>IF(AE553&lt;&gt;"",HLOOKUP(AE553,Controle!$2:$3,2,FALSE)+HLOOKUP(AE553,Controle!$2:$3,2,FALSE)*14-8,"")</f>
        <v/>
      </c>
      <c r="AH553" s="105" t="str">
        <f>IF(AJ553&lt;&gt;"",HLOOKUP(AJ553,Controle!$2:$3,2,FALSE)+HLOOKUP(AJ553,Controle!$2:$3,2,FALSE)*14-8,"")</f>
        <v/>
      </c>
      <c r="AI553" s="108" t="str">
        <f>IF(AJ553&lt;&gt;"",HLOOKUP(AJ553,Controle!$2:$3,2,FALSE)+3,"")</f>
        <v/>
      </c>
      <c r="AJ553" s="105" t="str">
        <f t="shared" si="135"/>
        <v/>
      </c>
      <c r="AK553" s="101" t="str">
        <f t="shared" si="136"/>
        <v/>
      </c>
      <c r="AL553" s="89" t="str">
        <f t="shared" si="127"/>
        <v/>
      </c>
      <c r="AM553" s="89" t="str">
        <f t="shared" si="128"/>
        <v/>
      </c>
      <c r="AN553" s="89" t="str">
        <f t="shared" si="129"/>
        <v/>
      </c>
      <c r="AO553" s="89" t="str">
        <f t="shared" si="130"/>
        <v/>
      </c>
      <c r="AP553" s="89" t="str">
        <f t="shared" si="131"/>
        <v/>
      </c>
    </row>
    <row r="554" spans="1:42">
      <c r="A554" t="str">
        <f>IF(B554&lt;&gt;"",VLOOKUP(B554,'Agents Postes'!E$3:F$17,2,FALSE),"")</f>
        <v/>
      </c>
      <c r="B554" s="47"/>
      <c r="C554" s="53"/>
      <c r="D554" s="49"/>
      <c r="E554" s="49"/>
      <c r="F554" s="54"/>
      <c r="G554" s="50"/>
      <c r="H554" s="54"/>
      <c r="I554" s="50"/>
      <c r="J554" s="56"/>
      <c r="K554" s="49"/>
      <c r="L554" s="55"/>
      <c r="M554" s="52"/>
      <c r="N554" s="131"/>
      <c r="P554" s="64" t="str">
        <f t="shared" si="132"/>
        <v>NC</v>
      </c>
      <c r="X554" s="89"/>
      <c r="Y554" s="89" t="str">
        <f t="shared" si="122"/>
        <v/>
      </c>
      <c r="Z554" s="89" t="str">
        <f t="shared" si="123"/>
        <v/>
      </c>
      <c r="AA554" s="89" t="str">
        <f t="shared" si="124"/>
        <v/>
      </c>
      <c r="AB554" s="89" t="str">
        <f t="shared" si="125"/>
        <v/>
      </c>
      <c r="AC554" s="89" t="str">
        <f t="shared" si="126"/>
        <v/>
      </c>
      <c r="AD554" s="100" t="str">
        <f t="shared" si="133"/>
        <v/>
      </c>
      <c r="AE554" s="104" t="str">
        <f t="shared" si="134"/>
        <v/>
      </c>
      <c r="AF554" s="108" t="str">
        <f>IF(AE554&lt;&gt;"",HLOOKUP(AE554,Controle!$2:$3,2,FALSE)+3,"")</f>
        <v/>
      </c>
      <c r="AG554" s="104" t="str">
        <f>IF(AE554&lt;&gt;"",HLOOKUP(AE554,Controle!$2:$3,2,FALSE)+HLOOKUP(AE554,Controle!$2:$3,2,FALSE)*14-8,"")</f>
        <v/>
      </c>
      <c r="AH554" s="105" t="str">
        <f>IF(AJ554&lt;&gt;"",HLOOKUP(AJ554,Controle!$2:$3,2,FALSE)+HLOOKUP(AJ554,Controle!$2:$3,2,FALSE)*14-8,"")</f>
        <v/>
      </c>
      <c r="AI554" s="108" t="str">
        <f>IF(AJ554&lt;&gt;"",HLOOKUP(AJ554,Controle!$2:$3,2,FALSE)+3,"")</f>
        <v/>
      </c>
      <c r="AJ554" s="105" t="str">
        <f t="shared" si="135"/>
        <v/>
      </c>
      <c r="AK554" s="101" t="str">
        <f t="shared" si="136"/>
        <v/>
      </c>
      <c r="AL554" s="89" t="str">
        <f t="shared" si="127"/>
        <v/>
      </c>
      <c r="AM554" s="89" t="str">
        <f t="shared" si="128"/>
        <v/>
      </c>
      <c r="AN554" s="89" t="str">
        <f t="shared" si="129"/>
        <v/>
      </c>
      <c r="AO554" s="89" t="str">
        <f t="shared" si="130"/>
        <v/>
      </c>
      <c r="AP554" s="89" t="str">
        <f t="shared" si="131"/>
        <v/>
      </c>
    </row>
    <row r="555" spans="1:42">
      <c r="A555" t="str">
        <f>IF(B555&lt;&gt;"",VLOOKUP(B555,'Agents Postes'!E$3:F$17,2,FALSE),"")</f>
        <v/>
      </c>
      <c r="B555" s="57"/>
      <c r="C555" s="58"/>
      <c r="D555" s="59"/>
      <c r="E555" s="59"/>
      <c r="F555" s="60"/>
      <c r="G555" s="61"/>
      <c r="H555" s="60"/>
      <c r="I555" s="61"/>
      <c r="J555" s="63"/>
      <c r="K555" s="59"/>
      <c r="L555" s="62"/>
      <c r="M555" s="52"/>
      <c r="N555" s="130"/>
      <c r="P555" s="65" t="str">
        <f t="shared" si="132"/>
        <v>NC</v>
      </c>
      <c r="X555" s="89"/>
      <c r="Y555" s="89" t="str">
        <f t="shared" si="122"/>
        <v/>
      </c>
      <c r="Z555" s="89" t="str">
        <f t="shared" si="123"/>
        <v/>
      </c>
      <c r="AA555" s="89" t="str">
        <f t="shared" si="124"/>
        <v/>
      </c>
      <c r="AB555" s="89" t="str">
        <f t="shared" si="125"/>
        <v/>
      </c>
      <c r="AC555" s="89" t="str">
        <f t="shared" si="126"/>
        <v/>
      </c>
      <c r="AD555" s="100" t="str">
        <f t="shared" si="133"/>
        <v/>
      </c>
      <c r="AE555" s="104" t="str">
        <f t="shared" si="134"/>
        <v/>
      </c>
      <c r="AF555" s="108" t="str">
        <f>IF(AE555&lt;&gt;"",HLOOKUP(AE555,Controle!$2:$3,2,FALSE)+3,"")</f>
        <v/>
      </c>
      <c r="AG555" s="104" t="str">
        <f>IF(AE555&lt;&gt;"",HLOOKUP(AE555,Controle!$2:$3,2,FALSE)+HLOOKUP(AE555,Controle!$2:$3,2,FALSE)*14-8,"")</f>
        <v/>
      </c>
      <c r="AH555" s="105" t="str">
        <f>IF(AJ555&lt;&gt;"",HLOOKUP(AJ555,Controle!$2:$3,2,FALSE)+HLOOKUP(AJ555,Controle!$2:$3,2,FALSE)*14-8,"")</f>
        <v/>
      </c>
      <c r="AI555" s="108" t="str">
        <f>IF(AJ555&lt;&gt;"",HLOOKUP(AJ555,Controle!$2:$3,2,FALSE)+3,"")</f>
        <v/>
      </c>
      <c r="AJ555" s="105" t="str">
        <f t="shared" si="135"/>
        <v/>
      </c>
      <c r="AK555" s="101" t="str">
        <f t="shared" si="136"/>
        <v/>
      </c>
      <c r="AL555" s="89" t="str">
        <f t="shared" si="127"/>
        <v/>
      </c>
      <c r="AM555" s="89" t="str">
        <f t="shared" si="128"/>
        <v/>
      </c>
      <c r="AN555" s="89" t="str">
        <f t="shared" si="129"/>
        <v/>
      </c>
      <c r="AO555" s="89" t="str">
        <f t="shared" si="130"/>
        <v/>
      </c>
      <c r="AP555" s="89" t="str">
        <f t="shared" si="131"/>
        <v/>
      </c>
    </row>
    <row r="556" spans="1:42">
      <c r="A556" t="str">
        <f>IF(B556&lt;&gt;"",VLOOKUP(B556,'Agents Postes'!E$3:F$17,2,FALSE),"")</f>
        <v/>
      </c>
      <c r="B556" s="47"/>
      <c r="C556" s="53"/>
      <c r="D556" s="49"/>
      <c r="E556" s="49"/>
      <c r="F556" s="54"/>
      <c r="G556" s="50"/>
      <c r="H556" s="54"/>
      <c r="I556" s="50"/>
      <c r="J556" s="56"/>
      <c r="K556" s="49"/>
      <c r="L556" s="55"/>
      <c r="M556" s="52"/>
      <c r="N556" s="131"/>
      <c r="P556" s="64" t="str">
        <f t="shared" si="132"/>
        <v>NC</v>
      </c>
      <c r="X556" s="89"/>
      <c r="Y556" s="89" t="str">
        <f t="shared" si="122"/>
        <v/>
      </c>
      <c r="Z556" s="89" t="str">
        <f t="shared" si="123"/>
        <v/>
      </c>
      <c r="AA556" s="89" t="str">
        <f t="shared" si="124"/>
        <v/>
      </c>
      <c r="AB556" s="89" t="str">
        <f t="shared" si="125"/>
        <v/>
      </c>
      <c r="AC556" s="89" t="str">
        <f t="shared" si="126"/>
        <v/>
      </c>
      <c r="AD556" s="100" t="str">
        <f t="shared" si="133"/>
        <v/>
      </c>
      <c r="AE556" s="104" t="str">
        <f t="shared" si="134"/>
        <v/>
      </c>
      <c r="AF556" s="108" t="str">
        <f>IF(AE556&lt;&gt;"",HLOOKUP(AE556,Controle!$2:$3,2,FALSE)+3,"")</f>
        <v/>
      </c>
      <c r="AG556" s="104" t="str">
        <f>IF(AE556&lt;&gt;"",HLOOKUP(AE556,Controle!$2:$3,2,FALSE)+HLOOKUP(AE556,Controle!$2:$3,2,FALSE)*14-8,"")</f>
        <v/>
      </c>
      <c r="AH556" s="105" t="str">
        <f>IF(AJ556&lt;&gt;"",HLOOKUP(AJ556,Controle!$2:$3,2,FALSE)+HLOOKUP(AJ556,Controle!$2:$3,2,FALSE)*14-8,"")</f>
        <v/>
      </c>
      <c r="AI556" s="108" t="str">
        <f>IF(AJ556&lt;&gt;"",HLOOKUP(AJ556,Controle!$2:$3,2,FALSE)+3,"")</f>
        <v/>
      </c>
      <c r="AJ556" s="105" t="str">
        <f t="shared" si="135"/>
        <v/>
      </c>
      <c r="AK556" s="101" t="str">
        <f t="shared" si="136"/>
        <v/>
      </c>
      <c r="AL556" s="89" t="str">
        <f t="shared" si="127"/>
        <v/>
      </c>
      <c r="AM556" s="89" t="str">
        <f t="shared" si="128"/>
        <v/>
      </c>
      <c r="AN556" s="89" t="str">
        <f t="shared" si="129"/>
        <v/>
      </c>
      <c r="AO556" s="89" t="str">
        <f t="shared" si="130"/>
        <v/>
      </c>
      <c r="AP556" s="89" t="str">
        <f t="shared" si="131"/>
        <v/>
      </c>
    </row>
    <row r="557" spans="1:42">
      <c r="A557" t="str">
        <f>IF(B557&lt;&gt;"",VLOOKUP(B557,'Agents Postes'!E$3:F$17,2,FALSE),"")</f>
        <v/>
      </c>
      <c r="B557" s="57"/>
      <c r="C557" s="58"/>
      <c r="D557" s="59"/>
      <c r="E557" s="59"/>
      <c r="F557" s="60"/>
      <c r="G557" s="61"/>
      <c r="H557" s="60"/>
      <c r="I557" s="61"/>
      <c r="J557" s="63"/>
      <c r="K557" s="59"/>
      <c r="L557" s="62"/>
      <c r="M557" s="52"/>
      <c r="N557" s="130"/>
      <c r="P557" s="65" t="str">
        <f t="shared" si="132"/>
        <v>NC</v>
      </c>
      <c r="X557" s="89"/>
      <c r="Y557" s="89" t="str">
        <f t="shared" si="122"/>
        <v/>
      </c>
      <c r="Z557" s="89" t="str">
        <f t="shared" si="123"/>
        <v/>
      </c>
      <c r="AA557" s="89" t="str">
        <f t="shared" si="124"/>
        <v/>
      </c>
      <c r="AB557" s="89" t="str">
        <f t="shared" si="125"/>
        <v/>
      </c>
      <c r="AC557" s="89" t="str">
        <f t="shared" si="126"/>
        <v/>
      </c>
      <c r="AD557" s="100" t="str">
        <f t="shared" si="133"/>
        <v/>
      </c>
      <c r="AE557" s="104" t="str">
        <f t="shared" si="134"/>
        <v/>
      </c>
      <c r="AF557" s="108" t="str">
        <f>IF(AE557&lt;&gt;"",HLOOKUP(AE557,Controle!$2:$3,2,FALSE)+3,"")</f>
        <v/>
      </c>
      <c r="AG557" s="104" t="str">
        <f>IF(AE557&lt;&gt;"",HLOOKUP(AE557,Controle!$2:$3,2,FALSE)+HLOOKUP(AE557,Controle!$2:$3,2,FALSE)*14-8,"")</f>
        <v/>
      </c>
      <c r="AH557" s="105" t="str">
        <f>IF(AJ557&lt;&gt;"",HLOOKUP(AJ557,Controle!$2:$3,2,FALSE)+HLOOKUP(AJ557,Controle!$2:$3,2,FALSE)*14-8,"")</f>
        <v/>
      </c>
      <c r="AI557" s="108" t="str">
        <f>IF(AJ557&lt;&gt;"",HLOOKUP(AJ557,Controle!$2:$3,2,FALSE)+3,"")</f>
        <v/>
      </c>
      <c r="AJ557" s="105" t="str">
        <f t="shared" si="135"/>
        <v/>
      </c>
      <c r="AK557" s="101" t="str">
        <f t="shared" si="136"/>
        <v/>
      </c>
      <c r="AL557" s="89" t="str">
        <f t="shared" si="127"/>
        <v/>
      </c>
      <c r="AM557" s="89" t="str">
        <f t="shared" si="128"/>
        <v/>
      </c>
      <c r="AN557" s="89" t="str">
        <f t="shared" si="129"/>
        <v/>
      </c>
      <c r="AO557" s="89" t="str">
        <f t="shared" si="130"/>
        <v/>
      </c>
      <c r="AP557" s="89" t="str">
        <f t="shared" si="131"/>
        <v/>
      </c>
    </row>
    <row r="558" spans="1:42">
      <c r="A558" t="str">
        <f>IF(B558&lt;&gt;"",VLOOKUP(B558,'Agents Postes'!E$3:F$17,2,FALSE),"")</f>
        <v/>
      </c>
      <c r="B558" s="47"/>
      <c r="C558" s="53"/>
      <c r="D558" s="49"/>
      <c r="E558" s="49"/>
      <c r="F558" s="54"/>
      <c r="G558" s="50"/>
      <c r="H558" s="54"/>
      <c r="I558" s="50"/>
      <c r="J558" s="56"/>
      <c r="K558" s="49"/>
      <c r="L558" s="55"/>
      <c r="M558" s="52"/>
      <c r="N558" s="131"/>
      <c r="P558" s="64" t="str">
        <f t="shared" si="132"/>
        <v>NC</v>
      </c>
      <c r="X558" s="89"/>
      <c r="Y558" s="89" t="str">
        <f t="shared" si="122"/>
        <v/>
      </c>
      <c r="Z558" s="89" t="str">
        <f t="shared" si="123"/>
        <v/>
      </c>
      <c r="AA558" s="89" t="str">
        <f t="shared" si="124"/>
        <v/>
      </c>
      <c r="AB558" s="89" t="str">
        <f t="shared" si="125"/>
        <v/>
      </c>
      <c r="AC558" s="89" t="str">
        <f t="shared" si="126"/>
        <v/>
      </c>
      <c r="AD558" s="100" t="str">
        <f t="shared" si="133"/>
        <v/>
      </c>
      <c r="AE558" s="104" t="str">
        <f t="shared" si="134"/>
        <v/>
      </c>
      <c r="AF558" s="108" t="str">
        <f>IF(AE558&lt;&gt;"",HLOOKUP(AE558,Controle!$2:$3,2,FALSE)+3,"")</f>
        <v/>
      </c>
      <c r="AG558" s="104" t="str">
        <f>IF(AE558&lt;&gt;"",HLOOKUP(AE558,Controle!$2:$3,2,FALSE)+HLOOKUP(AE558,Controle!$2:$3,2,FALSE)*14-8,"")</f>
        <v/>
      </c>
      <c r="AH558" s="105" t="str">
        <f>IF(AJ558&lt;&gt;"",HLOOKUP(AJ558,Controle!$2:$3,2,FALSE)+HLOOKUP(AJ558,Controle!$2:$3,2,FALSE)*14-8,"")</f>
        <v/>
      </c>
      <c r="AI558" s="108" t="str">
        <f>IF(AJ558&lt;&gt;"",HLOOKUP(AJ558,Controle!$2:$3,2,FALSE)+3,"")</f>
        <v/>
      </c>
      <c r="AJ558" s="105" t="str">
        <f t="shared" si="135"/>
        <v/>
      </c>
      <c r="AK558" s="101" t="str">
        <f t="shared" si="136"/>
        <v/>
      </c>
      <c r="AL558" s="89" t="str">
        <f t="shared" si="127"/>
        <v/>
      </c>
      <c r="AM558" s="89" t="str">
        <f t="shared" si="128"/>
        <v/>
      </c>
      <c r="AN558" s="89" t="str">
        <f t="shared" si="129"/>
        <v/>
      </c>
      <c r="AO558" s="89" t="str">
        <f t="shared" si="130"/>
        <v/>
      </c>
      <c r="AP558" s="89" t="str">
        <f t="shared" si="131"/>
        <v/>
      </c>
    </row>
    <row r="559" spans="1:42">
      <c r="A559" t="str">
        <f>IF(B559&lt;&gt;"",VLOOKUP(B559,'Agents Postes'!E$3:F$17,2,FALSE),"")</f>
        <v/>
      </c>
      <c r="B559" s="57"/>
      <c r="C559" s="58"/>
      <c r="D559" s="59"/>
      <c r="E559" s="59"/>
      <c r="F559" s="60"/>
      <c r="G559" s="61"/>
      <c r="H559" s="60"/>
      <c r="I559" s="61"/>
      <c r="J559" s="63"/>
      <c r="K559" s="59"/>
      <c r="L559" s="62"/>
      <c r="M559" s="52"/>
      <c r="N559" s="130"/>
      <c r="P559" s="65" t="str">
        <f t="shared" si="132"/>
        <v>NC</v>
      </c>
      <c r="X559" s="89"/>
      <c r="Y559" s="89" t="str">
        <f t="shared" si="122"/>
        <v/>
      </c>
      <c r="Z559" s="89" t="str">
        <f t="shared" si="123"/>
        <v/>
      </c>
      <c r="AA559" s="89" t="str">
        <f t="shared" si="124"/>
        <v/>
      </c>
      <c r="AB559" s="89" t="str">
        <f t="shared" si="125"/>
        <v/>
      </c>
      <c r="AC559" s="89" t="str">
        <f t="shared" si="126"/>
        <v/>
      </c>
      <c r="AD559" s="100" t="str">
        <f t="shared" si="133"/>
        <v/>
      </c>
      <c r="AE559" s="104" t="str">
        <f t="shared" si="134"/>
        <v/>
      </c>
      <c r="AF559" s="108" t="str">
        <f>IF(AE559&lt;&gt;"",HLOOKUP(AE559,Controle!$2:$3,2,FALSE)+3,"")</f>
        <v/>
      </c>
      <c r="AG559" s="104" t="str">
        <f>IF(AE559&lt;&gt;"",HLOOKUP(AE559,Controle!$2:$3,2,FALSE)+HLOOKUP(AE559,Controle!$2:$3,2,FALSE)*14-8,"")</f>
        <v/>
      </c>
      <c r="AH559" s="105" t="str">
        <f>IF(AJ559&lt;&gt;"",HLOOKUP(AJ559,Controle!$2:$3,2,FALSE)+HLOOKUP(AJ559,Controle!$2:$3,2,FALSE)*14-8,"")</f>
        <v/>
      </c>
      <c r="AI559" s="108" t="str">
        <f>IF(AJ559&lt;&gt;"",HLOOKUP(AJ559,Controle!$2:$3,2,FALSE)+3,"")</f>
        <v/>
      </c>
      <c r="AJ559" s="105" t="str">
        <f t="shared" si="135"/>
        <v/>
      </c>
      <c r="AK559" s="101" t="str">
        <f t="shared" si="136"/>
        <v/>
      </c>
      <c r="AL559" s="89" t="str">
        <f t="shared" si="127"/>
        <v/>
      </c>
      <c r="AM559" s="89" t="str">
        <f t="shared" si="128"/>
        <v/>
      </c>
      <c r="AN559" s="89" t="str">
        <f t="shared" si="129"/>
        <v/>
      </c>
      <c r="AO559" s="89" t="str">
        <f t="shared" si="130"/>
        <v/>
      </c>
      <c r="AP559" s="89" t="str">
        <f t="shared" si="131"/>
        <v/>
      </c>
    </row>
    <row r="560" spans="1:42">
      <c r="A560" t="str">
        <f>IF(B560&lt;&gt;"",VLOOKUP(B560,'Agents Postes'!E$3:F$17,2,FALSE),"")</f>
        <v/>
      </c>
      <c r="B560" s="47"/>
      <c r="C560" s="53"/>
      <c r="D560" s="49"/>
      <c r="E560" s="49"/>
      <c r="F560" s="54"/>
      <c r="G560" s="50"/>
      <c r="H560" s="54"/>
      <c r="I560" s="50"/>
      <c r="J560" s="56"/>
      <c r="K560" s="49"/>
      <c r="L560" s="55"/>
      <c r="M560" s="52"/>
      <c r="N560" s="131"/>
      <c r="P560" s="64" t="str">
        <f t="shared" si="132"/>
        <v>NC</v>
      </c>
      <c r="X560" s="89"/>
      <c r="Y560" s="89" t="str">
        <f t="shared" si="122"/>
        <v/>
      </c>
      <c r="Z560" s="89" t="str">
        <f t="shared" si="123"/>
        <v/>
      </c>
      <c r="AA560" s="89" t="str">
        <f t="shared" si="124"/>
        <v/>
      </c>
      <c r="AB560" s="89" t="str">
        <f t="shared" si="125"/>
        <v/>
      </c>
      <c r="AC560" s="89" t="str">
        <f t="shared" si="126"/>
        <v/>
      </c>
      <c r="AD560" s="100" t="str">
        <f t="shared" si="133"/>
        <v/>
      </c>
      <c r="AE560" s="104" t="str">
        <f t="shared" si="134"/>
        <v/>
      </c>
      <c r="AF560" s="108" t="str">
        <f>IF(AE560&lt;&gt;"",HLOOKUP(AE560,Controle!$2:$3,2,FALSE)+3,"")</f>
        <v/>
      </c>
      <c r="AG560" s="104" t="str">
        <f>IF(AE560&lt;&gt;"",HLOOKUP(AE560,Controle!$2:$3,2,FALSE)+HLOOKUP(AE560,Controle!$2:$3,2,FALSE)*14-8,"")</f>
        <v/>
      </c>
      <c r="AH560" s="105" t="str">
        <f>IF(AJ560&lt;&gt;"",HLOOKUP(AJ560,Controle!$2:$3,2,FALSE)+HLOOKUP(AJ560,Controle!$2:$3,2,FALSE)*14-8,"")</f>
        <v/>
      </c>
      <c r="AI560" s="108" t="str">
        <f>IF(AJ560&lt;&gt;"",HLOOKUP(AJ560,Controle!$2:$3,2,FALSE)+3,"")</f>
        <v/>
      </c>
      <c r="AJ560" s="105" t="str">
        <f t="shared" si="135"/>
        <v/>
      </c>
      <c r="AK560" s="101" t="str">
        <f t="shared" si="136"/>
        <v/>
      </c>
      <c r="AL560" s="89" t="str">
        <f t="shared" si="127"/>
        <v/>
      </c>
      <c r="AM560" s="89" t="str">
        <f t="shared" si="128"/>
        <v/>
      </c>
      <c r="AN560" s="89" t="str">
        <f t="shared" si="129"/>
        <v/>
      </c>
      <c r="AO560" s="89" t="str">
        <f t="shared" si="130"/>
        <v/>
      </c>
      <c r="AP560" s="89" t="str">
        <f t="shared" si="131"/>
        <v/>
      </c>
    </row>
    <row r="561" spans="1:42">
      <c r="A561" t="str">
        <f>IF(B561&lt;&gt;"",VLOOKUP(B561,'Agents Postes'!E$3:F$17,2,FALSE),"")</f>
        <v/>
      </c>
      <c r="B561" s="57"/>
      <c r="C561" s="58"/>
      <c r="D561" s="59"/>
      <c r="E561" s="59"/>
      <c r="F561" s="60"/>
      <c r="G561" s="61"/>
      <c r="H561" s="60"/>
      <c r="I561" s="61"/>
      <c r="J561" s="63"/>
      <c r="K561" s="59"/>
      <c r="L561" s="62"/>
      <c r="M561" s="52"/>
      <c r="N561" s="130"/>
      <c r="P561" s="65" t="str">
        <f t="shared" si="132"/>
        <v>NC</v>
      </c>
      <c r="X561" s="89"/>
      <c r="Y561" s="89" t="str">
        <f t="shared" si="122"/>
        <v/>
      </c>
      <c r="Z561" s="89" t="str">
        <f t="shared" si="123"/>
        <v/>
      </c>
      <c r="AA561" s="89" t="str">
        <f t="shared" si="124"/>
        <v/>
      </c>
      <c r="AB561" s="89" t="str">
        <f t="shared" si="125"/>
        <v/>
      </c>
      <c r="AC561" s="89" t="str">
        <f t="shared" si="126"/>
        <v/>
      </c>
      <c r="AD561" s="100" t="str">
        <f t="shared" si="133"/>
        <v/>
      </c>
      <c r="AE561" s="104" t="str">
        <f t="shared" si="134"/>
        <v/>
      </c>
      <c r="AF561" s="108" t="str">
        <f>IF(AE561&lt;&gt;"",HLOOKUP(AE561,Controle!$2:$3,2,FALSE)+3,"")</f>
        <v/>
      </c>
      <c r="AG561" s="104" t="str">
        <f>IF(AE561&lt;&gt;"",HLOOKUP(AE561,Controle!$2:$3,2,FALSE)+HLOOKUP(AE561,Controle!$2:$3,2,FALSE)*14-8,"")</f>
        <v/>
      </c>
      <c r="AH561" s="105" t="str">
        <f>IF(AJ561&lt;&gt;"",HLOOKUP(AJ561,Controle!$2:$3,2,FALSE)+HLOOKUP(AJ561,Controle!$2:$3,2,FALSE)*14-8,"")</f>
        <v/>
      </c>
      <c r="AI561" s="108" t="str">
        <f>IF(AJ561&lt;&gt;"",HLOOKUP(AJ561,Controle!$2:$3,2,FALSE)+3,"")</f>
        <v/>
      </c>
      <c r="AJ561" s="105" t="str">
        <f t="shared" si="135"/>
        <v/>
      </c>
      <c r="AK561" s="101" t="str">
        <f t="shared" si="136"/>
        <v/>
      </c>
      <c r="AL561" s="89" t="str">
        <f t="shared" si="127"/>
        <v/>
      </c>
      <c r="AM561" s="89" t="str">
        <f t="shared" si="128"/>
        <v/>
      </c>
      <c r="AN561" s="89" t="str">
        <f t="shared" si="129"/>
        <v/>
      </c>
      <c r="AO561" s="89" t="str">
        <f t="shared" si="130"/>
        <v/>
      </c>
      <c r="AP561" s="89" t="str">
        <f t="shared" si="131"/>
        <v/>
      </c>
    </row>
    <row r="562" spans="1:42">
      <c r="A562" t="str">
        <f>IF(B562&lt;&gt;"",VLOOKUP(B562,'Agents Postes'!E$3:F$17,2,FALSE),"")</f>
        <v/>
      </c>
      <c r="B562" s="47"/>
      <c r="C562" s="53"/>
      <c r="D562" s="49"/>
      <c r="E562" s="49"/>
      <c r="F562" s="54"/>
      <c r="G562" s="50"/>
      <c r="H562" s="54"/>
      <c r="I562" s="50"/>
      <c r="J562" s="56"/>
      <c r="K562" s="49"/>
      <c r="L562" s="55"/>
      <c r="M562" s="52"/>
      <c r="N562" s="131"/>
      <c r="P562" s="64" t="str">
        <f t="shared" si="132"/>
        <v>NC</v>
      </c>
      <c r="X562" s="89"/>
      <c r="Y562" s="89" t="str">
        <f t="shared" si="122"/>
        <v/>
      </c>
      <c r="Z562" s="89" t="str">
        <f t="shared" si="123"/>
        <v/>
      </c>
      <c r="AA562" s="89" t="str">
        <f t="shared" si="124"/>
        <v/>
      </c>
      <c r="AB562" s="89" t="str">
        <f t="shared" si="125"/>
        <v/>
      </c>
      <c r="AC562" s="89" t="str">
        <f t="shared" si="126"/>
        <v/>
      </c>
      <c r="AD562" s="100" t="str">
        <f t="shared" si="133"/>
        <v/>
      </c>
      <c r="AE562" s="104" t="str">
        <f t="shared" si="134"/>
        <v/>
      </c>
      <c r="AF562" s="108" t="str">
        <f>IF(AE562&lt;&gt;"",HLOOKUP(AE562,Controle!$2:$3,2,FALSE)+3,"")</f>
        <v/>
      </c>
      <c r="AG562" s="104" t="str">
        <f>IF(AE562&lt;&gt;"",HLOOKUP(AE562,Controle!$2:$3,2,FALSE)+HLOOKUP(AE562,Controle!$2:$3,2,FALSE)*14-8,"")</f>
        <v/>
      </c>
      <c r="AH562" s="105" t="str">
        <f>IF(AJ562&lt;&gt;"",HLOOKUP(AJ562,Controle!$2:$3,2,FALSE)+HLOOKUP(AJ562,Controle!$2:$3,2,FALSE)*14-8,"")</f>
        <v/>
      </c>
      <c r="AI562" s="108" t="str">
        <f>IF(AJ562&lt;&gt;"",HLOOKUP(AJ562,Controle!$2:$3,2,FALSE)+3,"")</f>
        <v/>
      </c>
      <c r="AJ562" s="105" t="str">
        <f t="shared" si="135"/>
        <v/>
      </c>
      <c r="AK562" s="101" t="str">
        <f t="shared" si="136"/>
        <v/>
      </c>
      <c r="AL562" s="89" t="str">
        <f t="shared" si="127"/>
        <v/>
      </c>
      <c r="AM562" s="89" t="str">
        <f t="shared" si="128"/>
        <v/>
      </c>
      <c r="AN562" s="89" t="str">
        <f t="shared" si="129"/>
        <v/>
      </c>
      <c r="AO562" s="89" t="str">
        <f t="shared" si="130"/>
        <v/>
      </c>
      <c r="AP562" s="89" t="str">
        <f t="shared" si="131"/>
        <v/>
      </c>
    </row>
    <row r="563" spans="1:42">
      <c r="A563" t="str">
        <f>IF(B563&lt;&gt;"",VLOOKUP(B563,'Agents Postes'!E$3:F$17,2,FALSE),"")</f>
        <v/>
      </c>
      <c r="B563" s="57"/>
      <c r="C563" s="58"/>
      <c r="D563" s="59"/>
      <c r="E563" s="59"/>
      <c r="F563" s="60"/>
      <c r="G563" s="61"/>
      <c r="H563" s="60"/>
      <c r="I563" s="61"/>
      <c r="J563" s="63"/>
      <c r="K563" s="59"/>
      <c r="L563" s="62"/>
      <c r="M563" s="52"/>
      <c r="N563" s="130"/>
      <c r="P563" s="65" t="str">
        <f t="shared" si="132"/>
        <v>NC</v>
      </c>
      <c r="X563" s="89"/>
      <c r="Y563" s="89" t="str">
        <f t="shared" si="122"/>
        <v/>
      </c>
      <c r="Z563" s="89" t="str">
        <f t="shared" si="123"/>
        <v/>
      </c>
      <c r="AA563" s="89" t="str">
        <f t="shared" si="124"/>
        <v/>
      </c>
      <c r="AB563" s="89" t="str">
        <f t="shared" si="125"/>
        <v/>
      </c>
      <c r="AC563" s="89" t="str">
        <f t="shared" si="126"/>
        <v/>
      </c>
      <c r="AD563" s="100" t="str">
        <f t="shared" si="133"/>
        <v/>
      </c>
      <c r="AE563" s="104" t="str">
        <f t="shared" si="134"/>
        <v/>
      </c>
      <c r="AF563" s="108" t="str">
        <f>IF(AE563&lt;&gt;"",HLOOKUP(AE563,Controle!$2:$3,2,FALSE)+3,"")</f>
        <v/>
      </c>
      <c r="AG563" s="104" t="str">
        <f>IF(AE563&lt;&gt;"",HLOOKUP(AE563,Controle!$2:$3,2,FALSE)+HLOOKUP(AE563,Controle!$2:$3,2,FALSE)*14-8,"")</f>
        <v/>
      </c>
      <c r="AH563" s="105" t="str">
        <f>IF(AJ563&lt;&gt;"",HLOOKUP(AJ563,Controle!$2:$3,2,FALSE)+HLOOKUP(AJ563,Controle!$2:$3,2,FALSE)*14-8,"")</f>
        <v/>
      </c>
      <c r="AI563" s="108" t="str">
        <f>IF(AJ563&lt;&gt;"",HLOOKUP(AJ563,Controle!$2:$3,2,FALSE)+3,"")</f>
        <v/>
      </c>
      <c r="AJ563" s="105" t="str">
        <f t="shared" si="135"/>
        <v/>
      </c>
      <c r="AK563" s="101" t="str">
        <f t="shared" si="136"/>
        <v/>
      </c>
      <c r="AL563" s="89" t="str">
        <f t="shared" si="127"/>
        <v/>
      </c>
      <c r="AM563" s="89" t="str">
        <f t="shared" si="128"/>
        <v/>
      </c>
      <c r="AN563" s="89" t="str">
        <f t="shared" si="129"/>
        <v/>
      </c>
      <c r="AO563" s="89" t="str">
        <f t="shared" si="130"/>
        <v/>
      </c>
      <c r="AP563" s="89" t="str">
        <f t="shared" si="131"/>
        <v/>
      </c>
    </row>
    <row r="564" spans="1:42">
      <c r="A564" t="str">
        <f>IF(B564&lt;&gt;"",VLOOKUP(B564,'Agents Postes'!E$3:F$17,2,FALSE),"")</f>
        <v/>
      </c>
      <c r="B564" s="47"/>
      <c r="C564" s="53"/>
      <c r="D564" s="49"/>
      <c r="E564" s="49"/>
      <c r="F564" s="54"/>
      <c r="G564" s="50"/>
      <c r="H564" s="54"/>
      <c r="I564" s="50"/>
      <c r="J564" s="56"/>
      <c r="K564" s="49"/>
      <c r="L564" s="55"/>
      <c r="M564" s="52"/>
      <c r="N564" s="131"/>
      <c r="P564" s="64" t="str">
        <f t="shared" si="132"/>
        <v>NC</v>
      </c>
      <c r="X564" s="89"/>
      <c r="Y564" s="89" t="str">
        <f t="shared" si="122"/>
        <v/>
      </c>
      <c r="Z564" s="89" t="str">
        <f t="shared" si="123"/>
        <v/>
      </c>
      <c r="AA564" s="89" t="str">
        <f t="shared" si="124"/>
        <v/>
      </c>
      <c r="AB564" s="89" t="str">
        <f t="shared" si="125"/>
        <v/>
      </c>
      <c r="AC564" s="89" t="str">
        <f t="shared" si="126"/>
        <v/>
      </c>
      <c r="AD564" s="100" t="str">
        <f t="shared" si="133"/>
        <v/>
      </c>
      <c r="AE564" s="104" t="str">
        <f t="shared" si="134"/>
        <v/>
      </c>
      <c r="AF564" s="108" t="str">
        <f>IF(AE564&lt;&gt;"",HLOOKUP(AE564,Controle!$2:$3,2,FALSE)+3,"")</f>
        <v/>
      </c>
      <c r="AG564" s="104" t="str">
        <f>IF(AE564&lt;&gt;"",HLOOKUP(AE564,Controle!$2:$3,2,FALSE)+HLOOKUP(AE564,Controle!$2:$3,2,FALSE)*14-8,"")</f>
        <v/>
      </c>
      <c r="AH564" s="105" t="str">
        <f>IF(AJ564&lt;&gt;"",HLOOKUP(AJ564,Controle!$2:$3,2,FALSE)+HLOOKUP(AJ564,Controle!$2:$3,2,FALSE)*14-8,"")</f>
        <v/>
      </c>
      <c r="AI564" s="108" t="str">
        <f>IF(AJ564&lt;&gt;"",HLOOKUP(AJ564,Controle!$2:$3,2,FALSE)+3,"")</f>
        <v/>
      </c>
      <c r="AJ564" s="105" t="str">
        <f t="shared" si="135"/>
        <v/>
      </c>
      <c r="AK564" s="101" t="str">
        <f t="shared" si="136"/>
        <v/>
      </c>
      <c r="AL564" s="89" t="str">
        <f t="shared" si="127"/>
        <v/>
      </c>
      <c r="AM564" s="89" t="str">
        <f t="shared" si="128"/>
        <v/>
      </c>
      <c r="AN564" s="89" t="str">
        <f t="shared" si="129"/>
        <v/>
      </c>
      <c r="AO564" s="89" t="str">
        <f t="shared" si="130"/>
        <v/>
      </c>
      <c r="AP564" s="89" t="str">
        <f t="shared" si="131"/>
        <v/>
      </c>
    </row>
    <row r="565" spans="1:42">
      <c r="A565" t="str">
        <f>IF(B565&lt;&gt;"",VLOOKUP(B565,'Agents Postes'!E$3:F$17,2,FALSE),"")</f>
        <v/>
      </c>
      <c r="B565" s="57"/>
      <c r="C565" s="58"/>
      <c r="D565" s="59"/>
      <c r="E565" s="59"/>
      <c r="F565" s="60"/>
      <c r="G565" s="61"/>
      <c r="H565" s="60"/>
      <c r="I565" s="61"/>
      <c r="J565" s="63"/>
      <c r="K565" s="59"/>
      <c r="L565" s="62"/>
      <c r="M565" s="52"/>
      <c r="N565" s="130"/>
      <c r="P565" s="65" t="str">
        <f t="shared" si="132"/>
        <v>NC</v>
      </c>
      <c r="X565" s="89"/>
      <c r="Y565" s="89" t="str">
        <f t="shared" si="122"/>
        <v/>
      </c>
      <c r="Z565" s="89" t="str">
        <f t="shared" si="123"/>
        <v/>
      </c>
      <c r="AA565" s="89" t="str">
        <f t="shared" si="124"/>
        <v/>
      </c>
      <c r="AB565" s="89" t="str">
        <f t="shared" si="125"/>
        <v/>
      </c>
      <c r="AC565" s="89" t="str">
        <f t="shared" si="126"/>
        <v/>
      </c>
      <c r="AD565" s="100" t="str">
        <f t="shared" si="133"/>
        <v/>
      </c>
      <c r="AE565" s="104" t="str">
        <f t="shared" si="134"/>
        <v/>
      </c>
      <c r="AF565" s="108" t="str">
        <f>IF(AE565&lt;&gt;"",HLOOKUP(AE565,Controle!$2:$3,2,FALSE)+3,"")</f>
        <v/>
      </c>
      <c r="AG565" s="104" t="str">
        <f>IF(AE565&lt;&gt;"",HLOOKUP(AE565,Controle!$2:$3,2,FALSE)+HLOOKUP(AE565,Controle!$2:$3,2,FALSE)*14-8,"")</f>
        <v/>
      </c>
      <c r="AH565" s="105" t="str">
        <f>IF(AJ565&lt;&gt;"",HLOOKUP(AJ565,Controle!$2:$3,2,FALSE)+HLOOKUP(AJ565,Controle!$2:$3,2,FALSE)*14-8,"")</f>
        <v/>
      </c>
      <c r="AI565" s="108" t="str">
        <f>IF(AJ565&lt;&gt;"",HLOOKUP(AJ565,Controle!$2:$3,2,FALSE)+3,"")</f>
        <v/>
      </c>
      <c r="AJ565" s="105" t="str">
        <f t="shared" si="135"/>
        <v/>
      </c>
      <c r="AK565" s="101" t="str">
        <f t="shared" si="136"/>
        <v/>
      </c>
      <c r="AL565" s="89" t="str">
        <f t="shared" si="127"/>
        <v/>
      </c>
      <c r="AM565" s="89" t="str">
        <f t="shared" si="128"/>
        <v/>
      </c>
      <c r="AN565" s="89" t="str">
        <f t="shared" si="129"/>
        <v/>
      </c>
      <c r="AO565" s="89" t="str">
        <f t="shared" si="130"/>
        <v/>
      </c>
      <c r="AP565" s="89" t="str">
        <f t="shared" si="131"/>
        <v/>
      </c>
    </row>
    <row r="566" spans="1:42">
      <c r="A566" t="str">
        <f>IF(B566&lt;&gt;"",VLOOKUP(B566,'Agents Postes'!E$3:F$17,2,FALSE),"")</f>
        <v/>
      </c>
      <c r="B566" s="47"/>
      <c r="C566" s="53"/>
      <c r="D566" s="49"/>
      <c r="E566" s="49"/>
      <c r="F566" s="54"/>
      <c r="G566" s="50"/>
      <c r="H566" s="54"/>
      <c r="I566" s="50"/>
      <c r="J566" s="56"/>
      <c r="K566" s="49"/>
      <c r="L566" s="55"/>
      <c r="M566" s="52"/>
      <c r="N566" s="131"/>
      <c r="P566" s="64" t="str">
        <f t="shared" si="132"/>
        <v>NC</v>
      </c>
      <c r="X566" s="89"/>
      <c r="Y566" s="89" t="str">
        <f t="shared" si="122"/>
        <v/>
      </c>
      <c r="Z566" s="89" t="str">
        <f t="shared" si="123"/>
        <v/>
      </c>
      <c r="AA566" s="89" t="str">
        <f t="shared" si="124"/>
        <v/>
      </c>
      <c r="AB566" s="89" t="str">
        <f t="shared" si="125"/>
        <v/>
      </c>
      <c r="AC566" s="89" t="str">
        <f t="shared" si="126"/>
        <v/>
      </c>
      <c r="AD566" s="100" t="str">
        <f t="shared" si="133"/>
        <v/>
      </c>
      <c r="AE566" s="104" t="str">
        <f t="shared" si="134"/>
        <v/>
      </c>
      <c r="AF566" s="108" t="str">
        <f>IF(AE566&lt;&gt;"",HLOOKUP(AE566,Controle!$2:$3,2,FALSE)+3,"")</f>
        <v/>
      </c>
      <c r="AG566" s="104" t="str">
        <f>IF(AE566&lt;&gt;"",HLOOKUP(AE566,Controle!$2:$3,2,FALSE)+HLOOKUP(AE566,Controle!$2:$3,2,FALSE)*14-8,"")</f>
        <v/>
      </c>
      <c r="AH566" s="105" t="str">
        <f>IF(AJ566&lt;&gt;"",HLOOKUP(AJ566,Controle!$2:$3,2,FALSE)+HLOOKUP(AJ566,Controle!$2:$3,2,FALSE)*14-8,"")</f>
        <v/>
      </c>
      <c r="AI566" s="108" t="str">
        <f>IF(AJ566&lt;&gt;"",HLOOKUP(AJ566,Controle!$2:$3,2,FALSE)+3,"")</f>
        <v/>
      </c>
      <c r="AJ566" s="105" t="str">
        <f t="shared" si="135"/>
        <v/>
      </c>
      <c r="AK566" s="101" t="str">
        <f t="shared" si="136"/>
        <v/>
      </c>
      <c r="AL566" s="89" t="str">
        <f t="shared" si="127"/>
        <v/>
      </c>
      <c r="AM566" s="89" t="str">
        <f t="shared" si="128"/>
        <v/>
      </c>
      <c r="AN566" s="89" t="str">
        <f t="shared" si="129"/>
        <v/>
      </c>
      <c r="AO566" s="89" t="str">
        <f t="shared" si="130"/>
        <v/>
      </c>
      <c r="AP566" s="89" t="str">
        <f t="shared" si="131"/>
        <v/>
      </c>
    </row>
    <row r="567" spans="1:42">
      <c r="A567" t="str">
        <f>IF(B567&lt;&gt;"",VLOOKUP(B567,'Agents Postes'!E$3:F$17,2,FALSE),"")</f>
        <v/>
      </c>
      <c r="B567" s="57"/>
      <c r="C567" s="58"/>
      <c r="D567" s="59"/>
      <c r="E567" s="59"/>
      <c r="F567" s="60"/>
      <c r="G567" s="61"/>
      <c r="H567" s="60"/>
      <c r="I567" s="61"/>
      <c r="J567" s="63"/>
      <c r="K567" s="59"/>
      <c r="L567" s="62"/>
      <c r="M567" s="52"/>
      <c r="N567" s="130"/>
      <c r="P567" s="65" t="str">
        <f t="shared" si="132"/>
        <v>NC</v>
      </c>
      <c r="X567" s="89"/>
      <c r="Y567" s="89" t="str">
        <f t="shared" si="122"/>
        <v/>
      </c>
      <c r="Z567" s="89" t="str">
        <f t="shared" si="123"/>
        <v/>
      </c>
      <c r="AA567" s="89" t="str">
        <f t="shared" si="124"/>
        <v/>
      </c>
      <c r="AB567" s="89" t="str">
        <f t="shared" si="125"/>
        <v/>
      </c>
      <c r="AC567" s="89" t="str">
        <f t="shared" si="126"/>
        <v/>
      </c>
      <c r="AD567" s="100" t="str">
        <f t="shared" si="133"/>
        <v/>
      </c>
      <c r="AE567" s="104" t="str">
        <f t="shared" si="134"/>
        <v/>
      </c>
      <c r="AF567" s="108" t="str">
        <f>IF(AE567&lt;&gt;"",HLOOKUP(AE567,Controle!$2:$3,2,FALSE)+3,"")</f>
        <v/>
      </c>
      <c r="AG567" s="104" t="str">
        <f>IF(AE567&lt;&gt;"",HLOOKUP(AE567,Controle!$2:$3,2,FALSE)+HLOOKUP(AE567,Controle!$2:$3,2,FALSE)*14-8,"")</f>
        <v/>
      </c>
      <c r="AH567" s="105" t="str">
        <f>IF(AJ567&lt;&gt;"",HLOOKUP(AJ567,Controle!$2:$3,2,FALSE)+HLOOKUP(AJ567,Controle!$2:$3,2,FALSE)*14-8,"")</f>
        <v/>
      </c>
      <c r="AI567" s="108" t="str">
        <f>IF(AJ567&lt;&gt;"",HLOOKUP(AJ567,Controle!$2:$3,2,FALSE)+3,"")</f>
        <v/>
      </c>
      <c r="AJ567" s="105" t="str">
        <f t="shared" si="135"/>
        <v/>
      </c>
      <c r="AK567" s="101" t="str">
        <f t="shared" si="136"/>
        <v/>
      </c>
      <c r="AL567" s="89" t="str">
        <f t="shared" si="127"/>
        <v/>
      </c>
      <c r="AM567" s="89" t="str">
        <f t="shared" si="128"/>
        <v/>
      </c>
      <c r="AN567" s="89" t="str">
        <f t="shared" si="129"/>
        <v/>
      </c>
      <c r="AO567" s="89" t="str">
        <f t="shared" si="130"/>
        <v/>
      </c>
      <c r="AP567" s="89" t="str">
        <f t="shared" si="131"/>
        <v/>
      </c>
    </row>
    <row r="568" spans="1:42">
      <c r="A568" t="str">
        <f>IF(B568&lt;&gt;"",VLOOKUP(B568,'Agents Postes'!E$3:F$17,2,FALSE),"")</f>
        <v/>
      </c>
      <c r="B568" s="47"/>
      <c r="C568" s="53"/>
      <c r="D568" s="49"/>
      <c r="E568" s="49"/>
      <c r="F568" s="54"/>
      <c r="G568" s="50"/>
      <c r="H568" s="54"/>
      <c r="I568" s="50"/>
      <c r="J568" s="56"/>
      <c r="K568" s="49"/>
      <c r="L568" s="55"/>
      <c r="M568" s="52"/>
      <c r="N568" s="131"/>
      <c r="P568" s="64" t="str">
        <f t="shared" si="132"/>
        <v>NC</v>
      </c>
      <c r="X568" s="89"/>
      <c r="Y568" s="89" t="str">
        <f t="shared" si="122"/>
        <v/>
      </c>
      <c r="Z568" s="89" t="str">
        <f t="shared" si="123"/>
        <v/>
      </c>
      <c r="AA568" s="89" t="str">
        <f t="shared" si="124"/>
        <v/>
      </c>
      <c r="AB568" s="89" t="str">
        <f t="shared" si="125"/>
        <v/>
      </c>
      <c r="AC568" s="89" t="str">
        <f t="shared" si="126"/>
        <v/>
      </c>
      <c r="AD568" s="100" t="str">
        <f t="shared" si="133"/>
        <v/>
      </c>
      <c r="AE568" s="104" t="str">
        <f t="shared" si="134"/>
        <v/>
      </c>
      <c r="AF568" s="108" t="str">
        <f>IF(AE568&lt;&gt;"",HLOOKUP(AE568,Controle!$2:$3,2,FALSE)+3,"")</f>
        <v/>
      </c>
      <c r="AG568" s="104" t="str">
        <f>IF(AE568&lt;&gt;"",HLOOKUP(AE568,Controle!$2:$3,2,FALSE)+HLOOKUP(AE568,Controle!$2:$3,2,FALSE)*14-8,"")</f>
        <v/>
      </c>
      <c r="AH568" s="105" t="str">
        <f>IF(AJ568&lt;&gt;"",HLOOKUP(AJ568,Controle!$2:$3,2,FALSE)+HLOOKUP(AJ568,Controle!$2:$3,2,FALSE)*14-8,"")</f>
        <v/>
      </c>
      <c r="AI568" s="108" t="str">
        <f>IF(AJ568&lt;&gt;"",HLOOKUP(AJ568,Controle!$2:$3,2,FALSE)+3,"")</f>
        <v/>
      </c>
      <c r="AJ568" s="105" t="str">
        <f t="shared" si="135"/>
        <v/>
      </c>
      <c r="AK568" s="101" t="str">
        <f t="shared" si="136"/>
        <v/>
      </c>
      <c r="AL568" s="89" t="str">
        <f t="shared" si="127"/>
        <v/>
      </c>
      <c r="AM568" s="89" t="str">
        <f t="shared" si="128"/>
        <v/>
      </c>
      <c r="AN568" s="89" t="str">
        <f t="shared" si="129"/>
        <v/>
      </c>
      <c r="AO568" s="89" t="str">
        <f t="shared" si="130"/>
        <v/>
      </c>
      <c r="AP568" s="89" t="str">
        <f t="shared" si="131"/>
        <v/>
      </c>
    </row>
    <row r="569" spans="1:42">
      <c r="A569" t="str">
        <f>IF(B569&lt;&gt;"",VLOOKUP(B569,'Agents Postes'!E$3:F$17,2,FALSE),"")</f>
        <v/>
      </c>
      <c r="B569" s="57"/>
      <c r="C569" s="58"/>
      <c r="D569" s="59"/>
      <c r="E569" s="59"/>
      <c r="F569" s="60"/>
      <c r="G569" s="61"/>
      <c r="H569" s="60"/>
      <c r="I569" s="61"/>
      <c r="J569" s="63"/>
      <c r="K569" s="59"/>
      <c r="L569" s="62"/>
      <c r="M569" s="52"/>
      <c r="N569" s="130"/>
      <c r="P569" s="65" t="str">
        <f t="shared" si="132"/>
        <v>NC</v>
      </c>
      <c r="X569" s="89"/>
      <c r="Y569" s="89" t="str">
        <f t="shared" si="122"/>
        <v/>
      </c>
      <c r="Z569" s="89" t="str">
        <f t="shared" si="123"/>
        <v/>
      </c>
      <c r="AA569" s="89" t="str">
        <f t="shared" si="124"/>
        <v/>
      </c>
      <c r="AB569" s="89" t="str">
        <f t="shared" si="125"/>
        <v/>
      </c>
      <c r="AC569" s="89" t="str">
        <f t="shared" si="126"/>
        <v/>
      </c>
      <c r="AD569" s="100" t="str">
        <f t="shared" si="133"/>
        <v/>
      </c>
      <c r="AE569" s="104" t="str">
        <f t="shared" si="134"/>
        <v/>
      </c>
      <c r="AF569" s="108" t="str">
        <f>IF(AE569&lt;&gt;"",HLOOKUP(AE569,Controle!$2:$3,2,FALSE)+3,"")</f>
        <v/>
      </c>
      <c r="AG569" s="104" t="str">
        <f>IF(AE569&lt;&gt;"",HLOOKUP(AE569,Controle!$2:$3,2,FALSE)+HLOOKUP(AE569,Controle!$2:$3,2,FALSE)*14-8,"")</f>
        <v/>
      </c>
      <c r="AH569" s="105" t="str">
        <f>IF(AJ569&lt;&gt;"",HLOOKUP(AJ569,Controle!$2:$3,2,FALSE)+HLOOKUP(AJ569,Controle!$2:$3,2,FALSE)*14-8,"")</f>
        <v/>
      </c>
      <c r="AI569" s="108" t="str">
        <f>IF(AJ569&lt;&gt;"",HLOOKUP(AJ569,Controle!$2:$3,2,FALSE)+3,"")</f>
        <v/>
      </c>
      <c r="AJ569" s="105" t="str">
        <f t="shared" si="135"/>
        <v/>
      </c>
      <c r="AK569" s="101" t="str">
        <f t="shared" si="136"/>
        <v/>
      </c>
      <c r="AL569" s="89" t="str">
        <f t="shared" si="127"/>
        <v/>
      </c>
      <c r="AM569" s="89" t="str">
        <f t="shared" si="128"/>
        <v/>
      </c>
      <c r="AN569" s="89" t="str">
        <f t="shared" si="129"/>
        <v/>
      </c>
      <c r="AO569" s="89" t="str">
        <f t="shared" si="130"/>
        <v/>
      </c>
      <c r="AP569" s="89" t="str">
        <f t="shared" si="131"/>
        <v/>
      </c>
    </row>
    <row r="570" spans="1:42">
      <c r="A570" t="str">
        <f>IF(B570&lt;&gt;"",VLOOKUP(B570,'Agents Postes'!E$3:F$17,2,FALSE),"")</f>
        <v/>
      </c>
      <c r="B570" s="47"/>
      <c r="C570" s="53"/>
      <c r="D570" s="49"/>
      <c r="E570" s="49"/>
      <c r="F570" s="54"/>
      <c r="G570" s="50"/>
      <c r="H570" s="54"/>
      <c r="I570" s="50"/>
      <c r="J570" s="56"/>
      <c r="K570" s="49"/>
      <c r="L570" s="55"/>
      <c r="M570" s="52"/>
      <c r="N570" s="131"/>
      <c r="P570" s="64" t="str">
        <f t="shared" si="132"/>
        <v>NC</v>
      </c>
      <c r="X570" s="89"/>
      <c r="Y570" s="89" t="str">
        <f t="shared" si="122"/>
        <v/>
      </c>
      <c r="Z570" s="89" t="str">
        <f t="shared" si="123"/>
        <v/>
      </c>
      <c r="AA570" s="89" t="str">
        <f t="shared" si="124"/>
        <v/>
      </c>
      <c r="AB570" s="89" t="str">
        <f t="shared" si="125"/>
        <v/>
      </c>
      <c r="AC570" s="89" t="str">
        <f t="shared" si="126"/>
        <v/>
      </c>
      <c r="AD570" s="100" t="str">
        <f t="shared" si="133"/>
        <v/>
      </c>
      <c r="AE570" s="104" t="str">
        <f t="shared" si="134"/>
        <v/>
      </c>
      <c r="AF570" s="108" t="str">
        <f>IF(AE570&lt;&gt;"",HLOOKUP(AE570,Controle!$2:$3,2,FALSE)+3,"")</f>
        <v/>
      </c>
      <c r="AG570" s="104" t="str">
        <f>IF(AE570&lt;&gt;"",HLOOKUP(AE570,Controle!$2:$3,2,FALSE)+HLOOKUP(AE570,Controle!$2:$3,2,FALSE)*14-8,"")</f>
        <v/>
      </c>
      <c r="AH570" s="105" t="str">
        <f>IF(AJ570&lt;&gt;"",HLOOKUP(AJ570,Controle!$2:$3,2,FALSE)+HLOOKUP(AJ570,Controle!$2:$3,2,FALSE)*14-8,"")</f>
        <v/>
      </c>
      <c r="AI570" s="108" t="str">
        <f>IF(AJ570&lt;&gt;"",HLOOKUP(AJ570,Controle!$2:$3,2,FALSE)+3,"")</f>
        <v/>
      </c>
      <c r="AJ570" s="105" t="str">
        <f t="shared" si="135"/>
        <v/>
      </c>
      <c r="AK570" s="101" t="str">
        <f t="shared" si="136"/>
        <v/>
      </c>
      <c r="AL570" s="89" t="str">
        <f t="shared" si="127"/>
        <v/>
      </c>
      <c r="AM570" s="89" t="str">
        <f t="shared" si="128"/>
        <v/>
      </c>
      <c r="AN570" s="89" t="str">
        <f t="shared" si="129"/>
        <v/>
      </c>
      <c r="AO570" s="89" t="str">
        <f t="shared" si="130"/>
        <v/>
      </c>
      <c r="AP570" s="89" t="str">
        <f t="shared" si="131"/>
        <v/>
      </c>
    </row>
    <row r="571" spans="1:42">
      <c r="A571" t="str">
        <f>IF(B571&lt;&gt;"",VLOOKUP(B571,'Agents Postes'!E$3:F$17,2,FALSE),"")</f>
        <v/>
      </c>
      <c r="B571" s="57"/>
      <c r="C571" s="58"/>
      <c r="D571" s="59"/>
      <c r="E571" s="59"/>
      <c r="F571" s="60"/>
      <c r="G571" s="61"/>
      <c r="H571" s="60"/>
      <c r="I571" s="61"/>
      <c r="J571" s="63"/>
      <c r="K571" s="59"/>
      <c r="L571" s="62"/>
      <c r="M571" s="52"/>
      <c r="N571" s="130"/>
      <c r="P571" s="65" t="str">
        <f t="shared" si="132"/>
        <v>NC</v>
      </c>
      <c r="X571" s="89"/>
      <c r="Y571" s="89" t="str">
        <f t="shared" si="122"/>
        <v/>
      </c>
      <c r="Z571" s="89" t="str">
        <f t="shared" si="123"/>
        <v/>
      </c>
      <c r="AA571" s="89" t="str">
        <f t="shared" si="124"/>
        <v/>
      </c>
      <c r="AB571" s="89" t="str">
        <f t="shared" si="125"/>
        <v/>
      </c>
      <c r="AC571" s="89" t="str">
        <f t="shared" si="126"/>
        <v/>
      </c>
      <c r="AD571" s="100" t="str">
        <f t="shared" si="133"/>
        <v/>
      </c>
      <c r="AE571" s="104" t="str">
        <f t="shared" si="134"/>
        <v/>
      </c>
      <c r="AF571" s="108" t="str">
        <f>IF(AE571&lt;&gt;"",HLOOKUP(AE571,Controle!$2:$3,2,FALSE)+3,"")</f>
        <v/>
      </c>
      <c r="AG571" s="104" t="str">
        <f>IF(AE571&lt;&gt;"",HLOOKUP(AE571,Controle!$2:$3,2,FALSE)+HLOOKUP(AE571,Controle!$2:$3,2,FALSE)*14-8,"")</f>
        <v/>
      </c>
      <c r="AH571" s="105" t="str">
        <f>IF(AJ571&lt;&gt;"",HLOOKUP(AJ571,Controle!$2:$3,2,FALSE)+HLOOKUP(AJ571,Controle!$2:$3,2,FALSE)*14-8,"")</f>
        <v/>
      </c>
      <c r="AI571" s="108" t="str">
        <f>IF(AJ571&lt;&gt;"",HLOOKUP(AJ571,Controle!$2:$3,2,FALSE)+3,"")</f>
        <v/>
      </c>
      <c r="AJ571" s="105" t="str">
        <f t="shared" si="135"/>
        <v/>
      </c>
      <c r="AK571" s="101" t="str">
        <f t="shared" si="136"/>
        <v/>
      </c>
      <c r="AL571" s="89" t="str">
        <f t="shared" si="127"/>
        <v/>
      </c>
      <c r="AM571" s="89" t="str">
        <f t="shared" si="128"/>
        <v/>
      </c>
      <c r="AN571" s="89" t="str">
        <f t="shared" si="129"/>
        <v/>
      </c>
      <c r="AO571" s="89" t="str">
        <f t="shared" si="130"/>
        <v/>
      </c>
      <c r="AP571" s="89" t="str">
        <f t="shared" si="131"/>
        <v/>
      </c>
    </row>
    <row r="572" spans="1:42">
      <c r="A572" t="str">
        <f>IF(B572&lt;&gt;"",VLOOKUP(B572,'Agents Postes'!E$3:F$17,2,FALSE),"")</f>
        <v/>
      </c>
      <c r="B572" s="47"/>
      <c r="C572" s="53"/>
      <c r="D572" s="49"/>
      <c r="E572" s="49"/>
      <c r="F572" s="54"/>
      <c r="G572" s="50"/>
      <c r="H572" s="54"/>
      <c r="I572" s="50"/>
      <c r="J572" s="56"/>
      <c r="K572" s="49"/>
      <c r="L572" s="55"/>
      <c r="M572" s="52"/>
      <c r="N572" s="131"/>
      <c r="P572" s="64" t="str">
        <f t="shared" si="132"/>
        <v>NC</v>
      </c>
      <c r="X572" s="89"/>
      <c r="Y572" s="89" t="str">
        <f t="shared" si="122"/>
        <v/>
      </c>
      <c r="Z572" s="89" t="str">
        <f t="shared" si="123"/>
        <v/>
      </c>
      <c r="AA572" s="89" t="str">
        <f t="shared" si="124"/>
        <v/>
      </c>
      <c r="AB572" s="89" t="str">
        <f t="shared" si="125"/>
        <v/>
      </c>
      <c r="AC572" s="89" t="str">
        <f t="shared" si="126"/>
        <v/>
      </c>
      <c r="AD572" s="100" t="str">
        <f t="shared" si="133"/>
        <v/>
      </c>
      <c r="AE572" s="104" t="str">
        <f t="shared" si="134"/>
        <v/>
      </c>
      <c r="AF572" s="108" t="str">
        <f>IF(AE572&lt;&gt;"",HLOOKUP(AE572,Controle!$2:$3,2,FALSE)+3,"")</f>
        <v/>
      </c>
      <c r="AG572" s="104" t="str">
        <f>IF(AE572&lt;&gt;"",HLOOKUP(AE572,Controle!$2:$3,2,FALSE)+HLOOKUP(AE572,Controle!$2:$3,2,FALSE)*14-8,"")</f>
        <v/>
      </c>
      <c r="AH572" s="105" t="str">
        <f>IF(AJ572&lt;&gt;"",HLOOKUP(AJ572,Controle!$2:$3,2,FALSE)+HLOOKUP(AJ572,Controle!$2:$3,2,FALSE)*14-8,"")</f>
        <v/>
      </c>
      <c r="AI572" s="108" t="str">
        <f>IF(AJ572&lt;&gt;"",HLOOKUP(AJ572,Controle!$2:$3,2,FALSE)+3,"")</f>
        <v/>
      </c>
      <c r="AJ572" s="105" t="str">
        <f t="shared" si="135"/>
        <v/>
      </c>
      <c r="AK572" s="101" t="str">
        <f t="shared" si="136"/>
        <v/>
      </c>
      <c r="AL572" s="89" t="str">
        <f t="shared" si="127"/>
        <v/>
      </c>
      <c r="AM572" s="89" t="str">
        <f t="shared" si="128"/>
        <v/>
      </c>
      <c r="AN572" s="89" t="str">
        <f t="shared" si="129"/>
        <v/>
      </c>
      <c r="AO572" s="89" t="str">
        <f t="shared" si="130"/>
        <v/>
      </c>
      <c r="AP572" s="89" t="str">
        <f t="shared" si="131"/>
        <v/>
      </c>
    </row>
    <row r="573" spans="1:42">
      <c r="A573" t="str">
        <f>IF(B573&lt;&gt;"",VLOOKUP(B573,'Agents Postes'!E$3:F$17,2,FALSE),"")</f>
        <v/>
      </c>
      <c r="B573" s="57"/>
      <c r="C573" s="58"/>
      <c r="D573" s="59"/>
      <c r="E573" s="59"/>
      <c r="F573" s="60"/>
      <c r="G573" s="61"/>
      <c r="H573" s="60"/>
      <c r="I573" s="61"/>
      <c r="J573" s="63"/>
      <c r="K573" s="59"/>
      <c r="L573" s="62"/>
      <c r="M573" s="52"/>
      <c r="N573" s="130"/>
      <c r="P573" s="65" t="str">
        <f t="shared" si="132"/>
        <v>NC</v>
      </c>
      <c r="X573" s="89"/>
      <c r="Y573" s="89" t="str">
        <f t="shared" si="122"/>
        <v/>
      </c>
      <c r="Z573" s="89" t="str">
        <f t="shared" si="123"/>
        <v/>
      </c>
      <c r="AA573" s="89" t="str">
        <f t="shared" si="124"/>
        <v/>
      </c>
      <c r="AB573" s="89" t="str">
        <f t="shared" si="125"/>
        <v/>
      </c>
      <c r="AC573" s="89" t="str">
        <f t="shared" si="126"/>
        <v/>
      </c>
      <c r="AD573" s="100" t="str">
        <f t="shared" si="133"/>
        <v/>
      </c>
      <c r="AE573" s="104" t="str">
        <f t="shared" si="134"/>
        <v/>
      </c>
      <c r="AF573" s="108" t="str">
        <f>IF(AE573&lt;&gt;"",HLOOKUP(AE573,Controle!$2:$3,2,FALSE)+3,"")</f>
        <v/>
      </c>
      <c r="AG573" s="104" t="str">
        <f>IF(AE573&lt;&gt;"",HLOOKUP(AE573,Controle!$2:$3,2,FALSE)+HLOOKUP(AE573,Controle!$2:$3,2,FALSE)*14-8,"")</f>
        <v/>
      </c>
      <c r="AH573" s="105" t="str">
        <f>IF(AJ573&lt;&gt;"",HLOOKUP(AJ573,Controle!$2:$3,2,FALSE)+HLOOKUP(AJ573,Controle!$2:$3,2,FALSE)*14-8,"")</f>
        <v/>
      </c>
      <c r="AI573" s="108" t="str">
        <f>IF(AJ573&lt;&gt;"",HLOOKUP(AJ573,Controle!$2:$3,2,FALSE)+3,"")</f>
        <v/>
      </c>
      <c r="AJ573" s="105" t="str">
        <f t="shared" si="135"/>
        <v/>
      </c>
      <c r="AK573" s="101" t="str">
        <f t="shared" si="136"/>
        <v/>
      </c>
      <c r="AL573" s="89" t="str">
        <f t="shared" si="127"/>
        <v/>
      </c>
      <c r="AM573" s="89" t="str">
        <f t="shared" si="128"/>
        <v/>
      </c>
      <c r="AN573" s="89" t="str">
        <f t="shared" si="129"/>
        <v/>
      </c>
      <c r="AO573" s="89" t="str">
        <f t="shared" si="130"/>
        <v/>
      </c>
      <c r="AP573" s="89" t="str">
        <f t="shared" si="131"/>
        <v/>
      </c>
    </row>
    <row r="574" spans="1:42">
      <c r="A574" t="str">
        <f>IF(B574&lt;&gt;"",VLOOKUP(B574,'Agents Postes'!E$3:F$17,2,FALSE),"")</f>
        <v/>
      </c>
      <c r="B574" s="47"/>
      <c r="C574" s="53"/>
      <c r="D574" s="49"/>
      <c r="E574" s="49"/>
      <c r="F574" s="54"/>
      <c r="G574" s="50"/>
      <c r="H574" s="54"/>
      <c r="I574" s="50"/>
      <c r="J574" s="56"/>
      <c r="K574" s="49"/>
      <c r="L574" s="55"/>
      <c r="M574" s="52"/>
      <c r="N574" s="131"/>
      <c r="P574" s="64" t="str">
        <f t="shared" si="132"/>
        <v>NC</v>
      </c>
      <c r="X574" s="89"/>
      <c r="Y574" s="89" t="str">
        <f t="shared" si="122"/>
        <v/>
      </c>
      <c r="Z574" s="89" t="str">
        <f t="shared" si="123"/>
        <v/>
      </c>
      <c r="AA574" s="89" t="str">
        <f t="shared" si="124"/>
        <v/>
      </c>
      <c r="AB574" s="89" t="str">
        <f t="shared" si="125"/>
        <v/>
      </c>
      <c r="AC574" s="89" t="str">
        <f t="shared" si="126"/>
        <v/>
      </c>
      <c r="AD574" s="100" t="str">
        <f t="shared" si="133"/>
        <v/>
      </c>
      <c r="AE574" s="104" t="str">
        <f t="shared" si="134"/>
        <v/>
      </c>
      <c r="AF574" s="108" t="str">
        <f>IF(AE574&lt;&gt;"",HLOOKUP(AE574,Controle!$2:$3,2,FALSE)+3,"")</f>
        <v/>
      </c>
      <c r="AG574" s="104" t="str">
        <f>IF(AE574&lt;&gt;"",HLOOKUP(AE574,Controle!$2:$3,2,FALSE)+HLOOKUP(AE574,Controle!$2:$3,2,FALSE)*14-8,"")</f>
        <v/>
      </c>
      <c r="AH574" s="105" t="str">
        <f>IF(AJ574&lt;&gt;"",HLOOKUP(AJ574,Controle!$2:$3,2,FALSE)+HLOOKUP(AJ574,Controle!$2:$3,2,FALSE)*14-8,"")</f>
        <v/>
      </c>
      <c r="AI574" s="108" t="str">
        <f>IF(AJ574&lt;&gt;"",HLOOKUP(AJ574,Controle!$2:$3,2,FALSE)+3,"")</f>
        <v/>
      </c>
      <c r="AJ574" s="105" t="str">
        <f t="shared" si="135"/>
        <v/>
      </c>
      <c r="AK574" s="101" t="str">
        <f t="shared" si="136"/>
        <v/>
      </c>
      <c r="AL574" s="89" t="str">
        <f t="shared" si="127"/>
        <v/>
      </c>
      <c r="AM574" s="89" t="str">
        <f t="shared" si="128"/>
        <v/>
      </c>
      <c r="AN574" s="89" t="str">
        <f t="shared" si="129"/>
        <v/>
      </c>
      <c r="AO574" s="89" t="str">
        <f t="shared" si="130"/>
        <v/>
      </c>
      <c r="AP574" s="89" t="str">
        <f t="shared" si="131"/>
        <v/>
      </c>
    </row>
    <row r="575" spans="1:42">
      <c r="A575" t="str">
        <f>IF(B575&lt;&gt;"",VLOOKUP(B575,'Agents Postes'!E$3:F$17,2,FALSE),"")</f>
        <v/>
      </c>
      <c r="B575" s="57"/>
      <c r="C575" s="58"/>
      <c r="D575" s="59"/>
      <c r="E575" s="59"/>
      <c r="F575" s="60"/>
      <c r="G575" s="61"/>
      <c r="H575" s="60"/>
      <c r="I575" s="61"/>
      <c r="J575" s="63"/>
      <c r="K575" s="59"/>
      <c r="L575" s="62"/>
      <c r="M575" s="52"/>
      <c r="N575" s="130"/>
      <c r="P575" s="65" t="str">
        <f t="shared" si="132"/>
        <v>NC</v>
      </c>
      <c r="X575" s="89"/>
      <c r="Y575" s="89" t="str">
        <f t="shared" si="122"/>
        <v/>
      </c>
      <c r="Z575" s="89" t="str">
        <f t="shared" si="123"/>
        <v/>
      </c>
      <c r="AA575" s="89" t="str">
        <f t="shared" si="124"/>
        <v/>
      </c>
      <c r="AB575" s="89" t="str">
        <f t="shared" si="125"/>
        <v/>
      </c>
      <c r="AC575" s="89" t="str">
        <f t="shared" si="126"/>
        <v/>
      </c>
      <c r="AD575" s="100" t="str">
        <f t="shared" si="133"/>
        <v/>
      </c>
      <c r="AE575" s="104" t="str">
        <f t="shared" si="134"/>
        <v/>
      </c>
      <c r="AF575" s="108" t="str">
        <f>IF(AE575&lt;&gt;"",HLOOKUP(AE575,Controle!$2:$3,2,FALSE)+3,"")</f>
        <v/>
      </c>
      <c r="AG575" s="104" t="str">
        <f>IF(AE575&lt;&gt;"",HLOOKUP(AE575,Controle!$2:$3,2,FALSE)+HLOOKUP(AE575,Controle!$2:$3,2,FALSE)*14-8,"")</f>
        <v/>
      </c>
      <c r="AH575" s="105" t="str">
        <f>IF(AJ575&lt;&gt;"",HLOOKUP(AJ575,Controle!$2:$3,2,FALSE)+HLOOKUP(AJ575,Controle!$2:$3,2,FALSE)*14-8,"")</f>
        <v/>
      </c>
      <c r="AI575" s="108" t="str">
        <f>IF(AJ575&lt;&gt;"",HLOOKUP(AJ575,Controle!$2:$3,2,FALSE)+3,"")</f>
        <v/>
      </c>
      <c r="AJ575" s="105" t="str">
        <f t="shared" si="135"/>
        <v/>
      </c>
      <c r="AK575" s="101" t="str">
        <f t="shared" si="136"/>
        <v/>
      </c>
      <c r="AL575" s="89" t="str">
        <f t="shared" si="127"/>
        <v/>
      </c>
      <c r="AM575" s="89" t="str">
        <f t="shared" si="128"/>
        <v/>
      </c>
      <c r="AN575" s="89" t="str">
        <f t="shared" si="129"/>
        <v/>
      </c>
      <c r="AO575" s="89" t="str">
        <f t="shared" si="130"/>
        <v/>
      </c>
      <c r="AP575" s="89" t="str">
        <f t="shared" si="131"/>
        <v/>
      </c>
    </row>
    <row r="576" spans="1:42">
      <c r="A576" t="str">
        <f>IF(B576&lt;&gt;"",VLOOKUP(B576,'Agents Postes'!E$3:F$17,2,FALSE),"")</f>
        <v/>
      </c>
      <c r="B576" s="47"/>
      <c r="C576" s="53"/>
      <c r="D576" s="49"/>
      <c r="E576" s="49"/>
      <c r="F576" s="54"/>
      <c r="G576" s="50"/>
      <c r="H576" s="54"/>
      <c r="I576" s="50"/>
      <c r="J576" s="56"/>
      <c r="K576" s="49"/>
      <c r="L576" s="55"/>
      <c r="M576" s="52"/>
      <c r="N576" s="131"/>
      <c r="P576" s="64" t="str">
        <f t="shared" si="132"/>
        <v>NC</v>
      </c>
      <c r="X576" s="89"/>
      <c r="Y576" s="89" t="str">
        <f t="shared" si="122"/>
        <v/>
      </c>
      <c r="Z576" s="89" t="str">
        <f t="shared" si="123"/>
        <v/>
      </c>
      <c r="AA576" s="89" t="str">
        <f t="shared" si="124"/>
        <v/>
      </c>
      <c r="AB576" s="89" t="str">
        <f t="shared" si="125"/>
        <v/>
      </c>
      <c r="AC576" s="89" t="str">
        <f t="shared" si="126"/>
        <v/>
      </c>
      <c r="AD576" s="100" t="str">
        <f t="shared" si="133"/>
        <v/>
      </c>
      <c r="AE576" s="104" t="str">
        <f t="shared" si="134"/>
        <v/>
      </c>
      <c r="AF576" s="108" t="str">
        <f>IF(AE576&lt;&gt;"",HLOOKUP(AE576,Controle!$2:$3,2,FALSE)+3,"")</f>
        <v/>
      </c>
      <c r="AG576" s="104" t="str">
        <f>IF(AE576&lt;&gt;"",HLOOKUP(AE576,Controle!$2:$3,2,FALSE)+HLOOKUP(AE576,Controle!$2:$3,2,FALSE)*14-8,"")</f>
        <v/>
      </c>
      <c r="AH576" s="105" t="str">
        <f>IF(AJ576&lt;&gt;"",HLOOKUP(AJ576,Controle!$2:$3,2,FALSE)+HLOOKUP(AJ576,Controle!$2:$3,2,FALSE)*14-8,"")</f>
        <v/>
      </c>
      <c r="AI576" s="108" t="str">
        <f>IF(AJ576&lt;&gt;"",HLOOKUP(AJ576,Controle!$2:$3,2,FALSE)+3,"")</f>
        <v/>
      </c>
      <c r="AJ576" s="105" t="str">
        <f t="shared" si="135"/>
        <v/>
      </c>
      <c r="AK576" s="101" t="str">
        <f t="shared" si="136"/>
        <v/>
      </c>
      <c r="AL576" s="89" t="str">
        <f t="shared" si="127"/>
        <v/>
      </c>
      <c r="AM576" s="89" t="str">
        <f t="shared" si="128"/>
        <v/>
      </c>
      <c r="AN576" s="89" t="str">
        <f t="shared" si="129"/>
        <v/>
      </c>
      <c r="AO576" s="89" t="str">
        <f t="shared" si="130"/>
        <v/>
      </c>
      <c r="AP576" s="89" t="str">
        <f t="shared" si="131"/>
        <v/>
      </c>
    </row>
    <row r="577" spans="1:42">
      <c r="A577" t="str">
        <f>IF(B577&lt;&gt;"",VLOOKUP(B577,'Agents Postes'!E$3:F$17,2,FALSE),"")</f>
        <v/>
      </c>
      <c r="B577" s="57"/>
      <c r="C577" s="58"/>
      <c r="D577" s="59"/>
      <c r="E577" s="59"/>
      <c r="F577" s="60"/>
      <c r="G577" s="61"/>
      <c r="H577" s="60"/>
      <c r="I577" s="61"/>
      <c r="J577" s="63"/>
      <c r="K577" s="59"/>
      <c r="L577" s="62"/>
      <c r="M577" s="52"/>
      <c r="N577" s="130"/>
      <c r="P577" s="65" t="str">
        <f t="shared" si="132"/>
        <v>NC</v>
      </c>
      <c r="X577" s="89"/>
      <c r="Y577" s="89" t="str">
        <f t="shared" si="122"/>
        <v/>
      </c>
      <c r="Z577" s="89" t="str">
        <f t="shared" si="123"/>
        <v/>
      </c>
      <c r="AA577" s="89" t="str">
        <f t="shared" si="124"/>
        <v/>
      </c>
      <c r="AB577" s="89" t="str">
        <f t="shared" si="125"/>
        <v/>
      </c>
      <c r="AC577" s="89" t="str">
        <f t="shared" si="126"/>
        <v/>
      </c>
      <c r="AD577" s="100" t="str">
        <f t="shared" si="133"/>
        <v/>
      </c>
      <c r="AE577" s="104" t="str">
        <f t="shared" si="134"/>
        <v/>
      </c>
      <c r="AF577" s="108" t="str">
        <f>IF(AE577&lt;&gt;"",HLOOKUP(AE577,Controle!$2:$3,2,FALSE)+3,"")</f>
        <v/>
      </c>
      <c r="AG577" s="104" t="str">
        <f>IF(AE577&lt;&gt;"",HLOOKUP(AE577,Controle!$2:$3,2,FALSE)+HLOOKUP(AE577,Controle!$2:$3,2,FALSE)*14-8,"")</f>
        <v/>
      </c>
      <c r="AH577" s="105" t="str">
        <f>IF(AJ577&lt;&gt;"",HLOOKUP(AJ577,Controle!$2:$3,2,FALSE)+HLOOKUP(AJ577,Controle!$2:$3,2,FALSE)*14-8,"")</f>
        <v/>
      </c>
      <c r="AI577" s="108" t="str">
        <f>IF(AJ577&lt;&gt;"",HLOOKUP(AJ577,Controle!$2:$3,2,FALSE)+3,"")</f>
        <v/>
      </c>
      <c r="AJ577" s="105" t="str">
        <f t="shared" si="135"/>
        <v/>
      </c>
      <c r="AK577" s="101" t="str">
        <f t="shared" si="136"/>
        <v/>
      </c>
      <c r="AL577" s="89" t="str">
        <f t="shared" si="127"/>
        <v/>
      </c>
      <c r="AM577" s="89" t="str">
        <f t="shared" si="128"/>
        <v/>
      </c>
      <c r="AN577" s="89" t="str">
        <f t="shared" si="129"/>
        <v/>
      </c>
      <c r="AO577" s="89" t="str">
        <f t="shared" si="130"/>
        <v/>
      </c>
      <c r="AP577" s="89" t="str">
        <f t="shared" si="131"/>
        <v/>
      </c>
    </row>
    <row r="578" spans="1:42">
      <c r="A578" t="str">
        <f>IF(B578&lt;&gt;"",VLOOKUP(B578,'Agents Postes'!E$3:F$17,2,FALSE),"")</f>
        <v/>
      </c>
      <c r="B578" s="47"/>
      <c r="C578" s="53"/>
      <c r="D578" s="49"/>
      <c r="E578" s="49"/>
      <c r="F578" s="54"/>
      <c r="G578" s="50"/>
      <c r="H578" s="54"/>
      <c r="I578" s="50"/>
      <c r="J578" s="56"/>
      <c r="K578" s="49"/>
      <c r="L578" s="55"/>
      <c r="M578" s="52"/>
      <c r="N578" s="131"/>
      <c r="P578" s="64" t="str">
        <f t="shared" si="132"/>
        <v>NC</v>
      </c>
      <c r="X578" s="89"/>
      <c r="Y578" s="89" t="str">
        <f t="shared" ref="Y578:Y641" si="137">IF(D578&lt;&gt;"",IF(NETWORKDAYS($D578,$D578,Feries)&gt;=1,1,0),"")</f>
        <v/>
      </c>
      <c r="Z578" s="89" t="str">
        <f t="shared" ref="Z578:Z641" si="138">IF(D578&lt;&gt;"",IF(NETWORKDAYS($D578,$D578+1,Feries)&gt;=1,1,0),"")</f>
        <v/>
      </c>
      <c r="AA578" s="89" t="str">
        <f t="shared" ref="AA578:AA641" si="139">IF(D578&lt;&gt;"",IF(NETWORKDAYS($D578,$D578+2,Feries)&gt;=1,1,0),"")</f>
        <v/>
      </c>
      <c r="AB578" s="89" t="str">
        <f t="shared" ref="AB578:AB641" si="140">IF(D578&lt;&gt;"",IF(NETWORKDAYS($D578,$D578+3,Feries)&gt;=1,1,0),"")</f>
        <v/>
      </c>
      <c r="AC578" s="89" t="str">
        <f t="shared" ref="AC578:AC641" si="141">IF(D578&lt;&gt;"",IF(NETWORKDAYS($D578,$D578+4,Feries)&gt;=1,1,0),"")</f>
        <v/>
      </c>
      <c r="AD578" s="100" t="str">
        <f t="shared" si="133"/>
        <v/>
      </c>
      <c r="AE578" s="104" t="str">
        <f t="shared" si="134"/>
        <v/>
      </c>
      <c r="AF578" s="108" t="str">
        <f>IF(AE578&lt;&gt;"",HLOOKUP(AE578,Controle!$2:$3,2,FALSE)+3,"")</f>
        <v/>
      </c>
      <c r="AG578" s="104" t="str">
        <f>IF(AE578&lt;&gt;"",HLOOKUP(AE578,Controle!$2:$3,2,FALSE)+HLOOKUP(AE578,Controle!$2:$3,2,FALSE)*14-8,"")</f>
        <v/>
      </c>
      <c r="AH578" s="105" t="str">
        <f>IF(AJ578&lt;&gt;"",HLOOKUP(AJ578,Controle!$2:$3,2,FALSE)+HLOOKUP(AJ578,Controle!$2:$3,2,FALSE)*14-8,"")</f>
        <v/>
      </c>
      <c r="AI578" s="108" t="str">
        <f>IF(AJ578&lt;&gt;"",HLOOKUP(AJ578,Controle!$2:$3,2,FALSE)+3,"")</f>
        <v/>
      </c>
      <c r="AJ578" s="105" t="str">
        <f t="shared" si="135"/>
        <v/>
      </c>
      <c r="AK578" s="101" t="str">
        <f t="shared" si="136"/>
        <v/>
      </c>
      <c r="AL578" s="89" t="str">
        <f t="shared" ref="AL578:AL641" si="142">IF(E578&lt;&gt;"",IF(OR(NETWORKDAYS($E578,$E578-4,Feries)=1,NETWORKDAYS($E578,$E578-4,Feries)&lt;0),1,0),"")</f>
        <v/>
      </c>
      <c r="AM578" s="89" t="str">
        <f t="shared" ref="AM578:AM641" si="143">IF(E578&lt;&gt;"",IF(OR(NETWORKDAYS($E578,$E578-3,Feries)=1,NETWORKDAYS($E578,$E578-3,Feries)&lt;0),1,0),"")</f>
        <v/>
      </c>
      <c r="AN578" s="89" t="str">
        <f t="shared" ref="AN578:AN641" si="144">IF(E578&lt;&gt;"",IF(OR(NETWORKDAYS($E578,$E578-2,Feries)=1,NETWORKDAYS($E578,$E578-2,Feries)&lt;0),1,0),"")</f>
        <v/>
      </c>
      <c r="AO578" s="89" t="str">
        <f t="shared" ref="AO578:AO641" si="145">IF(E578&lt;&gt;"",IF(OR(NETWORKDAYS($E578,$E578-1,Feries)=1,NETWORKDAYS($E578,$E578-1,Feries)&lt;0),1,0),"")</f>
        <v/>
      </c>
      <c r="AP578" s="89" t="str">
        <f t="shared" ref="AP578:AP641" si="146">IF(E578&lt;&gt;"",IF(OR(NETWORKDAYS($E578,$E578,Feries)=1,NETWORKDAYS($E578,$E578,Feries)&lt;0),1,0),"")</f>
        <v/>
      </c>
    </row>
    <row r="579" spans="1:42">
      <c r="A579" t="str">
        <f>IF(B579&lt;&gt;"",VLOOKUP(B579,'Agents Postes'!E$3:F$17,2,FALSE),"")</f>
        <v/>
      </c>
      <c r="B579" s="57"/>
      <c r="C579" s="58"/>
      <c r="D579" s="59"/>
      <c r="E579" s="59"/>
      <c r="F579" s="60"/>
      <c r="G579" s="61"/>
      <c r="H579" s="60"/>
      <c r="I579" s="61"/>
      <c r="J579" s="63"/>
      <c r="K579" s="59"/>
      <c r="L579" s="62"/>
      <c r="M579" s="52"/>
      <c r="N579" s="130"/>
      <c r="P579" s="65" t="str">
        <f t="shared" ref="P579:P642" si="147">IF(OR(B579="",C579="",E579="",SUM(F579:K579)=0,AND(S$1&lt;&gt;"",D579&lt;S$1),AND(S$3&lt;&gt;"",E579&gt;S$3),AND(SUM(F579:G579)&gt;0,OR(F579=0,G579=0)),AND(SUM(H579:I579)&gt;0,OR(H579=0,I579=0)),AND(SUM(J579:K579)&gt;0,OR(J579=0,K579=0)),ISERROR(MONTH(D579)),ISERROR(MONTH(E579))),"NC","")</f>
        <v>NC</v>
      </c>
      <c r="X579" s="89"/>
      <c r="Y579" s="89" t="str">
        <f t="shared" si="137"/>
        <v/>
      </c>
      <c r="Z579" s="89" t="str">
        <f t="shared" si="138"/>
        <v/>
      </c>
      <c r="AA579" s="89" t="str">
        <f t="shared" si="139"/>
        <v/>
      </c>
      <c r="AB579" s="89" t="str">
        <f t="shared" si="140"/>
        <v/>
      </c>
      <c r="AC579" s="89" t="str">
        <f t="shared" si="141"/>
        <v/>
      </c>
      <c r="AD579" s="100" t="str">
        <f t="shared" si="133"/>
        <v/>
      </c>
      <c r="AE579" s="104" t="str">
        <f t="shared" si="134"/>
        <v/>
      </c>
      <c r="AF579" s="108" t="str">
        <f>IF(AE579&lt;&gt;"",HLOOKUP(AE579,Controle!$2:$3,2,FALSE)+3,"")</f>
        <v/>
      </c>
      <c r="AG579" s="104" t="str">
        <f>IF(AE579&lt;&gt;"",HLOOKUP(AE579,Controle!$2:$3,2,FALSE)+HLOOKUP(AE579,Controle!$2:$3,2,FALSE)*14-8,"")</f>
        <v/>
      </c>
      <c r="AH579" s="105" t="str">
        <f>IF(AJ579&lt;&gt;"",HLOOKUP(AJ579,Controle!$2:$3,2,FALSE)+HLOOKUP(AJ579,Controle!$2:$3,2,FALSE)*14-8,"")</f>
        <v/>
      </c>
      <c r="AI579" s="108" t="str">
        <f>IF(AJ579&lt;&gt;"",HLOOKUP(AJ579,Controle!$2:$3,2,FALSE)+3,"")</f>
        <v/>
      </c>
      <c r="AJ579" s="105" t="str">
        <f t="shared" si="135"/>
        <v/>
      </c>
      <c r="AK579" s="101" t="str">
        <f t="shared" si="136"/>
        <v/>
      </c>
      <c r="AL579" s="89" t="str">
        <f t="shared" si="142"/>
        <v/>
      </c>
      <c r="AM579" s="89" t="str">
        <f t="shared" si="143"/>
        <v/>
      </c>
      <c r="AN579" s="89" t="str">
        <f t="shared" si="144"/>
        <v/>
      </c>
      <c r="AO579" s="89" t="str">
        <f t="shared" si="145"/>
        <v/>
      </c>
      <c r="AP579" s="89" t="str">
        <f t="shared" si="146"/>
        <v/>
      </c>
    </row>
    <row r="580" spans="1:42">
      <c r="A580" t="str">
        <f>IF(B580&lt;&gt;"",VLOOKUP(B580,'Agents Postes'!E$3:F$17,2,FALSE),"")</f>
        <v/>
      </c>
      <c r="B580" s="47"/>
      <c r="C580" s="53"/>
      <c r="D580" s="49"/>
      <c r="E580" s="49"/>
      <c r="F580" s="54"/>
      <c r="G580" s="50"/>
      <c r="H580" s="54"/>
      <c r="I580" s="50"/>
      <c r="J580" s="56"/>
      <c r="K580" s="49"/>
      <c r="L580" s="55"/>
      <c r="M580" s="52"/>
      <c r="N580" s="131"/>
      <c r="P580" s="64" t="str">
        <f t="shared" si="147"/>
        <v>NC</v>
      </c>
      <c r="X580" s="89"/>
      <c r="Y580" s="89" t="str">
        <f t="shared" si="137"/>
        <v/>
      </c>
      <c r="Z580" s="89" t="str">
        <f t="shared" si="138"/>
        <v/>
      </c>
      <c r="AA580" s="89" t="str">
        <f t="shared" si="139"/>
        <v/>
      </c>
      <c r="AB580" s="89" t="str">
        <f t="shared" si="140"/>
        <v/>
      </c>
      <c r="AC580" s="89" t="str">
        <f t="shared" si="141"/>
        <v/>
      </c>
      <c r="AD580" s="100" t="str">
        <f t="shared" si="133"/>
        <v/>
      </c>
      <c r="AE580" s="104" t="str">
        <f t="shared" si="134"/>
        <v/>
      </c>
      <c r="AF580" s="108" t="str">
        <f>IF(AE580&lt;&gt;"",HLOOKUP(AE580,Controle!$2:$3,2,FALSE)+3,"")</f>
        <v/>
      </c>
      <c r="AG580" s="104" t="str">
        <f>IF(AE580&lt;&gt;"",HLOOKUP(AE580,Controle!$2:$3,2,FALSE)+HLOOKUP(AE580,Controle!$2:$3,2,FALSE)*14-8,"")</f>
        <v/>
      </c>
      <c r="AH580" s="105" t="str">
        <f>IF(AJ580&lt;&gt;"",HLOOKUP(AJ580,Controle!$2:$3,2,FALSE)+HLOOKUP(AJ580,Controle!$2:$3,2,FALSE)*14-8,"")</f>
        <v/>
      </c>
      <c r="AI580" s="108" t="str">
        <f>IF(AJ580&lt;&gt;"",HLOOKUP(AJ580,Controle!$2:$3,2,FALSE)+3,"")</f>
        <v/>
      </c>
      <c r="AJ580" s="105" t="str">
        <f t="shared" si="135"/>
        <v/>
      </c>
      <c r="AK580" s="101" t="str">
        <f t="shared" si="136"/>
        <v/>
      </c>
      <c r="AL580" s="89" t="str">
        <f t="shared" si="142"/>
        <v/>
      </c>
      <c r="AM580" s="89" t="str">
        <f t="shared" si="143"/>
        <v/>
      </c>
      <c r="AN580" s="89" t="str">
        <f t="shared" si="144"/>
        <v/>
      </c>
      <c r="AO580" s="89" t="str">
        <f t="shared" si="145"/>
        <v/>
      </c>
      <c r="AP580" s="89" t="str">
        <f t="shared" si="146"/>
        <v/>
      </c>
    </row>
    <row r="581" spans="1:42">
      <c r="A581" t="str">
        <f>IF(B581&lt;&gt;"",VLOOKUP(B581,'Agents Postes'!E$3:F$17,2,FALSE),"")</f>
        <v/>
      </c>
      <c r="B581" s="57"/>
      <c r="C581" s="58"/>
      <c r="D581" s="59"/>
      <c r="E581" s="59"/>
      <c r="F581" s="60"/>
      <c r="G581" s="61"/>
      <c r="H581" s="60"/>
      <c r="I581" s="61"/>
      <c r="J581" s="63"/>
      <c r="K581" s="59"/>
      <c r="L581" s="62"/>
      <c r="M581" s="52"/>
      <c r="N581" s="130"/>
      <c r="P581" s="65" t="str">
        <f t="shared" si="147"/>
        <v>NC</v>
      </c>
      <c r="X581" s="89"/>
      <c r="Y581" s="89" t="str">
        <f t="shared" si="137"/>
        <v/>
      </c>
      <c r="Z581" s="89" t="str">
        <f t="shared" si="138"/>
        <v/>
      </c>
      <c r="AA581" s="89" t="str">
        <f t="shared" si="139"/>
        <v/>
      </c>
      <c r="AB581" s="89" t="str">
        <f t="shared" si="140"/>
        <v/>
      </c>
      <c r="AC581" s="89" t="str">
        <f t="shared" si="141"/>
        <v/>
      </c>
      <c r="AD581" s="100" t="str">
        <f t="shared" ref="AD581:AD644" si="148">IF(D581&lt;&gt;"",IF(Y581=1,0,IF(Z581=1,1,IF(AA581=1,2,IF(AB581=1,3,IF(AB581=1,4,5))))),"")</f>
        <v/>
      </c>
      <c r="AE581" s="104" t="str">
        <f t="shared" ref="AE581:AE644" si="149">IF(D581&lt;&gt;"",D581+AD581,"")</f>
        <v/>
      </c>
      <c r="AF581" s="108" t="str">
        <f>IF(AE581&lt;&gt;"",HLOOKUP(AE581,Controle!$2:$3,2,FALSE)+3,"")</f>
        <v/>
      </c>
      <c r="AG581" s="104" t="str">
        <f>IF(AE581&lt;&gt;"",HLOOKUP(AE581,Controle!$2:$3,2,FALSE)+HLOOKUP(AE581,Controle!$2:$3,2,FALSE)*14-8,"")</f>
        <v/>
      </c>
      <c r="AH581" s="105" t="str">
        <f>IF(AJ581&lt;&gt;"",HLOOKUP(AJ581,Controle!$2:$3,2,FALSE)+HLOOKUP(AJ581,Controle!$2:$3,2,FALSE)*14-8,"")</f>
        <v/>
      </c>
      <c r="AI581" s="108" t="str">
        <f>IF(AJ581&lt;&gt;"",HLOOKUP(AJ581,Controle!$2:$3,2,FALSE)+3,"")</f>
        <v/>
      </c>
      <c r="AJ581" s="105" t="str">
        <f t="shared" ref="AJ581:AJ644" si="150">IF(E581&lt;&gt;"",E581-AK581,"")</f>
        <v/>
      </c>
      <c r="AK581" s="101" t="str">
        <f t="shared" ref="AK581:AK644" si="151">IF(E581&lt;&gt;"",IF(AP581=1,0,IF(AO581=1,1,IF(AN581=1,2,IF(AM581=1,1,IF(AL581=1,4,5))))),"")</f>
        <v/>
      </c>
      <c r="AL581" s="89" t="str">
        <f t="shared" si="142"/>
        <v/>
      </c>
      <c r="AM581" s="89" t="str">
        <f t="shared" si="143"/>
        <v/>
      </c>
      <c r="AN581" s="89" t="str">
        <f t="shared" si="144"/>
        <v/>
      </c>
      <c r="AO581" s="89" t="str">
        <f t="shared" si="145"/>
        <v/>
      </c>
      <c r="AP581" s="89" t="str">
        <f t="shared" si="146"/>
        <v/>
      </c>
    </row>
    <row r="582" spans="1:42">
      <c r="A582" t="str">
        <f>IF(B582&lt;&gt;"",VLOOKUP(B582,'Agents Postes'!E$3:F$17,2,FALSE),"")</f>
        <v/>
      </c>
      <c r="B582" s="47"/>
      <c r="C582" s="53"/>
      <c r="D582" s="49"/>
      <c r="E582" s="49"/>
      <c r="F582" s="54"/>
      <c r="G582" s="50"/>
      <c r="H582" s="54"/>
      <c r="I582" s="50"/>
      <c r="J582" s="56"/>
      <c r="K582" s="49"/>
      <c r="L582" s="55"/>
      <c r="M582" s="52"/>
      <c r="N582" s="131"/>
      <c r="P582" s="64" t="str">
        <f t="shared" si="147"/>
        <v>NC</v>
      </c>
      <c r="X582" s="89"/>
      <c r="Y582" s="89" t="str">
        <f t="shared" si="137"/>
        <v/>
      </c>
      <c r="Z582" s="89" t="str">
        <f t="shared" si="138"/>
        <v/>
      </c>
      <c r="AA582" s="89" t="str">
        <f t="shared" si="139"/>
        <v/>
      </c>
      <c r="AB582" s="89" t="str">
        <f t="shared" si="140"/>
        <v/>
      </c>
      <c r="AC582" s="89" t="str">
        <f t="shared" si="141"/>
        <v/>
      </c>
      <c r="AD582" s="100" t="str">
        <f t="shared" si="148"/>
        <v/>
      </c>
      <c r="AE582" s="104" t="str">
        <f t="shared" si="149"/>
        <v/>
      </c>
      <c r="AF582" s="108" t="str">
        <f>IF(AE582&lt;&gt;"",HLOOKUP(AE582,Controle!$2:$3,2,FALSE)+3,"")</f>
        <v/>
      </c>
      <c r="AG582" s="104" t="str">
        <f>IF(AE582&lt;&gt;"",HLOOKUP(AE582,Controle!$2:$3,2,FALSE)+HLOOKUP(AE582,Controle!$2:$3,2,FALSE)*14-8,"")</f>
        <v/>
      </c>
      <c r="AH582" s="105" t="str">
        <f>IF(AJ582&lt;&gt;"",HLOOKUP(AJ582,Controle!$2:$3,2,FALSE)+HLOOKUP(AJ582,Controle!$2:$3,2,FALSE)*14-8,"")</f>
        <v/>
      </c>
      <c r="AI582" s="108" t="str">
        <f>IF(AJ582&lt;&gt;"",HLOOKUP(AJ582,Controle!$2:$3,2,FALSE)+3,"")</f>
        <v/>
      </c>
      <c r="AJ582" s="105" t="str">
        <f t="shared" si="150"/>
        <v/>
      </c>
      <c r="AK582" s="101" t="str">
        <f t="shared" si="151"/>
        <v/>
      </c>
      <c r="AL582" s="89" t="str">
        <f t="shared" si="142"/>
        <v/>
      </c>
      <c r="AM582" s="89" t="str">
        <f t="shared" si="143"/>
        <v/>
      </c>
      <c r="AN582" s="89" t="str">
        <f t="shared" si="144"/>
        <v/>
      </c>
      <c r="AO582" s="89" t="str">
        <f t="shared" si="145"/>
        <v/>
      </c>
      <c r="AP582" s="89" t="str">
        <f t="shared" si="146"/>
        <v/>
      </c>
    </row>
    <row r="583" spans="1:42">
      <c r="A583" t="str">
        <f>IF(B583&lt;&gt;"",VLOOKUP(B583,'Agents Postes'!E$3:F$17,2,FALSE),"")</f>
        <v/>
      </c>
      <c r="B583" s="57"/>
      <c r="C583" s="58"/>
      <c r="D583" s="59"/>
      <c r="E583" s="59"/>
      <c r="F583" s="60"/>
      <c r="G583" s="61"/>
      <c r="H583" s="60"/>
      <c r="I583" s="61"/>
      <c r="J583" s="63"/>
      <c r="K583" s="59"/>
      <c r="L583" s="62"/>
      <c r="M583" s="52"/>
      <c r="N583" s="130"/>
      <c r="P583" s="65" t="str">
        <f t="shared" si="147"/>
        <v>NC</v>
      </c>
      <c r="X583" s="89"/>
      <c r="Y583" s="89" t="str">
        <f t="shared" si="137"/>
        <v/>
      </c>
      <c r="Z583" s="89" t="str">
        <f t="shared" si="138"/>
        <v/>
      </c>
      <c r="AA583" s="89" t="str">
        <f t="shared" si="139"/>
        <v/>
      </c>
      <c r="AB583" s="89" t="str">
        <f t="shared" si="140"/>
        <v/>
      </c>
      <c r="AC583" s="89" t="str">
        <f t="shared" si="141"/>
        <v/>
      </c>
      <c r="AD583" s="100" t="str">
        <f t="shared" si="148"/>
        <v/>
      </c>
      <c r="AE583" s="104" t="str">
        <f t="shared" si="149"/>
        <v/>
      </c>
      <c r="AF583" s="108" t="str">
        <f>IF(AE583&lt;&gt;"",HLOOKUP(AE583,Controle!$2:$3,2,FALSE)+3,"")</f>
        <v/>
      </c>
      <c r="AG583" s="104" t="str">
        <f>IF(AE583&lt;&gt;"",HLOOKUP(AE583,Controle!$2:$3,2,FALSE)+HLOOKUP(AE583,Controle!$2:$3,2,FALSE)*14-8,"")</f>
        <v/>
      </c>
      <c r="AH583" s="105" t="str">
        <f>IF(AJ583&lt;&gt;"",HLOOKUP(AJ583,Controle!$2:$3,2,FALSE)+HLOOKUP(AJ583,Controle!$2:$3,2,FALSE)*14-8,"")</f>
        <v/>
      </c>
      <c r="AI583" s="108" t="str">
        <f>IF(AJ583&lt;&gt;"",HLOOKUP(AJ583,Controle!$2:$3,2,FALSE)+3,"")</f>
        <v/>
      </c>
      <c r="AJ583" s="105" t="str">
        <f t="shared" si="150"/>
        <v/>
      </c>
      <c r="AK583" s="101" t="str">
        <f t="shared" si="151"/>
        <v/>
      </c>
      <c r="AL583" s="89" t="str">
        <f t="shared" si="142"/>
        <v/>
      </c>
      <c r="AM583" s="89" t="str">
        <f t="shared" si="143"/>
        <v/>
      </c>
      <c r="AN583" s="89" t="str">
        <f t="shared" si="144"/>
        <v/>
      </c>
      <c r="AO583" s="89" t="str">
        <f t="shared" si="145"/>
        <v/>
      </c>
      <c r="AP583" s="89" t="str">
        <f t="shared" si="146"/>
        <v/>
      </c>
    </row>
    <row r="584" spans="1:42">
      <c r="A584" t="str">
        <f>IF(B584&lt;&gt;"",VLOOKUP(B584,'Agents Postes'!E$3:F$17,2,FALSE),"")</f>
        <v/>
      </c>
      <c r="B584" s="47"/>
      <c r="C584" s="53"/>
      <c r="D584" s="49"/>
      <c r="E584" s="49"/>
      <c r="F584" s="54"/>
      <c r="G584" s="50"/>
      <c r="H584" s="54"/>
      <c r="I584" s="50"/>
      <c r="J584" s="56"/>
      <c r="K584" s="49"/>
      <c r="L584" s="55"/>
      <c r="M584" s="52"/>
      <c r="N584" s="131"/>
      <c r="P584" s="64" t="str">
        <f t="shared" si="147"/>
        <v>NC</v>
      </c>
      <c r="X584" s="89"/>
      <c r="Y584" s="89" t="str">
        <f t="shared" si="137"/>
        <v/>
      </c>
      <c r="Z584" s="89" t="str">
        <f t="shared" si="138"/>
        <v/>
      </c>
      <c r="AA584" s="89" t="str">
        <f t="shared" si="139"/>
        <v/>
      </c>
      <c r="AB584" s="89" t="str">
        <f t="shared" si="140"/>
        <v/>
      </c>
      <c r="AC584" s="89" t="str">
        <f t="shared" si="141"/>
        <v/>
      </c>
      <c r="AD584" s="100" t="str">
        <f t="shared" si="148"/>
        <v/>
      </c>
      <c r="AE584" s="104" t="str">
        <f t="shared" si="149"/>
        <v/>
      </c>
      <c r="AF584" s="108" t="str">
        <f>IF(AE584&lt;&gt;"",HLOOKUP(AE584,Controle!$2:$3,2,FALSE)+3,"")</f>
        <v/>
      </c>
      <c r="AG584" s="104" t="str">
        <f>IF(AE584&lt;&gt;"",HLOOKUP(AE584,Controle!$2:$3,2,FALSE)+HLOOKUP(AE584,Controle!$2:$3,2,FALSE)*14-8,"")</f>
        <v/>
      </c>
      <c r="AH584" s="105" t="str">
        <f>IF(AJ584&lt;&gt;"",HLOOKUP(AJ584,Controle!$2:$3,2,FALSE)+HLOOKUP(AJ584,Controle!$2:$3,2,FALSE)*14-8,"")</f>
        <v/>
      </c>
      <c r="AI584" s="108" t="str">
        <f>IF(AJ584&lt;&gt;"",HLOOKUP(AJ584,Controle!$2:$3,2,FALSE)+3,"")</f>
        <v/>
      </c>
      <c r="AJ584" s="105" t="str">
        <f t="shared" si="150"/>
        <v/>
      </c>
      <c r="AK584" s="101" t="str">
        <f t="shared" si="151"/>
        <v/>
      </c>
      <c r="AL584" s="89" t="str">
        <f t="shared" si="142"/>
        <v/>
      </c>
      <c r="AM584" s="89" t="str">
        <f t="shared" si="143"/>
        <v/>
      </c>
      <c r="AN584" s="89" t="str">
        <f t="shared" si="144"/>
        <v/>
      </c>
      <c r="AO584" s="89" t="str">
        <f t="shared" si="145"/>
        <v/>
      </c>
      <c r="AP584" s="89" t="str">
        <f t="shared" si="146"/>
        <v/>
      </c>
    </row>
    <row r="585" spans="1:42">
      <c r="A585" t="str">
        <f>IF(B585&lt;&gt;"",VLOOKUP(B585,'Agents Postes'!E$3:F$17,2,FALSE),"")</f>
        <v/>
      </c>
      <c r="B585" s="57"/>
      <c r="C585" s="58"/>
      <c r="D585" s="59"/>
      <c r="E585" s="59"/>
      <c r="F585" s="60"/>
      <c r="G585" s="61"/>
      <c r="H585" s="60"/>
      <c r="I585" s="61"/>
      <c r="J585" s="63"/>
      <c r="K585" s="59"/>
      <c r="L585" s="62"/>
      <c r="M585" s="52"/>
      <c r="N585" s="130"/>
      <c r="P585" s="65" t="str">
        <f t="shared" si="147"/>
        <v>NC</v>
      </c>
      <c r="X585" s="89"/>
      <c r="Y585" s="89" t="str">
        <f t="shared" si="137"/>
        <v/>
      </c>
      <c r="Z585" s="89" t="str">
        <f t="shared" si="138"/>
        <v/>
      </c>
      <c r="AA585" s="89" t="str">
        <f t="shared" si="139"/>
        <v/>
      </c>
      <c r="AB585" s="89" t="str">
        <f t="shared" si="140"/>
        <v/>
      </c>
      <c r="AC585" s="89" t="str">
        <f t="shared" si="141"/>
        <v/>
      </c>
      <c r="AD585" s="100" t="str">
        <f t="shared" si="148"/>
        <v/>
      </c>
      <c r="AE585" s="104" t="str">
        <f t="shared" si="149"/>
        <v/>
      </c>
      <c r="AF585" s="108" t="str">
        <f>IF(AE585&lt;&gt;"",HLOOKUP(AE585,Controle!$2:$3,2,FALSE)+3,"")</f>
        <v/>
      </c>
      <c r="AG585" s="104" t="str">
        <f>IF(AE585&lt;&gt;"",HLOOKUP(AE585,Controle!$2:$3,2,FALSE)+HLOOKUP(AE585,Controle!$2:$3,2,FALSE)*14-8,"")</f>
        <v/>
      </c>
      <c r="AH585" s="105" t="str">
        <f>IF(AJ585&lt;&gt;"",HLOOKUP(AJ585,Controle!$2:$3,2,FALSE)+HLOOKUP(AJ585,Controle!$2:$3,2,FALSE)*14-8,"")</f>
        <v/>
      </c>
      <c r="AI585" s="108" t="str">
        <f>IF(AJ585&lt;&gt;"",HLOOKUP(AJ585,Controle!$2:$3,2,FALSE)+3,"")</f>
        <v/>
      </c>
      <c r="AJ585" s="105" t="str">
        <f t="shared" si="150"/>
        <v/>
      </c>
      <c r="AK585" s="101" t="str">
        <f t="shared" si="151"/>
        <v/>
      </c>
      <c r="AL585" s="89" t="str">
        <f t="shared" si="142"/>
        <v/>
      </c>
      <c r="AM585" s="89" t="str">
        <f t="shared" si="143"/>
        <v/>
      </c>
      <c r="AN585" s="89" t="str">
        <f t="shared" si="144"/>
        <v/>
      </c>
      <c r="AO585" s="89" t="str">
        <f t="shared" si="145"/>
        <v/>
      </c>
      <c r="AP585" s="89" t="str">
        <f t="shared" si="146"/>
        <v/>
      </c>
    </row>
    <row r="586" spans="1:42">
      <c r="A586" t="str">
        <f>IF(B586&lt;&gt;"",VLOOKUP(B586,'Agents Postes'!E$3:F$17,2,FALSE),"")</f>
        <v/>
      </c>
      <c r="B586" s="47"/>
      <c r="C586" s="53"/>
      <c r="D586" s="49"/>
      <c r="E586" s="49"/>
      <c r="F586" s="54"/>
      <c r="G586" s="50"/>
      <c r="H586" s="54"/>
      <c r="I586" s="50"/>
      <c r="J586" s="56"/>
      <c r="K586" s="49"/>
      <c r="L586" s="55"/>
      <c r="M586" s="52"/>
      <c r="N586" s="131"/>
      <c r="P586" s="64" t="str">
        <f t="shared" si="147"/>
        <v>NC</v>
      </c>
      <c r="X586" s="89"/>
      <c r="Y586" s="89" t="str">
        <f t="shared" si="137"/>
        <v/>
      </c>
      <c r="Z586" s="89" t="str">
        <f t="shared" si="138"/>
        <v/>
      </c>
      <c r="AA586" s="89" t="str">
        <f t="shared" si="139"/>
        <v/>
      </c>
      <c r="AB586" s="89" t="str">
        <f t="shared" si="140"/>
        <v/>
      </c>
      <c r="AC586" s="89" t="str">
        <f t="shared" si="141"/>
        <v/>
      </c>
      <c r="AD586" s="100" t="str">
        <f t="shared" si="148"/>
        <v/>
      </c>
      <c r="AE586" s="104" t="str">
        <f t="shared" si="149"/>
        <v/>
      </c>
      <c r="AF586" s="108" t="str">
        <f>IF(AE586&lt;&gt;"",HLOOKUP(AE586,Controle!$2:$3,2,FALSE)+3,"")</f>
        <v/>
      </c>
      <c r="AG586" s="104" t="str">
        <f>IF(AE586&lt;&gt;"",HLOOKUP(AE586,Controle!$2:$3,2,FALSE)+HLOOKUP(AE586,Controle!$2:$3,2,FALSE)*14-8,"")</f>
        <v/>
      </c>
      <c r="AH586" s="105" t="str">
        <f>IF(AJ586&lt;&gt;"",HLOOKUP(AJ586,Controle!$2:$3,2,FALSE)+HLOOKUP(AJ586,Controle!$2:$3,2,FALSE)*14-8,"")</f>
        <v/>
      </c>
      <c r="AI586" s="108" t="str">
        <f>IF(AJ586&lt;&gt;"",HLOOKUP(AJ586,Controle!$2:$3,2,FALSE)+3,"")</f>
        <v/>
      </c>
      <c r="AJ586" s="105" t="str">
        <f t="shared" si="150"/>
        <v/>
      </c>
      <c r="AK586" s="101" t="str">
        <f t="shared" si="151"/>
        <v/>
      </c>
      <c r="AL586" s="89" t="str">
        <f t="shared" si="142"/>
        <v/>
      </c>
      <c r="AM586" s="89" t="str">
        <f t="shared" si="143"/>
        <v/>
      </c>
      <c r="AN586" s="89" t="str">
        <f t="shared" si="144"/>
        <v/>
      </c>
      <c r="AO586" s="89" t="str">
        <f t="shared" si="145"/>
        <v/>
      </c>
      <c r="AP586" s="89" t="str">
        <f t="shared" si="146"/>
        <v/>
      </c>
    </row>
    <row r="587" spans="1:42">
      <c r="A587" t="str">
        <f>IF(B587&lt;&gt;"",VLOOKUP(B587,'Agents Postes'!E$3:F$17,2,FALSE),"")</f>
        <v/>
      </c>
      <c r="B587" s="57"/>
      <c r="C587" s="58"/>
      <c r="D587" s="59"/>
      <c r="E587" s="59"/>
      <c r="F587" s="60"/>
      <c r="G587" s="61"/>
      <c r="H587" s="60"/>
      <c r="I587" s="61"/>
      <c r="J587" s="63"/>
      <c r="K587" s="59"/>
      <c r="L587" s="62"/>
      <c r="M587" s="52"/>
      <c r="N587" s="130"/>
      <c r="P587" s="65" t="str">
        <f t="shared" si="147"/>
        <v>NC</v>
      </c>
      <c r="X587" s="89"/>
      <c r="Y587" s="89" t="str">
        <f t="shared" si="137"/>
        <v/>
      </c>
      <c r="Z587" s="89" t="str">
        <f t="shared" si="138"/>
        <v/>
      </c>
      <c r="AA587" s="89" t="str">
        <f t="shared" si="139"/>
        <v/>
      </c>
      <c r="AB587" s="89" t="str">
        <f t="shared" si="140"/>
        <v/>
      </c>
      <c r="AC587" s="89" t="str">
        <f t="shared" si="141"/>
        <v/>
      </c>
      <c r="AD587" s="100" t="str">
        <f t="shared" si="148"/>
        <v/>
      </c>
      <c r="AE587" s="104" t="str">
        <f t="shared" si="149"/>
        <v/>
      </c>
      <c r="AF587" s="108" t="str">
        <f>IF(AE587&lt;&gt;"",HLOOKUP(AE587,Controle!$2:$3,2,FALSE)+3,"")</f>
        <v/>
      </c>
      <c r="AG587" s="104" t="str">
        <f>IF(AE587&lt;&gt;"",HLOOKUP(AE587,Controle!$2:$3,2,FALSE)+HLOOKUP(AE587,Controle!$2:$3,2,FALSE)*14-8,"")</f>
        <v/>
      </c>
      <c r="AH587" s="105" t="str">
        <f>IF(AJ587&lt;&gt;"",HLOOKUP(AJ587,Controle!$2:$3,2,FALSE)+HLOOKUP(AJ587,Controle!$2:$3,2,FALSE)*14-8,"")</f>
        <v/>
      </c>
      <c r="AI587" s="108" t="str">
        <f>IF(AJ587&lt;&gt;"",HLOOKUP(AJ587,Controle!$2:$3,2,FALSE)+3,"")</f>
        <v/>
      </c>
      <c r="AJ587" s="105" t="str">
        <f t="shared" si="150"/>
        <v/>
      </c>
      <c r="AK587" s="101" t="str">
        <f t="shared" si="151"/>
        <v/>
      </c>
      <c r="AL587" s="89" t="str">
        <f t="shared" si="142"/>
        <v/>
      </c>
      <c r="AM587" s="89" t="str">
        <f t="shared" si="143"/>
        <v/>
      </c>
      <c r="AN587" s="89" t="str">
        <f t="shared" si="144"/>
        <v/>
      </c>
      <c r="AO587" s="89" t="str">
        <f t="shared" si="145"/>
        <v/>
      </c>
      <c r="AP587" s="89" t="str">
        <f t="shared" si="146"/>
        <v/>
      </c>
    </row>
    <row r="588" spans="1:42">
      <c r="A588" t="str">
        <f>IF(B588&lt;&gt;"",VLOOKUP(B588,'Agents Postes'!E$3:F$17,2,FALSE),"")</f>
        <v/>
      </c>
      <c r="B588" s="47"/>
      <c r="C588" s="53"/>
      <c r="D588" s="49"/>
      <c r="E588" s="49"/>
      <c r="F588" s="54"/>
      <c r="G588" s="50"/>
      <c r="H588" s="54"/>
      <c r="I588" s="50"/>
      <c r="J588" s="56"/>
      <c r="K588" s="49"/>
      <c r="L588" s="55"/>
      <c r="M588" s="52"/>
      <c r="N588" s="131"/>
      <c r="P588" s="64" t="str">
        <f t="shared" si="147"/>
        <v>NC</v>
      </c>
      <c r="X588" s="89"/>
      <c r="Y588" s="89" t="str">
        <f t="shared" si="137"/>
        <v/>
      </c>
      <c r="Z588" s="89" t="str">
        <f t="shared" si="138"/>
        <v/>
      </c>
      <c r="AA588" s="89" t="str">
        <f t="shared" si="139"/>
        <v/>
      </c>
      <c r="AB588" s="89" t="str">
        <f t="shared" si="140"/>
        <v/>
      </c>
      <c r="AC588" s="89" t="str">
        <f t="shared" si="141"/>
        <v/>
      </c>
      <c r="AD588" s="100" t="str">
        <f t="shared" si="148"/>
        <v/>
      </c>
      <c r="AE588" s="104" t="str">
        <f t="shared" si="149"/>
        <v/>
      </c>
      <c r="AF588" s="108" t="str">
        <f>IF(AE588&lt;&gt;"",HLOOKUP(AE588,Controle!$2:$3,2,FALSE)+3,"")</f>
        <v/>
      </c>
      <c r="AG588" s="104" t="str">
        <f>IF(AE588&lt;&gt;"",HLOOKUP(AE588,Controle!$2:$3,2,FALSE)+HLOOKUP(AE588,Controle!$2:$3,2,FALSE)*14-8,"")</f>
        <v/>
      </c>
      <c r="AH588" s="105" t="str">
        <f>IF(AJ588&lt;&gt;"",HLOOKUP(AJ588,Controle!$2:$3,2,FALSE)+HLOOKUP(AJ588,Controle!$2:$3,2,FALSE)*14-8,"")</f>
        <v/>
      </c>
      <c r="AI588" s="108" t="str">
        <f>IF(AJ588&lt;&gt;"",HLOOKUP(AJ588,Controle!$2:$3,2,FALSE)+3,"")</f>
        <v/>
      </c>
      <c r="AJ588" s="105" t="str">
        <f t="shared" si="150"/>
        <v/>
      </c>
      <c r="AK588" s="101" t="str">
        <f t="shared" si="151"/>
        <v/>
      </c>
      <c r="AL588" s="89" t="str">
        <f t="shared" si="142"/>
        <v/>
      </c>
      <c r="AM588" s="89" t="str">
        <f t="shared" si="143"/>
        <v/>
      </c>
      <c r="AN588" s="89" t="str">
        <f t="shared" si="144"/>
        <v/>
      </c>
      <c r="AO588" s="89" t="str">
        <f t="shared" si="145"/>
        <v/>
      </c>
      <c r="AP588" s="89" t="str">
        <f t="shared" si="146"/>
        <v/>
      </c>
    </row>
    <row r="589" spans="1:42">
      <c r="A589" t="str">
        <f>IF(B589&lt;&gt;"",VLOOKUP(B589,'Agents Postes'!E$3:F$17,2,FALSE),"")</f>
        <v/>
      </c>
      <c r="B589" s="57"/>
      <c r="C589" s="58"/>
      <c r="D589" s="59"/>
      <c r="E589" s="59"/>
      <c r="F589" s="60"/>
      <c r="G589" s="61"/>
      <c r="H589" s="60"/>
      <c r="I589" s="61"/>
      <c r="J589" s="63"/>
      <c r="K589" s="59"/>
      <c r="L589" s="62"/>
      <c r="M589" s="52"/>
      <c r="N589" s="130"/>
      <c r="P589" s="65" t="str">
        <f t="shared" si="147"/>
        <v>NC</v>
      </c>
      <c r="X589" s="89"/>
      <c r="Y589" s="89" t="str">
        <f t="shared" si="137"/>
        <v/>
      </c>
      <c r="Z589" s="89" t="str">
        <f t="shared" si="138"/>
        <v/>
      </c>
      <c r="AA589" s="89" t="str">
        <f t="shared" si="139"/>
        <v/>
      </c>
      <c r="AB589" s="89" t="str">
        <f t="shared" si="140"/>
        <v/>
      </c>
      <c r="AC589" s="89" t="str">
        <f t="shared" si="141"/>
        <v/>
      </c>
      <c r="AD589" s="100" t="str">
        <f t="shared" si="148"/>
        <v/>
      </c>
      <c r="AE589" s="104" t="str">
        <f t="shared" si="149"/>
        <v/>
      </c>
      <c r="AF589" s="108" t="str">
        <f>IF(AE589&lt;&gt;"",HLOOKUP(AE589,Controle!$2:$3,2,FALSE)+3,"")</f>
        <v/>
      </c>
      <c r="AG589" s="104" t="str">
        <f>IF(AE589&lt;&gt;"",HLOOKUP(AE589,Controle!$2:$3,2,FALSE)+HLOOKUP(AE589,Controle!$2:$3,2,FALSE)*14-8,"")</f>
        <v/>
      </c>
      <c r="AH589" s="105" t="str">
        <f>IF(AJ589&lt;&gt;"",HLOOKUP(AJ589,Controle!$2:$3,2,FALSE)+HLOOKUP(AJ589,Controle!$2:$3,2,FALSE)*14-8,"")</f>
        <v/>
      </c>
      <c r="AI589" s="108" t="str">
        <f>IF(AJ589&lt;&gt;"",HLOOKUP(AJ589,Controle!$2:$3,2,FALSE)+3,"")</f>
        <v/>
      </c>
      <c r="AJ589" s="105" t="str">
        <f t="shared" si="150"/>
        <v/>
      </c>
      <c r="AK589" s="101" t="str">
        <f t="shared" si="151"/>
        <v/>
      </c>
      <c r="AL589" s="89" t="str">
        <f t="shared" si="142"/>
        <v/>
      </c>
      <c r="AM589" s="89" t="str">
        <f t="shared" si="143"/>
        <v/>
      </c>
      <c r="AN589" s="89" t="str">
        <f t="shared" si="144"/>
        <v/>
      </c>
      <c r="AO589" s="89" t="str">
        <f t="shared" si="145"/>
        <v/>
      </c>
      <c r="AP589" s="89" t="str">
        <f t="shared" si="146"/>
        <v/>
      </c>
    </row>
    <row r="590" spans="1:42">
      <c r="A590" t="str">
        <f>IF(B590&lt;&gt;"",VLOOKUP(B590,'Agents Postes'!E$3:F$17,2,FALSE),"")</f>
        <v/>
      </c>
      <c r="B590" s="47"/>
      <c r="C590" s="53"/>
      <c r="D590" s="49"/>
      <c r="E590" s="49"/>
      <c r="F590" s="54"/>
      <c r="G590" s="50"/>
      <c r="H590" s="54"/>
      <c r="I590" s="50"/>
      <c r="J590" s="56"/>
      <c r="K590" s="49"/>
      <c r="L590" s="55"/>
      <c r="M590" s="52"/>
      <c r="N590" s="131"/>
      <c r="P590" s="64" t="str">
        <f t="shared" si="147"/>
        <v>NC</v>
      </c>
      <c r="X590" s="89"/>
      <c r="Y590" s="89" t="str">
        <f t="shared" si="137"/>
        <v/>
      </c>
      <c r="Z590" s="89" t="str">
        <f t="shared" si="138"/>
        <v/>
      </c>
      <c r="AA590" s="89" t="str">
        <f t="shared" si="139"/>
        <v/>
      </c>
      <c r="AB590" s="89" t="str">
        <f t="shared" si="140"/>
        <v/>
      </c>
      <c r="AC590" s="89" t="str">
        <f t="shared" si="141"/>
        <v/>
      </c>
      <c r="AD590" s="100" t="str">
        <f t="shared" si="148"/>
        <v/>
      </c>
      <c r="AE590" s="104" t="str">
        <f t="shared" si="149"/>
        <v/>
      </c>
      <c r="AF590" s="108" t="str">
        <f>IF(AE590&lt;&gt;"",HLOOKUP(AE590,Controle!$2:$3,2,FALSE)+3,"")</f>
        <v/>
      </c>
      <c r="AG590" s="104" t="str">
        <f>IF(AE590&lt;&gt;"",HLOOKUP(AE590,Controle!$2:$3,2,FALSE)+HLOOKUP(AE590,Controle!$2:$3,2,FALSE)*14-8,"")</f>
        <v/>
      </c>
      <c r="AH590" s="105" t="str">
        <f>IF(AJ590&lt;&gt;"",HLOOKUP(AJ590,Controle!$2:$3,2,FALSE)+HLOOKUP(AJ590,Controle!$2:$3,2,FALSE)*14-8,"")</f>
        <v/>
      </c>
      <c r="AI590" s="108" t="str">
        <f>IF(AJ590&lt;&gt;"",HLOOKUP(AJ590,Controle!$2:$3,2,FALSE)+3,"")</f>
        <v/>
      </c>
      <c r="AJ590" s="105" t="str">
        <f t="shared" si="150"/>
        <v/>
      </c>
      <c r="AK590" s="101" t="str">
        <f t="shared" si="151"/>
        <v/>
      </c>
      <c r="AL590" s="89" t="str">
        <f t="shared" si="142"/>
        <v/>
      </c>
      <c r="AM590" s="89" t="str">
        <f t="shared" si="143"/>
        <v/>
      </c>
      <c r="AN590" s="89" t="str">
        <f t="shared" si="144"/>
        <v/>
      </c>
      <c r="AO590" s="89" t="str">
        <f t="shared" si="145"/>
        <v/>
      </c>
      <c r="AP590" s="89" t="str">
        <f t="shared" si="146"/>
        <v/>
      </c>
    </row>
    <row r="591" spans="1:42">
      <c r="A591" t="str">
        <f>IF(B591&lt;&gt;"",VLOOKUP(B591,'Agents Postes'!E$3:F$17,2,FALSE),"")</f>
        <v/>
      </c>
      <c r="B591" s="57"/>
      <c r="C591" s="58"/>
      <c r="D591" s="59"/>
      <c r="E591" s="59"/>
      <c r="F591" s="60"/>
      <c r="G591" s="61"/>
      <c r="H591" s="60"/>
      <c r="I591" s="61"/>
      <c r="J591" s="63"/>
      <c r="K591" s="59"/>
      <c r="L591" s="62"/>
      <c r="M591" s="52"/>
      <c r="N591" s="130"/>
      <c r="P591" s="65" t="str">
        <f t="shared" si="147"/>
        <v>NC</v>
      </c>
      <c r="X591" s="89"/>
      <c r="Y591" s="89" t="str">
        <f t="shared" si="137"/>
        <v/>
      </c>
      <c r="Z591" s="89" t="str">
        <f t="shared" si="138"/>
        <v/>
      </c>
      <c r="AA591" s="89" t="str">
        <f t="shared" si="139"/>
        <v/>
      </c>
      <c r="AB591" s="89" t="str">
        <f t="shared" si="140"/>
        <v/>
      </c>
      <c r="AC591" s="89" t="str">
        <f t="shared" si="141"/>
        <v/>
      </c>
      <c r="AD591" s="100" t="str">
        <f t="shared" si="148"/>
        <v/>
      </c>
      <c r="AE591" s="104" t="str">
        <f t="shared" si="149"/>
        <v/>
      </c>
      <c r="AF591" s="108" t="str">
        <f>IF(AE591&lt;&gt;"",HLOOKUP(AE591,Controle!$2:$3,2,FALSE)+3,"")</f>
        <v/>
      </c>
      <c r="AG591" s="104" t="str">
        <f>IF(AE591&lt;&gt;"",HLOOKUP(AE591,Controle!$2:$3,2,FALSE)+HLOOKUP(AE591,Controle!$2:$3,2,FALSE)*14-8,"")</f>
        <v/>
      </c>
      <c r="AH591" s="105" t="str">
        <f>IF(AJ591&lt;&gt;"",HLOOKUP(AJ591,Controle!$2:$3,2,FALSE)+HLOOKUP(AJ591,Controle!$2:$3,2,FALSE)*14-8,"")</f>
        <v/>
      </c>
      <c r="AI591" s="108" t="str">
        <f>IF(AJ591&lt;&gt;"",HLOOKUP(AJ591,Controle!$2:$3,2,FALSE)+3,"")</f>
        <v/>
      </c>
      <c r="AJ591" s="105" t="str">
        <f t="shared" si="150"/>
        <v/>
      </c>
      <c r="AK591" s="101" t="str">
        <f t="shared" si="151"/>
        <v/>
      </c>
      <c r="AL591" s="89" t="str">
        <f t="shared" si="142"/>
        <v/>
      </c>
      <c r="AM591" s="89" t="str">
        <f t="shared" si="143"/>
        <v/>
      </c>
      <c r="AN591" s="89" t="str">
        <f t="shared" si="144"/>
        <v/>
      </c>
      <c r="AO591" s="89" t="str">
        <f t="shared" si="145"/>
        <v/>
      </c>
      <c r="AP591" s="89" t="str">
        <f t="shared" si="146"/>
        <v/>
      </c>
    </row>
    <row r="592" spans="1:42">
      <c r="A592" t="str">
        <f>IF(B592&lt;&gt;"",VLOOKUP(B592,'Agents Postes'!E$3:F$17,2,FALSE),"")</f>
        <v/>
      </c>
      <c r="B592" s="47"/>
      <c r="C592" s="53"/>
      <c r="D592" s="49"/>
      <c r="E592" s="49"/>
      <c r="F592" s="54"/>
      <c r="G592" s="50"/>
      <c r="H592" s="54"/>
      <c r="I592" s="50"/>
      <c r="J592" s="56"/>
      <c r="K592" s="49"/>
      <c r="L592" s="55"/>
      <c r="M592" s="52"/>
      <c r="N592" s="131"/>
      <c r="P592" s="64" t="str">
        <f t="shared" si="147"/>
        <v>NC</v>
      </c>
      <c r="X592" s="89"/>
      <c r="Y592" s="89" t="str">
        <f t="shared" si="137"/>
        <v/>
      </c>
      <c r="Z592" s="89" t="str">
        <f t="shared" si="138"/>
        <v/>
      </c>
      <c r="AA592" s="89" t="str">
        <f t="shared" si="139"/>
        <v/>
      </c>
      <c r="AB592" s="89" t="str">
        <f t="shared" si="140"/>
        <v/>
      </c>
      <c r="AC592" s="89" t="str">
        <f t="shared" si="141"/>
        <v/>
      </c>
      <c r="AD592" s="100" t="str">
        <f t="shared" si="148"/>
        <v/>
      </c>
      <c r="AE592" s="104" t="str">
        <f t="shared" si="149"/>
        <v/>
      </c>
      <c r="AF592" s="108" t="str">
        <f>IF(AE592&lt;&gt;"",HLOOKUP(AE592,Controle!$2:$3,2,FALSE)+3,"")</f>
        <v/>
      </c>
      <c r="AG592" s="104" t="str">
        <f>IF(AE592&lt;&gt;"",HLOOKUP(AE592,Controle!$2:$3,2,FALSE)+HLOOKUP(AE592,Controle!$2:$3,2,FALSE)*14-8,"")</f>
        <v/>
      </c>
      <c r="AH592" s="105" t="str">
        <f>IF(AJ592&lt;&gt;"",HLOOKUP(AJ592,Controle!$2:$3,2,FALSE)+HLOOKUP(AJ592,Controle!$2:$3,2,FALSE)*14-8,"")</f>
        <v/>
      </c>
      <c r="AI592" s="108" t="str">
        <f>IF(AJ592&lt;&gt;"",HLOOKUP(AJ592,Controle!$2:$3,2,FALSE)+3,"")</f>
        <v/>
      </c>
      <c r="AJ592" s="105" t="str">
        <f t="shared" si="150"/>
        <v/>
      </c>
      <c r="AK592" s="101" t="str">
        <f t="shared" si="151"/>
        <v/>
      </c>
      <c r="AL592" s="89" t="str">
        <f t="shared" si="142"/>
        <v/>
      </c>
      <c r="AM592" s="89" t="str">
        <f t="shared" si="143"/>
        <v/>
      </c>
      <c r="AN592" s="89" t="str">
        <f t="shared" si="144"/>
        <v/>
      </c>
      <c r="AO592" s="89" t="str">
        <f t="shared" si="145"/>
        <v/>
      </c>
      <c r="AP592" s="89" t="str">
        <f t="shared" si="146"/>
        <v/>
      </c>
    </row>
    <row r="593" spans="1:42">
      <c r="A593" t="str">
        <f>IF(B593&lt;&gt;"",VLOOKUP(B593,'Agents Postes'!E$3:F$17,2,FALSE),"")</f>
        <v/>
      </c>
      <c r="B593" s="57"/>
      <c r="C593" s="58"/>
      <c r="D593" s="59"/>
      <c r="E593" s="59"/>
      <c r="F593" s="60"/>
      <c r="G593" s="61"/>
      <c r="H593" s="60"/>
      <c r="I593" s="61"/>
      <c r="J593" s="63"/>
      <c r="K593" s="59"/>
      <c r="L593" s="62"/>
      <c r="M593" s="52"/>
      <c r="N593" s="130"/>
      <c r="P593" s="65" t="str">
        <f t="shared" si="147"/>
        <v>NC</v>
      </c>
      <c r="X593" s="89"/>
      <c r="Y593" s="89" t="str">
        <f t="shared" si="137"/>
        <v/>
      </c>
      <c r="Z593" s="89" t="str">
        <f t="shared" si="138"/>
        <v/>
      </c>
      <c r="AA593" s="89" t="str">
        <f t="shared" si="139"/>
        <v/>
      </c>
      <c r="AB593" s="89" t="str">
        <f t="shared" si="140"/>
        <v/>
      </c>
      <c r="AC593" s="89" t="str">
        <f t="shared" si="141"/>
        <v/>
      </c>
      <c r="AD593" s="100" t="str">
        <f t="shared" si="148"/>
        <v/>
      </c>
      <c r="AE593" s="104" t="str">
        <f t="shared" si="149"/>
        <v/>
      </c>
      <c r="AF593" s="108" t="str">
        <f>IF(AE593&lt;&gt;"",HLOOKUP(AE593,Controle!$2:$3,2,FALSE)+3,"")</f>
        <v/>
      </c>
      <c r="AG593" s="104" t="str">
        <f>IF(AE593&lt;&gt;"",HLOOKUP(AE593,Controle!$2:$3,2,FALSE)+HLOOKUP(AE593,Controle!$2:$3,2,FALSE)*14-8,"")</f>
        <v/>
      </c>
      <c r="AH593" s="105" t="str">
        <f>IF(AJ593&lt;&gt;"",HLOOKUP(AJ593,Controle!$2:$3,2,FALSE)+HLOOKUP(AJ593,Controle!$2:$3,2,FALSE)*14-8,"")</f>
        <v/>
      </c>
      <c r="AI593" s="108" t="str">
        <f>IF(AJ593&lt;&gt;"",HLOOKUP(AJ593,Controle!$2:$3,2,FALSE)+3,"")</f>
        <v/>
      </c>
      <c r="AJ593" s="105" t="str">
        <f t="shared" si="150"/>
        <v/>
      </c>
      <c r="AK593" s="101" t="str">
        <f t="shared" si="151"/>
        <v/>
      </c>
      <c r="AL593" s="89" t="str">
        <f t="shared" si="142"/>
        <v/>
      </c>
      <c r="AM593" s="89" t="str">
        <f t="shared" si="143"/>
        <v/>
      </c>
      <c r="AN593" s="89" t="str">
        <f t="shared" si="144"/>
        <v/>
      </c>
      <c r="AO593" s="89" t="str">
        <f t="shared" si="145"/>
        <v/>
      </c>
      <c r="AP593" s="89" t="str">
        <f t="shared" si="146"/>
        <v/>
      </c>
    </row>
    <row r="594" spans="1:42">
      <c r="A594" t="str">
        <f>IF(B594&lt;&gt;"",VLOOKUP(B594,'Agents Postes'!E$3:F$17,2,FALSE),"")</f>
        <v/>
      </c>
      <c r="B594" s="47"/>
      <c r="C594" s="53"/>
      <c r="D594" s="49"/>
      <c r="E594" s="49"/>
      <c r="F594" s="54"/>
      <c r="G594" s="50"/>
      <c r="H594" s="54"/>
      <c r="I594" s="50"/>
      <c r="J594" s="56"/>
      <c r="K594" s="49"/>
      <c r="L594" s="55"/>
      <c r="M594" s="52"/>
      <c r="N594" s="131"/>
      <c r="P594" s="64" t="str">
        <f t="shared" si="147"/>
        <v>NC</v>
      </c>
      <c r="X594" s="89"/>
      <c r="Y594" s="89" t="str">
        <f t="shared" si="137"/>
        <v/>
      </c>
      <c r="Z594" s="89" t="str">
        <f t="shared" si="138"/>
        <v/>
      </c>
      <c r="AA594" s="89" t="str">
        <f t="shared" si="139"/>
        <v/>
      </c>
      <c r="AB594" s="89" t="str">
        <f t="shared" si="140"/>
        <v/>
      </c>
      <c r="AC594" s="89" t="str">
        <f t="shared" si="141"/>
        <v/>
      </c>
      <c r="AD594" s="100" t="str">
        <f t="shared" si="148"/>
        <v/>
      </c>
      <c r="AE594" s="104" t="str">
        <f t="shared" si="149"/>
        <v/>
      </c>
      <c r="AF594" s="108" t="str">
        <f>IF(AE594&lt;&gt;"",HLOOKUP(AE594,Controle!$2:$3,2,FALSE)+3,"")</f>
        <v/>
      </c>
      <c r="AG594" s="104" t="str">
        <f>IF(AE594&lt;&gt;"",HLOOKUP(AE594,Controle!$2:$3,2,FALSE)+HLOOKUP(AE594,Controle!$2:$3,2,FALSE)*14-8,"")</f>
        <v/>
      </c>
      <c r="AH594" s="105" t="str">
        <f>IF(AJ594&lt;&gt;"",HLOOKUP(AJ594,Controle!$2:$3,2,FALSE)+HLOOKUP(AJ594,Controle!$2:$3,2,FALSE)*14-8,"")</f>
        <v/>
      </c>
      <c r="AI594" s="108" t="str">
        <f>IF(AJ594&lt;&gt;"",HLOOKUP(AJ594,Controle!$2:$3,2,FALSE)+3,"")</f>
        <v/>
      </c>
      <c r="AJ594" s="105" t="str">
        <f t="shared" si="150"/>
        <v/>
      </c>
      <c r="AK594" s="101" t="str">
        <f t="shared" si="151"/>
        <v/>
      </c>
      <c r="AL594" s="89" t="str">
        <f t="shared" si="142"/>
        <v/>
      </c>
      <c r="AM594" s="89" t="str">
        <f t="shared" si="143"/>
        <v/>
      </c>
      <c r="AN594" s="89" t="str">
        <f t="shared" si="144"/>
        <v/>
      </c>
      <c r="AO594" s="89" t="str">
        <f t="shared" si="145"/>
        <v/>
      </c>
      <c r="AP594" s="89" t="str">
        <f t="shared" si="146"/>
        <v/>
      </c>
    </row>
    <row r="595" spans="1:42">
      <c r="A595" t="str">
        <f>IF(B595&lt;&gt;"",VLOOKUP(B595,'Agents Postes'!E$3:F$17,2,FALSE),"")</f>
        <v/>
      </c>
      <c r="B595" s="57"/>
      <c r="C595" s="58"/>
      <c r="D595" s="59"/>
      <c r="E595" s="59"/>
      <c r="F595" s="60"/>
      <c r="G595" s="61"/>
      <c r="H595" s="60"/>
      <c r="I595" s="61"/>
      <c r="J595" s="63"/>
      <c r="K595" s="59"/>
      <c r="L595" s="62"/>
      <c r="M595" s="52"/>
      <c r="N595" s="130"/>
      <c r="P595" s="65" t="str">
        <f t="shared" si="147"/>
        <v>NC</v>
      </c>
      <c r="X595" s="89"/>
      <c r="Y595" s="89" t="str">
        <f t="shared" si="137"/>
        <v/>
      </c>
      <c r="Z595" s="89" t="str">
        <f t="shared" si="138"/>
        <v/>
      </c>
      <c r="AA595" s="89" t="str">
        <f t="shared" si="139"/>
        <v/>
      </c>
      <c r="AB595" s="89" t="str">
        <f t="shared" si="140"/>
        <v/>
      </c>
      <c r="AC595" s="89" t="str">
        <f t="shared" si="141"/>
        <v/>
      </c>
      <c r="AD595" s="100" t="str">
        <f t="shared" si="148"/>
        <v/>
      </c>
      <c r="AE595" s="104" t="str">
        <f t="shared" si="149"/>
        <v/>
      </c>
      <c r="AF595" s="108" t="str">
        <f>IF(AE595&lt;&gt;"",HLOOKUP(AE595,Controle!$2:$3,2,FALSE)+3,"")</f>
        <v/>
      </c>
      <c r="AG595" s="104" t="str">
        <f>IF(AE595&lt;&gt;"",HLOOKUP(AE595,Controle!$2:$3,2,FALSE)+HLOOKUP(AE595,Controle!$2:$3,2,FALSE)*14-8,"")</f>
        <v/>
      </c>
      <c r="AH595" s="105" t="str">
        <f>IF(AJ595&lt;&gt;"",HLOOKUP(AJ595,Controle!$2:$3,2,FALSE)+HLOOKUP(AJ595,Controle!$2:$3,2,FALSE)*14-8,"")</f>
        <v/>
      </c>
      <c r="AI595" s="108" t="str">
        <f>IF(AJ595&lt;&gt;"",HLOOKUP(AJ595,Controle!$2:$3,2,FALSE)+3,"")</f>
        <v/>
      </c>
      <c r="AJ595" s="105" t="str">
        <f t="shared" si="150"/>
        <v/>
      </c>
      <c r="AK595" s="101" t="str">
        <f t="shared" si="151"/>
        <v/>
      </c>
      <c r="AL595" s="89" t="str">
        <f t="shared" si="142"/>
        <v/>
      </c>
      <c r="AM595" s="89" t="str">
        <f t="shared" si="143"/>
        <v/>
      </c>
      <c r="AN595" s="89" t="str">
        <f t="shared" si="144"/>
        <v/>
      </c>
      <c r="AO595" s="89" t="str">
        <f t="shared" si="145"/>
        <v/>
      </c>
      <c r="AP595" s="89" t="str">
        <f t="shared" si="146"/>
        <v/>
      </c>
    </row>
    <row r="596" spans="1:42">
      <c r="A596" t="str">
        <f>IF(B596&lt;&gt;"",VLOOKUP(B596,'Agents Postes'!E$3:F$17,2,FALSE),"")</f>
        <v/>
      </c>
      <c r="B596" s="47"/>
      <c r="C596" s="53"/>
      <c r="D596" s="49"/>
      <c r="E596" s="49"/>
      <c r="F596" s="54"/>
      <c r="G596" s="50"/>
      <c r="H596" s="54"/>
      <c r="I596" s="50"/>
      <c r="J596" s="56"/>
      <c r="K596" s="49"/>
      <c r="L596" s="55"/>
      <c r="M596" s="52"/>
      <c r="N596" s="131"/>
      <c r="P596" s="64" t="str">
        <f t="shared" si="147"/>
        <v>NC</v>
      </c>
      <c r="X596" s="89"/>
      <c r="Y596" s="89" t="str">
        <f t="shared" si="137"/>
        <v/>
      </c>
      <c r="Z596" s="89" t="str">
        <f t="shared" si="138"/>
        <v/>
      </c>
      <c r="AA596" s="89" t="str">
        <f t="shared" si="139"/>
        <v/>
      </c>
      <c r="AB596" s="89" t="str">
        <f t="shared" si="140"/>
        <v/>
      </c>
      <c r="AC596" s="89" t="str">
        <f t="shared" si="141"/>
        <v/>
      </c>
      <c r="AD596" s="100" t="str">
        <f t="shared" si="148"/>
        <v/>
      </c>
      <c r="AE596" s="104" t="str">
        <f t="shared" si="149"/>
        <v/>
      </c>
      <c r="AF596" s="108" t="str">
        <f>IF(AE596&lt;&gt;"",HLOOKUP(AE596,Controle!$2:$3,2,FALSE)+3,"")</f>
        <v/>
      </c>
      <c r="AG596" s="104" t="str">
        <f>IF(AE596&lt;&gt;"",HLOOKUP(AE596,Controle!$2:$3,2,FALSE)+HLOOKUP(AE596,Controle!$2:$3,2,FALSE)*14-8,"")</f>
        <v/>
      </c>
      <c r="AH596" s="105" t="str">
        <f>IF(AJ596&lt;&gt;"",HLOOKUP(AJ596,Controle!$2:$3,2,FALSE)+HLOOKUP(AJ596,Controle!$2:$3,2,FALSE)*14-8,"")</f>
        <v/>
      </c>
      <c r="AI596" s="108" t="str">
        <f>IF(AJ596&lt;&gt;"",HLOOKUP(AJ596,Controle!$2:$3,2,FALSE)+3,"")</f>
        <v/>
      </c>
      <c r="AJ596" s="105" t="str">
        <f t="shared" si="150"/>
        <v/>
      </c>
      <c r="AK596" s="101" t="str">
        <f t="shared" si="151"/>
        <v/>
      </c>
      <c r="AL596" s="89" t="str">
        <f t="shared" si="142"/>
        <v/>
      </c>
      <c r="AM596" s="89" t="str">
        <f t="shared" si="143"/>
        <v/>
      </c>
      <c r="AN596" s="89" t="str">
        <f t="shared" si="144"/>
        <v/>
      </c>
      <c r="AO596" s="89" t="str">
        <f t="shared" si="145"/>
        <v/>
      </c>
      <c r="AP596" s="89" t="str">
        <f t="shared" si="146"/>
        <v/>
      </c>
    </row>
    <row r="597" spans="1:42">
      <c r="A597" t="str">
        <f>IF(B597&lt;&gt;"",VLOOKUP(B597,'Agents Postes'!E$3:F$17,2,FALSE),"")</f>
        <v/>
      </c>
      <c r="B597" s="57"/>
      <c r="C597" s="58"/>
      <c r="D597" s="59"/>
      <c r="E597" s="59"/>
      <c r="F597" s="60"/>
      <c r="G597" s="61"/>
      <c r="H597" s="60"/>
      <c r="I597" s="61"/>
      <c r="J597" s="63"/>
      <c r="K597" s="59"/>
      <c r="L597" s="62"/>
      <c r="M597" s="52"/>
      <c r="N597" s="130"/>
      <c r="P597" s="65" t="str">
        <f t="shared" si="147"/>
        <v>NC</v>
      </c>
      <c r="X597" s="89"/>
      <c r="Y597" s="89" t="str">
        <f t="shared" si="137"/>
        <v/>
      </c>
      <c r="Z597" s="89" t="str">
        <f t="shared" si="138"/>
        <v/>
      </c>
      <c r="AA597" s="89" t="str">
        <f t="shared" si="139"/>
        <v/>
      </c>
      <c r="AB597" s="89" t="str">
        <f t="shared" si="140"/>
        <v/>
      </c>
      <c r="AC597" s="89" t="str">
        <f t="shared" si="141"/>
        <v/>
      </c>
      <c r="AD597" s="100" t="str">
        <f t="shared" si="148"/>
        <v/>
      </c>
      <c r="AE597" s="104" t="str">
        <f t="shared" si="149"/>
        <v/>
      </c>
      <c r="AF597" s="108" t="str">
        <f>IF(AE597&lt;&gt;"",HLOOKUP(AE597,Controle!$2:$3,2,FALSE)+3,"")</f>
        <v/>
      </c>
      <c r="AG597" s="104" t="str">
        <f>IF(AE597&lt;&gt;"",HLOOKUP(AE597,Controle!$2:$3,2,FALSE)+HLOOKUP(AE597,Controle!$2:$3,2,FALSE)*14-8,"")</f>
        <v/>
      </c>
      <c r="AH597" s="105" t="str">
        <f>IF(AJ597&lt;&gt;"",HLOOKUP(AJ597,Controle!$2:$3,2,FALSE)+HLOOKUP(AJ597,Controle!$2:$3,2,FALSE)*14-8,"")</f>
        <v/>
      </c>
      <c r="AI597" s="108" t="str">
        <f>IF(AJ597&lt;&gt;"",HLOOKUP(AJ597,Controle!$2:$3,2,FALSE)+3,"")</f>
        <v/>
      </c>
      <c r="AJ597" s="105" t="str">
        <f t="shared" si="150"/>
        <v/>
      </c>
      <c r="AK597" s="101" t="str">
        <f t="shared" si="151"/>
        <v/>
      </c>
      <c r="AL597" s="89" t="str">
        <f t="shared" si="142"/>
        <v/>
      </c>
      <c r="AM597" s="89" t="str">
        <f t="shared" si="143"/>
        <v/>
      </c>
      <c r="AN597" s="89" t="str">
        <f t="shared" si="144"/>
        <v/>
      </c>
      <c r="AO597" s="89" t="str">
        <f t="shared" si="145"/>
        <v/>
      </c>
      <c r="AP597" s="89" t="str">
        <f t="shared" si="146"/>
        <v/>
      </c>
    </row>
    <row r="598" spans="1:42">
      <c r="A598" t="str">
        <f>IF(B598&lt;&gt;"",VLOOKUP(B598,'Agents Postes'!E$3:F$17,2,FALSE),"")</f>
        <v/>
      </c>
      <c r="B598" s="47"/>
      <c r="C598" s="53"/>
      <c r="D598" s="49"/>
      <c r="E598" s="49"/>
      <c r="F598" s="54"/>
      <c r="G598" s="50"/>
      <c r="H598" s="54"/>
      <c r="I598" s="50"/>
      <c r="J598" s="56"/>
      <c r="K598" s="49"/>
      <c r="L598" s="55"/>
      <c r="M598" s="52"/>
      <c r="N598" s="131"/>
      <c r="P598" s="64" t="str">
        <f t="shared" si="147"/>
        <v>NC</v>
      </c>
      <c r="X598" s="89"/>
      <c r="Y598" s="89" t="str">
        <f t="shared" si="137"/>
        <v/>
      </c>
      <c r="Z598" s="89" t="str">
        <f t="shared" si="138"/>
        <v/>
      </c>
      <c r="AA598" s="89" t="str">
        <f t="shared" si="139"/>
        <v/>
      </c>
      <c r="AB598" s="89" t="str">
        <f t="shared" si="140"/>
        <v/>
      </c>
      <c r="AC598" s="89" t="str">
        <f t="shared" si="141"/>
        <v/>
      </c>
      <c r="AD598" s="100" t="str">
        <f t="shared" si="148"/>
        <v/>
      </c>
      <c r="AE598" s="104" t="str">
        <f t="shared" si="149"/>
        <v/>
      </c>
      <c r="AF598" s="108" t="str">
        <f>IF(AE598&lt;&gt;"",HLOOKUP(AE598,Controle!$2:$3,2,FALSE)+3,"")</f>
        <v/>
      </c>
      <c r="AG598" s="104" t="str">
        <f>IF(AE598&lt;&gt;"",HLOOKUP(AE598,Controle!$2:$3,2,FALSE)+HLOOKUP(AE598,Controle!$2:$3,2,FALSE)*14-8,"")</f>
        <v/>
      </c>
      <c r="AH598" s="105" t="str">
        <f>IF(AJ598&lt;&gt;"",HLOOKUP(AJ598,Controle!$2:$3,2,FALSE)+HLOOKUP(AJ598,Controle!$2:$3,2,FALSE)*14-8,"")</f>
        <v/>
      </c>
      <c r="AI598" s="108" t="str">
        <f>IF(AJ598&lt;&gt;"",HLOOKUP(AJ598,Controle!$2:$3,2,FALSE)+3,"")</f>
        <v/>
      </c>
      <c r="AJ598" s="105" t="str">
        <f t="shared" si="150"/>
        <v/>
      </c>
      <c r="AK598" s="101" t="str">
        <f t="shared" si="151"/>
        <v/>
      </c>
      <c r="AL598" s="89" t="str">
        <f t="shared" si="142"/>
        <v/>
      </c>
      <c r="AM598" s="89" t="str">
        <f t="shared" si="143"/>
        <v/>
      </c>
      <c r="AN598" s="89" t="str">
        <f t="shared" si="144"/>
        <v/>
      </c>
      <c r="AO598" s="89" t="str">
        <f t="shared" si="145"/>
        <v/>
      </c>
      <c r="AP598" s="89" t="str">
        <f t="shared" si="146"/>
        <v/>
      </c>
    </row>
    <row r="599" spans="1:42">
      <c r="A599" t="str">
        <f>IF(B599&lt;&gt;"",VLOOKUP(B599,'Agents Postes'!E$3:F$17,2,FALSE),"")</f>
        <v/>
      </c>
      <c r="B599" s="57"/>
      <c r="C599" s="58"/>
      <c r="D599" s="59"/>
      <c r="E599" s="59"/>
      <c r="F599" s="60"/>
      <c r="G599" s="61"/>
      <c r="H599" s="60"/>
      <c r="I599" s="61"/>
      <c r="J599" s="63"/>
      <c r="K599" s="59"/>
      <c r="L599" s="62"/>
      <c r="M599" s="52"/>
      <c r="N599" s="130"/>
      <c r="P599" s="65" t="str">
        <f t="shared" si="147"/>
        <v>NC</v>
      </c>
      <c r="X599" s="89"/>
      <c r="Y599" s="89" t="str">
        <f t="shared" si="137"/>
        <v/>
      </c>
      <c r="Z599" s="89" t="str">
        <f t="shared" si="138"/>
        <v/>
      </c>
      <c r="AA599" s="89" t="str">
        <f t="shared" si="139"/>
        <v/>
      </c>
      <c r="AB599" s="89" t="str">
        <f t="shared" si="140"/>
        <v/>
      </c>
      <c r="AC599" s="89" t="str">
        <f t="shared" si="141"/>
        <v/>
      </c>
      <c r="AD599" s="100" t="str">
        <f t="shared" si="148"/>
        <v/>
      </c>
      <c r="AE599" s="104" t="str">
        <f t="shared" si="149"/>
        <v/>
      </c>
      <c r="AF599" s="108" t="str">
        <f>IF(AE599&lt;&gt;"",HLOOKUP(AE599,Controle!$2:$3,2,FALSE)+3,"")</f>
        <v/>
      </c>
      <c r="AG599" s="104" t="str">
        <f>IF(AE599&lt;&gt;"",HLOOKUP(AE599,Controle!$2:$3,2,FALSE)+HLOOKUP(AE599,Controle!$2:$3,2,FALSE)*14-8,"")</f>
        <v/>
      </c>
      <c r="AH599" s="105" t="str">
        <f>IF(AJ599&lt;&gt;"",HLOOKUP(AJ599,Controle!$2:$3,2,FALSE)+HLOOKUP(AJ599,Controle!$2:$3,2,FALSE)*14-8,"")</f>
        <v/>
      </c>
      <c r="AI599" s="108" t="str">
        <f>IF(AJ599&lt;&gt;"",HLOOKUP(AJ599,Controle!$2:$3,2,FALSE)+3,"")</f>
        <v/>
      </c>
      <c r="AJ599" s="105" t="str">
        <f t="shared" si="150"/>
        <v/>
      </c>
      <c r="AK599" s="101" t="str">
        <f t="shared" si="151"/>
        <v/>
      </c>
      <c r="AL599" s="89" t="str">
        <f t="shared" si="142"/>
        <v/>
      </c>
      <c r="AM599" s="89" t="str">
        <f t="shared" si="143"/>
        <v/>
      </c>
      <c r="AN599" s="89" t="str">
        <f t="shared" si="144"/>
        <v/>
      </c>
      <c r="AO599" s="89" t="str">
        <f t="shared" si="145"/>
        <v/>
      </c>
      <c r="AP599" s="89" t="str">
        <f t="shared" si="146"/>
        <v/>
      </c>
    </row>
    <row r="600" spans="1:42">
      <c r="A600" t="str">
        <f>IF(B600&lt;&gt;"",VLOOKUP(B600,'Agents Postes'!E$3:F$17,2,FALSE),"")</f>
        <v/>
      </c>
      <c r="B600" s="47"/>
      <c r="C600" s="53"/>
      <c r="D600" s="49"/>
      <c r="E600" s="49"/>
      <c r="F600" s="54"/>
      <c r="G600" s="50"/>
      <c r="H600" s="54"/>
      <c r="I600" s="50"/>
      <c r="J600" s="56"/>
      <c r="K600" s="49"/>
      <c r="L600" s="55"/>
      <c r="M600" s="52"/>
      <c r="N600" s="131"/>
      <c r="P600" s="64" t="str">
        <f t="shared" si="147"/>
        <v>NC</v>
      </c>
      <c r="X600" s="89"/>
      <c r="Y600" s="89" t="str">
        <f t="shared" si="137"/>
        <v/>
      </c>
      <c r="Z600" s="89" t="str">
        <f t="shared" si="138"/>
        <v/>
      </c>
      <c r="AA600" s="89" t="str">
        <f t="shared" si="139"/>
        <v/>
      </c>
      <c r="AB600" s="89" t="str">
        <f t="shared" si="140"/>
        <v/>
      </c>
      <c r="AC600" s="89" t="str">
        <f t="shared" si="141"/>
        <v/>
      </c>
      <c r="AD600" s="100" t="str">
        <f t="shared" si="148"/>
        <v/>
      </c>
      <c r="AE600" s="104" t="str">
        <f t="shared" si="149"/>
        <v/>
      </c>
      <c r="AF600" s="108" t="str">
        <f>IF(AE600&lt;&gt;"",HLOOKUP(AE600,Controle!$2:$3,2,FALSE)+3,"")</f>
        <v/>
      </c>
      <c r="AG600" s="104" t="str">
        <f>IF(AE600&lt;&gt;"",HLOOKUP(AE600,Controle!$2:$3,2,FALSE)+HLOOKUP(AE600,Controle!$2:$3,2,FALSE)*14-8,"")</f>
        <v/>
      </c>
      <c r="AH600" s="105" t="str">
        <f>IF(AJ600&lt;&gt;"",HLOOKUP(AJ600,Controle!$2:$3,2,FALSE)+HLOOKUP(AJ600,Controle!$2:$3,2,FALSE)*14-8,"")</f>
        <v/>
      </c>
      <c r="AI600" s="108" t="str">
        <f>IF(AJ600&lt;&gt;"",HLOOKUP(AJ600,Controle!$2:$3,2,FALSE)+3,"")</f>
        <v/>
      </c>
      <c r="AJ600" s="105" t="str">
        <f t="shared" si="150"/>
        <v/>
      </c>
      <c r="AK600" s="101" t="str">
        <f t="shared" si="151"/>
        <v/>
      </c>
      <c r="AL600" s="89" t="str">
        <f t="shared" si="142"/>
        <v/>
      </c>
      <c r="AM600" s="89" t="str">
        <f t="shared" si="143"/>
        <v/>
      </c>
      <c r="AN600" s="89" t="str">
        <f t="shared" si="144"/>
        <v/>
      </c>
      <c r="AO600" s="89" t="str">
        <f t="shared" si="145"/>
        <v/>
      </c>
      <c r="AP600" s="89" t="str">
        <f t="shared" si="146"/>
        <v/>
      </c>
    </row>
    <row r="601" spans="1:42">
      <c r="A601" t="str">
        <f>IF(B601&lt;&gt;"",VLOOKUP(B601,'Agents Postes'!E$3:F$17,2,FALSE),"")</f>
        <v/>
      </c>
      <c r="B601" s="57"/>
      <c r="C601" s="58"/>
      <c r="D601" s="59"/>
      <c r="E601" s="59"/>
      <c r="F601" s="60"/>
      <c r="G601" s="61"/>
      <c r="H601" s="60"/>
      <c r="I601" s="61"/>
      <c r="J601" s="63"/>
      <c r="K601" s="59"/>
      <c r="L601" s="62"/>
      <c r="M601" s="52"/>
      <c r="N601" s="130"/>
      <c r="P601" s="65" t="str">
        <f t="shared" si="147"/>
        <v>NC</v>
      </c>
      <c r="X601" s="89"/>
      <c r="Y601" s="89" t="str">
        <f t="shared" si="137"/>
        <v/>
      </c>
      <c r="Z601" s="89" t="str">
        <f t="shared" si="138"/>
        <v/>
      </c>
      <c r="AA601" s="89" t="str">
        <f t="shared" si="139"/>
        <v/>
      </c>
      <c r="AB601" s="89" t="str">
        <f t="shared" si="140"/>
        <v/>
      </c>
      <c r="AC601" s="89" t="str">
        <f t="shared" si="141"/>
        <v/>
      </c>
      <c r="AD601" s="100" t="str">
        <f t="shared" si="148"/>
        <v/>
      </c>
      <c r="AE601" s="104" t="str">
        <f t="shared" si="149"/>
        <v/>
      </c>
      <c r="AF601" s="108" t="str">
        <f>IF(AE601&lt;&gt;"",HLOOKUP(AE601,Controle!$2:$3,2,FALSE)+3,"")</f>
        <v/>
      </c>
      <c r="AG601" s="104" t="str">
        <f>IF(AE601&lt;&gt;"",HLOOKUP(AE601,Controle!$2:$3,2,FALSE)+HLOOKUP(AE601,Controle!$2:$3,2,FALSE)*14-8,"")</f>
        <v/>
      </c>
      <c r="AH601" s="105" t="str">
        <f>IF(AJ601&lt;&gt;"",HLOOKUP(AJ601,Controle!$2:$3,2,FALSE)+HLOOKUP(AJ601,Controle!$2:$3,2,FALSE)*14-8,"")</f>
        <v/>
      </c>
      <c r="AI601" s="108" t="str">
        <f>IF(AJ601&lt;&gt;"",HLOOKUP(AJ601,Controle!$2:$3,2,FALSE)+3,"")</f>
        <v/>
      </c>
      <c r="AJ601" s="105" t="str">
        <f t="shared" si="150"/>
        <v/>
      </c>
      <c r="AK601" s="101" t="str">
        <f t="shared" si="151"/>
        <v/>
      </c>
      <c r="AL601" s="89" t="str">
        <f t="shared" si="142"/>
        <v/>
      </c>
      <c r="AM601" s="89" t="str">
        <f t="shared" si="143"/>
        <v/>
      </c>
      <c r="AN601" s="89" t="str">
        <f t="shared" si="144"/>
        <v/>
      </c>
      <c r="AO601" s="89" t="str">
        <f t="shared" si="145"/>
        <v/>
      </c>
      <c r="AP601" s="89" t="str">
        <f t="shared" si="146"/>
        <v/>
      </c>
    </row>
    <row r="602" spans="1:42">
      <c r="A602" t="str">
        <f>IF(B602&lt;&gt;"",VLOOKUP(B602,'Agents Postes'!E$3:F$17,2,FALSE),"")</f>
        <v/>
      </c>
      <c r="B602" s="47"/>
      <c r="C602" s="53"/>
      <c r="D602" s="49"/>
      <c r="E602" s="49"/>
      <c r="F602" s="54"/>
      <c r="G602" s="50"/>
      <c r="H602" s="54"/>
      <c r="I602" s="50"/>
      <c r="J602" s="56"/>
      <c r="K602" s="49"/>
      <c r="L602" s="55"/>
      <c r="M602" s="52"/>
      <c r="N602" s="131"/>
      <c r="P602" s="64" t="str">
        <f t="shared" si="147"/>
        <v>NC</v>
      </c>
      <c r="X602" s="89"/>
      <c r="Y602" s="89" t="str">
        <f t="shared" si="137"/>
        <v/>
      </c>
      <c r="Z602" s="89" t="str">
        <f t="shared" si="138"/>
        <v/>
      </c>
      <c r="AA602" s="89" t="str">
        <f t="shared" si="139"/>
        <v/>
      </c>
      <c r="AB602" s="89" t="str">
        <f t="shared" si="140"/>
        <v/>
      </c>
      <c r="AC602" s="89" t="str">
        <f t="shared" si="141"/>
        <v/>
      </c>
      <c r="AD602" s="100" t="str">
        <f t="shared" si="148"/>
        <v/>
      </c>
      <c r="AE602" s="104" t="str">
        <f t="shared" si="149"/>
        <v/>
      </c>
      <c r="AF602" s="108" t="str">
        <f>IF(AE602&lt;&gt;"",HLOOKUP(AE602,Controle!$2:$3,2,FALSE)+3,"")</f>
        <v/>
      </c>
      <c r="AG602" s="104" t="str">
        <f>IF(AE602&lt;&gt;"",HLOOKUP(AE602,Controle!$2:$3,2,FALSE)+HLOOKUP(AE602,Controle!$2:$3,2,FALSE)*14-8,"")</f>
        <v/>
      </c>
      <c r="AH602" s="105" t="str">
        <f>IF(AJ602&lt;&gt;"",HLOOKUP(AJ602,Controle!$2:$3,2,FALSE)+HLOOKUP(AJ602,Controle!$2:$3,2,FALSE)*14-8,"")</f>
        <v/>
      </c>
      <c r="AI602" s="108" t="str">
        <f>IF(AJ602&lt;&gt;"",HLOOKUP(AJ602,Controle!$2:$3,2,FALSE)+3,"")</f>
        <v/>
      </c>
      <c r="AJ602" s="105" t="str">
        <f t="shared" si="150"/>
        <v/>
      </c>
      <c r="AK602" s="101" t="str">
        <f t="shared" si="151"/>
        <v/>
      </c>
      <c r="AL602" s="89" t="str">
        <f t="shared" si="142"/>
        <v/>
      </c>
      <c r="AM602" s="89" t="str">
        <f t="shared" si="143"/>
        <v/>
      </c>
      <c r="AN602" s="89" t="str">
        <f t="shared" si="144"/>
        <v/>
      </c>
      <c r="AO602" s="89" t="str">
        <f t="shared" si="145"/>
        <v/>
      </c>
      <c r="AP602" s="89" t="str">
        <f t="shared" si="146"/>
        <v/>
      </c>
    </row>
    <row r="603" spans="1:42">
      <c r="A603" t="str">
        <f>IF(B603&lt;&gt;"",VLOOKUP(B603,'Agents Postes'!E$3:F$17,2,FALSE),"")</f>
        <v/>
      </c>
      <c r="B603" s="57"/>
      <c r="C603" s="58"/>
      <c r="D603" s="59"/>
      <c r="E603" s="59"/>
      <c r="F603" s="60"/>
      <c r="G603" s="61"/>
      <c r="H603" s="60"/>
      <c r="I603" s="61"/>
      <c r="J603" s="63"/>
      <c r="K603" s="59"/>
      <c r="L603" s="62"/>
      <c r="M603" s="52"/>
      <c r="N603" s="130"/>
      <c r="P603" s="65" t="str">
        <f t="shared" si="147"/>
        <v>NC</v>
      </c>
      <c r="X603" s="89"/>
      <c r="Y603" s="89" t="str">
        <f t="shared" si="137"/>
        <v/>
      </c>
      <c r="Z603" s="89" t="str">
        <f t="shared" si="138"/>
        <v/>
      </c>
      <c r="AA603" s="89" t="str">
        <f t="shared" si="139"/>
        <v/>
      </c>
      <c r="AB603" s="89" t="str">
        <f t="shared" si="140"/>
        <v/>
      </c>
      <c r="AC603" s="89" t="str">
        <f t="shared" si="141"/>
        <v/>
      </c>
      <c r="AD603" s="100" t="str">
        <f t="shared" si="148"/>
        <v/>
      </c>
      <c r="AE603" s="104" t="str">
        <f t="shared" si="149"/>
        <v/>
      </c>
      <c r="AF603" s="108" t="str">
        <f>IF(AE603&lt;&gt;"",HLOOKUP(AE603,Controle!$2:$3,2,FALSE)+3,"")</f>
        <v/>
      </c>
      <c r="AG603" s="104" t="str">
        <f>IF(AE603&lt;&gt;"",HLOOKUP(AE603,Controle!$2:$3,2,FALSE)+HLOOKUP(AE603,Controle!$2:$3,2,FALSE)*14-8,"")</f>
        <v/>
      </c>
      <c r="AH603" s="105" t="str">
        <f>IF(AJ603&lt;&gt;"",HLOOKUP(AJ603,Controle!$2:$3,2,FALSE)+HLOOKUP(AJ603,Controle!$2:$3,2,FALSE)*14-8,"")</f>
        <v/>
      </c>
      <c r="AI603" s="108" t="str">
        <f>IF(AJ603&lt;&gt;"",HLOOKUP(AJ603,Controle!$2:$3,2,FALSE)+3,"")</f>
        <v/>
      </c>
      <c r="AJ603" s="105" t="str">
        <f t="shared" si="150"/>
        <v/>
      </c>
      <c r="AK603" s="101" t="str">
        <f t="shared" si="151"/>
        <v/>
      </c>
      <c r="AL603" s="89" t="str">
        <f t="shared" si="142"/>
        <v/>
      </c>
      <c r="AM603" s="89" t="str">
        <f t="shared" si="143"/>
        <v/>
      </c>
      <c r="AN603" s="89" t="str">
        <f t="shared" si="144"/>
        <v/>
      </c>
      <c r="AO603" s="89" t="str">
        <f t="shared" si="145"/>
        <v/>
      </c>
      <c r="AP603" s="89" t="str">
        <f t="shared" si="146"/>
        <v/>
      </c>
    </row>
    <row r="604" spans="1:42">
      <c r="A604" t="str">
        <f>IF(B604&lt;&gt;"",VLOOKUP(B604,'Agents Postes'!E$3:F$17,2,FALSE),"")</f>
        <v/>
      </c>
      <c r="B604" s="47"/>
      <c r="C604" s="53"/>
      <c r="D604" s="49"/>
      <c r="E604" s="49"/>
      <c r="F604" s="54"/>
      <c r="G604" s="50"/>
      <c r="H604" s="54"/>
      <c r="I604" s="50"/>
      <c r="J604" s="56"/>
      <c r="K604" s="49"/>
      <c r="L604" s="55"/>
      <c r="M604" s="52"/>
      <c r="N604" s="131"/>
      <c r="P604" s="64" t="str">
        <f t="shared" si="147"/>
        <v>NC</v>
      </c>
      <c r="X604" s="89"/>
      <c r="Y604" s="89" t="str">
        <f t="shared" si="137"/>
        <v/>
      </c>
      <c r="Z604" s="89" t="str">
        <f t="shared" si="138"/>
        <v/>
      </c>
      <c r="AA604" s="89" t="str">
        <f t="shared" si="139"/>
        <v/>
      </c>
      <c r="AB604" s="89" t="str">
        <f t="shared" si="140"/>
        <v/>
      </c>
      <c r="AC604" s="89" t="str">
        <f t="shared" si="141"/>
        <v/>
      </c>
      <c r="AD604" s="100" t="str">
        <f t="shared" si="148"/>
        <v/>
      </c>
      <c r="AE604" s="104" t="str">
        <f t="shared" si="149"/>
        <v/>
      </c>
      <c r="AF604" s="108" t="str">
        <f>IF(AE604&lt;&gt;"",HLOOKUP(AE604,Controle!$2:$3,2,FALSE)+3,"")</f>
        <v/>
      </c>
      <c r="AG604" s="104" t="str">
        <f>IF(AE604&lt;&gt;"",HLOOKUP(AE604,Controle!$2:$3,2,FALSE)+HLOOKUP(AE604,Controle!$2:$3,2,FALSE)*14-8,"")</f>
        <v/>
      </c>
      <c r="AH604" s="105" t="str">
        <f>IF(AJ604&lt;&gt;"",HLOOKUP(AJ604,Controle!$2:$3,2,FALSE)+HLOOKUP(AJ604,Controle!$2:$3,2,FALSE)*14-8,"")</f>
        <v/>
      </c>
      <c r="AI604" s="108" t="str">
        <f>IF(AJ604&lt;&gt;"",HLOOKUP(AJ604,Controle!$2:$3,2,FALSE)+3,"")</f>
        <v/>
      </c>
      <c r="AJ604" s="105" t="str">
        <f t="shared" si="150"/>
        <v/>
      </c>
      <c r="AK604" s="101" t="str">
        <f t="shared" si="151"/>
        <v/>
      </c>
      <c r="AL604" s="89" t="str">
        <f t="shared" si="142"/>
        <v/>
      </c>
      <c r="AM604" s="89" t="str">
        <f t="shared" si="143"/>
        <v/>
      </c>
      <c r="AN604" s="89" t="str">
        <f t="shared" si="144"/>
        <v/>
      </c>
      <c r="AO604" s="89" t="str">
        <f t="shared" si="145"/>
        <v/>
      </c>
      <c r="AP604" s="89" t="str">
        <f t="shared" si="146"/>
        <v/>
      </c>
    </row>
    <row r="605" spans="1:42">
      <c r="A605" t="str">
        <f>IF(B605&lt;&gt;"",VLOOKUP(B605,'Agents Postes'!E$3:F$17,2,FALSE),"")</f>
        <v/>
      </c>
      <c r="B605" s="57"/>
      <c r="C605" s="58"/>
      <c r="D605" s="59"/>
      <c r="E605" s="59"/>
      <c r="F605" s="60"/>
      <c r="G605" s="61"/>
      <c r="H605" s="60"/>
      <c r="I605" s="61"/>
      <c r="J605" s="63"/>
      <c r="K605" s="59"/>
      <c r="L605" s="62"/>
      <c r="M605" s="52"/>
      <c r="N605" s="130"/>
      <c r="P605" s="65" t="str">
        <f t="shared" si="147"/>
        <v>NC</v>
      </c>
      <c r="X605" s="89"/>
      <c r="Y605" s="89" t="str">
        <f t="shared" si="137"/>
        <v/>
      </c>
      <c r="Z605" s="89" t="str">
        <f t="shared" si="138"/>
        <v/>
      </c>
      <c r="AA605" s="89" t="str">
        <f t="shared" si="139"/>
        <v/>
      </c>
      <c r="AB605" s="89" t="str">
        <f t="shared" si="140"/>
        <v/>
      </c>
      <c r="AC605" s="89" t="str">
        <f t="shared" si="141"/>
        <v/>
      </c>
      <c r="AD605" s="100" t="str">
        <f t="shared" si="148"/>
        <v/>
      </c>
      <c r="AE605" s="104" t="str">
        <f t="shared" si="149"/>
        <v/>
      </c>
      <c r="AF605" s="108" t="str">
        <f>IF(AE605&lt;&gt;"",HLOOKUP(AE605,Controle!$2:$3,2,FALSE)+3,"")</f>
        <v/>
      </c>
      <c r="AG605" s="104" t="str">
        <f>IF(AE605&lt;&gt;"",HLOOKUP(AE605,Controle!$2:$3,2,FALSE)+HLOOKUP(AE605,Controle!$2:$3,2,FALSE)*14-8,"")</f>
        <v/>
      </c>
      <c r="AH605" s="105" t="str">
        <f>IF(AJ605&lt;&gt;"",HLOOKUP(AJ605,Controle!$2:$3,2,FALSE)+HLOOKUP(AJ605,Controle!$2:$3,2,FALSE)*14-8,"")</f>
        <v/>
      </c>
      <c r="AI605" s="108" t="str">
        <f>IF(AJ605&lt;&gt;"",HLOOKUP(AJ605,Controle!$2:$3,2,FALSE)+3,"")</f>
        <v/>
      </c>
      <c r="AJ605" s="105" t="str">
        <f t="shared" si="150"/>
        <v/>
      </c>
      <c r="AK605" s="101" t="str">
        <f t="shared" si="151"/>
        <v/>
      </c>
      <c r="AL605" s="89" t="str">
        <f t="shared" si="142"/>
        <v/>
      </c>
      <c r="AM605" s="89" t="str">
        <f t="shared" si="143"/>
        <v/>
      </c>
      <c r="AN605" s="89" t="str">
        <f t="shared" si="144"/>
        <v/>
      </c>
      <c r="AO605" s="89" t="str">
        <f t="shared" si="145"/>
        <v/>
      </c>
      <c r="AP605" s="89" t="str">
        <f t="shared" si="146"/>
        <v/>
      </c>
    </row>
    <row r="606" spans="1:42">
      <c r="A606" t="str">
        <f>IF(B606&lt;&gt;"",VLOOKUP(B606,'Agents Postes'!E$3:F$17,2,FALSE),"")</f>
        <v/>
      </c>
      <c r="B606" s="47"/>
      <c r="C606" s="53"/>
      <c r="D606" s="49"/>
      <c r="E606" s="49"/>
      <c r="F606" s="54"/>
      <c r="G606" s="50"/>
      <c r="H606" s="54"/>
      <c r="I606" s="50"/>
      <c r="J606" s="56"/>
      <c r="K606" s="49"/>
      <c r="L606" s="55"/>
      <c r="M606" s="52"/>
      <c r="N606" s="131"/>
      <c r="P606" s="64" t="str">
        <f t="shared" si="147"/>
        <v>NC</v>
      </c>
      <c r="X606" s="89"/>
      <c r="Y606" s="89" t="str">
        <f t="shared" si="137"/>
        <v/>
      </c>
      <c r="Z606" s="89" t="str">
        <f t="shared" si="138"/>
        <v/>
      </c>
      <c r="AA606" s="89" t="str">
        <f t="shared" si="139"/>
        <v/>
      </c>
      <c r="AB606" s="89" t="str">
        <f t="shared" si="140"/>
        <v/>
      </c>
      <c r="AC606" s="89" t="str">
        <f t="shared" si="141"/>
        <v/>
      </c>
      <c r="AD606" s="100" t="str">
        <f t="shared" si="148"/>
        <v/>
      </c>
      <c r="AE606" s="104" t="str">
        <f t="shared" si="149"/>
        <v/>
      </c>
      <c r="AF606" s="108" t="str">
        <f>IF(AE606&lt;&gt;"",HLOOKUP(AE606,Controle!$2:$3,2,FALSE)+3,"")</f>
        <v/>
      </c>
      <c r="AG606" s="104" t="str">
        <f>IF(AE606&lt;&gt;"",HLOOKUP(AE606,Controle!$2:$3,2,FALSE)+HLOOKUP(AE606,Controle!$2:$3,2,FALSE)*14-8,"")</f>
        <v/>
      </c>
      <c r="AH606" s="105" t="str">
        <f>IF(AJ606&lt;&gt;"",HLOOKUP(AJ606,Controle!$2:$3,2,FALSE)+HLOOKUP(AJ606,Controle!$2:$3,2,FALSE)*14-8,"")</f>
        <v/>
      </c>
      <c r="AI606" s="108" t="str">
        <f>IF(AJ606&lt;&gt;"",HLOOKUP(AJ606,Controle!$2:$3,2,FALSE)+3,"")</f>
        <v/>
      </c>
      <c r="AJ606" s="105" t="str">
        <f t="shared" si="150"/>
        <v/>
      </c>
      <c r="AK606" s="101" t="str">
        <f t="shared" si="151"/>
        <v/>
      </c>
      <c r="AL606" s="89" t="str">
        <f t="shared" si="142"/>
        <v/>
      </c>
      <c r="AM606" s="89" t="str">
        <f t="shared" si="143"/>
        <v/>
      </c>
      <c r="AN606" s="89" t="str">
        <f t="shared" si="144"/>
        <v/>
      </c>
      <c r="AO606" s="89" t="str">
        <f t="shared" si="145"/>
        <v/>
      </c>
      <c r="AP606" s="89" t="str">
        <f t="shared" si="146"/>
        <v/>
      </c>
    </row>
    <row r="607" spans="1:42">
      <c r="A607" t="str">
        <f>IF(B607&lt;&gt;"",VLOOKUP(B607,'Agents Postes'!E$3:F$17,2,FALSE),"")</f>
        <v/>
      </c>
      <c r="B607" s="57"/>
      <c r="C607" s="58"/>
      <c r="D607" s="59"/>
      <c r="E607" s="59"/>
      <c r="F607" s="60"/>
      <c r="G607" s="61"/>
      <c r="H607" s="60"/>
      <c r="I607" s="61"/>
      <c r="J607" s="63"/>
      <c r="K607" s="59"/>
      <c r="L607" s="62"/>
      <c r="M607" s="52"/>
      <c r="N607" s="130"/>
      <c r="P607" s="65" t="str">
        <f t="shared" si="147"/>
        <v>NC</v>
      </c>
      <c r="X607" s="89"/>
      <c r="Y607" s="89" t="str">
        <f t="shared" si="137"/>
        <v/>
      </c>
      <c r="Z607" s="89" t="str">
        <f t="shared" si="138"/>
        <v/>
      </c>
      <c r="AA607" s="89" t="str">
        <f t="shared" si="139"/>
        <v/>
      </c>
      <c r="AB607" s="89" t="str">
        <f t="shared" si="140"/>
        <v/>
      </c>
      <c r="AC607" s="89" t="str">
        <f t="shared" si="141"/>
        <v/>
      </c>
      <c r="AD607" s="100" t="str">
        <f t="shared" si="148"/>
        <v/>
      </c>
      <c r="AE607" s="104" t="str">
        <f t="shared" si="149"/>
        <v/>
      </c>
      <c r="AF607" s="108" t="str">
        <f>IF(AE607&lt;&gt;"",HLOOKUP(AE607,Controle!$2:$3,2,FALSE)+3,"")</f>
        <v/>
      </c>
      <c r="AG607" s="104" t="str">
        <f>IF(AE607&lt;&gt;"",HLOOKUP(AE607,Controle!$2:$3,2,FALSE)+HLOOKUP(AE607,Controle!$2:$3,2,FALSE)*14-8,"")</f>
        <v/>
      </c>
      <c r="AH607" s="105" t="str">
        <f>IF(AJ607&lt;&gt;"",HLOOKUP(AJ607,Controle!$2:$3,2,FALSE)+HLOOKUP(AJ607,Controle!$2:$3,2,FALSE)*14-8,"")</f>
        <v/>
      </c>
      <c r="AI607" s="108" t="str">
        <f>IF(AJ607&lt;&gt;"",HLOOKUP(AJ607,Controle!$2:$3,2,FALSE)+3,"")</f>
        <v/>
      </c>
      <c r="AJ607" s="105" t="str">
        <f t="shared" si="150"/>
        <v/>
      </c>
      <c r="AK607" s="101" t="str">
        <f t="shared" si="151"/>
        <v/>
      </c>
      <c r="AL607" s="89" t="str">
        <f t="shared" si="142"/>
        <v/>
      </c>
      <c r="AM607" s="89" t="str">
        <f t="shared" si="143"/>
        <v/>
      </c>
      <c r="AN607" s="89" t="str">
        <f t="shared" si="144"/>
        <v/>
      </c>
      <c r="AO607" s="89" t="str">
        <f t="shared" si="145"/>
        <v/>
      </c>
      <c r="AP607" s="89" t="str">
        <f t="shared" si="146"/>
        <v/>
      </c>
    </row>
    <row r="608" spans="1:42">
      <c r="A608" t="str">
        <f>IF(B608&lt;&gt;"",VLOOKUP(B608,'Agents Postes'!E$3:F$17,2,FALSE),"")</f>
        <v/>
      </c>
      <c r="B608" s="47"/>
      <c r="C608" s="53"/>
      <c r="D608" s="49"/>
      <c r="E608" s="49"/>
      <c r="F608" s="54"/>
      <c r="G608" s="50"/>
      <c r="H608" s="54"/>
      <c r="I608" s="50"/>
      <c r="J608" s="56"/>
      <c r="K608" s="49"/>
      <c r="L608" s="55"/>
      <c r="M608" s="52"/>
      <c r="N608" s="131"/>
      <c r="P608" s="64" t="str">
        <f t="shared" si="147"/>
        <v>NC</v>
      </c>
      <c r="X608" s="89"/>
      <c r="Y608" s="89" t="str">
        <f t="shared" si="137"/>
        <v/>
      </c>
      <c r="Z608" s="89" t="str">
        <f t="shared" si="138"/>
        <v/>
      </c>
      <c r="AA608" s="89" t="str">
        <f t="shared" si="139"/>
        <v/>
      </c>
      <c r="AB608" s="89" t="str">
        <f t="shared" si="140"/>
        <v/>
      </c>
      <c r="AC608" s="89" t="str">
        <f t="shared" si="141"/>
        <v/>
      </c>
      <c r="AD608" s="100" t="str">
        <f t="shared" si="148"/>
        <v/>
      </c>
      <c r="AE608" s="104" t="str">
        <f t="shared" si="149"/>
        <v/>
      </c>
      <c r="AF608" s="108" t="str">
        <f>IF(AE608&lt;&gt;"",HLOOKUP(AE608,Controle!$2:$3,2,FALSE)+3,"")</f>
        <v/>
      </c>
      <c r="AG608" s="104" t="str">
        <f>IF(AE608&lt;&gt;"",HLOOKUP(AE608,Controle!$2:$3,2,FALSE)+HLOOKUP(AE608,Controle!$2:$3,2,FALSE)*14-8,"")</f>
        <v/>
      </c>
      <c r="AH608" s="105" t="str">
        <f>IF(AJ608&lt;&gt;"",HLOOKUP(AJ608,Controle!$2:$3,2,FALSE)+HLOOKUP(AJ608,Controle!$2:$3,2,FALSE)*14-8,"")</f>
        <v/>
      </c>
      <c r="AI608" s="108" t="str">
        <f>IF(AJ608&lt;&gt;"",HLOOKUP(AJ608,Controle!$2:$3,2,FALSE)+3,"")</f>
        <v/>
      </c>
      <c r="AJ608" s="105" t="str">
        <f t="shared" si="150"/>
        <v/>
      </c>
      <c r="AK608" s="101" t="str">
        <f t="shared" si="151"/>
        <v/>
      </c>
      <c r="AL608" s="89" t="str">
        <f t="shared" si="142"/>
        <v/>
      </c>
      <c r="AM608" s="89" t="str">
        <f t="shared" si="143"/>
        <v/>
      </c>
      <c r="AN608" s="89" t="str">
        <f t="shared" si="144"/>
        <v/>
      </c>
      <c r="AO608" s="89" t="str">
        <f t="shared" si="145"/>
        <v/>
      </c>
      <c r="AP608" s="89" t="str">
        <f t="shared" si="146"/>
        <v/>
      </c>
    </row>
    <row r="609" spans="1:42">
      <c r="A609" t="str">
        <f>IF(B609&lt;&gt;"",VLOOKUP(B609,'Agents Postes'!E$3:F$17,2,FALSE),"")</f>
        <v/>
      </c>
      <c r="B609" s="57"/>
      <c r="C609" s="58"/>
      <c r="D609" s="59"/>
      <c r="E609" s="59"/>
      <c r="F609" s="60"/>
      <c r="G609" s="61"/>
      <c r="H609" s="60"/>
      <c r="I609" s="61"/>
      <c r="J609" s="63"/>
      <c r="K609" s="59"/>
      <c r="L609" s="62"/>
      <c r="M609" s="52"/>
      <c r="N609" s="130"/>
      <c r="P609" s="65" t="str">
        <f t="shared" si="147"/>
        <v>NC</v>
      </c>
      <c r="X609" s="89"/>
      <c r="Y609" s="89" t="str">
        <f t="shared" si="137"/>
        <v/>
      </c>
      <c r="Z609" s="89" t="str">
        <f t="shared" si="138"/>
        <v/>
      </c>
      <c r="AA609" s="89" t="str">
        <f t="shared" si="139"/>
        <v/>
      </c>
      <c r="AB609" s="89" t="str">
        <f t="shared" si="140"/>
        <v/>
      </c>
      <c r="AC609" s="89" t="str">
        <f t="shared" si="141"/>
        <v/>
      </c>
      <c r="AD609" s="100" t="str">
        <f t="shared" si="148"/>
        <v/>
      </c>
      <c r="AE609" s="104" t="str">
        <f t="shared" si="149"/>
        <v/>
      </c>
      <c r="AF609" s="108" t="str">
        <f>IF(AE609&lt;&gt;"",HLOOKUP(AE609,Controle!$2:$3,2,FALSE)+3,"")</f>
        <v/>
      </c>
      <c r="AG609" s="104" t="str">
        <f>IF(AE609&lt;&gt;"",HLOOKUP(AE609,Controle!$2:$3,2,FALSE)+HLOOKUP(AE609,Controle!$2:$3,2,FALSE)*14-8,"")</f>
        <v/>
      </c>
      <c r="AH609" s="105" t="str">
        <f>IF(AJ609&lt;&gt;"",HLOOKUP(AJ609,Controle!$2:$3,2,FALSE)+HLOOKUP(AJ609,Controle!$2:$3,2,FALSE)*14-8,"")</f>
        <v/>
      </c>
      <c r="AI609" s="108" t="str">
        <f>IF(AJ609&lt;&gt;"",HLOOKUP(AJ609,Controle!$2:$3,2,FALSE)+3,"")</f>
        <v/>
      </c>
      <c r="AJ609" s="105" t="str">
        <f t="shared" si="150"/>
        <v/>
      </c>
      <c r="AK609" s="101" t="str">
        <f t="shared" si="151"/>
        <v/>
      </c>
      <c r="AL609" s="89" t="str">
        <f t="shared" si="142"/>
        <v/>
      </c>
      <c r="AM609" s="89" t="str">
        <f t="shared" si="143"/>
        <v/>
      </c>
      <c r="AN609" s="89" t="str">
        <f t="shared" si="144"/>
        <v/>
      </c>
      <c r="AO609" s="89" t="str">
        <f t="shared" si="145"/>
        <v/>
      </c>
      <c r="AP609" s="89" t="str">
        <f t="shared" si="146"/>
        <v/>
      </c>
    </row>
    <row r="610" spans="1:42">
      <c r="A610" t="str">
        <f>IF(B610&lt;&gt;"",VLOOKUP(B610,'Agents Postes'!E$3:F$17,2,FALSE),"")</f>
        <v/>
      </c>
      <c r="B610" s="47"/>
      <c r="C610" s="53"/>
      <c r="D610" s="49"/>
      <c r="E610" s="49"/>
      <c r="F610" s="54"/>
      <c r="G610" s="50"/>
      <c r="H610" s="54"/>
      <c r="I610" s="50"/>
      <c r="J610" s="56"/>
      <c r="K610" s="49"/>
      <c r="L610" s="55"/>
      <c r="M610" s="52"/>
      <c r="N610" s="131"/>
      <c r="P610" s="64" t="str">
        <f t="shared" si="147"/>
        <v>NC</v>
      </c>
      <c r="X610" s="89"/>
      <c r="Y610" s="89" t="str">
        <f t="shared" si="137"/>
        <v/>
      </c>
      <c r="Z610" s="89" t="str">
        <f t="shared" si="138"/>
        <v/>
      </c>
      <c r="AA610" s="89" t="str">
        <f t="shared" si="139"/>
        <v/>
      </c>
      <c r="AB610" s="89" t="str">
        <f t="shared" si="140"/>
        <v/>
      </c>
      <c r="AC610" s="89" t="str">
        <f t="shared" si="141"/>
        <v/>
      </c>
      <c r="AD610" s="100" t="str">
        <f t="shared" si="148"/>
        <v/>
      </c>
      <c r="AE610" s="104" t="str">
        <f t="shared" si="149"/>
        <v/>
      </c>
      <c r="AF610" s="108" t="str">
        <f>IF(AE610&lt;&gt;"",HLOOKUP(AE610,Controle!$2:$3,2,FALSE)+3,"")</f>
        <v/>
      </c>
      <c r="AG610" s="104" t="str">
        <f>IF(AE610&lt;&gt;"",HLOOKUP(AE610,Controle!$2:$3,2,FALSE)+HLOOKUP(AE610,Controle!$2:$3,2,FALSE)*14-8,"")</f>
        <v/>
      </c>
      <c r="AH610" s="105" t="str">
        <f>IF(AJ610&lt;&gt;"",HLOOKUP(AJ610,Controle!$2:$3,2,FALSE)+HLOOKUP(AJ610,Controle!$2:$3,2,FALSE)*14-8,"")</f>
        <v/>
      </c>
      <c r="AI610" s="108" t="str">
        <f>IF(AJ610&lt;&gt;"",HLOOKUP(AJ610,Controle!$2:$3,2,FALSE)+3,"")</f>
        <v/>
      </c>
      <c r="AJ610" s="105" t="str">
        <f t="shared" si="150"/>
        <v/>
      </c>
      <c r="AK610" s="101" t="str">
        <f t="shared" si="151"/>
        <v/>
      </c>
      <c r="AL610" s="89" t="str">
        <f t="shared" si="142"/>
        <v/>
      </c>
      <c r="AM610" s="89" t="str">
        <f t="shared" si="143"/>
        <v/>
      </c>
      <c r="AN610" s="89" t="str">
        <f t="shared" si="144"/>
        <v/>
      </c>
      <c r="AO610" s="89" t="str">
        <f t="shared" si="145"/>
        <v/>
      </c>
      <c r="AP610" s="89" t="str">
        <f t="shared" si="146"/>
        <v/>
      </c>
    </row>
    <row r="611" spans="1:42">
      <c r="A611" t="str">
        <f>IF(B611&lt;&gt;"",VLOOKUP(B611,'Agents Postes'!E$3:F$17,2,FALSE),"")</f>
        <v/>
      </c>
      <c r="B611" s="57"/>
      <c r="C611" s="58"/>
      <c r="D611" s="59"/>
      <c r="E611" s="59"/>
      <c r="F611" s="60"/>
      <c r="G611" s="61"/>
      <c r="H611" s="60"/>
      <c r="I611" s="61"/>
      <c r="J611" s="63"/>
      <c r="K611" s="59"/>
      <c r="L611" s="62"/>
      <c r="M611" s="52"/>
      <c r="N611" s="130"/>
      <c r="P611" s="65" t="str">
        <f t="shared" si="147"/>
        <v>NC</v>
      </c>
      <c r="X611" s="89"/>
      <c r="Y611" s="89" t="str">
        <f t="shared" si="137"/>
        <v/>
      </c>
      <c r="Z611" s="89" t="str">
        <f t="shared" si="138"/>
        <v/>
      </c>
      <c r="AA611" s="89" t="str">
        <f t="shared" si="139"/>
        <v/>
      </c>
      <c r="AB611" s="89" t="str">
        <f t="shared" si="140"/>
        <v/>
      </c>
      <c r="AC611" s="89" t="str">
        <f t="shared" si="141"/>
        <v/>
      </c>
      <c r="AD611" s="100" t="str">
        <f t="shared" si="148"/>
        <v/>
      </c>
      <c r="AE611" s="104" t="str">
        <f t="shared" si="149"/>
        <v/>
      </c>
      <c r="AF611" s="108" t="str">
        <f>IF(AE611&lt;&gt;"",HLOOKUP(AE611,Controle!$2:$3,2,FALSE)+3,"")</f>
        <v/>
      </c>
      <c r="AG611" s="104" t="str">
        <f>IF(AE611&lt;&gt;"",HLOOKUP(AE611,Controle!$2:$3,2,FALSE)+HLOOKUP(AE611,Controle!$2:$3,2,FALSE)*14-8,"")</f>
        <v/>
      </c>
      <c r="AH611" s="105" t="str">
        <f>IF(AJ611&lt;&gt;"",HLOOKUP(AJ611,Controle!$2:$3,2,FALSE)+HLOOKUP(AJ611,Controle!$2:$3,2,FALSE)*14-8,"")</f>
        <v/>
      </c>
      <c r="AI611" s="108" t="str">
        <f>IF(AJ611&lt;&gt;"",HLOOKUP(AJ611,Controle!$2:$3,2,FALSE)+3,"")</f>
        <v/>
      </c>
      <c r="AJ611" s="105" t="str">
        <f t="shared" si="150"/>
        <v/>
      </c>
      <c r="AK611" s="101" t="str">
        <f t="shared" si="151"/>
        <v/>
      </c>
      <c r="AL611" s="89" t="str">
        <f t="shared" si="142"/>
        <v/>
      </c>
      <c r="AM611" s="89" t="str">
        <f t="shared" si="143"/>
        <v/>
      </c>
      <c r="AN611" s="89" t="str">
        <f t="shared" si="144"/>
        <v/>
      </c>
      <c r="AO611" s="89" t="str">
        <f t="shared" si="145"/>
        <v/>
      </c>
      <c r="AP611" s="89" t="str">
        <f t="shared" si="146"/>
        <v/>
      </c>
    </row>
    <row r="612" spans="1:42">
      <c r="A612" t="str">
        <f>IF(B612&lt;&gt;"",VLOOKUP(B612,'Agents Postes'!E$3:F$17,2,FALSE),"")</f>
        <v/>
      </c>
      <c r="B612" s="47"/>
      <c r="C612" s="53"/>
      <c r="D612" s="49"/>
      <c r="E612" s="49"/>
      <c r="F612" s="54"/>
      <c r="G612" s="50"/>
      <c r="H612" s="54"/>
      <c r="I612" s="50"/>
      <c r="J612" s="56"/>
      <c r="K612" s="49"/>
      <c r="L612" s="55"/>
      <c r="M612" s="52"/>
      <c r="N612" s="131"/>
      <c r="P612" s="64" t="str">
        <f t="shared" si="147"/>
        <v>NC</v>
      </c>
      <c r="X612" s="89"/>
      <c r="Y612" s="89" t="str">
        <f t="shared" si="137"/>
        <v/>
      </c>
      <c r="Z612" s="89" t="str">
        <f t="shared" si="138"/>
        <v/>
      </c>
      <c r="AA612" s="89" t="str">
        <f t="shared" si="139"/>
        <v/>
      </c>
      <c r="AB612" s="89" t="str">
        <f t="shared" si="140"/>
        <v/>
      </c>
      <c r="AC612" s="89" t="str">
        <f t="shared" si="141"/>
        <v/>
      </c>
      <c r="AD612" s="100" t="str">
        <f t="shared" si="148"/>
        <v/>
      </c>
      <c r="AE612" s="104" t="str">
        <f t="shared" si="149"/>
        <v/>
      </c>
      <c r="AF612" s="108" t="str">
        <f>IF(AE612&lt;&gt;"",HLOOKUP(AE612,Controle!$2:$3,2,FALSE)+3,"")</f>
        <v/>
      </c>
      <c r="AG612" s="104" t="str">
        <f>IF(AE612&lt;&gt;"",HLOOKUP(AE612,Controle!$2:$3,2,FALSE)+HLOOKUP(AE612,Controle!$2:$3,2,FALSE)*14-8,"")</f>
        <v/>
      </c>
      <c r="AH612" s="105" t="str">
        <f>IF(AJ612&lt;&gt;"",HLOOKUP(AJ612,Controle!$2:$3,2,FALSE)+HLOOKUP(AJ612,Controle!$2:$3,2,FALSE)*14-8,"")</f>
        <v/>
      </c>
      <c r="AI612" s="108" t="str">
        <f>IF(AJ612&lt;&gt;"",HLOOKUP(AJ612,Controle!$2:$3,2,FALSE)+3,"")</f>
        <v/>
      </c>
      <c r="AJ612" s="105" t="str">
        <f t="shared" si="150"/>
        <v/>
      </c>
      <c r="AK612" s="101" t="str">
        <f t="shared" si="151"/>
        <v/>
      </c>
      <c r="AL612" s="89" t="str">
        <f t="shared" si="142"/>
        <v/>
      </c>
      <c r="AM612" s="89" t="str">
        <f t="shared" si="143"/>
        <v/>
      </c>
      <c r="AN612" s="89" t="str">
        <f t="shared" si="144"/>
        <v/>
      </c>
      <c r="AO612" s="89" t="str">
        <f t="shared" si="145"/>
        <v/>
      </c>
      <c r="AP612" s="89" t="str">
        <f t="shared" si="146"/>
        <v/>
      </c>
    </row>
    <row r="613" spans="1:42">
      <c r="A613" t="str">
        <f>IF(B613&lt;&gt;"",VLOOKUP(B613,'Agents Postes'!E$3:F$17,2,FALSE),"")</f>
        <v/>
      </c>
      <c r="B613" s="57"/>
      <c r="C613" s="58"/>
      <c r="D613" s="59"/>
      <c r="E613" s="59"/>
      <c r="F613" s="60"/>
      <c r="G613" s="61"/>
      <c r="H613" s="60"/>
      <c r="I613" s="61"/>
      <c r="J613" s="63"/>
      <c r="K613" s="59"/>
      <c r="L613" s="62"/>
      <c r="M613" s="52"/>
      <c r="N613" s="130"/>
      <c r="P613" s="65" t="str">
        <f t="shared" si="147"/>
        <v>NC</v>
      </c>
      <c r="X613" s="89"/>
      <c r="Y613" s="89" t="str">
        <f t="shared" si="137"/>
        <v/>
      </c>
      <c r="Z613" s="89" t="str">
        <f t="shared" si="138"/>
        <v/>
      </c>
      <c r="AA613" s="89" t="str">
        <f t="shared" si="139"/>
        <v/>
      </c>
      <c r="AB613" s="89" t="str">
        <f t="shared" si="140"/>
        <v/>
      </c>
      <c r="AC613" s="89" t="str">
        <f t="shared" si="141"/>
        <v/>
      </c>
      <c r="AD613" s="100" t="str">
        <f t="shared" si="148"/>
        <v/>
      </c>
      <c r="AE613" s="104" t="str">
        <f t="shared" si="149"/>
        <v/>
      </c>
      <c r="AF613" s="108" t="str">
        <f>IF(AE613&lt;&gt;"",HLOOKUP(AE613,Controle!$2:$3,2,FALSE)+3,"")</f>
        <v/>
      </c>
      <c r="AG613" s="104" t="str">
        <f>IF(AE613&lt;&gt;"",HLOOKUP(AE613,Controle!$2:$3,2,FALSE)+HLOOKUP(AE613,Controle!$2:$3,2,FALSE)*14-8,"")</f>
        <v/>
      </c>
      <c r="AH613" s="105" t="str">
        <f>IF(AJ613&lt;&gt;"",HLOOKUP(AJ613,Controle!$2:$3,2,FALSE)+HLOOKUP(AJ613,Controle!$2:$3,2,FALSE)*14-8,"")</f>
        <v/>
      </c>
      <c r="AI613" s="108" t="str">
        <f>IF(AJ613&lt;&gt;"",HLOOKUP(AJ613,Controle!$2:$3,2,FALSE)+3,"")</f>
        <v/>
      </c>
      <c r="AJ613" s="105" t="str">
        <f t="shared" si="150"/>
        <v/>
      </c>
      <c r="AK613" s="101" t="str">
        <f t="shared" si="151"/>
        <v/>
      </c>
      <c r="AL613" s="89" t="str">
        <f t="shared" si="142"/>
        <v/>
      </c>
      <c r="AM613" s="89" t="str">
        <f t="shared" si="143"/>
        <v/>
      </c>
      <c r="AN613" s="89" t="str">
        <f t="shared" si="144"/>
        <v/>
      </c>
      <c r="AO613" s="89" t="str">
        <f t="shared" si="145"/>
        <v/>
      </c>
      <c r="AP613" s="89" t="str">
        <f t="shared" si="146"/>
        <v/>
      </c>
    </row>
    <row r="614" spans="1:42">
      <c r="A614" t="str">
        <f>IF(B614&lt;&gt;"",VLOOKUP(B614,'Agents Postes'!E$3:F$17,2,FALSE),"")</f>
        <v/>
      </c>
      <c r="B614" s="47"/>
      <c r="C614" s="53"/>
      <c r="D614" s="49"/>
      <c r="E614" s="49"/>
      <c r="F614" s="54"/>
      <c r="G614" s="50"/>
      <c r="H614" s="54"/>
      <c r="I614" s="50"/>
      <c r="J614" s="56"/>
      <c r="K614" s="49"/>
      <c r="L614" s="55"/>
      <c r="M614" s="52"/>
      <c r="N614" s="131"/>
      <c r="P614" s="64" t="str">
        <f t="shared" si="147"/>
        <v>NC</v>
      </c>
      <c r="X614" s="89"/>
      <c r="Y614" s="89" t="str">
        <f t="shared" si="137"/>
        <v/>
      </c>
      <c r="Z614" s="89" t="str">
        <f t="shared" si="138"/>
        <v/>
      </c>
      <c r="AA614" s="89" t="str">
        <f t="shared" si="139"/>
        <v/>
      </c>
      <c r="AB614" s="89" t="str">
        <f t="shared" si="140"/>
        <v/>
      </c>
      <c r="AC614" s="89" t="str">
        <f t="shared" si="141"/>
        <v/>
      </c>
      <c r="AD614" s="100" t="str">
        <f t="shared" si="148"/>
        <v/>
      </c>
      <c r="AE614" s="104" t="str">
        <f t="shared" si="149"/>
        <v/>
      </c>
      <c r="AF614" s="108" t="str">
        <f>IF(AE614&lt;&gt;"",HLOOKUP(AE614,Controle!$2:$3,2,FALSE)+3,"")</f>
        <v/>
      </c>
      <c r="AG614" s="104" t="str">
        <f>IF(AE614&lt;&gt;"",HLOOKUP(AE614,Controle!$2:$3,2,FALSE)+HLOOKUP(AE614,Controle!$2:$3,2,FALSE)*14-8,"")</f>
        <v/>
      </c>
      <c r="AH614" s="105" t="str">
        <f>IF(AJ614&lt;&gt;"",HLOOKUP(AJ614,Controle!$2:$3,2,FALSE)+HLOOKUP(AJ614,Controle!$2:$3,2,FALSE)*14-8,"")</f>
        <v/>
      </c>
      <c r="AI614" s="108" t="str">
        <f>IF(AJ614&lt;&gt;"",HLOOKUP(AJ614,Controle!$2:$3,2,FALSE)+3,"")</f>
        <v/>
      </c>
      <c r="AJ614" s="105" t="str">
        <f t="shared" si="150"/>
        <v/>
      </c>
      <c r="AK614" s="101" t="str">
        <f t="shared" si="151"/>
        <v/>
      </c>
      <c r="AL614" s="89" t="str">
        <f t="shared" si="142"/>
        <v/>
      </c>
      <c r="AM614" s="89" t="str">
        <f t="shared" si="143"/>
        <v/>
      </c>
      <c r="AN614" s="89" t="str">
        <f t="shared" si="144"/>
        <v/>
      </c>
      <c r="AO614" s="89" t="str">
        <f t="shared" si="145"/>
        <v/>
      </c>
      <c r="AP614" s="89" t="str">
        <f t="shared" si="146"/>
        <v/>
      </c>
    </row>
    <row r="615" spans="1:42">
      <c r="A615" t="str">
        <f>IF(B615&lt;&gt;"",VLOOKUP(B615,'Agents Postes'!E$3:F$17,2,FALSE),"")</f>
        <v/>
      </c>
      <c r="B615" s="57"/>
      <c r="C615" s="58"/>
      <c r="D615" s="59"/>
      <c r="E615" s="59"/>
      <c r="F615" s="60"/>
      <c r="G615" s="61"/>
      <c r="H615" s="60"/>
      <c r="I615" s="61"/>
      <c r="J615" s="63"/>
      <c r="K615" s="59"/>
      <c r="L615" s="62"/>
      <c r="M615" s="52"/>
      <c r="N615" s="130"/>
      <c r="P615" s="65" t="str">
        <f t="shared" si="147"/>
        <v>NC</v>
      </c>
      <c r="X615" s="89"/>
      <c r="Y615" s="89" t="str">
        <f t="shared" si="137"/>
        <v/>
      </c>
      <c r="Z615" s="89" t="str">
        <f t="shared" si="138"/>
        <v/>
      </c>
      <c r="AA615" s="89" t="str">
        <f t="shared" si="139"/>
        <v/>
      </c>
      <c r="AB615" s="89" t="str">
        <f t="shared" si="140"/>
        <v/>
      </c>
      <c r="AC615" s="89" t="str">
        <f t="shared" si="141"/>
        <v/>
      </c>
      <c r="AD615" s="100" t="str">
        <f t="shared" si="148"/>
        <v/>
      </c>
      <c r="AE615" s="104" t="str">
        <f t="shared" si="149"/>
        <v/>
      </c>
      <c r="AF615" s="108" t="str">
        <f>IF(AE615&lt;&gt;"",HLOOKUP(AE615,Controle!$2:$3,2,FALSE)+3,"")</f>
        <v/>
      </c>
      <c r="AG615" s="104" t="str">
        <f>IF(AE615&lt;&gt;"",HLOOKUP(AE615,Controle!$2:$3,2,FALSE)+HLOOKUP(AE615,Controle!$2:$3,2,FALSE)*14-8,"")</f>
        <v/>
      </c>
      <c r="AH615" s="105" t="str">
        <f>IF(AJ615&lt;&gt;"",HLOOKUP(AJ615,Controle!$2:$3,2,FALSE)+HLOOKUP(AJ615,Controle!$2:$3,2,FALSE)*14-8,"")</f>
        <v/>
      </c>
      <c r="AI615" s="108" t="str">
        <f>IF(AJ615&lt;&gt;"",HLOOKUP(AJ615,Controle!$2:$3,2,FALSE)+3,"")</f>
        <v/>
      </c>
      <c r="AJ615" s="105" t="str">
        <f t="shared" si="150"/>
        <v/>
      </c>
      <c r="AK615" s="101" t="str">
        <f t="shared" si="151"/>
        <v/>
      </c>
      <c r="AL615" s="89" t="str">
        <f t="shared" si="142"/>
        <v/>
      </c>
      <c r="AM615" s="89" t="str">
        <f t="shared" si="143"/>
        <v/>
      </c>
      <c r="AN615" s="89" t="str">
        <f t="shared" si="144"/>
        <v/>
      </c>
      <c r="AO615" s="89" t="str">
        <f t="shared" si="145"/>
        <v/>
      </c>
      <c r="AP615" s="89" t="str">
        <f t="shared" si="146"/>
        <v/>
      </c>
    </row>
    <row r="616" spans="1:42">
      <c r="A616" t="str">
        <f>IF(B616&lt;&gt;"",VLOOKUP(B616,'Agents Postes'!E$3:F$17,2,FALSE),"")</f>
        <v/>
      </c>
      <c r="B616" s="47"/>
      <c r="C616" s="53"/>
      <c r="D616" s="49"/>
      <c r="E616" s="49"/>
      <c r="F616" s="54"/>
      <c r="G616" s="50"/>
      <c r="H616" s="54"/>
      <c r="I616" s="50"/>
      <c r="J616" s="56"/>
      <c r="K616" s="49"/>
      <c r="L616" s="55"/>
      <c r="M616" s="52"/>
      <c r="N616" s="131"/>
      <c r="P616" s="64" t="str">
        <f t="shared" si="147"/>
        <v>NC</v>
      </c>
      <c r="X616" s="89"/>
      <c r="Y616" s="89" t="str">
        <f t="shared" si="137"/>
        <v/>
      </c>
      <c r="Z616" s="89" t="str">
        <f t="shared" si="138"/>
        <v/>
      </c>
      <c r="AA616" s="89" t="str">
        <f t="shared" si="139"/>
        <v/>
      </c>
      <c r="AB616" s="89" t="str">
        <f t="shared" si="140"/>
        <v/>
      </c>
      <c r="AC616" s="89" t="str">
        <f t="shared" si="141"/>
        <v/>
      </c>
      <c r="AD616" s="100" t="str">
        <f t="shared" si="148"/>
        <v/>
      </c>
      <c r="AE616" s="104" t="str">
        <f t="shared" si="149"/>
        <v/>
      </c>
      <c r="AF616" s="108" t="str">
        <f>IF(AE616&lt;&gt;"",HLOOKUP(AE616,Controle!$2:$3,2,FALSE)+3,"")</f>
        <v/>
      </c>
      <c r="AG616" s="104" t="str">
        <f>IF(AE616&lt;&gt;"",HLOOKUP(AE616,Controle!$2:$3,2,FALSE)+HLOOKUP(AE616,Controle!$2:$3,2,FALSE)*14-8,"")</f>
        <v/>
      </c>
      <c r="AH616" s="105" t="str">
        <f>IF(AJ616&lt;&gt;"",HLOOKUP(AJ616,Controle!$2:$3,2,FALSE)+HLOOKUP(AJ616,Controle!$2:$3,2,FALSE)*14-8,"")</f>
        <v/>
      </c>
      <c r="AI616" s="108" t="str">
        <f>IF(AJ616&lt;&gt;"",HLOOKUP(AJ616,Controle!$2:$3,2,FALSE)+3,"")</f>
        <v/>
      </c>
      <c r="AJ616" s="105" t="str">
        <f t="shared" si="150"/>
        <v/>
      </c>
      <c r="AK616" s="101" t="str">
        <f t="shared" si="151"/>
        <v/>
      </c>
      <c r="AL616" s="89" t="str">
        <f t="shared" si="142"/>
        <v/>
      </c>
      <c r="AM616" s="89" t="str">
        <f t="shared" si="143"/>
        <v/>
      </c>
      <c r="AN616" s="89" t="str">
        <f t="shared" si="144"/>
        <v/>
      </c>
      <c r="AO616" s="89" t="str">
        <f t="shared" si="145"/>
        <v/>
      </c>
      <c r="AP616" s="89" t="str">
        <f t="shared" si="146"/>
        <v/>
      </c>
    </row>
    <row r="617" spans="1:42">
      <c r="A617" t="str">
        <f>IF(B617&lt;&gt;"",VLOOKUP(B617,'Agents Postes'!E$3:F$17,2,FALSE),"")</f>
        <v/>
      </c>
      <c r="B617" s="57"/>
      <c r="C617" s="58"/>
      <c r="D617" s="59"/>
      <c r="E617" s="59"/>
      <c r="F617" s="60"/>
      <c r="G617" s="61"/>
      <c r="H617" s="60"/>
      <c r="I617" s="61"/>
      <c r="J617" s="63"/>
      <c r="K617" s="59"/>
      <c r="L617" s="62"/>
      <c r="M617" s="52"/>
      <c r="N617" s="130"/>
      <c r="P617" s="65" t="str">
        <f t="shared" si="147"/>
        <v>NC</v>
      </c>
      <c r="X617" s="89"/>
      <c r="Y617" s="89" t="str">
        <f t="shared" si="137"/>
        <v/>
      </c>
      <c r="Z617" s="89" t="str">
        <f t="shared" si="138"/>
        <v/>
      </c>
      <c r="AA617" s="89" t="str">
        <f t="shared" si="139"/>
        <v/>
      </c>
      <c r="AB617" s="89" t="str">
        <f t="shared" si="140"/>
        <v/>
      </c>
      <c r="AC617" s="89" t="str">
        <f t="shared" si="141"/>
        <v/>
      </c>
      <c r="AD617" s="100" t="str">
        <f t="shared" si="148"/>
        <v/>
      </c>
      <c r="AE617" s="104" t="str">
        <f t="shared" si="149"/>
        <v/>
      </c>
      <c r="AF617" s="108" t="str">
        <f>IF(AE617&lt;&gt;"",HLOOKUP(AE617,Controle!$2:$3,2,FALSE)+3,"")</f>
        <v/>
      </c>
      <c r="AG617" s="104" t="str">
        <f>IF(AE617&lt;&gt;"",HLOOKUP(AE617,Controle!$2:$3,2,FALSE)+HLOOKUP(AE617,Controle!$2:$3,2,FALSE)*14-8,"")</f>
        <v/>
      </c>
      <c r="AH617" s="105" t="str">
        <f>IF(AJ617&lt;&gt;"",HLOOKUP(AJ617,Controle!$2:$3,2,FALSE)+HLOOKUP(AJ617,Controle!$2:$3,2,FALSE)*14-8,"")</f>
        <v/>
      </c>
      <c r="AI617" s="108" t="str">
        <f>IF(AJ617&lt;&gt;"",HLOOKUP(AJ617,Controle!$2:$3,2,FALSE)+3,"")</f>
        <v/>
      </c>
      <c r="AJ617" s="105" t="str">
        <f t="shared" si="150"/>
        <v/>
      </c>
      <c r="AK617" s="101" t="str">
        <f t="shared" si="151"/>
        <v/>
      </c>
      <c r="AL617" s="89" t="str">
        <f t="shared" si="142"/>
        <v/>
      </c>
      <c r="AM617" s="89" t="str">
        <f t="shared" si="143"/>
        <v/>
      </c>
      <c r="AN617" s="89" t="str">
        <f t="shared" si="144"/>
        <v/>
      </c>
      <c r="AO617" s="89" t="str">
        <f t="shared" si="145"/>
        <v/>
      </c>
      <c r="AP617" s="89" t="str">
        <f t="shared" si="146"/>
        <v/>
      </c>
    </row>
    <row r="618" spans="1:42">
      <c r="A618" t="str">
        <f>IF(B618&lt;&gt;"",VLOOKUP(B618,'Agents Postes'!E$3:F$17,2,FALSE),"")</f>
        <v/>
      </c>
      <c r="B618" s="47"/>
      <c r="C618" s="53"/>
      <c r="D618" s="49"/>
      <c r="E618" s="49"/>
      <c r="F618" s="54"/>
      <c r="G618" s="50"/>
      <c r="H618" s="54"/>
      <c r="I618" s="50"/>
      <c r="J618" s="56"/>
      <c r="K618" s="49"/>
      <c r="L618" s="55"/>
      <c r="M618" s="52"/>
      <c r="N618" s="131"/>
      <c r="P618" s="64" t="str">
        <f t="shared" si="147"/>
        <v>NC</v>
      </c>
      <c r="X618" s="89"/>
      <c r="Y618" s="89" t="str">
        <f t="shared" si="137"/>
        <v/>
      </c>
      <c r="Z618" s="89" t="str">
        <f t="shared" si="138"/>
        <v/>
      </c>
      <c r="AA618" s="89" t="str">
        <f t="shared" si="139"/>
        <v/>
      </c>
      <c r="AB618" s="89" t="str">
        <f t="shared" si="140"/>
        <v/>
      </c>
      <c r="AC618" s="89" t="str">
        <f t="shared" si="141"/>
        <v/>
      </c>
      <c r="AD618" s="100" t="str">
        <f t="shared" si="148"/>
        <v/>
      </c>
      <c r="AE618" s="104" t="str">
        <f t="shared" si="149"/>
        <v/>
      </c>
      <c r="AF618" s="108" t="str">
        <f>IF(AE618&lt;&gt;"",HLOOKUP(AE618,Controle!$2:$3,2,FALSE)+3,"")</f>
        <v/>
      </c>
      <c r="AG618" s="104" t="str">
        <f>IF(AE618&lt;&gt;"",HLOOKUP(AE618,Controle!$2:$3,2,FALSE)+HLOOKUP(AE618,Controle!$2:$3,2,FALSE)*14-8,"")</f>
        <v/>
      </c>
      <c r="AH618" s="105" t="str">
        <f>IF(AJ618&lt;&gt;"",HLOOKUP(AJ618,Controle!$2:$3,2,FALSE)+HLOOKUP(AJ618,Controle!$2:$3,2,FALSE)*14-8,"")</f>
        <v/>
      </c>
      <c r="AI618" s="108" t="str">
        <f>IF(AJ618&lt;&gt;"",HLOOKUP(AJ618,Controle!$2:$3,2,FALSE)+3,"")</f>
        <v/>
      </c>
      <c r="AJ618" s="105" t="str">
        <f t="shared" si="150"/>
        <v/>
      </c>
      <c r="AK618" s="101" t="str">
        <f t="shared" si="151"/>
        <v/>
      </c>
      <c r="AL618" s="89" t="str">
        <f t="shared" si="142"/>
        <v/>
      </c>
      <c r="AM618" s="89" t="str">
        <f t="shared" si="143"/>
        <v/>
      </c>
      <c r="AN618" s="89" t="str">
        <f t="shared" si="144"/>
        <v/>
      </c>
      <c r="AO618" s="89" t="str">
        <f t="shared" si="145"/>
        <v/>
      </c>
      <c r="AP618" s="89" t="str">
        <f t="shared" si="146"/>
        <v/>
      </c>
    </row>
    <row r="619" spans="1:42">
      <c r="A619" t="str">
        <f>IF(B619&lt;&gt;"",VLOOKUP(B619,'Agents Postes'!E$3:F$17,2,FALSE),"")</f>
        <v/>
      </c>
      <c r="B619" s="57"/>
      <c r="C619" s="58"/>
      <c r="D619" s="59"/>
      <c r="E619" s="59"/>
      <c r="F619" s="60"/>
      <c r="G619" s="61"/>
      <c r="H619" s="60"/>
      <c r="I619" s="61"/>
      <c r="J619" s="63"/>
      <c r="K619" s="59"/>
      <c r="L619" s="62"/>
      <c r="M619" s="52"/>
      <c r="N619" s="130"/>
      <c r="P619" s="65" t="str">
        <f t="shared" si="147"/>
        <v>NC</v>
      </c>
      <c r="X619" s="89"/>
      <c r="Y619" s="89" t="str">
        <f t="shared" si="137"/>
        <v/>
      </c>
      <c r="Z619" s="89" t="str">
        <f t="shared" si="138"/>
        <v/>
      </c>
      <c r="AA619" s="89" t="str">
        <f t="shared" si="139"/>
        <v/>
      </c>
      <c r="AB619" s="89" t="str">
        <f t="shared" si="140"/>
        <v/>
      </c>
      <c r="AC619" s="89" t="str">
        <f t="shared" si="141"/>
        <v/>
      </c>
      <c r="AD619" s="100" t="str">
        <f t="shared" si="148"/>
        <v/>
      </c>
      <c r="AE619" s="104" t="str">
        <f t="shared" si="149"/>
        <v/>
      </c>
      <c r="AF619" s="108" t="str">
        <f>IF(AE619&lt;&gt;"",HLOOKUP(AE619,Controle!$2:$3,2,FALSE)+3,"")</f>
        <v/>
      </c>
      <c r="AG619" s="104" t="str">
        <f>IF(AE619&lt;&gt;"",HLOOKUP(AE619,Controle!$2:$3,2,FALSE)+HLOOKUP(AE619,Controle!$2:$3,2,FALSE)*14-8,"")</f>
        <v/>
      </c>
      <c r="AH619" s="105" t="str">
        <f>IF(AJ619&lt;&gt;"",HLOOKUP(AJ619,Controle!$2:$3,2,FALSE)+HLOOKUP(AJ619,Controle!$2:$3,2,FALSE)*14-8,"")</f>
        <v/>
      </c>
      <c r="AI619" s="108" t="str">
        <f>IF(AJ619&lt;&gt;"",HLOOKUP(AJ619,Controle!$2:$3,2,FALSE)+3,"")</f>
        <v/>
      </c>
      <c r="AJ619" s="105" t="str">
        <f t="shared" si="150"/>
        <v/>
      </c>
      <c r="AK619" s="101" t="str">
        <f t="shared" si="151"/>
        <v/>
      </c>
      <c r="AL619" s="89" t="str">
        <f t="shared" si="142"/>
        <v/>
      </c>
      <c r="AM619" s="89" t="str">
        <f t="shared" si="143"/>
        <v/>
      </c>
      <c r="AN619" s="89" t="str">
        <f t="shared" si="144"/>
        <v/>
      </c>
      <c r="AO619" s="89" t="str">
        <f t="shared" si="145"/>
        <v/>
      </c>
      <c r="AP619" s="89" t="str">
        <f t="shared" si="146"/>
        <v/>
      </c>
    </row>
    <row r="620" spans="1:42">
      <c r="A620" t="str">
        <f>IF(B620&lt;&gt;"",VLOOKUP(B620,'Agents Postes'!E$3:F$17,2,FALSE),"")</f>
        <v/>
      </c>
      <c r="B620" s="47"/>
      <c r="C620" s="53"/>
      <c r="D620" s="49"/>
      <c r="E620" s="49"/>
      <c r="F620" s="54"/>
      <c r="G620" s="50"/>
      <c r="H620" s="54"/>
      <c r="I620" s="50"/>
      <c r="J620" s="56"/>
      <c r="K620" s="49"/>
      <c r="L620" s="55"/>
      <c r="M620" s="52"/>
      <c r="N620" s="131"/>
      <c r="P620" s="64" t="str">
        <f t="shared" si="147"/>
        <v>NC</v>
      </c>
      <c r="X620" s="89"/>
      <c r="Y620" s="89" t="str">
        <f t="shared" si="137"/>
        <v/>
      </c>
      <c r="Z620" s="89" t="str">
        <f t="shared" si="138"/>
        <v/>
      </c>
      <c r="AA620" s="89" t="str">
        <f t="shared" si="139"/>
        <v/>
      </c>
      <c r="AB620" s="89" t="str">
        <f t="shared" si="140"/>
        <v/>
      </c>
      <c r="AC620" s="89" t="str">
        <f t="shared" si="141"/>
        <v/>
      </c>
      <c r="AD620" s="100" t="str">
        <f t="shared" si="148"/>
        <v/>
      </c>
      <c r="AE620" s="104" t="str">
        <f t="shared" si="149"/>
        <v/>
      </c>
      <c r="AF620" s="108" t="str">
        <f>IF(AE620&lt;&gt;"",HLOOKUP(AE620,Controle!$2:$3,2,FALSE)+3,"")</f>
        <v/>
      </c>
      <c r="AG620" s="104" t="str">
        <f>IF(AE620&lt;&gt;"",HLOOKUP(AE620,Controle!$2:$3,2,FALSE)+HLOOKUP(AE620,Controle!$2:$3,2,FALSE)*14-8,"")</f>
        <v/>
      </c>
      <c r="AH620" s="105" t="str">
        <f>IF(AJ620&lt;&gt;"",HLOOKUP(AJ620,Controle!$2:$3,2,FALSE)+HLOOKUP(AJ620,Controle!$2:$3,2,FALSE)*14-8,"")</f>
        <v/>
      </c>
      <c r="AI620" s="108" t="str">
        <f>IF(AJ620&lt;&gt;"",HLOOKUP(AJ620,Controle!$2:$3,2,FALSE)+3,"")</f>
        <v/>
      </c>
      <c r="AJ620" s="105" t="str">
        <f t="shared" si="150"/>
        <v/>
      </c>
      <c r="AK620" s="101" t="str">
        <f t="shared" si="151"/>
        <v/>
      </c>
      <c r="AL620" s="89" t="str">
        <f t="shared" si="142"/>
        <v/>
      </c>
      <c r="AM620" s="89" t="str">
        <f t="shared" si="143"/>
        <v/>
      </c>
      <c r="AN620" s="89" t="str">
        <f t="shared" si="144"/>
        <v/>
      </c>
      <c r="AO620" s="89" t="str">
        <f t="shared" si="145"/>
        <v/>
      </c>
      <c r="AP620" s="89" t="str">
        <f t="shared" si="146"/>
        <v/>
      </c>
    </row>
    <row r="621" spans="1:42">
      <c r="A621" t="str">
        <f>IF(B621&lt;&gt;"",VLOOKUP(B621,'Agents Postes'!E$3:F$17,2,FALSE),"")</f>
        <v/>
      </c>
      <c r="B621" s="57"/>
      <c r="C621" s="58"/>
      <c r="D621" s="59"/>
      <c r="E621" s="59"/>
      <c r="F621" s="60"/>
      <c r="G621" s="61"/>
      <c r="H621" s="60"/>
      <c r="I621" s="61"/>
      <c r="J621" s="63"/>
      <c r="K621" s="59"/>
      <c r="L621" s="62"/>
      <c r="M621" s="52"/>
      <c r="N621" s="130"/>
      <c r="P621" s="65" t="str">
        <f t="shared" si="147"/>
        <v>NC</v>
      </c>
      <c r="X621" s="89"/>
      <c r="Y621" s="89" t="str">
        <f t="shared" si="137"/>
        <v/>
      </c>
      <c r="Z621" s="89" t="str">
        <f t="shared" si="138"/>
        <v/>
      </c>
      <c r="AA621" s="89" t="str">
        <f t="shared" si="139"/>
        <v/>
      </c>
      <c r="AB621" s="89" t="str">
        <f t="shared" si="140"/>
        <v/>
      </c>
      <c r="AC621" s="89" t="str">
        <f t="shared" si="141"/>
        <v/>
      </c>
      <c r="AD621" s="100" t="str">
        <f t="shared" si="148"/>
        <v/>
      </c>
      <c r="AE621" s="104" t="str">
        <f t="shared" si="149"/>
        <v/>
      </c>
      <c r="AF621" s="108" t="str">
        <f>IF(AE621&lt;&gt;"",HLOOKUP(AE621,Controle!$2:$3,2,FALSE)+3,"")</f>
        <v/>
      </c>
      <c r="AG621" s="104" t="str">
        <f>IF(AE621&lt;&gt;"",HLOOKUP(AE621,Controle!$2:$3,2,FALSE)+HLOOKUP(AE621,Controle!$2:$3,2,FALSE)*14-8,"")</f>
        <v/>
      </c>
      <c r="AH621" s="105" t="str">
        <f>IF(AJ621&lt;&gt;"",HLOOKUP(AJ621,Controle!$2:$3,2,FALSE)+HLOOKUP(AJ621,Controle!$2:$3,2,FALSE)*14-8,"")</f>
        <v/>
      </c>
      <c r="AI621" s="108" t="str">
        <f>IF(AJ621&lt;&gt;"",HLOOKUP(AJ621,Controle!$2:$3,2,FALSE)+3,"")</f>
        <v/>
      </c>
      <c r="AJ621" s="105" t="str">
        <f t="shared" si="150"/>
        <v/>
      </c>
      <c r="AK621" s="101" t="str">
        <f t="shared" si="151"/>
        <v/>
      </c>
      <c r="AL621" s="89" t="str">
        <f t="shared" si="142"/>
        <v/>
      </c>
      <c r="AM621" s="89" t="str">
        <f t="shared" si="143"/>
        <v/>
      </c>
      <c r="AN621" s="89" t="str">
        <f t="shared" si="144"/>
        <v/>
      </c>
      <c r="AO621" s="89" t="str">
        <f t="shared" si="145"/>
        <v/>
      </c>
      <c r="AP621" s="89" t="str">
        <f t="shared" si="146"/>
        <v/>
      </c>
    </row>
    <row r="622" spans="1:42">
      <c r="A622" t="str">
        <f>IF(B622&lt;&gt;"",VLOOKUP(B622,'Agents Postes'!E$3:F$17,2,FALSE),"")</f>
        <v/>
      </c>
      <c r="B622" s="47"/>
      <c r="C622" s="53"/>
      <c r="D622" s="49"/>
      <c r="E622" s="49"/>
      <c r="F622" s="54"/>
      <c r="G622" s="50"/>
      <c r="H622" s="54"/>
      <c r="I622" s="50"/>
      <c r="J622" s="56"/>
      <c r="K622" s="49"/>
      <c r="L622" s="55"/>
      <c r="M622" s="52"/>
      <c r="N622" s="131"/>
      <c r="P622" s="64" t="str">
        <f t="shared" si="147"/>
        <v>NC</v>
      </c>
      <c r="X622" s="89"/>
      <c r="Y622" s="89" t="str">
        <f t="shared" si="137"/>
        <v/>
      </c>
      <c r="Z622" s="89" t="str">
        <f t="shared" si="138"/>
        <v/>
      </c>
      <c r="AA622" s="89" t="str">
        <f t="shared" si="139"/>
        <v/>
      </c>
      <c r="AB622" s="89" t="str">
        <f t="shared" si="140"/>
        <v/>
      </c>
      <c r="AC622" s="89" t="str">
        <f t="shared" si="141"/>
        <v/>
      </c>
      <c r="AD622" s="100" t="str">
        <f t="shared" si="148"/>
        <v/>
      </c>
      <c r="AE622" s="104" t="str">
        <f t="shared" si="149"/>
        <v/>
      </c>
      <c r="AF622" s="108" t="str">
        <f>IF(AE622&lt;&gt;"",HLOOKUP(AE622,Controle!$2:$3,2,FALSE)+3,"")</f>
        <v/>
      </c>
      <c r="AG622" s="104" t="str">
        <f>IF(AE622&lt;&gt;"",HLOOKUP(AE622,Controle!$2:$3,2,FALSE)+HLOOKUP(AE622,Controle!$2:$3,2,FALSE)*14-8,"")</f>
        <v/>
      </c>
      <c r="AH622" s="105" t="str">
        <f>IF(AJ622&lt;&gt;"",HLOOKUP(AJ622,Controle!$2:$3,2,FALSE)+HLOOKUP(AJ622,Controle!$2:$3,2,FALSE)*14-8,"")</f>
        <v/>
      </c>
      <c r="AI622" s="108" t="str">
        <f>IF(AJ622&lt;&gt;"",HLOOKUP(AJ622,Controle!$2:$3,2,FALSE)+3,"")</f>
        <v/>
      </c>
      <c r="AJ622" s="105" t="str">
        <f t="shared" si="150"/>
        <v/>
      </c>
      <c r="AK622" s="101" t="str">
        <f t="shared" si="151"/>
        <v/>
      </c>
      <c r="AL622" s="89" t="str">
        <f t="shared" si="142"/>
        <v/>
      </c>
      <c r="AM622" s="89" t="str">
        <f t="shared" si="143"/>
        <v/>
      </c>
      <c r="AN622" s="89" t="str">
        <f t="shared" si="144"/>
        <v/>
      </c>
      <c r="AO622" s="89" t="str">
        <f t="shared" si="145"/>
        <v/>
      </c>
      <c r="AP622" s="89" t="str">
        <f t="shared" si="146"/>
        <v/>
      </c>
    </row>
    <row r="623" spans="1:42">
      <c r="A623" t="str">
        <f>IF(B623&lt;&gt;"",VLOOKUP(B623,'Agents Postes'!E$3:F$17,2,FALSE),"")</f>
        <v/>
      </c>
      <c r="B623" s="57"/>
      <c r="C623" s="58"/>
      <c r="D623" s="59"/>
      <c r="E623" s="59"/>
      <c r="F623" s="60"/>
      <c r="G623" s="61"/>
      <c r="H623" s="60"/>
      <c r="I623" s="61"/>
      <c r="J623" s="63"/>
      <c r="K623" s="59"/>
      <c r="L623" s="62"/>
      <c r="M623" s="52"/>
      <c r="N623" s="130"/>
      <c r="P623" s="65" t="str">
        <f t="shared" si="147"/>
        <v>NC</v>
      </c>
      <c r="X623" s="89"/>
      <c r="Y623" s="89" t="str">
        <f t="shared" si="137"/>
        <v/>
      </c>
      <c r="Z623" s="89" t="str">
        <f t="shared" si="138"/>
        <v/>
      </c>
      <c r="AA623" s="89" t="str">
        <f t="shared" si="139"/>
        <v/>
      </c>
      <c r="AB623" s="89" t="str">
        <f t="shared" si="140"/>
        <v/>
      </c>
      <c r="AC623" s="89" t="str">
        <f t="shared" si="141"/>
        <v/>
      </c>
      <c r="AD623" s="100" t="str">
        <f t="shared" si="148"/>
        <v/>
      </c>
      <c r="AE623" s="104" t="str">
        <f t="shared" si="149"/>
        <v/>
      </c>
      <c r="AF623" s="108" t="str">
        <f>IF(AE623&lt;&gt;"",HLOOKUP(AE623,Controle!$2:$3,2,FALSE)+3,"")</f>
        <v/>
      </c>
      <c r="AG623" s="104" t="str">
        <f>IF(AE623&lt;&gt;"",HLOOKUP(AE623,Controle!$2:$3,2,FALSE)+HLOOKUP(AE623,Controle!$2:$3,2,FALSE)*14-8,"")</f>
        <v/>
      </c>
      <c r="AH623" s="105" t="str">
        <f>IF(AJ623&lt;&gt;"",HLOOKUP(AJ623,Controle!$2:$3,2,FALSE)+HLOOKUP(AJ623,Controle!$2:$3,2,FALSE)*14-8,"")</f>
        <v/>
      </c>
      <c r="AI623" s="108" t="str">
        <f>IF(AJ623&lt;&gt;"",HLOOKUP(AJ623,Controle!$2:$3,2,FALSE)+3,"")</f>
        <v/>
      </c>
      <c r="AJ623" s="105" t="str">
        <f t="shared" si="150"/>
        <v/>
      </c>
      <c r="AK623" s="101" t="str">
        <f t="shared" si="151"/>
        <v/>
      </c>
      <c r="AL623" s="89" t="str">
        <f t="shared" si="142"/>
        <v/>
      </c>
      <c r="AM623" s="89" t="str">
        <f t="shared" si="143"/>
        <v/>
      </c>
      <c r="AN623" s="89" t="str">
        <f t="shared" si="144"/>
        <v/>
      </c>
      <c r="AO623" s="89" t="str">
        <f t="shared" si="145"/>
        <v/>
      </c>
      <c r="AP623" s="89" t="str">
        <f t="shared" si="146"/>
        <v/>
      </c>
    </row>
    <row r="624" spans="1:42">
      <c r="A624" t="str">
        <f>IF(B624&lt;&gt;"",VLOOKUP(B624,'Agents Postes'!E$3:F$17,2,FALSE),"")</f>
        <v/>
      </c>
      <c r="B624" s="47"/>
      <c r="C624" s="53"/>
      <c r="D624" s="49"/>
      <c r="E624" s="49"/>
      <c r="F624" s="54"/>
      <c r="G624" s="50"/>
      <c r="H624" s="54"/>
      <c r="I624" s="50"/>
      <c r="J624" s="56"/>
      <c r="K624" s="49"/>
      <c r="L624" s="55"/>
      <c r="M624" s="52"/>
      <c r="N624" s="131"/>
      <c r="P624" s="64" t="str">
        <f t="shared" si="147"/>
        <v>NC</v>
      </c>
      <c r="X624" s="89"/>
      <c r="Y624" s="89" t="str">
        <f t="shared" si="137"/>
        <v/>
      </c>
      <c r="Z624" s="89" t="str">
        <f t="shared" si="138"/>
        <v/>
      </c>
      <c r="AA624" s="89" t="str">
        <f t="shared" si="139"/>
        <v/>
      </c>
      <c r="AB624" s="89" t="str">
        <f t="shared" si="140"/>
        <v/>
      </c>
      <c r="AC624" s="89" t="str">
        <f t="shared" si="141"/>
        <v/>
      </c>
      <c r="AD624" s="100" t="str">
        <f t="shared" si="148"/>
        <v/>
      </c>
      <c r="AE624" s="104" t="str">
        <f t="shared" si="149"/>
        <v/>
      </c>
      <c r="AF624" s="108" t="str">
        <f>IF(AE624&lt;&gt;"",HLOOKUP(AE624,Controle!$2:$3,2,FALSE)+3,"")</f>
        <v/>
      </c>
      <c r="AG624" s="104" t="str">
        <f>IF(AE624&lt;&gt;"",HLOOKUP(AE624,Controle!$2:$3,2,FALSE)+HLOOKUP(AE624,Controle!$2:$3,2,FALSE)*14-8,"")</f>
        <v/>
      </c>
      <c r="AH624" s="105" t="str">
        <f>IF(AJ624&lt;&gt;"",HLOOKUP(AJ624,Controle!$2:$3,2,FALSE)+HLOOKUP(AJ624,Controle!$2:$3,2,FALSE)*14-8,"")</f>
        <v/>
      </c>
      <c r="AI624" s="108" t="str">
        <f>IF(AJ624&lt;&gt;"",HLOOKUP(AJ624,Controle!$2:$3,2,FALSE)+3,"")</f>
        <v/>
      </c>
      <c r="AJ624" s="105" t="str">
        <f t="shared" si="150"/>
        <v/>
      </c>
      <c r="AK624" s="101" t="str">
        <f t="shared" si="151"/>
        <v/>
      </c>
      <c r="AL624" s="89" t="str">
        <f t="shared" si="142"/>
        <v/>
      </c>
      <c r="AM624" s="89" t="str">
        <f t="shared" si="143"/>
        <v/>
      </c>
      <c r="AN624" s="89" t="str">
        <f t="shared" si="144"/>
        <v/>
      </c>
      <c r="AO624" s="89" t="str">
        <f t="shared" si="145"/>
        <v/>
      </c>
      <c r="AP624" s="89" t="str">
        <f t="shared" si="146"/>
        <v/>
      </c>
    </row>
    <row r="625" spans="1:42">
      <c r="A625" t="str">
        <f>IF(B625&lt;&gt;"",VLOOKUP(B625,'Agents Postes'!E$3:F$17,2,FALSE),"")</f>
        <v/>
      </c>
      <c r="B625" s="57"/>
      <c r="C625" s="58"/>
      <c r="D625" s="59"/>
      <c r="E625" s="59"/>
      <c r="F625" s="60"/>
      <c r="G625" s="61"/>
      <c r="H625" s="60"/>
      <c r="I625" s="61"/>
      <c r="J625" s="63"/>
      <c r="K625" s="59"/>
      <c r="L625" s="62"/>
      <c r="M625" s="52"/>
      <c r="N625" s="130"/>
      <c r="P625" s="65" t="str">
        <f t="shared" si="147"/>
        <v>NC</v>
      </c>
      <c r="X625" s="89"/>
      <c r="Y625" s="89" t="str">
        <f t="shared" si="137"/>
        <v/>
      </c>
      <c r="Z625" s="89" t="str">
        <f t="shared" si="138"/>
        <v/>
      </c>
      <c r="AA625" s="89" t="str">
        <f t="shared" si="139"/>
        <v/>
      </c>
      <c r="AB625" s="89" t="str">
        <f t="shared" si="140"/>
        <v/>
      </c>
      <c r="AC625" s="89" t="str">
        <f t="shared" si="141"/>
        <v/>
      </c>
      <c r="AD625" s="100" t="str">
        <f t="shared" si="148"/>
        <v/>
      </c>
      <c r="AE625" s="104" t="str">
        <f t="shared" si="149"/>
        <v/>
      </c>
      <c r="AF625" s="108" t="str">
        <f>IF(AE625&lt;&gt;"",HLOOKUP(AE625,Controle!$2:$3,2,FALSE)+3,"")</f>
        <v/>
      </c>
      <c r="AG625" s="104" t="str">
        <f>IF(AE625&lt;&gt;"",HLOOKUP(AE625,Controle!$2:$3,2,FALSE)+HLOOKUP(AE625,Controle!$2:$3,2,FALSE)*14-8,"")</f>
        <v/>
      </c>
      <c r="AH625" s="105" t="str">
        <f>IF(AJ625&lt;&gt;"",HLOOKUP(AJ625,Controle!$2:$3,2,FALSE)+HLOOKUP(AJ625,Controle!$2:$3,2,FALSE)*14-8,"")</f>
        <v/>
      </c>
      <c r="AI625" s="108" t="str">
        <f>IF(AJ625&lt;&gt;"",HLOOKUP(AJ625,Controle!$2:$3,2,FALSE)+3,"")</f>
        <v/>
      </c>
      <c r="AJ625" s="105" t="str">
        <f t="shared" si="150"/>
        <v/>
      </c>
      <c r="AK625" s="101" t="str">
        <f t="shared" si="151"/>
        <v/>
      </c>
      <c r="AL625" s="89" t="str">
        <f t="shared" si="142"/>
        <v/>
      </c>
      <c r="AM625" s="89" t="str">
        <f t="shared" si="143"/>
        <v/>
      </c>
      <c r="AN625" s="89" t="str">
        <f t="shared" si="144"/>
        <v/>
      </c>
      <c r="AO625" s="89" t="str">
        <f t="shared" si="145"/>
        <v/>
      </c>
      <c r="AP625" s="89" t="str">
        <f t="shared" si="146"/>
        <v/>
      </c>
    </row>
    <row r="626" spans="1:42">
      <c r="A626" t="str">
        <f>IF(B626&lt;&gt;"",VLOOKUP(B626,'Agents Postes'!E$3:F$17,2,FALSE),"")</f>
        <v/>
      </c>
      <c r="B626" s="47"/>
      <c r="C626" s="53"/>
      <c r="D626" s="49"/>
      <c r="E626" s="49"/>
      <c r="F626" s="54"/>
      <c r="G626" s="50"/>
      <c r="H626" s="54"/>
      <c r="I626" s="50"/>
      <c r="J626" s="56"/>
      <c r="K626" s="49"/>
      <c r="L626" s="55"/>
      <c r="M626" s="52"/>
      <c r="N626" s="131"/>
      <c r="P626" s="64" t="str">
        <f t="shared" si="147"/>
        <v>NC</v>
      </c>
      <c r="X626" s="89"/>
      <c r="Y626" s="89" t="str">
        <f t="shared" si="137"/>
        <v/>
      </c>
      <c r="Z626" s="89" t="str">
        <f t="shared" si="138"/>
        <v/>
      </c>
      <c r="AA626" s="89" t="str">
        <f t="shared" si="139"/>
        <v/>
      </c>
      <c r="AB626" s="89" t="str">
        <f t="shared" si="140"/>
        <v/>
      </c>
      <c r="AC626" s="89" t="str">
        <f t="shared" si="141"/>
        <v/>
      </c>
      <c r="AD626" s="100" t="str">
        <f t="shared" si="148"/>
        <v/>
      </c>
      <c r="AE626" s="104" t="str">
        <f t="shared" si="149"/>
        <v/>
      </c>
      <c r="AF626" s="108" t="str">
        <f>IF(AE626&lt;&gt;"",HLOOKUP(AE626,Controle!$2:$3,2,FALSE)+3,"")</f>
        <v/>
      </c>
      <c r="AG626" s="104" t="str">
        <f>IF(AE626&lt;&gt;"",HLOOKUP(AE626,Controle!$2:$3,2,FALSE)+HLOOKUP(AE626,Controle!$2:$3,2,FALSE)*14-8,"")</f>
        <v/>
      </c>
      <c r="AH626" s="105" t="str">
        <f>IF(AJ626&lt;&gt;"",HLOOKUP(AJ626,Controle!$2:$3,2,FALSE)+HLOOKUP(AJ626,Controle!$2:$3,2,FALSE)*14-8,"")</f>
        <v/>
      </c>
      <c r="AI626" s="108" t="str">
        <f>IF(AJ626&lt;&gt;"",HLOOKUP(AJ626,Controle!$2:$3,2,FALSE)+3,"")</f>
        <v/>
      </c>
      <c r="AJ626" s="105" t="str">
        <f t="shared" si="150"/>
        <v/>
      </c>
      <c r="AK626" s="101" t="str">
        <f t="shared" si="151"/>
        <v/>
      </c>
      <c r="AL626" s="89" t="str">
        <f t="shared" si="142"/>
        <v/>
      </c>
      <c r="AM626" s="89" t="str">
        <f t="shared" si="143"/>
        <v/>
      </c>
      <c r="AN626" s="89" t="str">
        <f t="shared" si="144"/>
        <v/>
      </c>
      <c r="AO626" s="89" t="str">
        <f t="shared" si="145"/>
        <v/>
      </c>
      <c r="AP626" s="89" t="str">
        <f t="shared" si="146"/>
        <v/>
      </c>
    </row>
    <row r="627" spans="1:42">
      <c r="A627" t="str">
        <f>IF(B627&lt;&gt;"",VLOOKUP(B627,'Agents Postes'!E$3:F$17,2,FALSE),"")</f>
        <v/>
      </c>
      <c r="B627" s="57"/>
      <c r="C627" s="58"/>
      <c r="D627" s="59"/>
      <c r="E627" s="59"/>
      <c r="F627" s="60"/>
      <c r="G627" s="61"/>
      <c r="H627" s="60"/>
      <c r="I627" s="61"/>
      <c r="J627" s="63"/>
      <c r="K627" s="59"/>
      <c r="L627" s="62"/>
      <c r="M627" s="52"/>
      <c r="N627" s="130"/>
      <c r="P627" s="65" t="str">
        <f t="shared" si="147"/>
        <v>NC</v>
      </c>
      <c r="X627" s="89"/>
      <c r="Y627" s="89" t="str">
        <f t="shared" si="137"/>
        <v/>
      </c>
      <c r="Z627" s="89" t="str">
        <f t="shared" si="138"/>
        <v/>
      </c>
      <c r="AA627" s="89" t="str">
        <f t="shared" si="139"/>
        <v/>
      </c>
      <c r="AB627" s="89" t="str">
        <f t="shared" si="140"/>
        <v/>
      </c>
      <c r="AC627" s="89" t="str">
        <f t="shared" si="141"/>
        <v/>
      </c>
      <c r="AD627" s="100" t="str">
        <f t="shared" si="148"/>
        <v/>
      </c>
      <c r="AE627" s="104" t="str">
        <f t="shared" si="149"/>
        <v/>
      </c>
      <c r="AF627" s="108" t="str">
        <f>IF(AE627&lt;&gt;"",HLOOKUP(AE627,Controle!$2:$3,2,FALSE)+3,"")</f>
        <v/>
      </c>
      <c r="AG627" s="104" t="str">
        <f>IF(AE627&lt;&gt;"",HLOOKUP(AE627,Controle!$2:$3,2,FALSE)+HLOOKUP(AE627,Controle!$2:$3,2,FALSE)*14-8,"")</f>
        <v/>
      </c>
      <c r="AH627" s="105" t="str">
        <f>IF(AJ627&lt;&gt;"",HLOOKUP(AJ627,Controle!$2:$3,2,FALSE)+HLOOKUP(AJ627,Controle!$2:$3,2,FALSE)*14-8,"")</f>
        <v/>
      </c>
      <c r="AI627" s="108" t="str">
        <f>IF(AJ627&lt;&gt;"",HLOOKUP(AJ627,Controle!$2:$3,2,FALSE)+3,"")</f>
        <v/>
      </c>
      <c r="AJ627" s="105" t="str">
        <f t="shared" si="150"/>
        <v/>
      </c>
      <c r="AK627" s="101" t="str">
        <f t="shared" si="151"/>
        <v/>
      </c>
      <c r="AL627" s="89" t="str">
        <f t="shared" si="142"/>
        <v/>
      </c>
      <c r="AM627" s="89" t="str">
        <f t="shared" si="143"/>
        <v/>
      </c>
      <c r="AN627" s="89" t="str">
        <f t="shared" si="144"/>
        <v/>
      </c>
      <c r="AO627" s="89" t="str">
        <f t="shared" si="145"/>
        <v/>
      </c>
      <c r="AP627" s="89" t="str">
        <f t="shared" si="146"/>
        <v/>
      </c>
    </row>
    <row r="628" spans="1:42">
      <c r="A628" t="str">
        <f>IF(B628&lt;&gt;"",VLOOKUP(B628,'Agents Postes'!E$3:F$17,2,FALSE),"")</f>
        <v/>
      </c>
      <c r="B628" s="47"/>
      <c r="C628" s="53"/>
      <c r="D628" s="49"/>
      <c r="E628" s="49"/>
      <c r="F628" s="54"/>
      <c r="G628" s="50"/>
      <c r="H628" s="54"/>
      <c r="I628" s="50"/>
      <c r="J628" s="56"/>
      <c r="K628" s="49"/>
      <c r="L628" s="55"/>
      <c r="M628" s="52"/>
      <c r="N628" s="131"/>
      <c r="P628" s="64" t="str">
        <f t="shared" si="147"/>
        <v>NC</v>
      </c>
      <c r="X628" s="89"/>
      <c r="Y628" s="89" t="str">
        <f t="shared" si="137"/>
        <v/>
      </c>
      <c r="Z628" s="89" t="str">
        <f t="shared" si="138"/>
        <v/>
      </c>
      <c r="AA628" s="89" t="str">
        <f t="shared" si="139"/>
        <v/>
      </c>
      <c r="AB628" s="89" t="str">
        <f t="shared" si="140"/>
        <v/>
      </c>
      <c r="AC628" s="89" t="str">
        <f t="shared" si="141"/>
        <v/>
      </c>
      <c r="AD628" s="100" t="str">
        <f t="shared" si="148"/>
        <v/>
      </c>
      <c r="AE628" s="104" t="str">
        <f t="shared" si="149"/>
        <v/>
      </c>
      <c r="AF628" s="108" t="str">
        <f>IF(AE628&lt;&gt;"",HLOOKUP(AE628,Controle!$2:$3,2,FALSE)+3,"")</f>
        <v/>
      </c>
      <c r="AG628" s="104" t="str">
        <f>IF(AE628&lt;&gt;"",HLOOKUP(AE628,Controle!$2:$3,2,FALSE)+HLOOKUP(AE628,Controle!$2:$3,2,FALSE)*14-8,"")</f>
        <v/>
      </c>
      <c r="AH628" s="105" t="str">
        <f>IF(AJ628&lt;&gt;"",HLOOKUP(AJ628,Controle!$2:$3,2,FALSE)+HLOOKUP(AJ628,Controle!$2:$3,2,FALSE)*14-8,"")</f>
        <v/>
      </c>
      <c r="AI628" s="108" t="str">
        <f>IF(AJ628&lt;&gt;"",HLOOKUP(AJ628,Controle!$2:$3,2,FALSE)+3,"")</f>
        <v/>
      </c>
      <c r="AJ628" s="105" t="str">
        <f t="shared" si="150"/>
        <v/>
      </c>
      <c r="AK628" s="101" t="str">
        <f t="shared" si="151"/>
        <v/>
      </c>
      <c r="AL628" s="89" t="str">
        <f t="shared" si="142"/>
        <v/>
      </c>
      <c r="AM628" s="89" t="str">
        <f t="shared" si="143"/>
        <v/>
      </c>
      <c r="AN628" s="89" t="str">
        <f t="shared" si="144"/>
        <v/>
      </c>
      <c r="AO628" s="89" t="str">
        <f t="shared" si="145"/>
        <v/>
      </c>
      <c r="AP628" s="89" t="str">
        <f t="shared" si="146"/>
        <v/>
      </c>
    </row>
    <row r="629" spans="1:42">
      <c r="A629" t="str">
        <f>IF(B629&lt;&gt;"",VLOOKUP(B629,'Agents Postes'!E$3:F$17,2,FALSE),"")</f>
        <v/>
      </c>
      <c r="B629" s="57"/>
      <c r="C629" s="58"/>
      <c r="D629" s="59"/>
      <c r="E629" s="59"/>
      <c r="F629" s="60"/>
      <c r="G629" s="61"/>
      <c r="H629" s="60"/>
      <c r="I629" s="61"/>
      <c r="J629" s="63"/>
      <c r="K629" s="59"/>
      <c r="L629" s="62"/>
      <c r="M629" s="52"/>
      <c r="N629" s="130"/>
      <c r="P629" s="65" t="str">
        <f t="shared" si="147"/>
        <v>NC</v>
      </c>
      <c r="X629" s="89"/>
      <c r="Y629" s="89" t="str">
        <f t="shared" si="137"/>
        <v/>
      </c>
      <c r="Z629" s="89" t="str">
        <f t="shared" si="138"/>
        <v/>
      </c>
      <c r="AA629" s="89" t="str">
        <f t="shared" si="139"/>
        <v/>
      </c>
      <c r="AB629" s="89" t="str">
        <f t="shared" si="140"/>
        <v/>
      </c>
      <c r="AC629" s="89" t="str">
        <f t="shared" si="141"/>
        <v/>
      </c>
      <c r="AD629" s="100" t="str">
        <f t="shared" si="148"/>
        <v/>
      </c>
      <c r="AE629" s="104" t="str">
        <f t="shared" si="149"/>
        <v/>
      </c>
      <c r="AF629" s="108" t="str">
        <f>IF(AE629&lt;&gt;"",HLOOKUP(AE629,Controle!$2:$3,2,FALSE)+3,"")</f>
        <v/>
      </c>
      <c r="AG629" s="104" t="str">
        <f>IF(AE629&lt;&gt;"",HLOOKUP(AE629,Controle!$2:$3,2,FALSE)+HLOOKUP(AE629,Controle!$2:$3,2,FALSE)*14-8,"")</f>
        <v/>
      </c>
      <c r="AH629" s="105" t="str">
        <f>IF(AJ629&lt;&gt;"",HLOOKUP(AJ629,Controle!$2:$3,2,FALSE)+HLOOKUP(AJ629,Controle!$2:$3,2,FALSE)*14-8,"")</f>
        <v/>
      </c>
      <c r="AI629" s="108" t="str">
        <f>IF(AJ629&lt;&gt;"",HLOOKUP(AJ629,Controle!$2:$3,2,FALSE)+3,"")</f>
        <v/>
      </c>
      <c r="AJ629" s="105" t="str">
        <f t="shared" si="150"/>
        <v/>
      </c>
      <c r="AK629" s="101" t="str">
        <f t="shared" si="151"/>
        <v/>
      </c>
      <c r="AL629" s="89" t="str">
        <f t="shared" si="142"/>
        <v/>
      </c>
      <c r="AM629" s="89" t="str">
        <f t="shared" si="143"/>
        <v/>
      </c>
      <c r="AN629" s="89" t="str">
        <f t="shared" si="144"/>
        <v/>
      </c>
      <c r="AO629" s="89" t="str">
        <f t="shared" si="145"/>
        <v/>
      </c>
      <c r="AP629" s="89" t="str">
        <f t="shared" si="146"/>
        <v/>
      </c>
    </row>
    <row r="630" spans="1:42">
      <c r="A630" t="str">
        <f>IF(B630&lt;&gt;"",VLOOKUP(B630,'Agents Postes'!E$3:F$17,2,FALSE),"")</f>
        <v/>
      </c>
      <c r="B630" s="47"/>
      <c r="C630" s="53"/>
      <c r="D630" s="49"/>
      <c r="E630" s="49"/>
      <c r="F630" s="54"/>
      <c r="G630" s="50"/>
      <c r="H630" s="54"/>
      <c r="I630" s="50"/>
      <c r="J630" s="56"/>
      <c r="K630" s="49"/>
      <c r="L630" s="55"/>
      <c r="M630" s="52"/>
      <c r="N630" s="131"/>
      <c r="P630" s="64" t="str">
        <f t="shared" si="147"/>
        <v>NC</v>
      </c>
      <c r="X630" s="89"/>
      <c r="Y630" s="89" t="str">
        <f t="shared" si="137"/>
        <v/>
      </c>
      <c r="Z630" s="89" t="str">
        <f t="shared" si="138"/>
        <v/>
      </c>
      <c r="AA630" s="89" t="str">
        <f t="shared" si="139"/>
        <v/>
      </c>
      <c r="AB630" s="89" t="str">
        <f t="shared" si="140"/>
        <v/>
      </c>
      <c r="AC630" s="89" t="str">
        <f t="shared" si="141"/>
        <v/>
      </c>
      <c r="AD630" s="100" t="str">
        <f t="shared" si="148"/>
        <v/>
      </c>
      <c r="AE630" s="104" t="str">
        <f t="shared" si="149"/>
        <v/>
      </c>
      <c r="AF630" s="108" t="str">
        <f>IF(AE630&lt;&gt;"",HLOOKUP(AE630,Controle!$2:$3,2,FALSE)+3,"")</f>
        <v/>
      </c>
      <c r="AG630" s="104" t="str">
        <f>IF(AE630&lt;&gt;"",HLOOKUP(AE630,Controle!$2:$3,2,FALSE)+HLOOKUP(AE630,Controle!$2:$3,2,FALSE)*14-8,"")</f>
        <v/>
      </c>
      <c r="AH630" s="105" t="str">
        <f>IF(AJ630&lt;&gt;"",HLOOKUP(AJ630,Controle!$2:$3,2,FALSE)+HLOOKUP(AJ630,Controle!$2:$3,2,FALSE)*14-8,"")</f>
        <v/>
      </c>
      <c r="AI630" s="108" t="str">
        <f>IF(AJ630&lt;&gt;"",HLOOKUP(AJ630,Controle!$2:$3,2,FALSE)+3,"")</f>
        <v/>
      </c>
      <c r="AJ630" s="105" t="str">
        <f t="shared" si="150"/>
        <v/>
      </c>
      <c r="AK630" s="101" t="str">
        <f t="shared" si="151"/>
        <v/>
      </c>
      <c r="AL630" s="89" t="str">
        <f t="shared" si="142"/>
        <v/>
      </c>
      <c r="AM630" s="89" t="str">
        <f t="shared" si="143"/>
        <v/>
      </c>
      <c r="AN630" s="89" t="str">
        <f t="shared" si="144"/>
        <v/>
      </c>
      <c r="AO630" s="89" t="str">
        <f t="shared" si="145"/>
        <v/>
      </c>
      <c r="AP630" s="89" t="str">
        <f t="shared" si="146"/>
        <v/>
      </c>
    </row>
    <row r="631" spans="1:42">
      <c r="A631" t="str">
        <f>IF(B631&lt;&gt;"",VLOOKUP(B631,'Agents Postes'!E$3:F$17,2,FALSE),"")</f>
        <v/>
      </c>
      <c r="B631" s="57"/>
      <c r="C631" s="58"/>
      <c r="D631" s="59"/>
      <c r="E631" s="59"/>
      <c r="F631" s="60"/>
      <c r="G631" s="61"/>
      <c r="H631" s="60"/>
      <c r="I631" s="61"/>
      <c r="J631" s="63"/>
      <c r="K631" s="59"/>
      <c r="L631" s="62"/>
      <c r="M631" s="52"/>
      <c r="N631" s="130"/>
      <c r="P631" s="65" t="str">
        <f t="shared" si="147"/>
        <v>NC</v>
      </c>
      <c r="X631" s="89"/>
      <c r="Y631" s="89" t="str">
        <f t="shared" si="137"/>
        <v/>
      </c>
      <c r="Z631" s="89" t="str">
        <f t="shared" si="138"/>
        <v/>
      </c>
      <c r="AA631" s="89" t="str">
        <f t="shared" si="139"/>
        <v/>
      </c>
      <c r="AB631" s="89" t="str">
        <f t="shared" si="140"/>
        <v/>
      </c>
      <c r="AC631" s="89" t="str">
        <f t="shared" si="141"/>
        <v/>
      </c>
      <c r="AD631" s="100" t="str">
        <f t="shared" si="148"/>
        <v/>
      </c>
      <c r="AE631" s="104" t="str">
        <f t="shared" si="149"/>
        <v/>
      </c>
      <c r="AF631" s="108" t="str">
        <f>IF(AE631&lt;&gt;"",HLOOKUP(AE631,Controle!$2:$3,2,FALSE)+3,"")</f>
        <v/>
      </c>
      <c r="AG631" s="104" t="str">
        <f>IF(AE631&lt;&gt;"",HLOOKUP(AE631,Controle!$2:$3,2,FALSE)+HLOOKUP(AE631,Controle!$2:$3,2,FALSE)*14-8,"")</f>
        <v/>
      </c>
      <c r="AH631" s="105" t="str">
        <f>IF(AJ631&lt;&gt;"",HLOOKUP(AJ631,Controle!$2:$3,2,FALSE)+HLOOKUP(AJ631,Controle!$2:$3,2,FALSE)*14-8,"")</f>
        <v/>
      </c>
      <c r="AI631" s="108" t="str">
        <f>IF(AJ631&lt;&gt;"",HLOOKUP(AJ631,Controle!$2:$3,2,FALSE)+3,"")</f>
        <v/>
      </c>
      <c r="AJ631" s="105" t="str">
        <f t="shared" si="150"/>
        <v/>
      </c>
      <c r="AK631" s="101" t="str">
        <f t="shared" si="151"/>
        <v/>
      </c>
      <c r="AL631" s="89" t="str">
        <f t="shared" si="142"/>
        <v/>
      </c>
      <c r="AM631" s="89" t="str">
        <f t="shared" si="143"/>
        <v/>
      </c>
      <c r="AN631" s="89" t="str">
        <f t="shared" si="144"/>
        <v/>
      </c>
      <c r="AO631" s="89" t="str">
        <f t="shared" si="145"/>
        <v/>
      </c>
      <c r="AP631" s="89" t="str">
        <f t="shared" si="146"/>
        <v/>
      </c>
    </row>
    <row r="632" spans="1:42">
      <c r="A632" t="str">
        <f>IF(B632&lt;&gt;"",VLOOKUP(B632,'Agents Postes'!E$3:F$17,2,FALSE),"")</f>
        <v/>
      </c>
      <c r="B632" s="47"/>
      <c r="C632" s="53"/>
      <c r="D632" s="49"/>
      <c r="E632" s="49"/>
      <c r="F632" s="54"/>
      <c r="G632" s="50"/>
      <c r="H632" s="54"/>
      <c r="I632" s="50"/>
      <c r="J632" s="56"/>
      <c r="K632" s="49"/>
      <c r="L632" s="55"/>
      <c r="M632" s="52"/>
      <c r="N632" s="131"/>
      <c r="P632" s="64" t="str">
        <f t="shared" si="147"/>
        <v>NC</v>
      </c>
      <c r="X632" s="89"/>
      <c r="Y632" s="89" t="str">
        <f t="shared" si="137"/>
        <v/>
      </c>
      <c r="Z632" s="89" t="str">
        <f t="shared" si="138"/>
        <v/>
      </c>
      <c r="AA632" s="89" t="str">
        <f t="shared" si="139"/>
        <v/>
      </c>
      <c r="AB632" s="89" t="str">
        <f t="shared" si="140"/>
        <v/>
      </c>
      <c r="AC632" s="89" t="str">
        <f t="shared" si="141"/>
        <v/>
      </c>
      <c r="AD632" s="100" t="str">
        <f t="shared" si="148"/>
        <v/>
      </c>
      <c r="AE632" s="104" t="str">
        <f t="shared" si="149"/>
        <v/>
      </c>
      <c r="AF632" s="108" t="str">
        <f>IF(AE632&lt;&gt;"",HLOOKUP(AE632,Controle!$2:$3,2,FALSE)+3,"")</f>
        <v/>
      </c>
      <c r="AG632" s="104" t="str">
        <f>IF(AE632&lt;&gt;"",HLOOKUP(AE632,Controle!$2:$3,2,FALSE)+HLOOKUP(AE632,Controle!$2:$3,2,FALSE)*14-8,"")</f>
        <v/>
      </c>
      <c r="AH632" s="105" t="str">
        <f>IF(AJ632&lt;&gt;"",HLOOKUP(AJ632,Controle!$2:$3,2,FALSE)+HLOOKUP(AJ632,Controle!$2:$3,2,FALSE)*14-8,"")</f>
        <v/>
      </c>
      <c r="AI632" s="108" t="str">
        <f>IF(AJ632&lt;&gt;"",HLOOKUP(AJ632,Controle!$2:$3,2,FALSE)+3,"")</f>
        <v/>
      </c>
      <c r="AJ632" s="105" t="str">
        <f t="shared" si="150"/>
        <v/>
      </c>
      <c r="AK632" s="101" t="str">
        <f t="shared" si="151"/>
        <v/>
      </c>
      <c r="AL632" s="89" t="str">
        <f t="shared" si="142"/>
        <v/>
      </c>
      <c r="AM632" s="89" t="str">
        <f t="shared" si="143"/>
        <v/>
      </c>
      <c r="AN632" s="89" t="str">
        <f t="shared" si="144"/>
        <v/>
      </c>
      <c r="AO632" s="89" t="str">
        <f t="shared" si="145"/>
        <v/>
      </c>
      <c r="AP632" s="89" t="str">
        <f t="shared" si="146"/>
        <v/>
      </c>
    </row>
    <row r="633" spans="1:42">
      <c r="A633" t="str">
        <f>IF(B633&lt;&gt;"",VLOOKUP(B633,'Agents Postes'!E$3:F$17,2,FALSE),"")</f>
        <v/>
      </c>
      <c r="B633" s="57"/>
      <c r="C633" s="58"/>
      <c r="D633" s="59"/>
      <c r="E633" s="59"/>
      <c r="F633" s="60"/>
      <c r="G633" s="61"/>
      <c r="H633" s="60"/>
      <c r="I633" s="61"/>
      <c r="J633" s="63"/>
      <c r="K633" s="59"/>
      <c r="L633" s="62"/>
      <c r="M633" s="52"/>
      <c r="N633" s="130"/>
      <c r="P633" s="65" t="str">
        <f t="shared" si="147"/>
        <v>NC</v>
      </c>
      <c r="X633" s="89"/>
      <c r="Y633" s="89" t="str">
        <f t="shared" si="137"/>
        <v/>
      </c>
      <c r="Z633" s="89" t="str">
        <f t="shared" si="138"/>
        <v/>
      </c>
      <c r="AA633" s="89" t="str">
        <f t="shared" si="139"/>
        <v/>
      </c>
      <c r="AB633" s="89" t="str">
        <f t="shared" si="140"/>
        <v/>
      </c>
      <c r="AC633" s="89" t="str">
        <f t="shared" si="141"/>
        <v/>
      </c>
      <c r="AD633" s="100" t="str">
        <f t="shared" si="148"/>
        <v/>
      </c>
      <c r="AE633" s="104" t="str">
        <f t="shared" si="149"/>
        <v/>
      </c>
      <c r="AF633" s="108" t="str">
        <f>IF(AE633&lt;&gt;"",HLOOKUP(AE633,Controle!$2:$3,2,FALSE)+3,"")</f>
        <v/>
      </c>
      <c r="AG633" s="104" t="str">
        <f>IF(AE633&lt;&gt;"",HLOOKUP(AE633,Controle!$2:$3,2,FALSE)+HLOOKUP(AE633,Controle!$2:$3,2,FALSE)*14-8,"")</f>
        <v/>
      </c>
      <c r="AH633" s="105" t="str">
        <f>IF(AJ633&lt;&gt;"",HLOOKUP(AJ633,Controle!$2:$3,2,FALSE)+HLOOKUP(AJ633,Controle!$2:$3,2,FALSE)*14-8,"")</f>
        <v/>
      </c>
      <c r="AI633" s="108" t="str">
        <f>IF(AJ633&lt;&gt;"",HLOOKUP(AJ633,Controle!$2:$3,2,FALSE)+3,"")</f>
        <v/>
      </c>
      <c r="AJ633" s="105" t="str">
        <f t="shared" si="150"/>
        <v/>
      </c>
      <c r="AK633" s="101" t="str">
        <f t="shared" si="151"/>
        <v/>
      </c>
      <c r="AL633" s="89" t="str">
        <f t="shared" si="142"/>
        <v/>
      </c>
      <c r="AM633" s="89" t="str">
        <f t="shared" si="143"/>
        <v/>
      </c>
      <c r="AN633" s="89" t="str">
        <f t="shared" si="144"/>
        <v/>
      </c>
      <c r="AO633" s="89" t="str">
        <f t="shared" si="145"/>
        <v/>
      </c>
      <c r="AP633" s="89" t="str">
        <f t="shared" si="146"/>
        <v/>
      </c>
    </row>
    <row r="634" spans="1:42">
      <c r="A634" t="str">
        <f>IF(B634&lt;&gt;"",VLOOKUP(B634,'Agents Postes'!E$3:F$17,2,FALSE),"")</f>
        <v/>
      </c>
      <c r="B634" s="47"/>
      <c r="C634" s="53"/>
      <c r="D634" s="49"/>
      <c r="E634" s="49"/>
      <c r="F634" s="54"/>
      <c r="G634" s="50"/>
      <c r="H634" s="54"/>
      <c r="I634" s="50"/>
      <c r="J634" s="56"/>
      <c r="K634" s="49"/>
      <c r="L634" s="55"/>
      <c r="M634" s="52"/>
      <c r="N634" s="131"/>
      <c r="P634" s="64" t="str">
        <f t="shared" si="147"/>
        <v>NC</v>
      </c>
      <c r="X634" s="89"/>
      <c r="Y634" s="89" t="str">
        <f t="shared" si="137"/>
        <v/>
      </c>
      <c r="Z634" s="89" t="str">
        <f t="shared" si="138"/>
        <v/>
      </c>
      <c r="AA634" s="89" t="str">
        <f t="shared" si="139"/>
        <v/>
      </c>
      <c r="AB634" s="89" t="str">
        <f t="shared" si="140"/>
        <v/>
      </c>
      <c r="AC634" s="89" t="str">
        <f t="shared" si="141"/>
        <v/>
      </c>
      <c r="AD634" s="100" t="str">
        <f t="shared" si="148"/>
        <v/>
      </c>
      <c r="AE634" s="104" t="str">
        <f t="shared" si="149"/>
        <v/>
      </c>
      <c r="AF634" s="108" t="str">
        <f>IF(AE634&lt;&gt;"",HLOOKUP(AE634,Controle!$2:$3,2,FALSE)+3,"")</f>
        <v/>
      </c>
      <c r="AG634" s="104" t="str">
        <f>IF(AE634&lt;&gt;"",HLOOKUP(AE634,Controle!$2:$3,2,FALSE)+HLOOKUP(AE634,Controle!$2:$3,2,FALSE)*14-8,"")</f>
        <v/>
      </c>
      <c r="AH634" s="105" t="str">
        <f>IF(AJ634&lt;&gt;"",HLOOKUP(AJ634,Controle!$2:$3,2,FALSE)+HLOOKUP(AJ634,Controle!$2:$3,2,FALSE)*14-8,"")</f>
        <v/>
      </c>
      <c r="AI634" s="108" t="str">
        <f>IF(AJ634&lt;&gt;"",HLOOKUP(AJ634,Controle!$2:$3,2,FALSE)+3,"")</f>
        <v/>
      </c>
      <c r="AJ634" s="105" t="str">
        <f t="shared" si="150"/>
        <v/>
      </c>
      <c r="AK634" s="101" t="str">
        <f t="shared" si="151"/>
        <v/>
      </c>
      <c r="AL634" s="89" t="str">
        <f t="shared" si="142"/>
        <v/>
      </c>
      <c r="AM634" s="89" t="str">
        <f t="shared" si="143"/>
        <v/>
      </c>
      <c r="AN634" s="89" t="str">
        <f t="shared" si="144"/>
        <v/>
      </c>
      <c r="AO634" s="89" t="str">
        <f t="shared" si="145"/>
        <v/>
      </c>
      <c r="AP634" s="89" t="str">
        <f t="shared" si="146"/>
        <v/>
      </c>
    </row>
    <row r="635" spans="1:42">
      <c r="A635" t="str">
        <f>IF(B635&lt;&gt;"",VLOOKUP(B635,'Agents Postes'!E$3:F$17,2,FALSE),"")</f>
        <v/>
      </c>
      <c r="B635" s="57"/>
      <c r="C635" s="58"/>
      <c r="D635" s="59"/>
      <c r="E635" s="59"/>
      <c r="F635" s="60"/>
      <c r="G635" s="61"/>
      <c r="H635" s="60"/>
      <c r="I635" s="61"/>
      <c r="J635" s="63"/>
      <c r="K635" s="59"/>
      <c r="L635" s="62"/>
      <c r="M635" s="52"/>
      <c r="N635" s="130"/>
      <c r="P635" s="65" t="str">
        <f t="shared" si="147"/>
        <v>NC</v>
      </c>
      <c r="X635" s="89"/>
      <c r="Y635" s="89" t="str">
        <f t="shared" si="137"/>
        <v/>
      </c>
      <c r="Z635" s="89" t="str">
        <f t="shared" si="138"/>
        <v/>
      </c>
      <c r="AA635" s="89" t="str">
        <f t="shared" si="139"/>
        <v/>
      </c>
      <c r="AB635" s="89" t="str">
        <f t="shared" si="140"/>
        <v/>
      </c>
      <c r="AC635" s="89" t="str">
        <f t="shared" si="141"/>
        <v/>
      </c>
      <c r="AD635" s="100" t="str">
        <f t="shared" si="148"/>
        <v/>
      </c>
      <c r="AE635" s="104" t="str">
        <f t="shared" si="149"/>
        <v/>
      </c>
      <c r="AF635" s="108" t="str">
        <f>IF(AE635&lt;&gt;"",HLOOKUP(AE635,Controle!$2:$3,2,FALSE)+3,"")</f>
        <v/>
      </c>
      <c r="AG635" s="104" t="str">
        <f>IF(AE635&lt;&gt;"",HLOOKUP(AE635,Controle!$2:$3,2,FALSE)+HLOOKUP(AE635,Controle!$2:$3,2,FALSE)*14-8,"")</f>
        <v/>
      </c>
      <c r="AH635" s="105" t="str">
        <f>IF(AJ635&lt;&gt;"",HLOOKUP(AJ635,Controle!$2:$3,2,FALSE)+HLOOKUP(AJ635,Controle!$2:$3,2,FALSE)*14-8,"")</f>
        <v/>
      </c>
      <c r="AI635" s="108" t="str">
        <f>IF(AJ635&lt;&gt;"",HLOOKUP(AJ635,Controle!$2:$3,2,FALSE)+3,"")</f>
        <v/>
      </c>
      <c r="AJ635" s="105" t="str">
        <f t="shared" si="150"/>
        <v/>
      </c>
      <c r="AK635" s="101" t="str">
        <f t="shared" si="151"/>
        <v/>
      </c>
      <c r="AL635" s="89" t="str">
        <f t="shared" si="142"/>
        <v/>
      </c>
      <c r="AM635" s="89" t="str">
        <f t="shared" si="143"/>
        <v/>
      </c>
      <c r="AN635" s="89" t="str">
        <f t="shared" si="144"/>
        <v/>
      </c>
      <c r="AO635" s="89" t="str">
        <f t="shared" si="145"/>
        <v/>
      </c>
      <c r="AP635" s="89" t="str">
        <f t="shared" si="146"/>
        <v/>
      </c>
    </row>
    <row r="636" spans="1:42">
      <c r="A636" t="str">
        <f>IF(B636&lt;&gt;"",VLOOKUP(B636,'Agents Postes'!E$3:F$17,2,FALSE),"")</f>
        <v/>
      </c>
      <c r="B636" s="47"/>
      <c r="C636" s="53"/>
      <c r="D636" s="49"/>
      <c r="E636" s="49"/>
      <c r="F636" s="54"/>
      <c r="G636" s="50"/>
      <c r="H636" s="54"/>
      <c r="I636" s="50"/>
      <c r="J636" s="56"/>
      <c r="K636" s="49"/>
      <c r="L636" s="55"/>
      <c r="M636" s="52"/>
      <c r="N636" s="131"/>
      <c r="P636" s="64" t="str">
        <f t="shared" si="147"/>
        <v>NC</v>
      </c>
      <c r="X636" s="89"/>
      <c r="Y636" s="89" t="str">
        <f t="shared" si="137"/>
        <v/>
      </c>
      <c r="Z636" s="89" t="str">
        <f t="shared" si="138"/>
        <v/>
      </c>
      <c r="AA636" s="89" t="str">
        <f t="shared" si="139"/>
        <v/>
      </c>
      <c r="AB636" s="89" t="str">
        <f t="shared" si="140"/>
        <v/>
      </c>
      <c r="AC636" s="89" t="str">
        <f t="shared" si="141"/>
        <v/>
      </c>
      <c r="AD636" s="100" t="str">
        <f t="shared" si="148"/>
        <v/>
      </c>
      <c r="AE636" s="104" t="str">
        <f t="shared" si="149"/>
        <v/>
      </c>
      <c r="AF636" s="108" t="str">
        <f>IF(AE636&lt;&gt;"",HLOOKUP(AE636,Controle!$2:$3,2,FALSE)+3,"")</f>
        <v/>
      </c>
      <c r="AG636" s="104" t="str">
        <f>IF(AE636&lt;&gt;"",HLOOKUP(AE636,Controle!$2:$3,2,FALSE)+HLOOKUP(AE636,Controle!$2:$3,2,FALSE)*14-8,"")</f>
        <v/>
      </c>
      <c r="AH636" s="105" t="str">
        <f>IF(AJ636&lt;&gt;"",HLOOKUP(AJ636,Controle!$2:$3,2,FALSE)+HLOOKUP(AJ636,Controle!$2:$3,2,FALSE)*14-8,"")</f>
        <v/>
      </c>
      <c r="AI636" s="108" t="str">
        <f>IF(AJ636&lt;&gt;"",HLOOKUP(AJ636,Controle!$2:$3,2,FALSE)+3,"")</f>
        <v/>
      </c>
      <c r="AJ636" s="105" t="str">
        <f t="shared" si="150"/>
        <v/>
      </c>
      <c r="AK636" s="101" t="str">
        <f t="shared" si="151"/>
        <v/>
      </c>
      <c r="AL636" s="89" t="str">
        <f t="shared" si="142"/>
        <v/>
      </c>
      <c r="AM636" s="89" t="str">
        <f t="shared" si="143"/>
        <v/>
      </c>
      <c r="AN636" s="89" t="str">
        <f t="shared" si="144"/>
        <v/>
      </c>
      <c r="AO636" s="89" t="str">
        <f t="shared" si="145"/>
        <v/>
      </c>
      <c r="AP636" s="89" t="str">
        <f t="shared" si="146"/>
        <v/>
      </c>
    </row>
    <row r="637" spans="1:42">
      <c r="A637" t="str">
        <f>IF(B637&lt;&gt;"",VLOOKUP(B637,'Agents Postes'!E$3:F$17,2,FALSE),"")</f>
        <v/>
      </c>
      <c r="B637" s="57"/>
      <c r="C637" s="58"/>
      <c r="D637" s="59"/>
      <c r="E637" s="59"/>
      <c r="F637" s="60"/>
      <c r="G637" s="61"/>
      <c r="H637" s="60"/>
      <c r="I637" s="61"/>
      <c r="J637" s="63"/>
      <c r="K637" s="59"/>
      <c r="L637" s="62"/>
      <c r="M637" s="52"/>
      <c r="N637" s="130"/>
      <c r="P637" s="65" t="str">
        <f t="shared" si="147"/>
        <v>NC</v>
      </c>
      <c r="X637" s="89"/>
      <c r="Y637" s="89" t="str">
        <f t="shared" si="137"/>
        <v/>
      </c>
      <c r="Z637" s="89" t="str">
        <f t="shared" si="138"/>
        <v/>
      </c>
      <c r="AA637" s="89" t="str">
        <f t="shared" si="139"/>
        <v/>
      </c>
      <c r="AB637" s="89" t="str">
        <f t="shared" si="140"/>
        <v/>
      </c>
      <c r="AC637" s="89" t="str">
        <f t="shared" si="141"/>
        <v/>
      </c>
      <c r="AD637" s="100" t="str">
        <f t="shared" si="148"/>
        <v/>
      </c>
      <c r="AE637" s="104" t="str">
        <f t="shared" si="149"/>
        <v/>
      </c>
      <c r="AF637" s="108" t="str">
        <f>IF(AE637&lt;&gt;"",HLOOKUP(AE637,Controle!$2:$3,2,FALSE)+3,"")</f>
        <v/>
      </c>
      <c r="AG637" s="104" t="str">
        <f>IF(AE637&lt;&gt;"",HLOOKUP(AE637,Controle!$2:$3,2,FALSE)+HLOOKUP(AE637,Controle!$2:$3,2,FALSE)*14-8,"")</f>
        <v/>
      </c>
      <c r="AH637" s="105" t="str">
        <f>IF(AJ637&lt;&gt;"",HLOOKUP(AJ637,Controle!$2:$3,2,FALSE)+HLOOKUP(AJ637,Controle!$2:$3,2,FALSE)*14-8,"")</f>
        <v/>
      </c>
      <c r="AI637" s="108" t="str">
        <f>IF(AJ637&lt;&gt;"",HLOOKUP(AJ637,Controle!$2:$3,2,FALSE)+3,"")</f>
        <v/>
      </c>
      <c r="AJ637" s="105" t="str">
        <f t="shared" si="150"/>
        <v/>
      </c>
      <c r="AK637" s="101" t="str">
        <f t="shared" si="151"/>
        <v/>
      </c>
      <c r="AL637" s="89" t="str">
        <f t="shared" si="142"/>
        <v/>
      </c>
      <c r="AM637" s="89" t="str">
        <f t="shared" si="143"/>
        <v/>
      </c>
      <c r="AN637" s="89" t="str">
        <f t="shared" si="144"/>
        <v/>
      </c>
      <c r="AO637" s="89" t="str">
        <f t="shared" si="145"/>
        <v/>
      </c>
      <c r="AP637" s="89" t="str">
        <f t="shared" si="146"/>
        <v/>
      </c>
    </row>
    <row r="638" spans="1:42">
      <c r="A638" t="str">
        <f>IF(B638&lt;&gt;"",VLOOKUP(B638,'Agents Postes'!E$3:F$17,2,FALSE),"")</f>
        <v/>
      </c>
      <c r="B638" s="47"/>
      <c r="C638" s="53"/>
      <c r="D638" s="49"/>
      <c r="E638" s="49"/>
      <c r="F638" s="54"/>
      <c r="G638" s="50"/>
      <c r="H638" s="54"/>
      <c r="I638" s="50"/>
      <c r="J638" s="56"/>
      <c r="K638" s="49"/>
      <c r="L638" s="55"/>
      <c r="M638" s="52"/>
      <c r="N638" s="131"/>
      <c r="P638" s="64" t="str">
        <f t="shared" si="147"/>
        <v>NC</v>
      </c>
      <c r="X638" s="89"/>
      <c r="Y638" s="89" t="str">
        <f t="shared" si="137"/>
        <v/>
      </c>
      <c r="Z638" s="89" t="str">
        <f t="shared" si="138"/>
        <v/>
      </c>
      <c r="AA638" s="89" t="str">
        <f t="shared" si="139"/>
        <v/>
      </c>
      <c r="AB638" s="89" t="str">
        <f t="shared" si="140"/>
        <v/>
      </c>
      <c r="AC638" s="89" t="str">
        <f t="shared" si="141"/>
        <v/>
      </c>
      <c r="AD638" s="100" t="str">
        <f t="shared" si="148"/>
        <v/>
      </c>
      <c r="AE638" s="104" t="str">
        <f t="shared" si="149"/>
        <v/>
      </c>
      <c r="AF638" s="108" t="str">
        <f>IF(AE638&lt;&gt;"",HLOOKUP(AE638,Controle!$2:$3,2,FALSE)+3,"")</f>
        <v/>
      </c>
      <c r="AG638" s="104" t="str">
        <f>IF(AE638&lt;&gt;"",HLOOKUP(AE638,Controle!$2:$3,2,FALSE)+HLOOKUP(AE638,Controle!$2:$3,2,FALSE)*14-8,"")</f>
        <v/>
      </c>
      <c r="AH638" s="105" t="str">
        <f>IF(AJ638&lt;&gt;"",HLOOKUP(AJ638,Controle!$2:$3,2,FALSE)+HLOOKUP(AJ638,Controle!$2:$3,2,FALSE)*14-8,"")</f>
        <v/>
      </c>
      <c r="AI638" s="108" t="str">
        <f>IF(AJ638&lt;&gt;"",HLOOKUP(AJ638,Controle!$2:$3,2,FALSE)+3,"")</f>
        <v/>
      </c>
      <c r="AJ638" s="105" t="str">
        <f t="shared" si="150"/>
        <v/>
      </c>
      <c r="AK638" s="101" t="str">
        <f t="shared" si="151"/>
        <v/>
      </c>
      <c r="AL638" s="89" t="str">
        <f t="shared" si="142"/>
        <v/>
      </c>
      <c r="AM638" s="89" t="str">
        <f t="shared" si="143"/>
        <v/>
      </c>
      <c r="AN638" s="89" t="str">
        <f t="shared" si="144"/>
        <v/>
      </c>
      <c r="AO638" s="89" t="str">
        <f t="shared" si="145"/>
        <v/>
      </c>
      <c r="AP638" s="89" t="str">
        <f t="shared" si="146"/>
        <v/>
      </c>
    </row>
    <row r="639" spans="1:42">
      <c r="A639" t="str">
        <f>IF(B639&lt;&gt;"",VLOOKUP(B639,'Agents Postes'!E$3:F$17,2,FALSE),"")</f>
        <v/>
      </c>
      <c r="B639" s="57"/>
      <c r="C639" s="58"/>
      <c r="D639" s="59"/>
      <c r="E639" s="59"/>
      <c r="F639" s="60"/>
      <c r="G639" s="61"/>
      <c r="H639" s="60"/>
      <c r="I639" s="61"/>
      <c r="J639" s="63"/>
      <c r="K639" s="59"/>
      <c r="L639" s="62"/>
      <c r="M639" s="52"/>
      <c r="N639" s="130"/>
      <c r="P639" s="65" t="str">
        <f t="shared" si="147"/>
        <v>NC</v>
      </c>
      <c r="X639" s="89"/>
      <c r="Y639" s="89" t="str">
        <f t="shared" si="137"/>
        <v/>
      </c>
      <c r="Z639" s="89" t="str">
        <f t="shared" si="138"/>
        <v/>
      </c>
      <c r="AA639" s="89" t="str">
        <f t="shared" si="139"/>
        <v/>
      </c>
      <c r="AB639" s="89" t="str">
        <f t="shared" si="140"/>
        <v/>
      </c>
      <c r="AC639" s="89" t="str">
        <f t="shared" si="141"/>
        <v/>
      </c>
      <c r="AD639" s="100" t="str">
        <f t="shared" si="148"/>
        <v/>
      </c>
      <c r="AE639" s="104" t="str">
        <f t="shared" si="149"/>
        <v/>
      </c>
      <c r="AF639" s="108" t="str">
        <f>IF(AE639&lt;&gt;"",HLOOKUP(AE639,Controle!$2:$3,2,FALSE)+3,"")</f>
        <v/>
      </c>
      <c r="AG639" s="104" t="str">
        <f>IF(AE639&lt;&gt;"",HLOOKUP(AE639,Controle!$2:$3,2,FALSE)+HLOOKUP(AE639,Controle!$2:$3,2,FALSE)*14-8,"")</f>
        <v/>
      </c>
      <c r="AH639" s="105" t="str">
        <f>IF(AJ639&lt;&gt;"",HLOOKUP(AJ639,Controle!$2:$3,2,FALSE)+HLOOKUP(AJ639,Controle!$2:$3,2,FALSE)*14-8,"")</f>
        <v/>
      </c>
      <c r="AI639" s="108" t="str">
        <f>IF(AJ639&lt;&gt;"",HLOOKUP(AJ639,Controle!$2:$3,2,FALSE)+3,"")</f>
        <v/>
      </c>
      <c r="AJ639" s="105" t="str">
        <f t="shared" si="150"/>
        <v/>
      </c>
      <c r="AK639" s="101" t="str">
        <f t="shared" si="151"/>
        <v/>
      </c>
      <c r="AL639" s="89" t="str">
        <f t="shared" si="142"/>
        <v/>
      </c>
      <c r="AM639" s="89" t="str">
        <f t="shared" si="143"/>
        <v/>
      </c>
      <c r="AN639" s="89" t="str">
        <f t="shared" si="144"/>
        <v/>
      </c>
      <c r="AO639" s="89" t="str">
        <f t="shared" si="145"/>
        <v/>
      </c>
      <c r="AP639" s="89" t="str">
        <f t="shared" si="146"/>
        <v/>
      </c>
    </row>
    <row r="640" spans="1:42">
      <c r="A640" t="str">
        <f>IF(B640&lt;&gt;"",VLOOKUP(B640,'Agents Postes'!E$3:F$17,2,FALSE),"")</f>
        <v/>
      </c>
      <c r="B640" s="47"/>
      <c r="C640" s="53"/>
      <c r="D640" s="49"/>
      <c r="E640" s="49"/>
      <c r="F640" s="54"/>
      <c r="G640" s="50"/>
      <c r="H640" s="54"/>
      <c r="I640" s="50"/>
      <c r="J640" s="56"/>
      <c r="K640" s="49"/>
      <c r="L640" s="55"/>
      <c r="M640" s="52"/>
      <c r="N640" s="131"/>
      <c r="P640" s="64" t="str">
        <f t="shared" si="147"/>
        <v>NC</v>
      </c>
      <c r="X640" s="89"/>
      <c r="Y640" s="89" t="str">
        <f t="shared" si="137"/>
        <v/>
      </c>
      <c r="Z640" s="89" t="str">
        <f t="shared" si="138"/>
        <v/>
      </c>
      <c r="AA640" s="89" t="str">
        <f t="shared" si="139"/>
        <v/>
      </c>
      <c r="AB640" s="89" t="str">
        <f t="shared" si="140"/>
        <v/>
      </c>
      <c r="AC640" s="89" t="str">
        <f t="shared" si="141"/>
        <v/>
      </c>
      <c r="AD640" s="100" t="str">
        <f t="shared" si="148"/>
        <v/>
      </c>
      <c r="AE640" s="104" t="str">
        <f t="shared" si="149"/>
        <v/>
      </c>
      <c r="AF640" s="108" t="str">
        <f>IF(AE640&lt;&gt;"",HLOOKUP(AE640,Controle!$2:$3,2,FALSE)+3,"")</f>
        <v/>
      </c>
      <c r="AG640" s="104" t="str">
        <f>IF(AE640&lt;&gt;"",HLOOKUP(AE640,Controle!$2:$3,2,FALSE)+HLOOKUP(AE640,Controle!$2:$3,2,FALSE)*14-8,"")</f>
        <v/>
      </c>
      <c r="AH640" s="105" t="str">
        <f>IF(AJ640&lt;&gt;"",HLOOKUP(AJ640,Controle!$2:$3,2,FALSE)+HLOOKUP(AJ640,Controle!$2:$3,2,FALSE)*14-8,"")</f>
        <v/>
      </c>
      <c r="AI640" s="108" t="str">
        <f>IF(AJ640&lt;&gt;"",HLOOKUP(AJ640,Controle!$2:$3,2,FALSE)+3,"")</f>
        <v/>
      </c>
      <c r="AJ640" s="105" t="str">
        <f t="shared" si="150"/>
        <v/>
      </c>
      <c r="AK640" s="101" t="str">
        <f t="shared" si="151"/>
        <v/>
      </c>
      <c r="AL640" s="89" t="str">
        <f t="shared" si="142"/>
        <v/>
      </c>
      <c r="AM640" s="89" t="str">
        <f t="shared" si="143"/>
        <v/>
      </c>
      <c r="AN640" s="89" t="str">
        <f t="shared" si="144"/>
        <v/>
      </c>
      <c r="AO640" s="89" t="str">
        <f t="shared" si="145"/>
        <v/>
      </c>
      <c r="AP640" s="89" t="str">
        <f t="shared" si="146"/>
        <v/>
      </c>
    </row>
    <row r="641" spans="1:42">
      <c r="A641" t="str">
        <f>IF(B641&lt;&gt;"",VLOOKUP(B641,'Agents Postes'!E$3:F$17,2,FALSE),"")</f>
        <v/>
      </c>
      <c r="B641" s="57"/>
      <c r="C641" s="58"/>
      <c r="D641" s="59"/>
      <c r="E641" s="59"/>
      <c r="F641" s="60"/>
      <c r="G641" s="61"/>
      <c r="H641" s="60"/>
      <c r="I641" s="61"/>
      <c r="J641" s="63"/>
      <c r="K641" s="59"/>
      <c r="L641" s="62"/>
      <c r="M641" s="52"/>
      <c r="N641" s="130"/>
      <c r="P641" s="65" t="str">
        <f t="shared" si="147"/>
        <v>NC</v>
      </c>
      <c r="X641" s="89"/>
      <c r="Y641" s="89" t="str">
        <f t="shared" si="137"/>
        <v/>
      </c>
      <c r="Z641" s="89" t="str">
        <f t="shared" si="138"/>
        <v/>
      </c>
      <c r="AA641" s="89" t="str">
        <f t="shared" si="139"/>
        <v/>
      </c>
      <c r="AB641" s="89" t="str">
        <f t="shared" si="140"/>
        <v/>
      </c>
      <c r="AC641" s="89" t="str">
        <f t="shared" si="141"/>
        <v/>
      </c>
      <c r="AD641" s="100" t="str">
        <f t="shared" si="148"/>
        <v/>
      </c>
      <c r="AE641" s="104" t="str">
        <f t="shared" si="149"/>
        <v/>
      </c>
      <c r="AF641" s="108" t="str">
        <f>IF(AE641&lt;&gt;"",HLOOKUP(AE641,Controle!$2:$3,2,FALSE)+3,"")</f>
        <v/>
      </c>
      <c r="AG641" s="104" t="str">
        <f>IF(AE641&lt;&gt;"",HLOOKUP(AE641,Controle!$2:$3,2,FALSE)+HLOOKUP(AE641,Controle!$2:$3,2,FALSE)*14-8,"")</f>
        <v/>
      </c>
      <c r="AH641" s="105" t="str">
        <f>IF(AJ641&lt;&gt;"",HLOOKUP(AJ641,Controle!$2:$3,2,FALSE)+HLOOKUP(AJ641,Controle!$2:$3,2,FALSE)*14-8,"")</f>
        <v/>
      </c>
      <c r="AI641" s="108" t="str">
        <f>IF(AJ641&lt;&gt;"",HLOOKUP(AJ641,Controle!$2:$3,2,FALSE)+3,"")</f>
        <v/>
      </c>
      <c r="AJ641" s="105" t="str">
        <f t="shared" si="150"/>
        <v/>
      </c>
      <c r="AK641" s="101" t="str">
        <f t="shared" si="151"/>
        <v/>
      </c>
      <c r="AL641" s="89" t="str">
        <f t="shared" si="142"/>
        <v/>
      </c>
      <c r="AM641" s="89" t="str">
        <f t="shared" si="143"/>
        <v/>
      </c>
      <c r="AN641" s="89" t="str">
        <f t="shared" si="144"/>
        <v/>
      </c>
      <c r="AO641" s="89" t="str">
        <f t="shared" si="145"/>
        <v/>
      </c>
      <c r="AP641" s="89" t="str">
        <f t="shared" si="146"/>
        <v/>
      </c>
    </row>
    <row r="642" spans="1:42">
      <c r="A642" t="str">
        <f>IF(B642&lt;&gt;"",VLOOKUP(B642,'Agents Postes'!E$3:F$17,2,FALSE),"")</f>
        <v/>
      </c>
      <c r="B642" s="47"/>
      <c r="C642" s="53"/>
      <c r="D642" s="49"/>
      <c r="E642" s="49"/>
      <c r="F642" s="54"/>
      <c r="G642" s="50"/>
      <c r="H642" s="54"/>
      <c r="I642" s="50"/>
      <c r="J642" s="56"/>
      <c r="K642" s="49"/>
      <c r="L642" s="55"/>
      <c r="M642" s="52"/>
      <c r="N642" s="131"/>
      <c r="P642" s="64" t="str">
        <f t="shared" si="147"/>
        <v>NC</v>
      </c>
      <c r="X642" s="89"/>
      <c r="Y642" s="89" t="str">
        <f t="shared" ref="Y642:Y705" si="152">IF(D642&lt;&gt;"",IF(NETWORKDAYS($D642,$D642,Feries)&gt;=1,1,0),"")</f>
        <v/>
      </c>
      <c r="Z642" s="89" t="str">
        <f t="shared" ref="Z642:Z705" si="153">IF(D642&lt;&gt;"",IF(NETWORKDAYS($D642,$D642+1,Feries)&gt;=1,1,0),"")</f>
        <v/>
      </c>
      <c r="AA642" s="89" t="str">
        <f t="shared" ref="AA642:AA705" si="154">IF(D642&lt;&gt;"",IF(NETWORKDAYS($D642,$D642+2,Feries)&gt;=1,1,0),"")</f>
        <v/>
      </c>
      <c r="AB642" s="89" t="str">
        <f t="shared" ref="AB642:AB705" si="155">IF(D642&lt;&gt;"",IF(NETWORKDAYS($D642,$D642+3,Feries)&gt;=1,1,0),"")</f>
        <v/>
      </c>
      <c r="AC642" s="89" t="str">
        <f t="shared" ref="AC642:AC705" si="156">IF(D642&lt;&gt;"",IF(NETWORKDAYS($D642,$D642+4,Feries)&gt;=1,1,0),"")</f>
        <v/>
      </c>
      <c r="AD642" s="100" t="str">
        <f t="shared" si="148"/>
        <v/>
      </c>
      <c r="AE642" s="104" t="str">
        <f t="shared" si="149"/>
        <v/>
      </c>
      <c r="AF642" s="108" t="str">
        <f>IF(AE642&lt;&gt;"",HLOOKUP(AE642,Controle!$2:$3,2,FALSE)+3,"")</f>
        <v/>
      </c>
      <c r="AG642" s="104" t="str">
        <f>IF(AE642&lt;&gt;"",HLOOKUP(AE642,Controle!$2:$3,2,FALSE)+HLOOKUP(AE642,Controle!$2:$3,2,FALSE)*14-8,"")</f>
        <v/>
      </c>
      <c r="AH642" s="105" t="str">
        <f>IF(AJ642&lt;&gt;"",HLOOKUP(AJ642,Controle!$2:$3,2,FALSE)+HLOOKUP(AJ642,Controle!$2:$3,2,FALSE)*14-8,"")</f>
        <v/>
      </c>
      <c r="AI642" s="108" t="str">
        <f>IF(AJ642&lt;&gt;"",HLOOKUP(AJ642,Controle!$2:$3,2,FALSE)+3,"")</f>
        <v/>
      </c>
      <c r="AJ642" s="105" t="str">
        <f t="shared" si="150"/>
        <v/>
      </c>
      <c r="AK642" s="101" t="str">
        <f t="shared" si="151"/>
        <v/>
      </c>
      <c r="AL642" s="89" t="str">
        <f t="shared" ref="AL642:AL705" si="157">IF(E642&lt;&gt;"",IF(OR(NETWORKDAYS($E642,$E642-4,Feries)=1,NETWORKDAYS($E642,$E642-4,Feries)&lt;0),1,0),"")</f>
        <v/>
      </c>
      <c r="AM642" s="89" t="str">
        <f t="shared" ref="AM642:AM705" si="158">IF(E642&lt;&gt;"",IF(OR(NETWORKDAYS($E642,$E642-3,Feries)=1,NETWORKDAYS($E642,$E642-3,Feries)&lt;0),1,0),"")</f>
        <v/>
      </c>
      <c r="AN642" s="89" t="str">
        <f t="shared" ref="AN642:AN705" si="159">IF(E642&lt;&gt;"",IF(OR(NETWORKDAYS($E642,$E642-2,Feries)=1,NETWORKDAYS($E642,$E642-2,Feries)&lt;0),1,0),"")</f>
        <v/>
      </c>
      <c r="AO642" s="89" t="str">
        <f t="shared" ref="AO642:AO705" si="160">IF(E642&lt;&gt;"",IF(OR(NETWORKDAYS($E642,$E642-1,Feries)=1,NETWORKDAYS($E642,$E642-1,Feries)&lt;0),1,0),"")</f>
        <v/>
      </c>
      <c r="AP642" s="89" t="str">
        <f t="shared" ref="AP642:AP705" si="161">IF(E642&lt;&gt;"",IF(OR(NETWORKDAYS($E642,$E642,Feries)=1,NETWORKDAYS($E642,$E642,Feries)&lt;0),1,0),"")</f>
        <v/>
      </c>
    </row>
    <row r="643" spans="1:42">
      <c r="A643" t="str">
        <f>IF(B643&lt;&gt;"",VLOOKUP(B643,'Agents Postes'!E$3:F$17,2,FALSE),"")</f>
        <v/>
      </c>
      <c r="B643" s="57"/>
      <c r="C643" s="58"/>
      <c r="D643" s="59"/>
      <c r="E643" s="59"/>
      <c r="F643" s="60"/>
      <c r="G643" s="61"/>
      <c r="H643" s="60"/>
      <c r="I643" s="61"/>
      <c r="J643" s="63"/>
      <c r="K643" s="59"/>
      <c r="L643" s="62"/>
      <c r="M643" s="52"/>
      <c r="N643" s="130"/>
      <c r="P643" s="65" t="str">
        <f t="shared" ref="P643:P706" si="162">IF(OR(B643="",C643="",E643="",SUM(F643:K643)=0,AND(S$1&lt;&gt;"",D643&lt;S$1),AND(S$3&lt;&gt;"",E643&gt;S$3),AND(SUM(F643:G643)&gt;0,OR(F643=0,G643=0)),AND(SUM(H643:I643)&gt;0,OR(H643=0,I643=0)),AND(SUM(J643:K643)&gt;0,OR(J643=0,K643=0)),ISERROR(MONTH(D643)),ISERROR(MONTH(E643))),"NC","")</f>
        <v>NC</v>
      </c>
      <c r="X643" s="89"/>
      <c r="Y643" s="89" t="str">
        <f t="shared" si="152"/>
        <v/>
      </c>
      <c r="Z643" s="89" t="str">
        <f t="shared" si="153"/>
        <v/>
      </c>
      <c r="AA643" s="89" t="str">
        <f t="shared" si="154"/>
        <v/>
      </c>
      <c r="AB643" s="89" t="str">
        <f t="shared" si="155"/>
        <v/>
      </c>
      <c r="AC643" s="89" t="str">
        <f t="shared" si="156"/>
        <v/>
      </c>
      <c r="AD643" s="100" t="str">
        <f t="shared" si="148"/>
        <v/>
      </c>
      <c r="AE643" s="104" t="str">
        <f t="shared" si="149"/>
        <v/>
      </c>
      <c r="AF643" s="108" t="str">
        <f>IF(AE643&lt;&gt;"",HLOOKUP(AE643,Controle!$2:$3,2,FALSE)+3,"")</f>
        <v/>
      </c>
      <c r="AG643" s="104" t="str">
        <f>IF(AE643&lt;&gt;"",HLOOKUP(AE643,Controle!$2:$3,2,FALSE)+HLOOKUP(AE643,Controle!$2:$3,2,FALSE)*14-8,"")</f>
        <v/>
      </c>
      <c r="AH643" s="105" t="str">
        <f>IF(AJ643&lt;&gt;"",HLOOKUP(AJ643,Controle!$2:$3,2,FALSE)+HLOOKUP(AJ643,Controle!$2:$3,2,FALSE)*14-8,"")</f>
        <v/>
      </c>
      <c r="AI643" s="108" t="str">
        <f>IF(AJ643&lt;&gt;"",HLOOKUP(AJ643,Controle!$2:$3,2,FALSE)+3,"")</f>
        <v/>
      </c>
      <c r="AJ643" s="105" t="str">
        <f t="shared" si="150"/>
        <v/>
      </c>
      <c r="AK643" s="101" t="str">
        <f t="shared" si="151"/>
        <v/>
      </c>
      <c r="AL643" s="89" t="str">
        <f t="shared" si="157"/>
        <v/>
      </c>
      <c r="AM643" s="89" t="str">
        <f t="shared" si="158"/>
        <v/>
      </c>
      <c r="AN643" s="89" t="str">
        <f t="shared" si="159"/>
        <v/>
      </c>
      <c r="AO643" s="89" t="str">
        <f t="shared" si="160"/>
        <v/>
      </c>
      <c r="AP643" s="89" t="str">
        <f t="shared" si="161"/>
        <v/>
      </c>
    </row>
    <row r="644" spans="1:42">
      <c r="A644" t="str">
        <f>IF(B644&lt;&gt;"",VLOOKUP(B644,'Agents Postes'!E$3:F$17,2,FALSE),"")</f>
        <v/>
      </c>
      <c r="B644" s="47"/>
      <c r="C644" s="53"/>
      <c r="D644" s="49"/>
      <c r="E644" s="49"/>
      <c r="F644" s="54"/>
      <c r="G644" s="50"/>
      <c r="H644" s="54"/>
      <c r="I644" s="50"/>
      <c r="J644" s="56"/>
      <c r="K644" s="49"/>
      <c r="L644" s="55"/>
      <c r="M644" s="52"/>
      <c r="N644" s="131"/>
      <c r="P644" s="64" t="str">
        <f t="shared" si="162"/>
        <v>NC</v>
      </c>
      <c r="X644" s="89"/>
      <c r="Y644" s="89" t="str">
        <f t="shared" si="152"/>
        <v/>
      </c>
      <c r="Z644" s="89" t="str">
        <f t="shared" si="153"/>
        <v/>
      </c>
      <c r="AA644" s="89" t="str">
        <f t="shared" si="154"/>
        <v/>
      </c>
      <c r="AB644" s="89" t="str">
        <f t="shared" si="155"/>
        <v/>
      </c>
      <c r="AC644" s="89" t="str">
        <f t="shared" si="156"/>
        <v/>
      </c>
      <c r="AD644" s="100" t="str">
        <f t="shared" si="148"/>
        <v/>
      </c>
      <c r="AE644" s="104" t="str">
        <f t="shared" si="149"/>
        <v/>
      </c>
      <c r="AF644" s="108" t="str">
        <f>IF(AE644&lt;&gt;"",HLOOKUP(AE644,Controle!$2:$3,2,FALSE)+3,"")</f>
        <v/>
      </c>
      <c r="AG644" s="104" t="str">
        <f>IF(AE644&lt;&gt;"",HLOOKUP(AE644,Controle!$2:$3,2,FALSE)+HLOOKUP(AE644,Controle!$2:$3,2,FALSE)*14-8,"")</f>
        <v/>
      </c>
      <c r="AH644" s="105" t="str">
        <f>IF(AJ644&lt;&gt;"",HLOOKUP(AJ644,Controle!$2:$3,2,FALSE)+HLOOKUP(AJ644,Controle!$2:$3,2,FALSE)*14-8,"")</f>
        <v/>
      </c>
      <c r="AI644" s="108" t="str">
        <f>IF(AJ644&lt;&gt;"",HLOOKUP(AJ644,Controle!$2:$3,2,FALSE)+3,"")</f>
        <v/>
      </c>
      <c r="AJ644" s="105" t="str">
        <f t="shared" si="150"/>
        <v/>
      </c>
      <c r="AK644" s="101" t="str">
        <f t="shared" si="151"/>
        <v/>
      </c>
      <c r="AL644" s="89" t="str">
        <f t="shared" si="157"/>
        <v/>
      </c>
      <c r="AM644" s="89" t="str">
        <f t="shared" si="158"/>
        <v/>
      </c>
      <c r="AN644" s="89" t="str">
        <f t="shared" si="159"/>
        <v/>
      </c>
      <c r="AO644" s="89" t="str">
        <f t="shared" si="160"/>
        <v/>
      </c>
      <c r="AP644" s="89" t="str">
        <f t="shared" si="161"/>
        <v/>
      </c>
    </row>
    <row r="645" spans="1:42">
      <c r="A645" t="str">
        <f>IF(B645&lt;&gt;"",VLOOKUP(B645,'Agents Postes'!E$3:F$17,2,FALSE),"")</f>
        <v/>
      </c>
      <c r="B645" s="57"/>
      <c r="C645" s="58"/>
      <c r="D645" s="59"/>
      <c r="E645" s="59"/>
      <c r="F645" s="60"/>
      <c r="G645" s="61"/>
      <c r="H645" s="60"/>
      <c r="I645" s="61"/>
      <c r="J645" s="63"/>
      <c r="K645" s="59"/>
      <c r="L645" s="62"/>
      <c r="M645" s="52"/>
      <c r="N645" s="130"/>
      <c r="P645" s="65" t="str">
        <f t="shared" si="162"/>
        <v>NC</v>
      </c>
      <c r="X645" s="89"/>
      <c r="Y645" s="89" t="str">
        <f t="shared" si="152"/>
        <v/>
      </c>
      <c r="Z645" s="89" t="str">
        <f t="shared" si="153"/>
        <v/>
      </c>
      <c r="AA645" s="89" t="str">
        <f t="shared" si="154"/>
        <v/>
      </c>
      <c r="AB645" s="89" t="str">
        <f t="shared" si="155"/>
        <v/>
      </c>
      <c r="AC645" s="89" t="str">
        <f t="shared" si="156"/>
        <v/>
      </c>
      <c r="AD645" s="100" t="str">
        <f t="shared" ref="AD645:AD708" si="163">IF(D645&lt;&gt;"",IF(Y645=1,0,IF(Z645=1,1,IF(AA645=1,2,IF(AB645=1,3,IF(AB645=1,4,5))))),"")</f>
        <v/>
      </c>
      <c r="AE645" s="104" t="str">
        <f t="shared" ref="AE645:AE708" si="164">IF(D645&lt;&gt;"",D645+AD645,"")</f>
        <v/>
      </c>
      <c r="AF645" s="108" t="str">
        <f>IF(AE645&lt;&gt;"",HLOOKUP(AE645,Controle!$2:$3,2,FALSE)+3,"")</f>
        <v/>
      </c>
      <c r="AG645" s="104" t="str">
        <f>IF(AE645&lt;&gt;"",HLOOKUP(AE645,Controle!$2:$3,2,FALSE)+HLOOKUP(AE645,Controle!$2:$3,2,FALSE)*14-8,"")</f>
        <v/>
      </c>
      <c r="AH645" s="105" t="str">
        <f>IF(AJ645&lt;&gt;"",HLOOKUP(AJ645,Controle!$2:$3,2,FALSE)+HLOOKUP(AJ645,Controle!$2:$3,2,FALSE)*14-8,"")</f>
        <v/>
      </c>
      <c r="AI645" s="108" t="str">
        <f>IF(AJ645&lt;&gt;"",HLOOKUP(AJ645,Controle!$2:$3,2,FALSE)+3,"")</f>
        <v/>
      </c>
      <c r="AJ645" s="105" t="str">
        <f t="shared" ref="AJ645:AJ708" si="165">IF(E645&lt;&gt;"",E645-AK645,"")</f>
        <v/>
      </c>
      <c r="AK645" s="101" t="str">
        <f t="shared" ref="AK645:AK708" si="166">IF(E645&lt;&gt;"",IF(AP645=1,0,IF(AO645=1,1,IF(AN645=1,2,IF(AM645=1,1,IF(AL645=1,4,5))))),"")</f>
        <v/>
      </c>
      <c r="AL645" s="89" t="str">
        <f t="shared" si="157"/>
        <v/>
      </c>
      <c r="AM645" s="89" t="str">
        <f t="shared" si="158"/>
        <v/>
      </c>
      <c r="AN645" s="89" t="str">
        <f t="shared" si="159"/>
        <v/>
      </c>
      <c r="AO645" s="89" t="str">
        <f t="shared" si="160"/>
        <v/>
      </c>
      <c r="AP645" s="89" t="str">
        <f t="shared" si="161"/>
        <v/>
      </c>
    </row>
    <row r="646" spans="1:42">
      <c r="A646" t="str">
        <f>IF(B646&lt;&gt;"",VLOOKUP(B646,'Agents Postes'!E$3:F$17,2,FALSE),"")</f>
        <v/>
      </c>
      <c r="B646" s="47"/>
      <c r="C646" s="53"/>
      <c r="D646" s="49"/>
      <c r="E646" s="49"/>
      <c r="F646" s="54"/>
      <c r="G646" s="50"/>
      <c r="H646" s="54"/>
      <c r="I646" s="50"/>
      <c r="J646" s="56"/>
      <c r="K646" s="49"/>
      <c r="L646" s="55"/>
      <c r="M646" s="52"/>
      <c r="N646" s="131"/>
      <c r="P646" s="64" t="str">
        <f t="shared" si="162"/>
        <v>NC</v>
      </c>
      <c r="X646" s="89"/>
      <c r="Y646" s="89" t="str">
        <f t="shared" si="152"/>
        <v/>
      </c>
      <c r="Z646" s="89" t="str">
        <f t="shared" si="153"/>
        <v/>
      </c>
      <c r="AA646" s="89" t="str">
        <f t="shared" si="154"/>
        <v/>
      </c>
      <c r="AB646" s="89" t="str">
        <f t="shared" si="155"/>
        <v/>
      </c>
      <c r="AC646" s="89" t="str">
        <f t="shared" si="156"/>
        <v/>
      </c>
      <c r="AD646" s="100" t="str">
        <f t="shared" si="163"/>
        <v/>
      </c>
      <c r="AE646" s="104" t="str">
        <f t="shared" si="164"/>
        <v/>
      </c>
      <c r="AF646" s="108" t="str">
        <f>IF(AE646&lt;&gt;"",HLOOKUP(AE646,Controle!$2:$3,2,FALSE)+3,"")</f>
        <v/>
      </c>
      <c r="AG646" s="104" t="str">
        <f>IF(AE646&lt;&gt;"",HLOOKUP(AE646,Controle!$2:$3,2,FALSE)+HLOOKUP(AE646,Controle!$2:$3,2,FALSE)*14-8,"")</f>
        <v/>
      </c>
      <c r="AH646" s="105" t="str">
        <f>IF(AJ646&lt;&gt;"",HLOOKUP(AJ646,Controle!$2:$3,2,FALSE)+HLOOKUP(AJ646,Controle!$2:$3,2,FALSE)*14-8,"")</f>
        <v/>
      </c>
      <c r="AI646" s="108" t="str">
        <f>IF(AJ646&lt;&gt;"",HLOOKUP(AJ646,Controle!$2:$3,2,FALSE)+3,"")</f>
        <v/>
      </c>
      <c r="AJ646" s="105" t="str">
        <f t="shared" si="165"/>
        <v/>
      </c>
      <c r="AK646" s="101" t="str">
        <f t="shared" si="166"/>
        <v/>
      </c>
      <c r="AL646" s="89" t="str">
        <f t="shared" si="157"/>
        <v/>
      </c>
      <c r="AM646" s="89" t="str">
        <f t="shared" si="158"/>
        <v/>
      </c>
      <c r="AN646" s="89" t="str">
        <f t="shared" si="159"/>
        <v/>
      </c>
      <c r="AO646" s="89" t="str">
        <f t="shared" si="160"/>
        <v/>
      </c>
      <c r="AP646" s="89" t="str">
        <f t="shared" si="161"/>
        <v/>
      </c>
    </row>
    <row r="647" spans="1:42">
      <c r="A647" t="str">
        <f>IF(B647&lt;&gt;"",VLOOKUP(B647,'Agents Postes'!E$3:F$17,2,FALSE),"")</f>
        <v/>
      </c>
      <c r="B647" s="57"/>
      <c r="C647" s="58"/>
      <c r="D647" s="59"/>
      <c r="E647" s="59"/>
      <c r="F647" s="60"/>
      <c r="G647" s="61"/>
      <c r="H647" s="60"/>
      <c r="I647" s="61"/>
      <c r="J647" s="63"/>
      <c r="K647" s="59"/>
      <c r="L647" s="62"/>
      <c r="M647" s="52"/>
      <c r="N647" s="130"/>
      <c r="P647" s="65" t="str">
        <f t="shared" si="162"/>
        <v>NC</v>
      </c>
      <c r="X647" s="89"/>
      <c r="Y647" s="89" t="str">
        <f t="shared" si="152"/>
        <v/>
      </c>
      <c r="Z647" s="89" t="str">
        <f t="shared" si="153"/>
        <v/>
      </c>
      <c r="AA647" s="89" t="str">
        <f t="shared" si="154"/>
        <v/>
      </c>
      <c r="AB647" s="89" t="str">
        <f t="shared" si="155"/>
        <v/>
      </c>
      <c r="AC647" s="89" t="str">
        <f t="shared" si="156"/>
        <v/>
      </c>
      <c r="AD647" s="100" t="str">
        <f t="shared" si="163"/>
        <v/>
      </c>
      <c r="AE647" s="104" t="str">
        <f t="shared" si="164"/>
        <v/>
      </c>
      <c r="AF647" s="108" t="str">
        <f>IF(AE647&lt;&gt;"",HLOOKUP(AE647,Controle!$2:$3,2,FALSE)+3,"")</f>
        <v/>
      </c>
      <c r="AG647" s="104" t="str">
        <f>IF(AE647&lt;&gt;"",HLOOKUP(AE647,Controle!$2:$3,2,FALSE)+HLOOKUP(AE647,Controle!$2:$3,2,FALSE)*14-8,"")</f>
        <v/>
      </c>
      <c r="AH647" s="105" t="str">
        <f>IF(AJ647&lt;&gt;"",HLOOKUP(AJ647,Controle!$2:$3,2,FALSE)+HLOOKUP(AJ647,Controle!$2:$3,2,FALSE)*14-8,"")</f>
        <v/>
      </c>
      <c r="AI647" s="108" t="str">
        <f>IF(AJ647&lt;&gt;"",HLOOKUP(AJ647,Controle!$2:$3,2,FALSE)+3,"")</f>
        <v/>
      </c>
      <c r="AJ647" s="105" t="str">
        <f t="shared" si="165"/>
        <v/>
      </c>
      <c r="AK647" s="101" t="str">
        <f t="shared" si="166"/>
        <v/>
      </c>
      <c r="AL647" s="89" t="str">
        <f t="shared" si="157"/>
        <v/>
      </c>
      <c r="AM647" s="89" t="str">
        <f t="shared" si="158"/>
        <v/>
      </c>
      <c r="AN647" s="89" t="str">
        <f t="shared" si="159"/>
        <v/>
      </c>
      <c r="AO647" s="89" t="str">
        <f t="shared" si="160"/>
        <v/>
      </c>
      <c r="AP647" s="89" t="str">
        <f t="shared" si="161"/>
        <v/>
      </c>
    </row>
    <row r="648" spans="1:42">
      <c r="A648" t="str">
        <f>IF(B648&lt;&gt;"",VLOOKUP(B648,'Agents Postes'!E$3:F$17,2,FALSE),"")</f>
        <v/>
      </c>
      <c r="B648" s="47"/>
      <c r="C648" s="53"/>
      <c r="D648" s="49"/>
      <c r="E648" s="49"/>
      <c r="F648" s="54"/>
      <c r="G648" s="50"/>
      <c r="H648" s="54"/>
      <c r="I648" s="50"/>
      <c r="J648" s="56"/>
      <c r="K648" s="49"/>
      <c r="L648" s="55"/>
      <c r="M648" s="52"/>
      <c r="N648" s="131"/>
      <c r="P648" s="64" t="str">
        <f t="shared" si="162"/>
        <v>NC</v>
      </c>
      <c r="X648" s="89"/>
      <c r="Y648" s="89" t="str">
        <f t="shared" si="152"/>
        <v/>
      </c>
      <c r="Z648" s="89" t="str">
        <f t="shared" si="153"/>
        <v/>
      </c>
      <c r="AA648" s="89" t="str">
        <f t="shared" si="154"/>
        <v/>
      </c>
      <c r="AB648" s="89" t="str">
        <f t="shared" si="155"/>
        <v/>
      </c>
      <c r="AC648" s="89" t="str">
        <f t="shared" si="156"/>
        <v/>
      </c>
      <c r="AD648" s="100" t="str">
        <f t="shared" si="163"/>
        <v/>
      </c>
      <c r="AE648" s="104" t="str">
        <f t="shared" si="164"/>
        <v/>
      </c>
      <c r="AF648" s="108" t="str">
        <f>IF(AE648&lt;&gt;"",HLOOKUP(AE648,Controle!$2:$3,2,FALSE)+3,"")</f>
        <v/>
      </c>
      <c r="AG648" s="104" t="str">
        <f>IF(AE648&lt;&gt;"",HLOOKUP(AE648,Controle!$2:$3,2,FALSE)+HLOOKUP(AE648,Controle!$2:$3,2,FALSE)*14-8,"")</f>
        <v/>
      </c>
      <c r="AH648" s="105" t="str">
        <f>IF(AJ648&lt;&gt;"",HLOOKUP(AJ648,Controle!$2:$3,2,FALSE)+HLOOKUP(AJ648,Controle!$2:$3,2,FALSE)*14-8,"")</f>
        <v/>
      </c>
      <c r="AI648" s="108" t="str">
        <f>IF(AJ648&lt;&gt;"",HLOOKUP(AJ648,Controle!$2:$3,2,FALSE)+3,"")</f>
        <v/>
      </c>
      <c r="AJ648" s="105" t="str">
        <f t="shared" si="165"/>
        <v/>
      </c>
      <c r="AK648" s="101" t="str">
        <f t="shared" si="166"/>
        <v/>
      </c>
      <c r="AL648" s="89" t="str">
        <f t="shared" si="157"/>
        <v/>
      </c>
      <c r="AM648" s="89" t="str">
        <f t="shared" si="158"/>
        <v/>
      </c>
      <c r="AN648" s="89" t="str">
        <f t="shared" si="159"/>
        <v/>
      </c>
      <c r="AO648" s="89" t="str">
        <f t="shared" si="160"/>
        <v/>
      </c>
      <c r="AP648" s="89" t="str">
        <f t="shared" si="161"/>
        <v/>
      </c>
    </row>
    <row r="649" spans="1:42">
      <c r="A649" t="str">
        <f>IF(B649&lt;&gt;"",VLOOKUP(B649,'Agents Postes'!E$3:F$17,2,FALSE),"")</f>
        <v/>
      </c>
      <c r="B649" s="57"/>
      <c r="C649" s="58"/>
      <c r="D649" s="59"/>
      <c r="E649" s="59"/>
      <c r="F649" s="60"/>
      <c r="G649" s="61"/>
      <c r="H649" s="60"/>
      <c r="I649" s="61"/>
      <c r="J649" s="63"/>
      <c r="K649" s="59"/>
      <c r="L649" s="62"/>
      <c r="M649" s="52"/>
      <c r="N649" s="130"/>
      <c r="P649" s="65" t="str">
        <f t="shared" si="162"/>
        <v>NC</v>
      </c>
      <c r="X649" s="89"/>
      <c r="Y649" s="89" t="str">
        <f t="shared" si="152"/>
        <v/>
      </c>
      <c r="Z649" s="89" t="str">
        <f t="shared" si="153"/>
        <v/>
      </c>
      <c r="AA649" s="89" t="str">
        <f t="shared" si="154"/>
        <v/>
      </c>
      <c r="AB649" s="89" t="str">
        <f t="shared" si="155"/>
        <v/>
      </c>
      <c r="AC649" s="89" t="str">
        <f t="shared" si="156"/>
        <v/>
      </c>
      <c r="AD649" s="100" t="str">
        <f t="shared" si="163"/>
        <v/>
      </c>
      <c r="AE649" s="104" t="str">
        <f t="shared" si="164"/>
        <v/>
      </c>
      <c r="AF649" s="108" t="str">
        <f>IF(AE649&lt;&gt;"",HLOOKUP(AE649,Controle!$2:$3,2,FALSE)+3,"")</f>
        <v/>
      </c>
      <c r="AG649" s="104" t="str">
        <f>IF(AE649&lt;&gt;"",HLOOKUP(AE649,Controle!$2:$3,2,FALSE)+HLOOKUP(AE649,Controle!$2:$3,2,FALSE)*14-8,"")</f>
        <v/>
      </c>
      <c r="AH649" s="105" t="str">
        <f>IF(AJ649&lt;&gt;"",HLOOKUP(AJ649,Controle!$2:$3,2,FALSE)+HLOOKUP(AJ649,Controle!$2:$3,2,FALSE)*14-8,"")</f>
        <v/>
      </c>
      <c r="AI649" s="108" t="str">
        <f>IF(AJ649&lt;&gt;"",HLOOKUP(AJ649,Controle!$2:$3,2,FALSE)+3,"")</f>
        <v/>
      </c>
      <c r="AJ649" s="105" t="str">
        <f t="shared" si="165"/>
        <v/>
      </c>
      <c r="AK649" s="101" t="str">
        <f t="shared" si="166"/>
        <v/>
      </c>
      <c r="AL649" s="89" t="str">
        <f t="shared" si="157"/>
        <v/>
      </c>
      <c r="AM649" s="89" t="str">
        <f t="shared" si="158"/>
        <v/>
      </c>
      <c r="AN649" s="89" t="str">
        <f t="shared" si="159"/>
        <v/>
      </c>
      <c r="AO649" s="89" t="str">
        <f t="shared" si="160"/>
        <v/>
      </c>
      <c r="AP649" s="89" t="str">
        <f t="shared" si="161"/>
        <v/>
      </c>
    </row>
    <row r="650" spans="1:42">
      <c r="A650" t="str">
        <f>IF(B650&lt;&gt;"",VLOOKUP(B650,'Agents Postes'!E$3:F$17,2,FALSE),"")</f>
        <v/>
      </c>
      <c r="B650" s="47"/>
      <c r="C650" s="53"/>
      <c r="D650" s="49"/>
      <c r="E650" s="49"/>
      <c r="F650" s="54"/>
      <c r="G650" s="50"/>
      <c r="H650" s="54"/>
      <c r="I650" s="50"/>
      <c r="J650" s="56"/>
      <c r="K650" s="49"/>
      <c r="L650" s="55"/>
      <c r="M650" s="52"/>
      <c r="N650" s="131"/>
      <c r="P650" s="64" t="str">
        <f t="shared" si="162"/>
        <v>NC</v>
      </c>
      <c r="X650" s="89"/>
      <c r="Y650" s="89" t="str">
        <f t="shared" si="152"/>
        <v/>
      </c>
      <c r="Z650" s="89" t="str">
        <f t="shared" si="153"/>
        <v/>
      </c>
      <c r="AA650" s="89" t="str">
        <f t="shared" si="154"/>
        <v/>
      </c>
      <c r="AB650" s="89" t="str">
        <f t="shared" si="155"/>
        <v/>
      </c>
      <c r="AC650" s="89" t="str">
        <f t="shared" si="156"/>
        <v/>
      </c>
      <c r="AD650" s="100" t="str">
        <f t="shared" si="163"/>
        <v/>
      </c>
      <c r="AE650" s="104" t="str">
        <f t="shared" si="164"/>
        <v/>
      </c>
      <c r="AF650" s="108" t="str">
        <f>IF(AE650&lt;&gt;"",HLOOKUP(AE650,Controle!$2:$3,2,FALSE)+3,"")</f>
        <v/>
      </c>
      <c r="AG650" s="104" t="str">
        <f>IF(AE650&lt;&gt;"",HLOOKUP(AE650,Controle!$2:$3,2,FALSE)+HLOOKUP(AE650,Controle!$2:$3,2,FALSE)*14-8,"")</f>
        <v/>
      </c>
      <c r="AH650" s="105" t="str">
        <f>IF(AJ650&lt;&gt;"",HLOOKUP(AJ650,Controle!$2:$3,2,FALSE)+HLOOKUP(AJ650,Controle!$2:$3,2,FALSE)*14-8,"")</f>
        <v/>
      </c>
      <c r="AI650" s="108" t="str">
        <f>IF(AJ650&lt;&gt;"",HLOOKUP(AJ650,Controle!$2:$3,2,FALSE)+3,"")</f>
        <v/>
      </c>
      <c r="AJ650" s="105" t="str">
        <f t="shared" si="165"/>
        <v/>
      </c>
      <c r="AK650" s="101" t="str">
        <f t="shared" si="166"/>
        <v/>
      </c>
      <c r="AL650" s="89" t="str">
        <f t="shared" si="157"/>
        <v/>
      </c>
      <c r="AM650" s="89" t="str">
        <f t="shared" si="158"/>
        <v/>
      </c>
      <c r="AN650" s="89" t="str">
        <f t="shared" si="159"/>
        <v/>
      </c>
      <c r="AO650" s="89" t="str">
        <f t="shared" si="160"/>
        <v/>
      </c>
      <c r="AP650" s="89" t="str">
        <f t="shared" si="161"/>
        <v/>
      </c>
    </row>
    <row r="651" spans="1:42">
      <c r="A651" t="str">
        <f>IF(B651&lt;&gt;"",VLOOKUP(B651,'Agents Postes'!E$3:F$17,2,FALSE),"")</f>
        <v/>
      </c>
      <c r="B651" s="57"/>
      <c r="C651" s="58"/>
      <c r="D651" s="59"/>
      <c r="E651" s="59"/>
      <c r="F651" s="60"/>
      <c r="G651" s="61"/>
      <c r="H651" s="60"/>
      <c r="I651" s="61"/>
      <c r="J651" s="63"/>
      <c r="K651" s="59"/>
      <c r="L651" s="62"/>
      <c r="M651" s="52"/>
      <c r="N651" s="130"/>
      <c r="P651" s="65" t="str">
        <f t="shared" si="162"/>
        <v>NC</v>
      </c>
      <c r="X651" s="89"/>
      <c r="Y651" s="89" t="str">
        <f t="shared" si="152"/>
        <v/>
      </c>
      <c r="Z651" s="89" t="str">
        <f t="shared" si="153"/>
        <v/>
      </c>
      <c r="AA651" s="89" t="str">
        <f t="shared" si="154"/>
        <v/>
      </c>
      <c r="AB651" s="89" t="str">
        <f t="shared" si="155"/>
        <v/>
      </c>
      <c r="AC651" s="89" t="str">
        <f t="shared" si="156"/>
        <v/>
      </c>
      <c r="AD651" s="100" t="str">
        <f t="shared" si="163"/>
        <v/>
      </c>
      <c r="AE651" s="104" t="str">
        <f t="shared" si="164"/>
        <v/>
      </c>
      <c r="AF651" s="108" t="str">
        <f>IF(AE651&lt;&gt;"",HLOOKUP(AE651,Controle!$2:$3,2,FALSE)+3,"")</f>
        <v/>
      </c>
      <c r="AG651" s="104" t="str">
        <f>IF(AE651&lt;&gt;"",HLOOKUP(AE651,Controle!$2:$3,2,FALSE)+HLOOKUP(AE651,Controle!$2:$3,2,FALSE)*14-8,"")</f>
        <v/>
      </c>
      <c r="AH651" s="105" t="str">
        <f>IF(AJ651&lt;&gt;"",HLOOKUP(AJ651,Controle!$2:$3,2,FALSE)+HLOOKUP(AJ651,Controle!$2:$3,2,FALSE)*14-8,"")</f>
        <v/>
      </c>
      <c r="AI651" s="108" t="str">
        <f>IF(AJ651&lt;&gt;"",HLOOKUP(AJ651,Controle!$2:$3,2,FALSE)+3,"")</f>
        <v/>
      </c>
      <c r="AJ651" s="105" t="str">
        <f t="shared" si="165"/>
        <v/>
      </c>
      <c r="AK651" s="101" t="str">
        <f t="shared" si="166"/>
        <v/>
      </c>
      <c r="AL651" s="89" t="str">
        <f t="shared" si="157"/>
        <v/>
      </c>
      <c r="AM651" s="89" t="str">
        <f t="shared" si="158"/>
        <v/>
      </c>
      <c r="AN651" s="89" t="str">
        <f t="shared" si="159"/>
        <v/>
      </c>
      <c r="AO651" s="89" t="str">
        <f t="shared" si="160"/>
        <v/>
      </c>
      <c r="AP651" s="89" t="str">
        <f t="shared" si="161"/>
        <v/>
      </c>
    </row>
    <row r="652" spans="1:42">
      <c r="A652" t="str">
        <f>IF(B652&lt;&gt;"",VLOOKUP(B652,'Agents Postes'!E$3:F$17,2,FALSE),"")</f>
        <v/>
      </c>
      <c r="B652" s="47"/>
      <c r="C652" s="53"/>
      <c r="D652" s="49"/>
      <c r="E652" s="49"/>
      <c r="F652" s="54"/>
      <c r="G652" s="50"/>
      <c r="H652" s="54"/>
      <c r="I652" s="50"/>
      <c r="J652" s="56"/>
      <c r="K652" s="49"/>
      <c r="L652" s="55"/>
      <c r="M652" s="52"/>
      <c r="N652" s="131"/>
      <c r="P652" s="64" t="str">
        <f t="shared" si="162"/>
        <v>NC</v>
      </c>
      <c r="X652" s="89"/>
      <c r="Y652" s="89" t="str">
        <f t="shared" si="152"/>
        <v/>
      </c>
      <c r="Z652" s="89" t="str">
        <f t="shared" si="153"/>
        <v/>
      </c>
      <c r="AA652" s="89" t="str">
        <f t="shared" si="154"/>
        <v/>
      </c>
      <c r="AB652" s="89" t="str">
        <f t="shared" si="155"/>
        <v/>
      </c>
      <c r="AC652" s="89" t="str">
        <f t="shared" si="156"/>
        <v/>
      </c>
      <c r="AD652" s="100" t="str">
        <f t="shared" si="163"/>
        <v/>
      </c>
      <c r="AE652" s="104" t="str">
        <f t="shared" si="164"/>
        <v/>
      </c>
      <c r="AF652" s="108" t="str">
        <f>IF(AE652&lt;&gt;"",HLOOKUP(AE652,Controle!$2:$3,2,FALSE)+3,"")</f>
        <v/>
      </c>
      <c r="AG652" s="104" t="str">
        <f>IF(AE652&lt;&gt;"",HLOOKUP(AE652,Controle!$2:$3,2,FALSE)+HLOOKUP(AE652,Controle!$2:$3,2,FALSE)*14-8,"")</f>
        <v/>
      </c>
      <c r="AH652" s="105" t="str">
        <f>IF(AJ652&lt;&gt;"",HLOOKUP(AJ652,Controle!$2:$3,2,FALSE)+HLOOKUP(AJ652,Controle!$2:$3,2,FALSE)*14-8,"")</f>
        <v/>
      </c>
      <c r="AI652" s="108" t="str">
        <f>IF(AJ652&lt;&gt;"",HLOOKUP(AJ652,Controle!$2:$3,2,FALSE)+3,"")</f>
        <v/>
      </c>
      <c r="AJ652" s="105" t="str">
        <f t="shared" si="165"/>
        <v/>
      </c>
      <c r="AK652" s="101" t="str">
        <f t="shared" si="166"/>
        <v/>
      </c>
      <c r="AL652" s="89" t="str">
        <f t="shared" si="157"/>
        <v/>
      </c>
      <c r="AM652" s="89" t="str">
        <f t="shared" si="158"/>
        <v/>
      </c>
      <c r="AN652" s="89" t="str">
        <f t="shared" si="159"/>
        <v/>
      </c>
      <c r="AO652" s="89" t="str">
        <f t="shared" si="160"/>
        <v/>
      </c>
      <c r="AP652" s="89" t="str">
        <f t="shared" si="161"/>
        <v/>
      </c>
    </row>
    <row r="653" spans="1:42">
      <c r="A653" t="str">
        <f>IF(B653&lt;&gt;"",VLOOKUP(B653,'Agents Postes'!E$3:F$17,2,FALSE),"")</f>
        <v/>
      </c>
      <c r="B653" s="57"/>
      <c r="C653" s="58"/>
      <c r="D653" s="59"/>
      <c r="E653" s="59"/>
      <c r="F653" s="60"/>
      <c r="G653" s="61"/>
      <c r="H653" s="60"/>
      <c r="I653" s="61"/>
      <c r="J653" s="63"/>
      <c r="K653" s="59"/>
      <c r="L653" s="62"/>
      <c r="M653" s="52"/>
      <c r="N653" s="130"/>
      <c r="P653" s="65" t="str">
        <f t="shared" si="162"/>
        <v>NC</v>
      </c>
      <c r="X653" s="89"/>
      <c r="Y653" s="89" t="str">
        <f t="shared" si="152"/>
        <v/>
      </c>
      <c r="Z653" s="89" t="str">
        <f t="shared" si="153"/>
        <v/>
      </c>
      <c r="AA653" s="89" t="str">
        <f t="shared" si="154"/>
        <v/>
      </c>
      <c r="AB653" s="89" t="str">
        <f t="shared" si="155"/>
        <v/>
      </c>
      <c r="AC653" s="89" t="str">
        <f t="shared" si="156"/>
        <v/>
      </c>
      <c r="AD653" s="100" t="str">
        <f t="shared" si="163"/>
        <v/>
      </c>
      <c r="AE653" s="104" t="str">
        <f t="shared" si="164"/>
        <v/>
      </c>
      <c r="AF653" s="108" t="str">
        <f>IF(AE653&lt;&gt;"",HLOOKUP(AE653,Controle!$2:$3,2,FALSE)+3,"")</f>
        <v/>
      </c>
      <c r="AG653" s="104" t="str">
        <f>IF(AE653&lt;&gt;"",HLOOKUP(AE653,Controle!$2:$3,2,FALSE)+HLOOKUP(AE653,Controle!$2:$3,2,FALSE)*14-8,"")</f>
        <v/>
      </c>
      <c r="AH653" s="105" t="str">
        <f>IF(AJ653&lt;&gt;"",HLOOKUP(AJ653,Controle!$2:$3,2,FALSE)+HLOOKUP(AJ653,Controle!$2:$3,2,FALSE)*14-8,"")</f>
        <v/>
      </c>
      <c r="AI653" s="108" t="str">
        <f>IF(AJ653&lt;&gt;"",HLOOKUP(AJ653,Controle!$2:$3,2,FALSE)+3,"")</f>
        <v/>
      </c>
      <c r="AJ653" s="105" t="str">
        <f t="shared" si="165"/>
        <v/>
      </c>
      <c r="AK653" s="101" t="str">
        <f t="shared" si="166"/>
        <v/>
      </c>
      <c r="AL653" s="89" t="str">
        <f t="shared" si="157"/>
        <v/>
      </c>
      <c r="AM653" s="89" t="str">
        <f t="shared" si="158"/>
        <v/>
      </c>
      <c r="AN653" s="89" t="str">
        <f t="shared" si="159"/>
        <v/>
      </c>
      <c r="AO653" s="89" t="str">
        <f t="shared" si="160"/>
        <v/>
      </c>
      <c r="AP653" s="89" t="str">
        <f t="shared" si="161"/>
        <v/>
      </c>
    </row>
    <row r="654" spans="1:42">
      <c r="A654" t="str">
        <f>IF(B654&lt;&gt;"",VLOOKUP(B654,'Agents Postes'!E$3:F$17,2,FALSE),"")</f>
        <v/>
      </c>
      <c r="B654" s="47"/>
      <c r="C654" s="53"/>
      <c r="D654" s="49"/>
      <c r="E654" s="49"/>
      <c r="F654" s="54"/>
      <c r="G654" s="50"/>
      <c r="H654" s="54"/>
      <c r="I654" s="50"/>
      <c r="J654" s="56"/>
      <c r="K654" s="49"/>
      <c r="L654" s="55"/>
      <c r="M654" s="52"/>
      <c r="N654" s="131"/>
      <c r="P654" s="64" t="str">
        <f t="shared" si="162"/>
        <v>NC</v>
      </c>
      <c r="X654" s="89"/>
      <c r="Y654" s="89" t="str">
        <f t="shared" si="152"/>
        <v/>
      </c>
      <c r="Z654" s="89" t="str">
        <f t="shared" si="153"/>
        <v/>
      </c>
      <c r="AA654" s="89" t="str">
        <f t="shared" si="154"/>
        <v/>
      </c>
      <c r="AB654" s="89" t="str">
        <f t="shared" si="155"/>
        <v/>
      </c>
      <c r="AC654" s="89" t="str">
        <f t="shared" si="156"/>
        <v/>
      </c>
      <c r="AD654" s="100" t="str">
        <f t="shared" si="163"/>
        <v/>
      </c>
      <c r="AE654" s="104" t="str">
        <f t="shared" si="164"/>
        <v/>
      </c>
      <c r="AF654" s="108" t="str">
        <f>IF(AE654&lt;&gt;"",HLOOKUP(AE654,Controle!$2:$3,2,FALSE)+3,"")</f>
        <v/>
      </c>
      <c r="AG654" s="104" t="str">
        <f>IF(AE654&lt;&gt;"",HLOOKUP(AE654,Controle!$2:$3,2,FALSE)+HLOOKUP(AE654,Controle!$2:$3,2,FALSE)*14-8,"")</f>
        <v/>
      </c>
      <c r="AH654" s="105" t="str">
        <f>IF(AJ654&lt;&gt;"",HLOOKUP(AJ654,Controle!$2:$3,2,FALSE)+HLOOKUP(AJ654,Controle!$2:$3,2,FALSE)*14-8,"")</f>
        <v/>
      </c>
      <c r="AI654" s="108" t="str">
        <f>IF(AJ654&lt;&gt;"",HLOOKUP(AJ654,Controle!$2:$3,2,FALSE)+3,"")</f>
        <v/>
      </c>
      <c r="AJ654" s="105" t="str">
        <f t="shared" si="165"/>
        <v/>
      </c>
      <c r="AK654" s="101" t="str">
        <f t="shared" si="166"/>
        <v/>
      </c>
      <c r="AL654" s="89" t="str">
        <f t="shared" si="157"/>
        <v/>
      </c>
      <c r="AM654" s="89" t="str">
        <f t="shared" si="158"/>
        <v/>
      </c>
      <c r="AN654" s="89" t="str">
        <f t="shared" si="159"/>
        <v/>
      </c>
      <c r="AO654" s="89" t="str">
        <f t="shared" si="160"/>
        <v/>
      </c>
      <c r="AP654" s="89" t="str">
        <f t="shared" si="161"/>
        <v/>
      </c>
    </row>
    <row r="655" spans="1:42">
      <c r="A655" t="str">
        <f>IF(B655&lt;&gt;"",VLOOKUP(B655,'Agents Postes'!E$3:F$17,2,FALSE),"")</f>
        <v/>
      </c>
      <c r="B655" s="57"/>
      <c r="C655" s="58"/>
      <c r="D655" s="59"/>
      <c r="E655" s="59"/>
      <c r="F655" s="60"/>
      <c r="G655" s="61"/>
      <c r="H655" s="60"/>
      <c r="I655" s="61"/>
      <c r="J655" s="63"/>
      <c r="K655" s="59"/>
      <c r="L655" s="62"/>
      <c r="M655" s="52"/>
      <c r="N655" s="130"/>
      <c r="P655" s="65" t="str">
        <f t="shared" si="162"/>
        <v>NC</v>
      </c>
      <c r="X655" s="89"/>
      <c r="Y655" s="89" t="str">
        <f t="shared" si="152"/>
        <v/>
      </c>
      <c r="Z655" s="89" t="str">
        <f t="shared" si="153"/>
        <v/>
      </c>
      <c r="AA655" s="89" t="str">
        <f t="shared" si="154"/>
        <v/>
      </c>
      <c r="AB655" s="89" t="str">
        <f t="shared" si="155"/>
        <v/>
      </c>
      <c r="AC655" s="89" t="str">
        <f t="shared" si="156"/>
        <v/>
      </c>
      <c r="AD655" s="100" t="str">
        <f t="shared" si="163"/>
        <v/>
      </c>
      <c r="AE655" s="104" t="str">
        <f t="shared" si="164"/>
        <v/>
      </c>
      <c r="AF655" s="108" t="str">
        <f>IF(AE655&lt;&gt;"",HLOOKUP(AE655,Controle!$2:$3,2,FALSE)+3,"")</f>
        <v/>
      </c>
      <c r="AG655" s="104" t="str">
        <f>IF(AE655&lt;&gt;"",HLOOKUP(AE655,Controle!$2:$3,2,FALSE)+HLOOKUP(AE655,Controle!$2:$3,2,FALSE)*14-8,"")</f>
        <v/>
      </c>
      <c r="AH655" s="105" t="str">
        <f>IF(AJ655&lt;&gt;"",HLOOKUP(AJ655,Controle!$2:$3,2,FALSE)+HLOOKUP(AJ655,Controle!$2:$3,2,FALSE)*14-8,"")</f>
        <v/>
      </c>
      <c r="AI655" s="108" t="str">
        <f>IF(AJ655&lt;&gt;"",HLOOKUP(AJ655,Controle!$2:$3,2,FALSE)+3,"")</f>
        <v/>
      </c>
      <c r="AJ655" s="105" t="str">
        <f t="shared" si="165"/>
        <v/>
      </c>
      <c r="AK655" s="101" t="str">
        <f t="shared" si="166"/>
        <v/>
      </c>
      <c r="AL655" s="89" t="str">
        <f t="shared" si="157"/>
        <v/>
      </c>
      <c r="AM655" s="89" t="str">
        <f t="shared" si="158"/>
        <v/>
      </c>
      <c r="AN655" s="89" t="str">
        <f t="shared" si="159"/>
        <v/>
      </c>
      <c r="AO655" s="89" t="str">
        <f t="shared" si="160"/>
        <v/>
      </c>
      <c r="AP655" s="89" t="str">
        <f t="shared" si="161"/>
        <v/>
      </c>
    </row>
    <row r="656" spans="1:42">
      <c r="A656" t="str">
        <f>IF(B656&lt;&gt;"",VLOOKUP(B656,'Agents Postes'!E$3:F$17,2,FALSE),"")</f>
        <v/>
      </c>
      <c r="B656" s="47"/>
      <c r="C656" s="53"/>
      <c r="D656" s="49"/>
      <c r="E656" s="49"/>
      <c r="F656" s="54"/>
      <c r="G656" s="50"/>
      <c r="H656" s="54"/>
      <c r="I656" s="50"/>
      <c r="J656" s="56"/>
      <c r="K656" s="49"/>
      <c r="L656" s="55"/>
      <c r="M656" s="52"/>
      <c r="N656" s="131"/>
      <c r="P656" s="64" t="str">
        <f t="shared" si="162"/>
        <v>NC</v>
      </c>
      <c r="X656" s="89"/>
      <c r="Y656" s="89" t="str">
        <f t="shared" si="152"/>
        <v/>
      </c>
      <c r="Z656" s="89" t="str">
        <f t="shared" si="153"/>
        <v/>
      </c>
      <c r="AA656" s="89" t="str">
        <f t="shared" si="154"/>
        <v/>
      </c>
      <c r="AB656" s="89" t="str">
        <f t="shared" si="155"/>
        <v/>
      </c>
      <c r="AC656" s="89" t="str">
        <f t="shared" si="156"/>
        <v/>
      </c>
      <c r="AD656" s="100" t="str">
        <f t="shared" si="163"/>
        <v/>
      </c>
      <c r="AE656" s="104" t="str">
        <f t="shared" si="164"/>
        <v/>
      </c>
      <c r="AF656" s="108" t="str">
        <f>IF(AE656&lt;&gt;"",HLOOKUP(AE656,Controle!$2:$3,2,FALSE)+3,"")</f>
        <v/>
      </c>
      <c r="AG656" s="104" t="str">
        <f>IF(AE656&lt;&gt;"",HLOOKUP(AE656,Controle!$2:$3,2,FALSE)+HLOOKUP(AE656,Controle!$2:$3,2,FALSE)*14-8,"")</f>
        <v/>
      </c>
      <c r="AH656" s="105" t="str">
        <f>IF(AJ656&lt;&gt;"",HLOOKUP(AJ656,Controle!$2:$3,2,FALSE)+HLOOKUP(AJ656,Controle!$2:$3,2,FALSE)*14-8,"")</f>
        <v/>
      </c>
      <c r="AI656" s="108" t="str">
        <f>IF(AJ656&lt;&gt;"",HLOOKUP(AJ656,Controle!$2:$3,2,FALSE)+3,"")</f>
        <v/>
      </c>
      <c r="AJ656" s="105" t="str">
        <f t="shared" si="165"/>
        <v/>
      </c>
      <c r="AK656" s="101" t="str">
        <f t="shared" si="166"/>
        <v/>
      </c>
      <c r="AL656" s="89" t="str">
        <f t="shared" si="157"/>
        <v/>
      </c>
      <c r="AM656" s="89" t="str">
        <f t="shared" si="158"/>
        <v/>
      </c>
      <c r="AN656" s="89" t="str">
        <f t="shared" si="159"/>
        <v/>
      </c>
      <c r="AO656" s="89" t="str">
        <f t="shared" si="160"/>
        <v/>
      </c>
      <c r="AP656" s="89" t="str">
        <f t="shared" si="161"/>
        <v/>
      </c>
    </row>
    <row r="657" spans="1:42">
      <c r="A657" t="str">
        <f>IF(B657&lt;&gt;"",VLOOKUP(B657,'Agents Postes'!E$3:F$17,2,FALSE),"")</f>
        <v/>
      </c>
      <c r="B657" s="57"/>
      <c r="C657" s="58"/>
      <c r="D657" s="59"/>
      <c r="E657" s="59"/>
      <c r="F657" s="60"/>
      <c r="G657" s="61"/>
      <c r="H657" s="60"/>
      <c r="I657" s="61"/>
      <c r="J657" s="63"/>
      <c r="K657" s="59"/>
      <c r="L657" s="62"/>
      <c r="M657" s="52"/>
      <c r="N657" s="130"/>
      <c r="P657" s="65" t="str">
        <f t="shared" si="162"/>
        <v>NC</v>
      </c>
      <c r="X657" s="89"/>
      <c r="Y657" s="89" t="str">
        <f t="shared" si="152"/>
        <v/>
      </c>
      <c r="Z657" s="89" t="str">
        <f t="shared" si="153"/>
        <v/>
      </c>
      <c r="AA657" s="89" t="str">
        <f t="shared" si="154"/>
        <v/>
      </c>
      <c r="AB657" s="89" t="str">
        <f t="shared" si="155"/>
        <v/>
      </c>
      <c r="AC657" s="89" t="str">
        <f t="shared" si="156"/>
        <v/>
      </c>
      <c r="AD657" s="100" t="str">
        <f t="shared" si="163"/>
        <v/>
      </c>
      <c r="AE657" s="104" t="str">
        <f t="shared" si="164"/>
        <v/>
      </c>
      <c r="AF657" s="108" t="str">
        <f>IF(AE657&lt;&gt;"",HLOOKUP(AE657,Controle!$2:$3,2,FALSE)+3,"")</f>
        <v/>
      </c>
      <c r="AG657" s="104" t="str">
        <f>IF(AE657&lt;&gt;"",HLOOKUP(AE657,Controle!$2:$3,2,FALSE)+HLOOKUP(AE657,Controle!$2:$3,2,FALSE)*14-8,"")</f>
        <v/>
      </c>
      <c r="AH657" s="105" t="str">
        <f>IF(AJ657&lt;&gt;"",HLOOKUP(AJ657,Controle!$2:$3,2,FALSE)+HLOOKUP(AJ657,Controle!$2:$3,2,FALSE)*14-8,"")</f>
        <v/>
      </c>
      <c r="AI657" s="108" t="str">
        <f>IF(AJ657&lt;&gt;"",HLOOKUP(AJ657,Controle!$2:$3,2,FALSE)+3,"")</f>
        <v/>
      </c>
      <c r="AJ657" s="105" t="str">
        <f t="shared" si="165"/>
        <v/>
      </c>
      <c r="AK657" s="101" t="str">
        <f t="shared" si="166"/>
        <v/>
      </c>
      <c r="AL657" s="89" t="str">
        <f t="shared" si="157"/>
        <v/>
      </c>
      <c r="AM657" s="89" t="str">
        <f t="shared" si="158"/>
        <v/>
      </c>
      <c r="AN657" s="89" t="str">
        <f t="shared" si="159"/>
        <v/>
      </c>
      <c r="AO657" s="89" t="str">
        <f t="shared" si="160"/>
        <v/>
      </c>
      <c r="AP657" s="89" t="str">
        <f t="shared" si="161"/>
        <v/>
      </c>
    </row>
    <row r="658" spans="1:42">
      <c r="A658" t="str">
        <f>IF(B658&lt;&gt;"",VLOOKUP(B658,'Agents Postes'!E$3:F$17,2,FALSE),"")</f>
        <v/>
      </c>
      <c r="B658" s="47"/>
      <c r="C658" s="53"/>
      <c r="D658" s="49"/>
      <c r="E658" s="49"/>
      <c r="F658" s="54"/>
      <c r="G658" s="50"/>
      <c r="H658" s="54"/>
      <c r="I658" s="50"/>
      <c r="J658" s="56"/>
      <c r="K658" s="49"/>
      <c r="L658" s="55"/>
      <c r="M658" s="52"/>
      <c r="N658" s="131"/>
      <c r="P658" s="64" t="str">
        <f t="shared" si="162"/>
        <v>NC</v>
      </c>
      <c r="X658" s="89"/>
      <c r="Y658" s="89" t="str">
        <f t="shared" si="152"/>
        <v/>
      </c>
      <c r="Z658" s="89" t="str">
        <f t="shared" si="153"/>
        <v/>
      </c>
      <c r="AA658" s="89" t="str">
        <f t="shared" si="154"/>
        <v/>
      </c>
      <c r="AB658" s="89" t="str">
        <f t="shared" si="155"/>
        <v/>
      </c>
      <c r="AC658" s="89" t="str">
        <f t="shared" si="156"/>
        <v/>
      </c>
      <c r="AD658" s="100" t="str">
        <f t="shared" si="163"/>
        <v/>
      </c>
      <c r="AE658" s="104" t="str">
        <f t="shared" si="164"/>
        <v/>
      </c>
      <c r="AF658" s="108" t="str">
        <f>IF(AE658&lt;&gt;"",HLOOKUP(AE658,Controle!$2:$3,2,FALSE)+3,"")</f>
        <v/>
      </c>
      <c r="AG658" s="104" t="str">
        <f>IF(AE658&lt;&gt;"",HLOOKUP(AE658,Controle!$2:$3,2,FALSE)+HLOOKUP(AE658,Controle!$2:$3,2,FALSE)*14-8,"")</f>
        <v/>
      </c>
      <c r="AH658" s="105" t="str">
        <f>IF(AJ658&lt;&gt;"",HLOOKUP(AJ658,Controle!$2:$3,2,FALSE)+HLOOKUP(AJ658,Controle!$2:$3,2,FALSE)*14-8,"")</f>
        <v/>
      </c>
      <c r="AI658" s="108" t="str">
        <f>IF(AJ658&lt;&gt;"",HLOOKUP(AJ658,Controle!$2:$3,2,FALSE)+3,"")</f>
        <v/>
      </c>
      <c r="AJ658" s="105" t="str">
        <f t="shared" si="165"/>
        <v/>
      </c>
      <c r="AK658" s="101" t="str">
        <f t="shared" si="166"/>
        <v/>
      </c>
      <c r="AL658" s="89" t="str">
        <f t="shared" si="157"/>
        <v/>
      </c>
      <c r="AM658" s="89" t="str">
        <f t="shared" si="158"/>
        <v/>
      </c>
      <c r="AN658" s="89" t="str">
        <f t="shared" si="159"/>
        <v/>
      </c>
      <c r="AO658" s="89" t="str">
        <f t="shared" si="160"/>
        <v/>
      </c>
      <c r="AP658" s="89" t="str">
        <f t="shared" si="161"/>
        <v/>
      </c>
    </row>
    <row r="659" spans="1:42">
      <c r="A659" t="str">
        <f>IF(B659&lt;&gt;"",VLOOKUP(B659,'Agents Postes'!E$3:F$17,2,FALSE),"")</f>
        <v/>
      </c>
      <c r="B659" s="57"/>
      <c r="C659" s="58"/>
      <c r="D659" s="59"/>
      <c r="E659" s="59"/>
      <c r="F659" s="60"/>
      <c r="G659" s="61"/>
      <c r="H659" s="60"/>
      <c r="I659" s="61"/>
      <c r="J659" s="63"/>
      <c r="K659" s="59"/>
      <c r="L659" s="62"/>
      <c r="M659" s="52"/>
      <c r="N659" s="130"/>
      <c r="P659" s="65" t="str">
        <f t="shared" si="162"/>
        <v>NC</v>
      </c>
      <c r="X659" s="89"/>
      <c r="Y659" s="89" t="str">
        <f t="shared" si="152"/>
        <v/>
      </c>
      <c r="Z659" s="89" t="str">
        <f t="shared" si="153"/>
        <v/>
      </c>
      <c r="AA659" s="89" t="str">
        <f t="shared" si="154"/>
        <v/>
      </c>
      <c r="AB659" s="89" t="str">
        <f t="shared" si="155"/>
        <v/>
      </c>
      <c r="AC659" s="89" t="str">
        <f t="shared" si="156"/>
        <v/>
      </c>
      <c r="AD659" s="100" t="str">
        <f t="shared" si="163"/>
        <v/>
      </c>
      <c r="AE659" s="104" t="str">
        <f t="shared" si="164"/>
        <v/>
      </c>
      <c r="AF659" s="108" t="str">
        <f>IF(AE659&lt;&gt;"",HLOOKUP(AE659,Controle!$2:$3,2,FALSE)+3,"")</f>
        <v/>
      </c>
      <c r="AG659" s="104" t="str">
        <f>IF(AE659&lt;&gt;"",HLOOKUP(AE659,Controle!$2:$3,2,FALSE)+HLOOKUP(AE659,Controle!$2:$3,2,FALSE)*14-8,"")</f>
        <v/>
      </c>
      <c r="AH659" s="105" t="str">
        <f>IF(AJ659&lt;&gt;"",HLOOKUP(AJ659,Controle!$2:$3,2,FALSE)+HLOOKUP(AJ659,Controle!$2:$3,2,FALSE)*14-8,"")</f>
        <v/>
      </c>
      <c r="AI659" s="108" t="str">
        <f>IF(AJ659&lt;&gt;"",HLOOKUP(AJ659,Controle!$2:$3,2,FALSE)+3,"")</f>
        <v/>
      </c>
      <c r="AJ659" s="105" t="str">
        <f t="shared" si="165"/>
        <v/>
      </c>
      <c r="AK659" s="101" t="str">
        <f t="shared" si="166"/>
        <v/>
      </c>
      <c r="AL659" s="89" t="str">
        <f t="shared" si="157"/>
        <v/>
      </c>
      <c r="AM659" s="89" t="str">
        <f t="shared" si="158"/>
        <v/>
      </c>
      <c r="AN659" s="89" t="str">
        <f t="shared" si="159"/>
        <v/>
      </c>
      <c r="AO659" s="89" t="str">
        <f t="shared" si="160"/>
        <v/>
      </c>
      <c r="AP659" s="89" t="str">
        <f t="shared" si="161"/>
        <v/>
      </c>
    </row>
    <row r="660" spans="1:42">
      <c r="A660" t="str">
        <f>IF(B660&lt;&gt;"",VLOOKUP(B660,'Agents Postes'!E$3:F$17,2,FALSE),"")</f>
        <v/>
      </c>
      <c r="B660" s="47"/>
      <c r="C660" s="53"/>
      <c r="D660" s="49"/>
      <c r="E660" s="49"/>
      <c r="F660" s="54"/>
      <c r="G660" s="50"/>
      <c r="H660" s="54"/>
      <c r="I660" s="50"/>
      <c r="J660" s="56"/>
      <c r="K660" s="49"/>
      <c r="L660" s="55"/>
      <c r="M660" s="52"/>
      <c r="N660" s="131"/>
      <c r="P660" s="64" t="str">
        <f t="shared" si="162"/>
        <v>NC</v>
      </c>
      <c r="X660" s="89"/>
      <c r="Y660" s="89" t="str">
        <f t="shared" si="152"/>
        <v/>
      </c>
      <c r="Z660" s="89" t="str">
        <f t="shared" si="153"/>
        <v/>
      </c>
      <c r="AA660" s="89" t="str">
        <f t="shared" si="154"/>
        <v/>
      </c>
      <c r="AB660" s="89" t="str">
        <f t="shared" si="155"/>
        <v/>
      </c>
      <c r="AC660" s="89" t="str">
        <f t="shared" si="156"/>
        <v/>
      </c>
      <c r="AD660" s="100" t="str">
        <f t="shared" si="163"/>
        <v/>
      </c>
      <c r="AE660" s="104" t="str">
        <f t="shared" si="164"/>
        <v/>
      </c>
      <c r="AF660" s="108" t="str">
        <f>IF(AE660&lt;&gt;"",HLOOKUP(AE660,Controle!$2:$3,2,FALSE)+3,"")</f>
        <v/>
      </c>
      <c r="AG660" s="104" t="str">
        <f>IF(AE660&lt;&gt;"",HLOOKUP(AE660,Controle!$2:$3,2,FALSE)+HLOOKUP(AE660,Controle!$2:$3,2,FALSE)*14-8,"")</f>
        <v/>
      </c>
      <c r="AH660" s="105" t="str">
        <f>IF(AJ660&lt;&gt;"",HLOOKUP(AJ660,Controle!$2:$3,2,FALSE)+HLOOKUP(AJ660,Controle!$2:$3,2,FALSE)*14-8,"")</f>
        <v/>
      </c>
      <c r="AI660" s="108" t="str">
        <f>IF(AJ660&lt;&gt;"",HLOOKUP(AJ660,Controle!$2:$3,2,FALSE)+3,"")</f>
        <v/>
      </c>
      <c r="AJ660" s="105" t="str">
        <f t="shared" si="165"/>
        <v/>
      </c>
      <c r="AK660" s="101" t="str">
        <f t="shared" si="166"/>
        <v/>
      </c>
      <c r="AL660" s="89" t="str">
        <f t="shared" si="157"/>
        <v/>
      </c>
      <c r="AM660" s="89" t="str">
        <f t="shared" si="158"/>
        <v/>
      </c>
      <c r="AN660" s="89" t="str">
        <f t="shared" si="159"/>
        <v/>
      </c>
      <c r="AO660" s="89" t="str">
        <f t="shared" si="160"/>
        <v/>
      </c>
      <c r="AP660" s="89" t="str">
        <f t="shared" si="161"/>
        <v/>
      </c>
    </row>
    <row r="661" spans="1:42">
      <c r="A661" t="str">
        <f>IF(B661&lt;&gt;"",VLOOKUP(B661,'Agents Postes'!E$3:F$17,2,FALSE),"")</f>
        <v/>
      </c>
      <c r="B661" s="57"/>
      <c r="C661" s="58"/>
      <c r="D661" s="59"/>
      <c r="E661" s="59"/>
      <c r="F661" s="60"/>
      <c r="G661" s="61"/>
      <c r="H661" s="60"/>
      <c r="I661" s="61"/>
      <c r="J661" s="63"/>
      <c r="K661" s="59"/>
      <c r="L661" s="62"/>
      <c r="M661" s="52"/>
      <c r="N661" s="130"/>
      <c r="P661" s="65" t="str">
        <f t="shared" si="162"/>
        <v>NC</v>
      </c>
      <c r="X661" s="89"/>
      <c r="Y661" s="89" t="str">
        <f t="shared" si="152"/>
        <v/>
      </c>
      <c r="Z661" s="89" t="str">
        <f t="shared" si="153"/>
        <v/>
      </c>
      <c r="AA661" s="89" t="str">
        <f t="shared" si="154"/>
        <v/>
      </c>
      <c r="AB661" s="89" t="str">
        <f t="shared" si="155"/>
        <v/>
      </c>
      <c r="AC661" s="89" t="str">
        <f t="shared" si="156"/>
        <v/>
      </c>
      <c r="AD661" s="100" t="str">
        <f t="shared" si="163"/>
        <v/>
      </c>
      <c r="AE661" s="104" t="str">
        <f t="shared" si="164"/>
        <v/>
      </c>
      <c r="AF661" s="108" t="str">
        <f>IF(AE661&lt;&gt;"",HLOOKUP(AE661,Controle!$2:$3,2,FALSE)+3,"")</f>
        <v/>
      </c>
      <c r="AG661" s="104" t="str">
        <f>IF(AE661&lt;&gt;"",HLOOKUP(AE661,Controle!$2:$3,2,FALSE)+HLOOKUP(AE661,Controle!$2:$3,2,FALSE)*14-8,"")</f>
        <v/>
      </c>
      <c r="AH661" s="105" t="str">
        <f>IF(AJ661&lt;&gt;"",HLOOKUP(AJ661,Controle!$2:$3,2,FALSE)+HLOOKUP(AJ661,Controle!$2:$3,2,FALSE)*14-8,"")</f>
        <v/>
      </c>
      <c r="AI661" s="108" t="str">
        <f>IF(AJ661&lt;&gt;"",HLOOKUP(AJ661,Controle!$2:$3,2,FALSE)+3,"")</f>
        <v/>
      </c>
      <c r="AJ661" s="105" t="str">
        <f t="shared" si="165"/>
        <v/>
      </c>
      <c r="AK661" s="101" t="str">
        <f t="shared" si="166"/>
        <v/>
      </c>
      <c r="AL661" s="89" t="str">
        <f t="shared" si="157"/>
        <v/>
      </c>
      <c r="AM661" s="89" t="str">
        <f t="shared" si="158"/>
        <v/>
      </c>
      <c r="AN661" s="89" t="str">
        <f t="shared" si="159"/>
        <v/>
      </c>
      <c r="AO661" s="89" t="str">
        <f t="shared" si="160"/>
        <v/>
      </c>
      <c r="AP661" s="89" t="str">
        <f t="shared" si="161"/>
        <v/>
      </c>
    </row>
    <row r="662" spans="1:42">
      <c r="A662" t="str">
        <f>IF(B662&lt;&gt;"",VLOOKUP(B662,'Agents Postes'!E$3:F$17,2,FALSE),"")</f>
        <v/>
      </c>
      <c r="B662" s="47"/>
      <c r="C662" s="53"/>
      <c r="D662" s="49"/>
      <c r="E662" s="49"/>
      <c r="F662" s="54"/>
      <c r="G662" s="50"/>
      <c r="H662" s="54"/>
      <c r="I662" s="50"/>
      <c r="J662" s="56"/>
      <c r="K662" s="49"/>
      <c r="L662" s="55"/>
      <c r="M662" s="52"/>
      <c r="N662" s="131"/>
      <c r="P662" s="64" t="str">
        <f t="shared" si="162"/>
        <v>NC</v>
      </c>
      <c r="X662" s="89"/>
      <c r="Y662" s="89" t="str">
        <f t="shared" si="152"/>
        <v/>
      </c>
      <c r="Z662" s="89" t="str">
        <f t="shared" si="153"/>
        <v/>
      </c>
      <c r="AA662" s="89" t="str">
        <f t="shared" si="154"/>
        <v/>
      </c>
      <c r="AB662" s="89" t="str">
        <f t="shared" si="155"/>
        <v/>
      </c>
      <c r="AC662" s="89" t="str">
        <f t="shared" si="156"/>
        <v/>
      </c>
      <c r="AD662" s="100" t="str">
        <f t="shared" si="163"/>
        <v/>
      </c>
      <c r="AE662" s="104" t="str">
        <f t="shared" si="164"/>
        <v/>
      </c>
      <c r="AF662" s="108" t="str">
        <f>IF(AE662&lt;&gt;"",HLOOKUP(AE662,Controle!$2:$3,2,FALSE)+3,"")</f>
        <v/>
      </c>
      <c r="AG662" s="104" t="str">
        <f>IF(AE662&lt;&gt;"",HLOOKUP(AE662,Controle!$2:$3,2,FALSE)+HLOOKUP(AE662,Controle!$2:$3,2,FALSE)*14-8,"")</f>
        <v/>
      </c>
      <c r="AH662" s="105" t="str">
        <f>IF(AJ662&lt;&gt;"",HLOOKUP(AJ662,Controle!$2:$3,2,FALSE)+HLOOKUP(AJ662,Controle!$2:$3,2,FALSE)*14-8,"")</f>
        <v/>
      </c>
      <c r="AI662" s="108" t="str">
        <f>IF(AJ662&lt;&gt;"",HLOOKUP(AJ662,Controle!$2:$3,2,FALSE)+3,"")</f>
        <v/>
      </c>
      <c r="AJ662" s="105" t="str">
        <f t="shared" si="165"/>
        <v/>
      </c>
      <c r="AK662" s="101" t="str">
        <f t="shared" si="166"/>
        <v/>
      </c>
      <c r="AL662" s="89" t="str">
        <f t="shared" si="157"/>
        <v/>
      </c>
      <c r="AM662" s="89" t="str">
        <f t="shared" si="158"/>
        <v/>
      </c>
      <c r="AN662" s="89" t="str">
        <f t="shared" si="159"/>
        <v/>
      </c>
      <c r="AO662" s="89" t="str">
        <f t="shared" si="160"/>
        <v/>
      </c>
      <c r="AP662" s="89" t="str">
        <f t="shared" si="161"/>
        <v/>
      </c>
    </row>
    <row r="663" spans="1:42">
      <c r="A663" t="str">
        <f>IF(B663&lt;&gt;"",VLOOKUP(B663,'Agents Postes'!E$3:F$17,2,FALSE),"")</f>
        <v/>
      </c>
      <c r="B663" s="57"/>
      <c r="C663" s="58"/>
      <c r="D663" s="59"/>
      <c r="E663" s="59"/>
      <c r="F663" s="60"/>
      <c r="G663" s="61"/>
      <c r="H663" s="60"/>
      <c r="I663" s="61"/>
      <c r="J663" s="63"/>
      <c r="K663" s="59"/>
      <c r="L663" s="62"/>
      <c r="M663" s="52"/>
      <c r="N663" s="130"/>
      <c r="P663" s="65" t="str">
        <f t="shared" si="162"/>
        <v>NC</v>
      </c>
      <c r="X663" s="89"/>
      <c r="Y663" s="89" t="str">
        <f t="shared" si="152"/>
        <v/>
      </c>
      <c r="Z663" s="89" t="str">
        <f t="shared" si="153"/>
        <v/>
      </c>
      <c r="AA663" s="89" t="str">
        <f t="shared" si="154"/>
        <v/>
      </c>
      <c r="AB663" s="89" t="str">
        <f t="shared" si="155"/>
        <v/>
      </c>
      <c r="AC663" s="89" t="str">
        <f t="shared" si="156"/>
        <v/>
      </c>
      <c r="AD663" s="100" t="str">
        <f t="shared" si="163"/>
        <v/>
      </c>
      <c r="AE663" s="104" t="str">
        <f t="shared" si="164"/>
        <v/>
      </c>
      <c r="AF663" s="108" t="str">
        <f>IF(AE663&lt;&gt;"",HLOOKUP(AE663,Controle!$2:$3,2,FALSE)+3,"")</f>
        <v/>
      </c>
      <c r="AG663" s="104" t="str">
        <f>IF(AE663&lt;&gt;"",HLOOKUP(AE663,Controle!$2:$3,2,FALSE)+HLOOKUP(AE663,Controle!$2:$3,2,FALSE)*14-8,"")</f>
        <v/>
      </c>
      <c r="AH663" s="105" t="str">
        <f>IF(AJ663&lt;&gt;"",HLOOKUP(AJ663,Controle!$2:$3,2,FALSE)+HLOOKUP(AJ663,Controle!$2:$3,2,FALSE)*14-8,"")</f>
        <v/>
      </c>
      <c r="AI663" s="108" t="str">
        <f>IF(AJ663&lt;&gt;"",HLOOKUP(AJ663,Controle!$2:$3,2,FALSE)+3,"")</f>
        <v/>
      </c>
      <c r="AJ663" s="105" t="str">
        <f t="shared" si="165"/>
        <v/>
      </c>
      <c r="AK663" s="101" t="str">
        <f t="shared" si="166"/>
        <v/>
      </c>
      <c r="AL663" s="89" t="str">
        <f t="shared" si="157"/>
        <v/>
      </c>
      <c r="AM663" s="89" t="str">
        <f t="shared" si="158"/>
        <v/>
      </c>
      <c r="AN663" s="89" t="str">
        <f t="shared" si="159"/>
        <v/>
      </c>
      <c r="AO663" s="89" t="str">
        <f t="shared" si="160"/>
        <v/>
      </c>
      <c r="AP663" s="89" t="str">
        <f t="shared" si="161"/>
        <v/>
      </c>
    </row>
    <row r="664" spans="1:42">
      <c r="A664" t="str">
        <f>IF(B664&lt;&gt;"",VLOOKUP(B664,'Agents Postes'!E$3:F$17,2,FALSE),"")</f>
        <v/>
      </c>
      <c r="B664" s="47"/>
      <c r="C664" s="53"/>
      <c r="D664" s="49"/>
      <c r="E664" s="49"/>
      <c r="F664" s="54"/>
      <c r="G664" s="50"/>
      <c r="H664" s="54"/>
      <c r="I664" s="50"/>
      <c r="J664" s="56"/>
      <c r="K664" s="49"/>
      <c r="L664" s="55"/>
      <c r="M664" s="52"/>
      <c r="N664" s="131"/>
      <c r="P664" s="64" t="str">
        <f t="shared" si="162"/>
        <v>NC</v>
      </c>
      <c r="X664" s="89"/>
      <c r="Y664" s="89" t="str">
        <f t="shared" si="152"/>
        <v/>
      </c>
      <c r="Z664" s="89" t="str">
        <f t="shared" si="153"/>
        <v/>
      </c>
      <c r="AA664" s="89" t="str">
        <f t="shared" si="154"/>
        <v/>
      </c>
      <c r="AB664" s="89" t="str">
        <f t="shared" si="155"/>
        <v/>
      </c>
      <c r="AC664" s="89" t="str">
        <f t="shared" si="156"/>
        <v/>
      </c>
      <c r="AD664" s="100" t="str">
        <f t="shared" si="163"/>
        <v/>
      </c>
      <c r="AE664" s="104" t="str">
        <f t="shared" si="164"/>
        <v/>
      </c>
      <c r="AF664" s="108" t="str">
        <f>IF(AE664&lt;&gt;"",HLOOKUP(AE664,Controle!$2:$3,2,FALSE)+3,"")</f>
        <v/>
      </c>
      <c r="AG664" s="104" t="str">
        <f>IF(AE664&lt;&gt;"",HLOOKUP(AE664,Controle!$2:$3,2,FALSE)+HLOOKUP(AE664,Controle!$2:$3,2,FALSE)*14-8,"")</f>
        <v/>
      </c>
      <c r="AH664" s="105" t="str">
        <f>IF(AJ664&lt;&gt;"",HLOOKUP(AJ664,Controle!$2:$3,2,FALSE)+HLOOKUP(AJ664,Controle!$2:$3,2,FALSE)*14-8,"")</f>
        <v/>
      </c>
      <c r="AI664" s="108" t="str">
        <f>IF(AJ664&lt;&gt;"",HLOOKUP(AJ664,Controle!$2:$3,2,FALSE)+3,"")</f>
        <v/>
      </c>
      <c r="AJ664" s="105" t="str">
        <f t="shared" si="165"/>
        <v/>
      </c>
      <c r="AK664" s="101" t="str">
        <f t="shared" si="166"/>
        <v/>
      </c>
      <c r="AL664" s="89" t="str">
        <f t="shared" si="157"/>
        <v/>
      </c>
      <c r="AM664" s="89" t="str">
        <f t="shared" si="158"/>
        <v/>
      </c>
      <c r="AN664" s="89" t="str">
        <f t="shared" si="159"/>
        <v/>
      </c>
      <c r="AO664" s="89" t="str">
        <f t="shared" si="160"/>
        <v/>
      </c>
      <c r="AP664" s="89" t="str">
        <f t="shared" si="161"/>
        <v/>
      </c>
    </row>
    <row r="665" spans="1:42">
      <c r="A665" t="str">
        <f>IF(B665&lt;&gt;"",VLOOKUP(B665,'Agents Postes'!E$3:F$17,2,FALSE),"")</f>
        <v/>
      </c>
      <c r="B665" s="57"/>
      <c r="C665" s="58"/>
      <c r="D665" s="59"/>
      <c r="E665" s="59"/>
      <c r="F665" s="60"/>
      <c r="G665" s="61"/>
      <c r="H665" s="60"/>
      <c r="I665" s="61"/>
      <c r="J665" s="63"/>
      <c r="K665" s="59"/>
      <c r="L665" s="62"/>
      <c r="M665" s="52"/>
      <c r="N665" s="130"/>
      <c r="P665" s="65" t="str">
        <f t="shared" si="162"/>
        <v>NC</v>
      </c>
      <c r="X665" s="89"/>
      <c r="Y665" s="89" t="str">
        <f t="shared" si="152"/>
        <v/>
      </c>
      <c r="Z665" s="89" t="str">
        <f t="shared" si="153"/>
        <v/>
      </c>
      <c r="AA665" s="89" t="str">
        <f t="shared" si="154"/>
        <v/>
      </c>
      <c r="AB665" s="89" t="str">
        <f t="shared" si="155"/>
        <v/>
      </c>
      <c r="AC665" s="89" t="str">
        <f t="shared" si="156"/>
        <v/>
      </c>
      <c r="AD665" s="100" t="str">
        <f t="shared" si="163"/>
        <v/>
      </c>
      <c r="AE665" s="104" t="str">
        <f t="shared" si="164"/>
        <v/>
      </c>
      <c r="AF665" s="108" t="str">
        <f>IF(AE665&lt;&gt;"",HLOOKUP(AE665,Controle!$2:$3,2,FALSE)+3,"")</f>
        <v/>
      </c>
      <c r="AG665" s="104" t="str">
        <f>IF(AE665&lt;&gt;"",HLOOKUP(AE665,Controle!$2:$3,2,FALSE)+HLOOKUP(AE665,Controle!$2:$3,2,FALSE)*14-8,"")</f>
        <v/>
      </c>
      <c r="AH665" s="105" t="str">
        <f>IF(AJ665&lt;&gt;"",HLOOKUP(AJ665,Controle!$2:$3,2,FALSE)+HLOOKUP(AJ665,Controle!$2:$3,2,FALSE)*14-8,"")</f>
        <v/>
      </c>
      <c r="AI665" s="108" t="str">
        <f>IF(AJ665&lt;&gt;"",HLOOKUP(AJ665,Controle!$2:$3,2,FALSE)+3,"")</f>
        <v/>
      </c>
      <c r="AJ665" s="105" t="str">
        <f t="shared" si="165"/>
        <v/>
      </c>
      <c r="AK665" s="101" t="str">
        <f t="shared" si="166"/>
        <v/>
      </c>
      <c r="AL665" s="89" t="str">
        <f t="shared" si="157"/>
        <v/>
      </c>
      <c r="AM665" s="89" t="str">
        <f t="shared" si="158"/>
        <v/>
      </c>
      <c r="AN665" s="89" t="str">
        <f t="shared" si="159"/>
        <v/>
      </c>
      <c r="AO665" s="89" t="str">
        <f t="shared" si="160"/>
        <v/>
      </c>
      <c r="AP665" s="89" t="str">
        <f t="shared" si="161"/>
        <v/>
      </c>
    </row>
    <row r="666" spans="1:42">
      <c r="A666" t="str">
        <f>IF(B666&lt;&gt;"",VLOOKUP(B666,'Agents Postes'!E$3:F$17,2,FALSE),"")</f>
        <v/>
      </c>
      <c r="B666" s="47"/>
      <c r="C666" s="53"/>
      <c r="D666" s="49"/>
      <c r="E666" s="49"/>
      <c r="F666" s="54"/>
      <c r="G666" s="50"/>
      <c r="H666" s="54"/>
      <c r="I666" s="50"/>
      <c r="J666" s="56"/>
      <c r="K666" s="49"/>
      <c r="L666" s="55"/>
      <c r="M666" s="52"/>
      <c r="N666" s="131"/>
      <c r="P666" s="64" t="str">
        <f t="shared" si="162"/>
        <v>NC</v>
      </c>
      <c r="X666" s="89"/>
      <c r="Y666" s="89" t="str">
        <f t="shared" si="152"/>
        <v/>
      </c>
      <c r="Z666" s="89" t="str">
        <f t="shared" si="153"/>
        <v/>
      </c>
      <c r="AA666" s="89" t="str">
        <f t="shared" si="154"/>
        <v/>
      </c>
      <c r="AB666" s="89" t="str">
        <f t="shared" si="155"/>
        <v/>
      </c>
      <c r="AC666" s="89" t="str">
        <f t="shared" si="156"/>
        <v/>
      </c>
      <c r="AD666" s="100" t="str">
        <f t="shared" si="163"/>
        <v/>
      </c>
      <c r="AE666" s="104" t="str">
        <f t="shared" si="164"/>
        <v/>
      </c>
      <c r="AF666" s="108" t="str">
        <f>IF(AE666&lt;&gt;"",HLOOKUP(AE666,Controle!$2:$3,2,FALSE)+3,"")</f>
        <v/>
      </c>
      <c r="AG666" s="104" t="str">
        <f>IF(AE666&lt;&gt;"",HLOOKUP(AE666,Controle!$2:$3,2,FALSE)+HLOOKUP(AE666,Controle!$2:$3,2,FALSE)*14-8,"")</f>
        <v/>
      </c>
      <c r="AH666" s="105" t="str">
        <f>IF(AJ666&lt;&gt;"",HLOOKUP(AJ666,Controle!$2:$3,2,FALSE)+HLOOKUP(AJ666,Controle!$2:$3,2,FALSE)*14-8,"")</f>
        <v/>
      </c>
      <c r="AI666" s="108" t="str">
        <f>IF(AJ666&lt;&gt;"",HLOOKUP(AJ666,Controle!$2:$3,2,FALSE)+3,"")</f>
        <v/>
      </c>
      <c r="AJ666" s="105" t="str">
        <f t="shared" si="165"/>
        <v/>
      </c>
      <c r="AK666" s="101" t="str">
        <f t="shared" si="166"/>
        <v/>
      </c>
      <c r="AL666" s="89" t="str">
        <f t="shared" si="157"/>
        <v/>
      </c>
      <c r="AM666" s="89" t="str">
        <f t="shared" si="158"/>
        <v/>
      </c>
      <c r="AN666" s="89" t="str">
        <f t="shared" si="159"/>
        <v/>
      </c>
      <c r="AO666" s="89" t="str">
        <f t="shared" si="160"/>
        <v/>
      </c>
      <c r="AP666" s="89" t="str">
        <f t="shared" si="161"/>
        <v/>
      </c>
    </row>
    <row r="667" spans="1:42">
      <c r="A667" t="str">
        <f>IF(B667&lt;&gt;"",VLOOKUP(B667,'Agents Postes'!E$3:F$17,2,FALSE),"")</f>
        <v/>
      </c>
      <c r="B667" s="57"/>
      <c r="C667" s="58"/>
      <c r="D667" s="59"/>
      <c r="E667" s="59"/>
      <c r="F667" s="60"/>
      <c r="G667" s="61"/>
      <c r="H667" s="60"/>
      <c r="I667" s="61"/>
      <c r="J667" s="63"/>
      <c r="K667" s="59"/>
      <c r="L667" s="62"/>
      <c r="M667" s="52"/>
      <c r="N667" s="130"/>
      <c r="P667" s="65" t="str">
        <f t="shared" si="162"/>
        <v>NC</v>
      </c>
      <c r="X667" s="89"/>
      <c r="Y667" s="89" t="str">
        <f t="shared" si="152"/>
        <v/>
      </c>
      <c r="Z667" s="89" t="str">
        <f t="shared" si="153"/>
        <v/>
      </c>
      <c r="AA667" s="89" t="str">
        <f t="shared" si="154"/>
        <v/>
      </c>
      <c r="AB667" s="89" t="str">
        <f t="shared" si="155"/>
        <v/>
      </c>
      <c r="AC667" s="89" t="str">
        <f t="shared" si="156"/>
        <v/>
      </c>
      <c r="AD667" s="100" t="str">
        <f t="shared" si="163"/>
        <v/>
      </c>
      <c r="AE667" s="104" t="str">
        <f t="shared" si="164"/>
        <v/>
      </c>
      <c r="AF667" s="108" t="str">
        <f>IF(AE667&lt;&gt;"",HLOOKUP(AE667,Controle!$2:$3,2,FALSE)+3,"")</f>
        <v/>
      </c>
      <c r="AG667" s="104" t="str">
        <f>IF(AE667&lt;&gt;"",HLOOKUP(AE667,Controle!$2:$3,2,FALSE)+HLOOKUP(AE667,Controle!$2:$3,2,FALSE)*14-8,"")</f>
        <v/>
      </c>
      <c r="AH667" s="105" t="str">
        <f>IF(AJ667&lt;&gt;"",HLOOKUP(AJ667,Controle!$2:$3,2,FALSE)+HLOOKUP(AJ667,Controle!$2:$3,2,FALSE)*14-8,"")</f>
        <v/>
      </c>
      <c r="AI667" s="108" t="str">
        <f>IF(AJ667&lt;&gt;"",HLOOKUP(AJ667,Controle!$2:$3,2,FALSE)+3,"")</f>
        <v/>
      </c>
      <c r="AJ667" s="105" t="str">
        <f t="shared" si="165"/>
        <v/>
      </c>
      <c r="AK667" s="101" t="str">
        <f t="shared" si="166"/>
        <v/>
      </c>
      <c r="AL667" s="89" t="str">
        <f t="shared" si="157"/>
        <v/>
      </c>
      <c r="AM667" s="89" t="str">
        <f t="shared" si="158"/>
        <v/>
      </c>
      <c r="AN667" s="89" t="str">
        <f t="shared" si="159"/>
        <v/>
      </c>
      <c r="AO667" s="89" t="str">
        <f t="shared" si="160"/>
        <v/>
      </c>
      <c r="AP667" s="89" t="str">
        <f t="shared" si="161"/>
        <v/>
      </c>
    </row>
    <row r="668" spans="1:42">
      <c r="A668" t="str">
        <f>IF(B668&lt;&gt;"",VLOOKUP(B668,'Agents Postes'!E$3:F$17,2,FALSE),"")</f>
        <v/>
      </c>
      <c r="B668" s="47"/>
      <c r="C668" s="53"/>
      <c r="D668" s="49"/>
      <c r="E668" s="49"/>
      <c r="F668" s="54"/>
      <c r="G668" s="50"/>
      <c r="H668" s="54"/>
      <c r="I668" s="50"/>
      <c r="J668" s="56"/>
      <c r="K668" s="49"/>
      <c r="L668" s="55"/>
      <c r="M668" s="52"/>
      <c r="N668" s="131"/>
      <c r="P668" s="64" t="str">
        <f t="shared" si="162"/>
        <v>NC</v>
      </c>
      <c r="X668" s="89"/>
      <c r="Y668" s="89" t="str">
        <f t="shared" si="152"/>
        <v/>
      </c>
      <c r="Z668" s="89" t="str">
        <f t="shared" si="153"/>
        <v/>
      </c>
      <c r="AA668" s="89" t="str">
        <f t="shared" si="154"/>
        <v/>
      </c>
      <c r="AB668" s="89" t="str">
        <f t="shared" si="155"/>
        <v/>
      </c>
      <c r="AC668" s="89" t="str">
        <f t="shared" si="156"/>
        <v/>
      </c>
      <c r="AD668" s="100" t="str">
        <f t="shared" si="163"/>
        <v/>
      </c>
      <c r="AE668" s="104" t="str">
        <f t="shared" si="164"/>
        <v/>
      </c>
      <c r="AF668" s="108" t="str">
        <f>IF(AE668&lt;&gt;"",HLOOKUP(AE668,Controle!$2:$3,2,FALSE)+3,"")</f>
        <v/>
      </c>
      <c r="AG668" s="104" t="str">
        <f>IF(AE668&lt;&gt;"",HLOOKUP(AE668,Controle!$2:$3,2,FALSE)+HLOOKUP(AE668,Controle!$2:$3,2,FALSE)*14-8,"")</f>
        <v/>
      </c>
      <c r="AH668" s="105" t="str">
        <f>IF(AJ668&lt;&gt;"",HLOOKUP(AJ668,Controle!$2:$3,2,FALSE)+HLOOKUP(AJ668,Controle!$2:$3,2,FALSE)*14-8,"")</f>
        <v/>
      </c>
      <c r="AI668" s="108" t="str">
        <f>IF(AJ668&lt;&gt;"",HLOOKUP(AJ668,Controle!$2:$3,2,FALSE)+3,"")</f>
        <v/>
      </c>
      <c r="AJ668" s="105" t="str">
        <f t="shared" si="165"/>
        <v/>
      </c>
      <c r="AK668" s="101" t="str">
        <f t="shared" si="166"/>
        <v/>
      </c>
      <c r="AL668" s="89" t="str">
        <f t="shared" si="157"/>
        <v/>
      </c>
      <c r="AM668" s="89" t="str">
        <f t="shared" si="158"/>
        <v/>
      </c>
      <c r="AN668" s="89" t="str">
        <f t="shared" si="159"/>
        <v/>
      </c>
      <c r="AO668" s="89" t="str">
        <f t="shared" si="160"/>
        <v/>
      </c>
      <c r="AP668" s="89" t="str">
        <f t="shared" si="161"/>
        <v/>
      </c>
    </row>
    <row r="669" spans="1:42">
      <c r="A669" t="str">
        <f>IF(B669&lt;&gt;"",VLOOKUP(B669,'Agents Postes'!E$3:F$17,2,FALSE),"")</f>
        <v/>
      </c>
      <c r="B669" s="57"/>
      <c r="C669" s="58"/>
      <c r="D669" s="59"/>
      <c r="E669" s="59"/>
      <c r="F669" s="60"/>
      <c r="G669" s="61"/>
      <c r="H669" s="60"/>
      <c r="I669" s="61"/>
      <c r="J669" s="63"/>
      <c r="K669" s="59"/>
      <c r="L669" s="62"/>
      <c r="M669" s="52"/>
      <c r="N669" s="130"/>
      <c r="P669" s="65" t="str">
        <f t="shared" si="162"/>
        <v>NC</v>
      </c>
      <c r="X669" s="89"/>
      <c r="Y669" s="89" t="str">
        <f t="shared" si="152"/>
        <v/>
      </c>
      <c r="Z669" s="89" t="str">
        <f t="shared" si="153"/>
        <v/>
      </c>
      <c r="AA669" s="89" t="str">
        <f t="shared" si="154"/>
        <v/>
      </c>
      <c r="AB669" s="89" t="str">
        <f t="shared" si="155"/>
        <v/>
      </c>
      <c r="AC669" s="89" t="str">
        <f t="shared" si="156"/>
        <v/>
      </c>
      <c r="AD669" s="100" t="str">
        <f t="shared" si="163"/>
        <v/>
      </c>
      <c r="AE669" s="104" t="str">
        <f t="shared" si="164"/>
        <v/>
      </c>
      <c r="AF669" s="108" t="str">
        <f>IF(AE669&lt;&gt;"",HLOOKUP(AE669,Controle!$2:$3,2,FALSE)+3,"")</f>
        <v/>
      </c>
      <c r="AG669" s="104" t="str">
        <f>IF(AE669&lt;&gt;"",HLOOKUP(AE669,Controle!$2:$3,2,FALSE)+HLOOKUP(AE669,Controle!$2:$3,2,FALSE)*14-8,"")</f>
        <v/>
      </c>
      <c r="AH669" s="105" t="str">
        <f>IF(AJ669&lt;&gt;"",HLOOKUP(AJ669,Controle!$2:$3,2,FALSE)+HLOOKUP(AJ669,Controle!$2:$3,2,FALSE)*14-8,"")</f>
        <v/>
      </c>
      <c r="AI669" s="108" t="str">
        <f>IF(AJ669&lt;&gt;"",HLOOKUP(AJ669,Controle!$2:$3,2,FALSE)+3,"")</f>
        <v/>
      </c>
      <c r="AJ669" s="105" t="str">
        <f t="shared" si="165"/>
        <v/>
      </c>
      <c r="AK669" s="101" t="str">
        <f t="shared" si="166"/>
        <v/>
      </c>
      <c r="AL669" s="89" t="str">
        <f t="shared" si="157"/>
        <v/>
      </c>
      <c r="AM669" s="89" t="str">
        <f t="shared" si="158"/>
        <v/>
      </c>
      <c r="AN669" s="89" t="str">
        <f t="shared" si="159"/>
        <v/>
      </c>
      <c r="AO669" s="89" t="str">
        <f t="shared" si="160"/>
        <v/>
      </c>
      <c r="AP669" s="89" t="str">
        <f t="shared" si="161"/>
        <v/>
      </c>
    </row>
    <row r="670" spans="1:42">
      <c r="A670" t="str">
        <f>IF(B670&lt;&gt;"",VLOOKUP(B670,'Agents Postes'!E$3:F$17,2,FALSE),"")</f>
        <v/>
      </c>
      <c r="B670" s="47"/>
      <c r="C670" s="53"/>
      <c r="D670" s="49"/>
      <c r="E670" s="49"/>
      <c r="F670" s="54"/>
      <c r="G670" s="50"/>
      <c r="H670" s="54"/>
      <c r="I670" s="50"/>
      <c r="J670" s="56"/>
      <c r="K670" s="49"/>
      <c r="L670" s="55"/>
      <c r="M670" s="52"/>
      <c r="N670" s="131"/>
      <c r="P670" s="64" t="str">
        <f t="shared" si="162"/>
        <v>NC</v>
      </c>
      <c r="X670" s="89"/>
      <c r="Y670" s="89" t="str">
        <f t="shared" si="152"/>
        <v/>
      </c>
      <c r="Z670" s="89" t="str">
        <f t="shared" si="153"/>
        <v/>
      </c>
      <c r="AA670" s="89" t="str">
        <f t="shared" si="154"/>
        <v/>
      </c>
      <c r="AB670" s="89" t="str">
        <f t="shared" si="155"/>
        <v/>
      </c>
      <c r="AC670" s="89" t="str">
        <f t="shared" si="156"/>
        <v/>
      </c>
      <c r="AD670" s="100" t="str">
        <f t="shared" si="163"/>
        <v/>
      </c>
      <c r="AE670" s="104" t="str">
        <f t="shared" si="164"/>
        <v/>
      </c>
      <c r="AF670" s="108" t="str">
        <f>IF(AE670&lt;&gt;"",HLOOKUP(AE670,Controle!$2:$3,2,FALSE)+3,"")</f>
        <v/>
      </c>
      <c r="AG670" s="104" t="str">
        <f>IF(AE670&lt;&gt;"",HLOOKUP(AE670,Controle!$2:$3,2,FALSE)+HLOOKUP(AE670,Controle!$2:$3,2,FALSE)*14-8,"")</f>
        <v/>
      </c>
      <c r="AH670" s="105" t="str">
        <f>IF(AJ670&lt;&gt;"",HLOOKUP(AJ670,Controle!$2:$3,2,FALSE)+HLOOKUP(AJ670,Controle!$2:$3,2,FALSE)*14-8,"")</f>
        <v/>
      </c>
      <c r="AI670" s="108" t="str">
        <f>IF(AJ670&lt;&gt;"",HLOOKUP(AJ670,Controle!$2:$3,2,FALSE)+3,"")</f>
        <v/>
      </c>
      <c r="AJ670" s="105" t="str">
        <f t="shared" si="165"/>
        <v/>
      </c>
      <c r="AK670" s="101" t="str">
        <f t="shared" si="166"/>
        <v/>
      </c>
      <c r="AL670" s="89" t="str">
        <f t="shared" si="157"/>
        <v/>
      </c>
      <c r="AM670" s="89" t="str">
        <f t="shared" si="158"/>
        <v/>
      </c>
      <c r="AN670" s="89" t="str">
        <f t="shared" si="159"/>
        <v/>
      </c>
      <c r="AO670" s="89" t="str">
        <f t="shared" si="160"/>
        <v/>
      </c>
      <c r="AP670" s="89" t="str">
        <f t="shared" si="161"/>
        <v/>
      </c>
    </row>
    <row r="671" spans="1:42">
      <c r="A671" t="str">
        <f>IF(B671&lt;&gt;"",VLOOKUP(B671,'Agents Postes'!E$3:F$17,2,FALSE),"")</f>
        <v/>
      </c>
      <c r="B671" s="57"/>
      <c r="C671" s="58"/>
      <c r="D671" s="59"/>
      <c r="E671" s="59"/>
      <c r="F671" s="60"/>
      <c r="G671" s="61"/>
      <c r="H671" s="60"/>
      <c r="I671" s="61"/>
      <c r="J671" s="63"/>
      <c r="K671" s="59"/>
      <c r="L671" s="62"/>
      <c r="M671" s="52"/>
      <c r="N671" s="130"/>
      <c r="P671" s="65" t="str">
        <f t="shared" si="162"/>
        <v>NC</v>
      </c>
      <c r="X671" s="89"/>
      <c r="Y671" s="89" t="str">
        <f t="shared" si="152"/>
        <v/>
      </c>
      <c r="Z671" s="89" t="str">
        <f t="shared" si="153"/>
        <v/>
      </c>
      <c r="AA671" s="89" t="str">
        <f t="shared" si="154"/>
        <v/>
      </c>
      <c r="AB671" s="89" t="str">
        <f t="shared" si="155"/>
        <v/>
      </c>
      <c r="AC671" s="89" t="str">
        <f t="shared" si="156"/>
        <v/>
      </c>
      <c r="AD671" s="100" t="str">
        <f t="shared" si="163"/>
        <v/>
      </c>
      <c r="AE671" s="104" t="str">
        <f t="shared" si="164"/>
        <v/>
      </c>
      <c r="AF671" s="108" t="str">
        <f>IF(AE671&lt;&gt;"",HLOOKUP(AE671,Controle!$2:$3,2,FALSE)+3,"")</f>
        <v/>
      </c>
      <c r="AG671" s="104" t="str">
        <f>IF(AE671&lt;&gt;"",HLOOKUP(AE671,Controle!$2:$3,2,FALSE)+HLOOKUP(AE671,Controle!$2:$3,2,FALSE)*14-8,"")</f>
        <v/>
      </c>
      <c r="AH671" s="105" t="str">
        <f>IF(AJ671&lt;&gt;"",HLOOKUP(AJ671,Controle!$2:$3,2,FALSE)+HLOOKUP(AJ671,Controle!$2:$3,2,FALSE)*14-8,"")</f>
        <v/>
      </c>
      <c r="AI671" s="108" t="str">
        <f>IF(AJ671&lt;&gt;"",HLOOKUP(AJ671,Controle!$2:$3,2,FALSE)+3,"")</f>
        <v/>
      </c>
      <c r="AJ671" s="105" t="str">
        <f t="shared" si="165"/>
        <v/>
      </c>
      <c r="AK671" s="101" t="str">
        <f t="shared" si="166"/>
        <v/>
      </c>
      <c r="AL671" s="89" t="str">
        <f t="shared" si="157"/>
        <v/>
      </c>
      <c r="AM671" s="89" t="str">
        <f t="shared" si="158"/>
        <v/>
      </c>
      <c r="AN671" s="89" t="str">
        <f t="shared" si="159"/>
        <v/>
      </c>
      <c r="AO671" s="89" t="str">
        <f t="shared" si="160"/>
        <v/>
      </c>
      <c r="AP671" s="89" t="str">
        <f t="shared" si="161"/>
        <v/>
      </c>
    </row>
    <row r="672" spans="1:42">
      <c r="A672" t="str">
        <f>IF(B672&lt;&gt;"",VLOOKUP(B672,'Agents Postes'!E$3:F$17,2,FALSE),"")</f>
        <v/>
      </c>
      <c r="B672" s="47"/>
      <c r="C672" s="53"/>
      <c r="D672" s="49"/>
      <c r="E672" s="49"/>
      <c r="F672" s="54"/>
      <c r="G672" s="50"/>
      <c r="H672" s="54"/>
      <c r="I672" s="50"/>
      <c r="J672" s="56"/>
      <c r="K672" s="49"/>
      <c r="L672" s="55"/>
      <c r="M672" s="52"/>
      <c r="N672" s="131"/>
      <c r="P672" s="64" t="str">
        <f t="shared" si="162"/>
        <v>NC</v>
      </c>
      <c r="X672" s="89"/>
      <c r="Y672" s="89" t="str">
        <f t="shared" si="152"/>
        <v/>
      </c>
      <c r="Z672" s="89" t="str">
        <f t="shared" si="153"/>
        <v/>
      </c>
      <c r="AA672" s="89" t="str">
        <f t="shared" si="154"/>
        <v/>
      </c>
      <c r="AB672" s="89" t="str">
        <f t="shared" si="155"/>
        <v/>
      </c>
      <c r="AC672" s="89" t="str">
        <f t="shared" si="156"/>
        <v/>
      </c>
      <c r="AD672" s="100" t="str">
        <f t="shared" si="163"/>
        <v/>
      </c>
      <c r="AE672" s="104" t="str">
        <f t="shared" si="164"/>
        <v/>
      </c>
      <c r="AF672" s="108" t="str">
        <f>IF(AE672&lt;&gt;"",HLOOKUP(AE672,Controle!$2:$3,2,FALSE)+3,"")</f>
        <v/>
      </c>
      <c r="AG672" s="104" t="str">
        <f>IF(AE672&lt;&gt;"",HLOOKUP(AE672,Controle!$2:$3,2,FALSE)+HLOOKUP(AE672,Controle!$2:$3,2,FALSE)*14-8,"")</f>
        <v/>
      </c>
      <c r="AH672" s="105" t="str">
        <f>IF(AJ672&lt;&gt;"",HLOOKUP(AJ672,Controle!$2:$3,2,FALSE)+HLOOKUP(AJ672,Controle!$2:$3,2,FALSE)*14-8,"")</f>
        <v/>
      </c>
      <c r="AI672" s="108" t="str">
        <f>IF(AJ672&lt;&gt;"",HLOOKUP(AJ672,Controle!$2:$3,2,FALSE)+3,"")</f>
        <v/>
      </c>
      <c r="AJ672" s="105" t="str">
        <f t="shared" si="165"/>
        <v/>
      </c>
      <c r="AK672" s="101" t="str">
        <f t="shared" si="166"/>
        <v/>
      </c>
      <c r="AL672" s="89" t="str">
        <f t="shared" si="157"/>
        <v/>
      </c>
      <c r="AM672" s="89" t="str">
        <f t="shared" si="158"/>
        <v/>
      </c>
      <c r="AN672" s="89" t="str">
        <f t="shared" si="159"/>
        <v/>
      </c>
      <c r="AO672" s="89" t="str">
        <f t="shared" si="160"/>
        <v/>
      </c>
      <c r="AP672" s="89" t="str">
        <f t="shared" si="161"/>
        <v/>
      </c>
    </row>
    <row r="673" spans="1:42">
      <c r="A673" t="str">
        <f>IF(B673&lt;&gt;"",VLOOKUP(B673,'Agents Postes'!E$3:F$17,2,FALSE),"")</f>
        <v/>
      </c>
      <c r="B673" s="57"/>
      <c r="C673" s="58"/>
      <c r="D673" s="59"/>
      <c r="E673" s="59"/>
      <c r="F673" s="60"/>
      <c r="G673" s="61"/>
      <c r="H673" s="60"/>
      <c r="I673" s="61"/>
      <c r="J673" s="63"/>
      <c r="K673" s="59"/>
      <c r="L673" s="62"/>
      <c r="M673" s="52"/>
      <c r="N673" s="130"/>
      <c r="P673" s="65" t="str">
        <f t="shared" si="162"/>
        <v>NC</v>
      </c>
      <c r="X673" s="89"/>
      <c r="Y673" s="89" t="str">
        <f t="shared" si="152"/>
        <v/>
      </c>
      <c r="Z673" s="89" t="str">
        <f t="shared" si="153"/>
        <v/>
      </c>
      <c r="AA673" s="89" t="str">
        <f t="shared" si="154"/>
        <v/>
      </c>
      <c r="AB673" s="89" t="str">
        <f t="shared" si="155"/>
        <v/>
      </c>
      <c r="AC673" s="89" t="str">
        <f t="shared" si="156"/>
        <v/>
      </c>
      <c r="AD673" s="100" t="str">
        <f t="shared" si="163"/>
        <v/>
      </c>
      <c r="AE673" s="104" t="str">
        <f t="shared" si="164"/>
        <v/>
      </c>
      <c r="AF673" s="108" t="str">
        <f>IF(AE673&lt;&gt;"",HLOOKUP(AE673,Controle!$2:$3,2,FALSE)+3,"")</f>
        <v/>
      </c>
      <c r="AG673" s="104" t="str">
        <f>IF(AE673&lt;&gt;"",HLOOKUP(AE673,Controle!$2:$3,2,FALSE)+HLOOKUP(AE673,Controle!$2:$3,2,FALSE)*14-8,"")</f>
        <v/>
      </c>
      <c r="AH673" s="105" t="str">
        <f>IF(AJ673&lt;&gt;"",HLOOKUP(AJ673,Controle!$2:$3,2,FALSE)+HLOOKUP(AJ673,Controle!$2:$3,2,FALSE)*14-8,"")</f>
        <v/>
      </c>
      <c r="AI673" s="108" t="str">
        <f>IF(AJ673&lt;&gt;"",HLOOKUP(AJ673,Controle!$2:$3,2,FALSE)+3,"")</f>
        <v/>
      </c>
      <c r="AJ673" s="105" t="str">
        <f t="shared" si="165"/>
        <v/>
      </c>
      <c r="AK673" s="101" t="str">
        <f t="shared" si="166"/>
        <v/>
      </c>
      <c r="AL673" s="89" t="str">
        <f t="shared" si="157"/>
        <v/>
      </c>
      <c r="AM673" s="89" t="str">
        <f t="shared" si="158"/>
        <v/>
      </c>
      <c r="AN673" s="89" t="str">
        <f t="shared" si="159"/>
        <v/>
      </c>
      <c r="AO673" s="89" t="str">
        <f t="shared" si="160"/>
        <v/>
      </c>
      <c r="AP673" s="89" t="str">
        <f t="shared" si="161"/>
        <v/>
      </c>
    </row>
    <row r="674" spans="1:42">
      <c r="A674" t="str">
        <f>IF(B674&lt;&gt;"",VLOOKUP(B674,'Agents Postes'!E$3:F$17,2,FALSE),"")</f>
        <v/>
      </c>
      <c r="B674" s="47"/>
      <c r="C674" s="53"/>
      <c r="D674" s="49"/>
      <c r="E674" s="49"/>
      <c r="F674" s="54"/>
      <c r="G674" s="50"/>
      <c r="H674" s="54"/>
      <c r="I674" s="50"/>
      <c r="J674" s="56"/>
      <c r="K674" s="49"/>
      <c r="L674" s="55"/>
      <c r="M674" s="52"/>
      <c r="N674" s="131"/>
      <c r="P674" s="64" t="str">
        <f t="shared" si="162"/>
        <v>NC</v>
      </c>
      <c r="X674" s="89"/>
      <c r="Y674" s="89" t="str">
        <f t="shared" si="152"/>
        <v/>
      </c>
      <c r="Z674" s="89" t="str">
        <f t="shared" si="153"/>
        <v/>
      </c>
      <c r="AA674" s="89" t="str">
        <f t="shared" si="154"/>
        <v/>
      </c>
      <c r="AB674" s="89" t="str">
        <f t="shared" si="155"/>
        <v/>
      </c>
      <c r="AC674" s="89" t="str">
        <f t="shared" si="156"/>
        <v/>
      </c>
      <c r="AD674" s="100" t="str">
        <f t="shared" si="163"/>
        <v/>
      </c>
      <c r="AE674" s="104" t="str">
        <f t="shared" si="164"/>
        <v/>
      </c>
      <c r="AF674" s="108" t="str">
        <f>IF(AE674&lt;&gt;"",HLOOKUP(AE674,Controle!$2:$3,2,FALSE)+3,"")</f>
        <v/>
      </c>
      <c r="AG674" s="104" t="str">
        <f>IF(AE674&lt;&gt;"",HLOOKUP(AE674,Controle!$2:$3,2,FALSE)+HLOOKUP(AE674,Controle!$2:$3,2,FALSE)*14-8,"")</f>
        <v/>
      </c>
      <c r="AH674" s="105" t="str">
        <f>IF(AJ674&lt;&gt;"",HLOOKUP(AJ674,Controle!$2:$3,2,FALSE)+HLOOKUP(AJ674,Controle!$2:$3,2,FALSE)*14-8,"")</f>
        <v/>
      </c>
      <c r="AI674" s="108" t="str">
        <f>IF(AJ674&lt;&gt;"",HLOOKUP(AJ674,Controle!$2:$3,2,FALSE)+3,"")</f>
        <v/>
      </c>
      <c r="AJ674" s="105" t="str">
        <f t="shared" si="165"/>
        <v/>
      </c>
      <c r="AK674" s="101" t="str">
        <f t="shared" si="166"/>
        <v/>
      </c>
      <c r="AL674" s="89" t="str">
        <f t="shared" si="157"/>
        <v/>
      </c>
      <c r="AM674" s="89" t="str">
        <f t="shared" si="158"/>
        <v/>
      </c>
      <c r="AN674" s="89" t="str">
        <f t="shared" si="159"/>
        <v/>
      </c>
      <c r="AO674" s="89" t="str">
        <f t="shared" si="160"/>
        <v/>
      </c>
      <c r="AP674" s="89" t="str">
        <f t="shared" si="161"/>
        <v/>
      </c>
    </row>
    <row r="675" spans="1:42">
      <c r="A675" t="str">
        <f>IF(B675&lt;&gt;"",VLOOKUP(B675,'Agents Postes'!E$3:F$17,2,FALSE),"")</f>
        <v/>
      </c>
      <c r="B675" s="57"/>
      <c r="C675" s="58"/>
      <c r="D675" s="59"/>
      <c r="E675" s="59"/>
      <c r="F675" s="60"/>
      <c r="G675" s="61"/>
      <c r="H675" s="60"/>
      <c r="I675" s="61"/>
      <c r="J675" s="63"/>
      <c r="K675" s="59"/>
      <c r="L675" s="62"/>
      <c r="M675" s="52"/>
      <c r="N675" s="130"/>
      <c r="P675" s="65" t="str">
        <f t="shared" si="162"/>
        <v>NC</v>
      </c>
      <c r="X675" s="89"/>
      <c r="Y675" s="89" t="str">
        <f t="shared" si="152"/>
        <v/>
      </c>
      <c r="Z675" s="89" t="str">
        <f t="shared" si="153"/>
        <v/>
      </c>
      <c r="AA675" s="89" t="str">
        <f t="shared" si="154"/>
        <v/>
      </c>
      <c r="AB675" s="89" t="str">
        <f t="shared" si="155"/>
        <v/>
      </c>
      <c r="AC675" s="89" t="str">
        <f t="shared" si="156"/>
        <v/>
      </c>
      <c r="AD675" s="100" t="str">
        <f t="shared" si="163"/>
        <v/>
      </c>
      <c r="AE675" s="104" t="str">
        <f t="shared" si="164"/>
        <v/>
      </c>
      <c r="AF675" s="108" t="str">
        <f>IF(AE675&lt;&gt;"",HLOOKUP(AE675,Controle!$2:$3,2,FALSE)+3,"")</f>
        <v/>
      </c>
      <c r="AG675" s="104" t="str">
        <f>IF(AE675&lt;&gt;"",HLOOKUP(AE675,Controle!$2:$3,2,FALSE)+HLOOKUP(AE675,Controle!$2:$3,2,FALSE)*14-8,"")</f>
        <v/>
      </c>
      <c r="AH675" s="105" t="str">
        <f>IF(AJ675&lt;&gt;"",HLOOKUP(AJ675,Controle!$2:$3,2,FALSE)+HLOOKUP(AJ675,Controle!$2:$3,2,FALSE)*14-8,"")</f>
        <v/>
      </c>
      <c r="AI675" s="108" t="str">
        <f>IF(AJ675&lt;&gt;"",HLOOKUP(AJ675,Controle!$2:$3,2,FALSE)+3,"")</f>
        <v/>
      </c>
      <c r="AJ675" s="105" t="str">
        <f t="shared" si="165"/>
        <v/>
      </c>
      <c r="AK675" s="101" t="str">
        <f t="shared" si="166"/>
        <v/>
      </c>
      <c r="AL675" s="89" t="str">
        <f t="shared" si="157"/>
        <v/>
      </c>
      <c r="AM675" s="89" t="str">
        <f t="shared" si="158"/>
        <v/>
      </c>
      <c r="AN675" s="89" t="str">
        <f t="shared" si="159"/>
        <v/>
      </c>
      <c r="AO675" s="89" t="str">
        <f t="shared" si="160"/>
        <v/>
      </c>
      <c r="AP675" s="89" t="str">
        <f t="shared" si="161"/>
        <v/>
      </c>
    </row>
    <row r="676" spans="1:42">
      <c r="A676" t="str">
        <f>IF(B676&lt;&gt;"",VLOOKUP(B676,'Agents Postes'!E$3:F$17,2,FALSE),"")</f>
        <v/>
      </c>
      <c r="B676" s="47"/>
      <c r="C676" s="53"/>
      <c r="D676" s="49"/>
      <c r="E676" s="49"/>
      <c r="F676" s="54"/>
      <c r="G676" s="50"/>
      <c r="H676" s="54"/>
      <c r="I676" s="50"/>
      <c r="J676" s="56"/>
      <c r="K676" s="49"/>
      <c r="L676" s="55"/>
      <c r="M676" s="52"/>
      <c r="N676" s="131"/>
      <c r="P676" s="64" t="str">
        <f t="shared" si="162"/>
        <v>NC</v>
      </c>
      <c r="X676" s="89"/>
      <c r="Y676" s="89" t="str">
        <f t="shared" si="152"/>
        <v/>
      </c>
      <c r="Z676" s="89" t="str">
        <f t="shared" si="153"/>
        <v/>
      </c>
      <c r="AA676" s="89" t="str">
        <f t="shared" si="154"/>
        <v/>
      </c>
      <c r="AB676" s="89" t="str">
        <f t="shared" si="155"/>
        <v/>
      </c>
      <c r="AC676" s="89" t="str">
        <f t="shared" si="156"/>
        <v/>
      </c>
      <c r="AD676" s="100" t="str">
        <f t="shared" si="163"/>
        <v/>
      </c>
      <c r="AE676" s="104" t="str">
        <f t="shared" si="164"/>
        <v/>
      </c>
      <c r="AF676" s="108" t="str">
        <f>IF(AE676&lt;&gt;"",HLOOKUP(AE676,Controle!$2:$3,2,FALSE)+3,"")</f>
        <v/>
      </c>
      <c r="AG676" s="104" t="str">
        <f>IF(AE676&lt;&gt;"",HLOOKUP(AE676,Controle!$2:$3,2,FALSE)+HLOOKUP(AE676,Controle!$2:$3,2,FALSE)*14-8,"")</f>
        <v/>
      </c>
      <c r="AH676" s="105" t="str">
        <f>IF(AJ676&lt;&gt;"",HLOOKUP(AJ676,Controle!$2:$3,2,FALSE)+HLOOKUP(AJ676,Controle!$2:$3,2,FALSE)*14-8,"")</f>
        <v/>
      </c>
      <c r="AI676" s="108" t="str">
        <f>IF(AJ676&lt;&gt;"",HLOOKUP(AJ676,Controle!$2:$3,2,FALSE)+3,"")</f>
        <v/>
      </c>
      <c r="AJ676" s="105" t="str">
        <f t="shared" si="165"/>
        <v/>
      </c>
      <c r="AK676" s="101" t="str">
        <f t="shared" si="166"/>
        <v/>
      </c>
      <c r="AL676" s="89" t="str">
        <f t="shared" si="157"/>
        <v/>
      </c>
      <c r="AM676" s="89" t="str">
        <f t="shared" si="158"/>
        <v/>
      </c>
      <c r="AN676" s="89" t="str">
        <f t="shared" si="159"/>
        <v/>
      </c>
      <c r="AO676" s="89" t="str">
        <f t="shared" si="160"/>
        <v/>
      </c>
      <c r="AP676" s="89" t="str">
        <f t="shared" si="161"/>
        <v/>
      </c>
    </row>
    <row r="677" spans="1:42">
      <c r="A677" t="str">
        <f>IF(B677&lt;&gt;"",VLOOKUP(B677,'Agents Postes'!E$3:F$17,2,FALSE),"")</f>
        <v/>
      </c>
      <c r="B677" s="57"/>
      <c r="C677" s="58"/>
      <c r="D677" s="59"/>
      <c r="E677" s="59"/>
      <c r="F677" s="60"/>
      <c r="G677" s="61"/>
      <c r="H677" s="60"/>
      <c r="I677" s="61"/>
      <c r="J677" s="63"/>
      <c r="K677" s="59"/>
      <c r="L677" s="62"/>
      <c r="M677" s="52"/>
      <c r="N677" s="130"/>
      <c r="P677" s="65" t="str">
        <f t="shared" si="162"/>
        <v>NC</v>
      </c>
      <c r="X677" s="89"/>
      <c r="Y677" s="89" t="str">
        <f t="shared" si="152"/>
        <v/>
      </c>
      <c r="Z677" s="89" t="str">
        <f t="shared" si="153"/>
        <v/>
      </c>
      <c r="AA677" s="89" t="str">
        <f t="shared" si="154"/>
        <v/>
      </c>
      <c r="AB677" s="89" t="str">
        <f t="shared" si="155"/>
        <v/>
      </c>
      <c r="AC677" s="89" t="str">
        <f t="shared" si="156"/>
        <v/>
      </c>
      <c r="AD677" s="100" t="str">
        <f t="shared" si="163"/>
        <v/>
      </c>
      <c r="AE677" s="104" t="str">
        <f t="shared" si="164"/>
        <v/>
      </c>
      <c r="AF677" s="108" t="str">
        <f>IF(AE677&lt;&gt;"",HLOOKUP(AE677,Controle!$2:$3,2,FALSE)+3,"")</f>
        <v/>
      </c>
      <c r="AG677" s="104" t="str">
        <f>IF(AE677&lt;&gt;"",HLOOKUP(AE677,Controle!$2:$3,2,FALSE)+HLOOKUP(AE677,Controle!$2:$3,2,FALSE)*14-8,"")</f>
        <v/>
      </c>
      <c r="AH677" s="105" t="str">
        <f>IF(AJ677&lt;&gt;"",HLOOKUP(AJ677,Controle!$2:$3,2,FALSE)+HLOOKUP(AJ677,Controle!$2:$3,2,FALSE)*14-8,"")</f>
        <v/>
      </c>
      <c r="AI677" s="108" t="str">
        <f>IF(AJ677&lt;&gt;"",HLOOKUP(AJ677,Controle!$2:$3,2,FALSE)+3,"")</f>
        <v/>
      </c>
      <c r="AJ677" s="105" t="str">
        <f t="shared" si="165"/>
        <v/>
      </c>
      <c r="AK677" s="101" t="str">
        <f t="shared" si="166"/>
        <v/>
      </c>
      <c r="AL677" s="89" t="str">
        <f t="shared" si="157"/>
        <v/>
      </c>
      <c r="AM677" s="89" t="str">
        <f t="shared" si="158"/>
        <v/>
      </c>
      <c r="AN677" s="89" t="str">
        <f t="shared" si="159"/>
        <v/>
      </c>
      <c r="AO677" s="89" t="str">
        <f t="shared" si="160"/>
        <v/>
      </c>
      <c r="AP677" s="89" t="str">
        <f t="shared" si="161"/>
        <v/>
      </c>
    </row>
    <row r="678" spans="1:42">
      <c r="A678" t="str">
        <f>IF(B678&lt;&gt;"",VLOOKUP(B678,'Agents Postes'!E$3:F$17,2,FALSE),"")</f>
        <v/>
      </c>
      <c r="B678" s="47"/>
      <c r="C678" s="53"/>
      <c r="D678" s="49"/>
      <c r="E678" s="49"/>
      <c r="F678" s="54"/>
      <c r="G678" s="50"/>
      <c r="H678" s="54"/>
      <c r="I678" s="50"/>
      <c r="J678" s="56"/>
      <c r="K678" s="49"/>
      <c r="L678" s="55"/>
      <c r="M678" s="52"/>
      <c r="N678" s="131"/>
      <c r="P678" s="64" t="str">
        <f t="shared" si="162"/>
        <v>NC</v>
      </c>
      <c r="X678" s="89"/>
      <c r="Y678" s="89" t="str">
        <f t="shared" si="152"/>
        <v/>
      </c>
      <c r="Z678" s="89" t="str">
        <f t="shared" si="153"/>
        <v/>
      </c>
      <c r="AA678" s="89" t="str">
        <f t="shared" si="154"/>
        <v/>
      </c>
      <c r="AB678" s="89" t="str">
        <f t="shared" si="155"/>
        <v/>
      </c>
      <c r="AC678" s="89" t="str">
        <f t="shared" si="156"/>
        <v/>
      </c>
      <c r="AD678" s="100" t="str">
        <f t="shared" si="163"/>
        <v/>
      </c>
      <c r="AE678" s="104" t="str">
        <f t="shared" si="164"/>
        <v/>
      </c>
      <c r="AF678" s="108" t="str">
        <f>IF(AE678&lt;&gt;"",HLOOKUP(AE678,Controle!$2:$3,2,FALSE)+3,"")</f>
        <v/>
      </c>
      <c r="AG678" s="104" t="str">
        <f>IF(AE678&lt;&gt;"",HLOOKUP(AE678,Controle!$2:$3,2,FALSE)+HLOOKUP(AE678,Controle!$2:$3,2,FALSE)*14-8,"")</f>
        <v/>
      </c>
      <c r="AH678" s="105" t="str">
        <f>IF(AJ678&lt;&gt;"",HLOOKUP(AJ678,Controle!$2:$3,2,FALSE)+HLOOKUP(AJ678,Controle!$2:$3,2,FALSE)*14-8,"")</f>
        <v/>
      </c>
      <c r="AI678" s="108" t="str">
        <f>IF(AJ678&lt;&gt;"",HLOOKUP(AJ678,Controle!$2:$3,2,FALSE)+3,"")</f>
        <v/>
      </c>
      <c r="AJ678" s="105" t="str">
        <f t="shared" si="165"/>
        <v/>
      </c>
      <c r="AK678" s="101" t="str">
        <f t="shared" si="166"/>
        <v/>
      </c>
      <c r="AL678" s="89" t="str">
        <f t="shared" si="157"/>
        <v/>
      </c>
      <c r="AM678" s="89" t="str">
        <f t="shared" si="158"/>
        <v/>
      </c>
      <c r="AN678" s="89" t="str">
        <f t="shared" si="159"/>
        <v/>
      </c>
      <c r="AO678" s="89" t="str">
        <f t="shared" si="160"/>
        <v/>
      </c>
      <c r="AP678" s="89" t="str">
        <f t="shared" si="161"/>
        <v/>
      </c>
    </row>
    <row r="679" spans="1:42">
      <c r="A679" t="str">
        <f>IF(B679&lt;&gt;"",VLOOKUP(B679,'Agents Postes'!E$3:F$17,2,FALSE),"")</f>
        <v/>
      </c>
      <c r="B679" s="57"/>
      <c r="C679" s="58"/>
      <c r="D679" s="59"/>
      <c r="E679" s="59"/>
      <c r="F679" s="60"/>
      <c r="G679" s="61"/>
      <c r="H679" s="60"/>
      <c r="I679" s="61"/>
      <c r="J679" s="63"/>
      <c r="K679" s="59"/>
      <c r="L679" s="62"/>
      <c r="M679" s="52"/>
      <c r="N679" s="130"/>
      <c r="P679" s="65" t="str">
        <f t="shared" si="162"/>
        <v>NC</v>
      </c>
      <c r="X679" s="89"/>
      <c r="Y679" s="89" t="str">
        <f t="shared" si="152"/>
        <v/>
      </c>
      <c r="Z679" s="89" t="str">
        <f t="shared" si="153"/>
        <v/>
      </c>
      <c r="AA679" s="89" t="str">
        <f t="shared" si="154"/>
        <v/>
      </c>
      <c r="AB679" s="89" t="str">
        <f t="shared" si="155"/>
        <v/>
      </c>
      <c r="AC679" s="89" t="str">
        <f t="shared" si="156"/>
        <v/>
      </c>
      <c r="AD679" s="100" t="str">
        <f t="shared" si="163"/>
        <v/>
      </c>
      <c r="AE679" s="104" t="str">
        <f t="shared" si="164"/>
        <v/>
      </c>
      <c r="AF679" s="108" t="str">
        <f>IF(AE679&lt;&gt;"",HLOOKUP(AE679,Controle!$2:$3,2,FALSE)+3,"")</f>
        <v/>
      </c>
      <c r="AG679" s="104" t="str">
        <f>IF(AE679&lt;&gt;"",HLOOKUP(AE679,Controle!$2:$3,2,FALSE)+HLOOKUP(AE679,Controle!$2:$3,2,FALSE)*14-8,"")</f>
        <v/>
      </c>
      <c r="AH679" s="105" t="str">
        <f>IF(AJ679&lt;&gt;"",HLOOKUP(AJ679,Controle!$2:$3,2,FALSE)+HLOOKUP(AJ679,Controle!$2:$3,2,FALSE)*14-8,"")</f>
        <v/>
      </c>
      <c r="AI679" s="108" t="str">
        <f>IF(AJ679&lt;&gt;"",HLOOKUP(AJ679,Controle!$2:$3,2,FALSE)+3,"")</f>
        <v/>
      </c>
      <c r="AJ679" s="105" t="str">
        <f t="shared" si="165"/>
        <v/>
      </c>
      <c r="AK679" s="101" t="str">
        <f t="shared" si="166"/>
        <v/>
      </c>
      <c r="AL679" s="89" t="str">
        <f t="shared" si="157"/>
        <v/>
      </c>
      <c r="AM679" s="89" t="str">
        <f t="shared" si="158"/>
        <v/>
      </c>
      <c r="AN679" s="89" t="str">
        <f t="shared" si="159"/>
        <v/>
      </c>
      <c r="AO679" s="89" t="str">
        <f t="shared" si="160"/>
        <v/>
      </c>
      <c r="AP679" s="89" t="str">
        <f t="shared" si="161"/>
        <v/>
      </c>
    </row>
    <row r="680" spans="1:42">
      <c r="A680" t="str">
        <f>IF(B680&lt;&gt;"",VLOOKUP(B680,'Agents Postes'!E$3:F$17,2,FALSE),"")</f>
        <v/>
      </c>
      <c r="B680" s="47"/>
      <c r="C680" s="53"/>
      <c r="D680" s="49"/>
      <c r="E680" s="49"/>
      <c r="F680" s="54"/>
      <c r="G680" s="50"/>
      <c r="H680" s="54"/>
      <c r="I680" s="50"/>
      <c r="J680" s="56"/>
      <c r="K680" s="49"/>
      <c r="L680" s="55"/>
      <c r="M680" s="52"/>
      <c r="N680" s="131"/>
      <c r="P680" s="64" t="str">
        <f t="shared" si="162"/>
        <v>NC</v>
      </c>
      <c r="X680" s="89"/>
      <c r="Y680" s="89" t="str">
        <f t="shared" si="152"/>
        <v/>
      </c>
      <c r="Z680" s="89" t="str">
        <f t="shared" si="153"/>
        <v/>
      </c>
      <c r="AA680" s="89" t="str">
        <f t="shared" si="154"/>
        <v/>
      </c>
      <c r="AB680" s="89" t="str">
        <f t="shared" si="155"/>
        <v/>
      </c>
      <c r="AC680" s="89" t="str">
        <f t="shared" si="156"/>
        <v/>
      </c>
      <c r="AD680" s="100" t="str">
        <f t="shared" si="163"/>
        <v/>
      </c>
      <c r="AE680" s="104" t="str">
        <f t="shared" si="164"/>
        <v/>
      </c>
      <c r="AF680" s="108" t="str">
        <f>IF(AE680&lt;&gt;"",HLOOKUP(AE680,Controle!$2:$3,2,FALSE)+3,"")</f>
        <v/>
      </c>
      <c r="AG680" s="104" t="str">
        <f>IF(AE680&lt;&gt;"",HLOOKUP(AE680,Controle!$2:$3,2,FALSE)+HLOOKUP(AE680,Controle!$2:$3,2,FALSE)*14-8,"")</f>
        <v/>
      </c>
      <c r="AH680" s="105" t="str">
        <f>IF(AJ680&lt;&gt;"",HLOOKUP(AJ680,Controle!$2:$3,2,FALSE)+HLOOKUP(AJ680,Controle!$2:$3,2,FALSE)*14-8,"")</f>
        <v/>
      </c>
      <c r="AI680" s="108" t="str">
        <f>IF(AJ680&lt;&gt;"",HLOOKUP(AJ680,Controle!$2:$3,2,FALSE)+3,"")</f>
        <v/>
      </c>
      <c r="AJ680" s="105" t="str">
        <f t="shared" si="165"/>
        <v/>
      </c>
      <c r="AK680" s="101" t="str">
        <f t="shared" si="166"/>
        <v/>
      </c>
      <c r="AL680" s="89" t="str">
        <f t="shared" si="157"/>
        <v/>
      </c>
      <c r="AM680" s="89" t="str">
        <f t="shared" si="158"/>
        <v/>
      </c>
      <c r="AN680" s="89" t="str">
        <f t="shared" si="159"/>
        <v/>
      </c>
      <c r="AO680" s="89" t="str">
        <f t="shared" si="160"/>
        <v/>
      </c>
      <c r="AP680" s="89" t="str">
        <f t="shared" si="161"/>
        <v/>
      </c>
    </row>
    <row r="681" spans="1:42">
      <c r="A681" t="str">
        <f>IF(B681&lt;&gt;"",VLOOKUP(B681,'Agents Postes'!E$3:F$17,2,FALSE),"")</f>
        <v/>
      </c>
      <c r="B681" s="57"/>
      <c r="C681" s="58"/>
      <c r="D681" s="59"/>
      <c r="E681" s="59"/>
      <c r="F681" s="60"/>
      <c r="G681" s="61"/>
      <c r="H681" s="60"/>
      <c r="I681" s="61"/>
      <c r="J681" s="63"/>
      <c r="K681" s="59"/>
      <c r="L681" s="62"/>
      <c r="M681" s="52"/>
      <c r="N681" s="130"/>
      <c r="P681" s="65" t="str">
        <f t="shared" si="162"/>
        <v>NC</v>
      </c>
      <c r="X681" s="89"/>
      <c r="Y681" s="89" t="str">
        <f t="shared" si="152"/>
        <v/>
      </c>
      <c r="Z681" s="89" t="str">
        <f t="shared" si="153"/>
        <v/>
      </c>
      <c r="AA681" s="89" t="str">
        <f t="shared" si="154"/>
        <v/>
      </c>
      <c r="AB681" s="89" t="str">
        <f t="shared" si="155"/>
        <v/>
      </c>
      <c r="AC681" s="89" t="str">
        <f t="shared" si="156"/>
        <v/>
      </c>
      <c r="AD681" s="100" t="str">
        <f t="shared" si="163"/>
        <v/>
      </c>
      <c r="AE681" s="104" t="str">
        <f t="shared" si="164"/>
        <v/>
      </c>
      <c r="AF681" s="108" t="str">
        <f>IF(AE681&lt;&gt;"",HLOOKUP(AE681,Controle!$2:$3,2,FALSE)+3,"")</f>
        <v/>
      </c>
      <c r="AG681" s="104" t="str">
        <f>IF(AE681&lt;&gt;"",HLOOKUP(AE681,Controle!$2:$3,2,FALSE)+HLOOKUP(AE681,Controle!$2:$3,2,FALSE)*14-8,"")</f>
        <v/>
      </c>
      <c r="AH681" s="105" t="str">
        <f>IF(AJ681&lt;&gt;"",HLOOKUP(AJ681,Controle!$2:$3,2,FALSE)+HLOOKUP(AJ681,Controle!$2:$3,2,FALSE)*14-8,"")</f>
        <v/>
      </c>
      <c r="AI681" s="108" t="str">
        <f>IF(AJ681&lt;&gt;"",HLOOKUP(AJ681,Controle!$2:$3,2,FALSE)+3,"")</f>
        <v/>
      </c>
      <c r="AJ681" s="105" t="str">
        <f t="shared" si="165"/>
        <v/>
      </c>
      <c r="AK681" s="101" t="str">
        <f t="shared" si="166"/>
        <v/>
      </c>
      <c r="AL681" s="89" t="str">
        <f t="shared" si="157"/>
        <v/>
      </c>
      <c r="AM681" s="89" t="str">
        <f t="shared" si="158"/>
        <v/>
      </c>
      <c r="AN681" s="89" t="str">
        <f t="shared" si="159"/>
        <v/>
      </c>
      <c r="AO681" s="89" t="str">
        <f t="shared" si="160"/>
        <v/>
      </c>
      <c r="AP681" s="89" t="str">
        <f t="shared" si="161"/>
        <v/>
      </c>
    </row>
    <row r="682" spans="1:42">
      <c r="A682" t="str">
        <f>IF(B682&lt;&gt;"",VLOOKUP(B682,'Agents Postes'!E$3:F$17,2,FALSE),"")</f>
        <v/>
      </c>
      <c r="B682" s="47"/>
      <c r="C682" s="53"/>
      <c r="D682" s="49"/>
      <c r="E682" s="49"/>
      <c r="F682" s="54"/>
      <c r="G682" s="50"/>
      <c r="H682" s="54"/>
      <c r="I682" s="50"/>
      <c r="J682" s="56"/>
      <c r="K682" s="49"/>
      <c r="L682" s="55"/>
      <c r="M682" s="52"/>
      <c r="N682" s="131"/>
      <c r="P682" s="64" t="str">
        <f t="shared" si="162"/>
        <v>NC</v>
      </c>
      <c r="X682" s="89"/>
      <c r="Y682" s="89" t="str">
        <f t="shared" si="152"/>
        <v/>
      </c>
      <c r="Z682" s="89" t="str">
        <f t="shared" si="153"/>
        <v/>
      </c>
      <c r="AA682" s="89" t="str">
        <f t="shared" si="154"/>
        <v/>
      </c>
      <c r="AB682" s="89" t="str">
        <f t="shared" si="155"/>
        <v/>
      </c>
      <c r="AC682" s="89" t="str">
        <f t="shared" si="156"/>
        <v/>
      </c>
      <c r="AD682" s="100" t="str">
        <f t="shared" si="163"/>
        <v/>
      </c>
      <c r="AE682" s="104" t="str">
        <f t="shared" si="164"/>
        <v/>
      </c>
      <c r="AF682" s="108" t="str">
        <f>IF(AE682&lt;&gt;"",HLOOKUP(AE682,Controle!$2:$3,2,FALSE)+3,"")</f>
        <v/>
      </c>
      <c r="AG682" s="104" t="str">
        <f>IF(AE682&lt;&gt;"",HLOOKUP(AE682,Controle!$2:$3,2,FALSE)+HLOOKUP(AE682,Controle!$2:$3,2,FALSE)*14-8,"")</f>
        <v/>
      </c>
      <c r="AH682" s="105" t="str">
        <f>IF(AJ682&lt;&gt;"",HLOOKUP(AJ682,Controle!$2:$3,2,FALSE)+HLOOKUP(AJ682,Controle!$2:$3,2,FALSE)*14-8,"")</f>
        <v/>
      </c>
      <c r="AI682" s="108" t="str">
        <f>IF(AJ682&lt;&gt;"",HLOOKUP(AJ682,Controle!$2:$3,2,FALSE)+3,"")</f>
        <v/>
      </c>
      <c r="AJ682" s="105" t="str">
        <f t="shared" si="165"/>
        <v/>
      </c>
      <c r="AK682" s="101" t="str">
        <f t="shared" si="166"/>
        <v/>
      </c>
      <c r="AL682" s="89" t="str">
        <f t="shared" si="157"/>
        <v/>
      </c>
      <c r="AM682" s="89" t="str">
        <f t="shared" si="158"/>
        <v/>
      </c>
      <c r="AN682" s="89" t="str">
        <f t="shared" si="159"/>
        <v/>
      </c>
      <c r="AO682" s="89" t="str">
        <f t="shared" si="160"/>
        <v/>
      </c>
      <c r="AP682" s="89" t="str">
        <f t="shared" si="161"/>
        <v/>
      </c>
    </row>
    <row r="683" spans="1:42">
      <c r="A683" t="str">
        <f>IF(B683&lt;&gt;"",VLOOKUP(B683,'Agents Postes'!E$3:F$17,2,FALSE),"")</f>
        <v/>
      </c>
      <c r="B683" s="57"/>
      <c r="C683" s="58"/>
      <c r="D683" s="59"/>
      <c r="E683" s="59"/>
      <c r="F683" s="60"/>
      <c r="G683" s="61"/>
      <c r="H683" s="60"/>
      <c r="I683" s="61"/>
      <c r="J683" s="63"/>
      <c r="K683" s="59"/>
      <c r="L683" s="62"/>
      <c r="M683" s="52"/>
      <c r="N683" s="130"/>
      <c r="P683" s="65" t="str">
        <f t="shared" si="162"/>
        <v>NC</v>
      </c>
      <c r="X683" s="89"/>
      <c r="Y683" s="89" t="str">
        <f t="shared" si="152"/>
        <v/>
      </c>
      <c r="Z683" s="89" t="str">
        <f t="shared" si="153"/>
        <v/>
      </c>
      <c r="AA683" s="89" t="str">
        <f t="shared" si="154"/>
        <v/>
      </c>
      <c r="AB683" s="89" t="str">
        <f t="shared" si="155"/>
        <v/>
      </c>
      <c r="AC683" s="89" t="str">
        <f t="shared" si="156"/>
        <v/>
      </c>
      <c r="AD683" s="100" t="str">
        <f t="shared" si="163"/>
        <v/>
      </c>
      <c r="AE683" s="104" t="str">
        <f t="shared" si="164"/>
        <v/>
      </c>
      <c r="AF683" s="108" t="str">
        <f>IF(AE683&lt;&gt;"",HLOOKUP(AE683,Controle!$2:$3,2,FALSE)+3,"")</f>
        <v/>
      </c>
      <c r="AG683" s="104" t="str">
        <f>IF(AE683&lt;&gt;"",HLOOKUP(AE683,Controle!$2:$3,2,FALSE)+HLOOKUP(AE683,Controle!$2:$3,2,FALSE)*14-8,"")</f>
        <v/>
      </c>
      <c r="AH683" s="105" t="str">
        <f>IF(AJ683&lt;&gt;"",HLOOKUP(AJ683,Controle!$2:$3,2,FALSE)+HLOOKUP(AJ683,Controle!$2:$3,2,FALSE)*14-8,"")</f>
        <v/>
      </c>
      <c r="AI683" s="108" t="str">
        <f>IF(AJ683&lt;&gt;"",HLOOKUP(AJ683,Controle!$2:$3,2,FALSE)+3,"")</f>
        <v/>
      </c>
      <c r="AJ683" s="105" t="str">
        <f t="shared" si="165"/>
        <v/>
      </c>
      <c r="AK683" s="101" t="str">
        <f t="shared" si="166"/>
        <v/>
      </c>
      <c r="AL683" s="89" t="str">
        <f t="shared" si="157"/>
        <v/>
      </c>
      <c r="AM683" s="89" t="str">
        <f t="shared" si="158"/>
        <v/>
      </c>
      <c r="AN683" s="89" t="str">
        <f t="shared" si="159"/>
        <v/>
      </c>
      <c r="AO683" s="89" t="str">
        <f t="shared" si="160"/>
        <v/>
      </c>
      <c r="AP683" s="89" t="str">
        <f t="shared" si="161"/>
        <v/>
      </c>
    </row>
    <row r="684" spans="1:42">
      <c r="A684" t="str">
        <f>IF(B684&lt;&gt;"",VLOOKUP(B684,'Agents Postes'!E$3:F$17,2,FALSE),"")</f>
        <v/>
      </c>
      <c r="B684" s="47"/>
      <c r="C684" s="53"/>
      <c r="D684" s="49"/>
      <c r="E684" s="49"/>
      <c r="F684" s="54"/>
      <c r="G684" s="50"/>
      <c r="H684" s="54"/>
      <c r="I684" s="50"/>
      <c r="J684" s="56"/>
      <c r="K684" s="49"/>
      <c r="L684" s="55"/>
      <c r="M684" s="52"/>
      <c r="N684" s="131"/>
      <c r="P684" s="64" t="str">
        <f t="shared" si="162"/>
        <v>NC</v>
      </c>
      <c r="X684" s="89"/>
      <c r="Y684" s="89" t="str">
        <f t="shared" si="152"/>
        <v/>
      </c>
      <c r="Z684" s="89" t="str">
        <f t="shared" si="153"/>
        <v/>
      </c>
      <c r="AA684" s="89" t="str">
        <f t="shared" si="154"/>
        <v/>
      </c>
      <c r="AB684" s="89" t="str">
        <f t="shared" si="155"/>
        <v/>
      </c>
      <c r="AC684" s="89" t="str">
        <f t="shared" si="156"/>
        <v/>
      </c>
      <c r="AD684" s="100" t="str">
        <f t="shared" si="163"/>
        <v/>
      </c>
      <c r="AE684" s="104" t="str">
        <f t="shared" si="164"/>
        <v/>
      </c>
      <c r="AF684" s="108" t="str">
        <f>IF(AE684&lt;&gt;"",HLOOKUP(AE684,Controle!$2:$3,2,FALSE)+3,"")</f>
        <v/>
      </c>
      <c r="AG684" s="104" t="str">
        <f>IF(AE684&lt;&gt;"",HLOOKUP(AE684,Controle!$2:$3,2,FALSE)+HLOOKUP(AE684,Controle!$2:$3,2,FALSE)*14-8,"")</f>
        <v/>
      </c>
      <c r="AH684" s="105" t="str">
        <f>IF(AJ684&lt;&gt;"",HLOOKUP(AJ684,Controle!$2:$3,2,FALSE)+HLOOKUP(AJ684,Controle!$2:$3,2,FALSE)*14-8,"")</f>
        <v/>
      </c>
      <c r="AI684" s="108" t="str">
        <f>IF(AJ684&lt;&gt;"",HLOOKUP(AJ684,Controle!$2:$3,2,FALSE)+3,"")</f>
        <v/>
      </c>
      <c r="AJ684" s="105" t="str">
        <f t="shared" si="165"/>
        <v/>
      </c>
      <c r="AK684" s="101" t="str">
        <f t="shared" si="166"/>
        <v/>
      </c>
      <c r="AL684" s="89" t="str">
        <f t="shared" si="157"/>
        <v/>
      </c>
      <c r="AM684" s="89" t="str">
        <f t="shared" si="158"/>
        <v/>
      </c>
      <c r="AN684" s="89" t="str">
        <f t="shared" si="159"/>
        <v/>
      </c>
      <c r="AO684" s="89" t="str">
        <f t="shared" si="160"/>
        <v/>
      </c>
      <c r="AP684" s="89" t="str">
        <f t="shared" si="161"/>
        <v/>
      </c>
    </row>
    <row r="685" spans="1:42">
      <c r="A685" t="str">
        <f>IF(B685&lt;&gt;"",VLOOKUP(B685,'Agents Postes'!E$3:F$17,2,FALSE),"")</f>
        <v/>
      </c>
      <c r="B685" s="57"/>
      <c r="C685" s="58"/>
      <c r="D685" s="59"/>
      <c r="E685" s="59"/>
      <c r="F685" s="60"/>
      <c r="G685" s="61"/>
      <c r="H685" s="60"/>
      <c r="I685" s="61"/>
      <c r="J685" s="63"/>
      <c r="K685" s="59"/>
      <c r="L685" s="62"/>
      <c r="M685" s="52"/>
      <c r="N685" s="130"/>
      <c r="P685" s="65" t="str">
        <f t="shared" si="162"/>
        <v>NC</v>
      </c>
      <c r="X685" s="89"/>
      <c r="Y685" s="89" t="str">
        <f t="shared" si="152"/>
        <v/>
      </c>
      <c r="Z685" s="89" t="str">
        <f t="shared" si="153"/>
        <v/>
      </c>
      <c r="AA685" s="89" t="str">
        <f t="shared" si="154"/>
        <v/>
      </c>
      <c r="AB685" s="89" t="str">
        <f t="shared" si="155"/>
        <v/>
      </c>
      <c r="AC685" s="89" t="str">
        <f t="shared" si="156"/>
        <v/>
      </c>
      <c r="AD685" s="100" t="str">
        <f t="shared" si="163"/>
        <v/>
      </c>
      <c r="AE685" s="104" t="str">
        <f t="shared" si="164"/>
        <v/>
      </c>
      <c r="AF685" s="108" t="str">
        <f>IF(AE685&lt;&gt;"",HLOOKUP(AE685,Controle!$2:$3,2,FALSE)+3,"")</f>
        <v/>
      </c>
      <c r="AG685" s="104" t="str">
        <f>IF(AE685&lt;&gt;"",HLOOKUP(AE685,Controle!$2:$3,2,FALSE)+HLOOKUP(AE685,Controle!$2:$3,2,FALSE)*14-8,"")</f>
        <v/>
      </c>
      <c r="AH685" s="105" t="str">
        <f>IF(AJ685&lt;&gt;"",HLOOKUP(AJ685,Controle!$2:$3,2,FALSE)+HLOOKUP(AJ685,Controle!$2:$3,2,FALSE)*14-8,"")</f>
        <v/>
      </c>
      <c r="AI685" s="108" t="str">
        <f>IF(AJ685&lt;&gt;"",HLOOKUP(AJ685,Controle!$2:$3,2,FALSE)+3,"")</f>
        <v/>
      </c>
      <c r="AJ685" s="105" t="str">
        <f t="shared" si="165"/>
        <v/>
      </c>
      <c r="AK685" s="101" t="str">
        <f t="shared" si="166"/>
        <v/>
      </c>
      <c r="AL685" s="89" t="str">
        <f t="shared" si="157"/>
        <v/>
      </c>
      <c r="AM685" s="89" t="str">
        <f t="shared" si="158"/>
        <v/>
      </c>
      <c r="AN685" s="89" t="str">
        <f t="shared" si="159"/>
        <v/>
      </c>
      <c r="AO685" s="89" t="str">
        <f t="shared" si="160"/>
        <v/>
      </c>
      <c r="AP685" s="89" t="str">
        <f t="shared" si="161"/>
        <v/>
      </c>
    </row>
    <row r="686" spans="1:42">
      <c r="A686" t="str">
        <f>IF(B686&lt;&gt;"",VLOOKUP(B686,'Agents Postes'!E$3:F$17,2,FALSE),"")</f>
        <v/>
      </c>
      <c r="B686" s="47"/>
      <c r="C686" s="53"/>
      <c r="D686" s="49"/>
      <c r="E686" s="49"/>
      <c r="F686" s="54"/>
      <c r="G686" s="50"/>
      <c r="H686" s="54"/>
      <c r="I686" s="50"/>
      <c r="J686" s="56"/>
      <c r="K686" s="49"/>
      <c r="L686" s="55"/>
      <c r="M686" s="52"/>
      <c r="N686" s="131"/>
      <c r="P686" s="64" t="str">
        <f t="shared" si="162"/>
        <v>NC</v>
      </c>
      <c r="X686" s="89"/>
      <c r="Y686" s="89" t="str">
        <f t="shared" si="152"/>
        <v/>
      </c>
      <c r="Z686" s="89" t="str">
        <f t="shared" si="153"/>
        <v/>
      </c>
      <c r="AA686" s="89" t="str">
        <f t="shared" si="154"/>
        <v/>
      </c>
      <c r="AB686" s="89" t="str">
        <f t="shared" si="155"/>
        <v/>
      </c>
      <c r="AC686" s="89" t="str">
        <f t="shared" si="156"/>
        <v/>
      </c>
      <c r="AD686" s="100" t="str">
        <f t="shared" si="163"/>
        <v/>
      </c>
      <c r="AE686" s="104" t="str">
        <f t="shared" si="164"/>
        <v/>
      </c>
      <c r="AF686" s="108" t="str">
        <f>IF(AE686&lt;&gt;"",HLOOKUP(AE686,Controle!$2:$3,2,FALSE)+3,"")</f>
        <v/>
      </c>
      <c r="AG686" s="104" t="str">
        <f>IF(AE686&lt;&gt;"",HLOOKUP(AE686,Controle!$2:$3,2,FALSE)+HLOOKUP(AE686,Controle!$2:$3,2,FALSE)*14-8,"")</f>
        <v/>
      </c>
      <c r="AH686" s="105" t="str">
        <f>IF(AJ686&lt;&gt;"",HLOOKUP(AJ686,Controle!$2:$3,2,FALSE)+HLOOKUP(AJ686,Controle!$2:$3,2,FALSE)*14-8,"")</f>
        <v/>
      </c>
      <c r="AI686" s="108" t="str">
        <f>IF(AJ686&lt;&gt;"",HLOOKUP(AJ686,Controle!$2:$3,2,FALSE)+3,"")</f>
        <v/>
      </c>
      <c r="AJ686" s="105" t="str">
        <f t="shared" si="165"/>
        <v/>
      </c>
      <c r="AK686" s="101" t="str">
        <f t="shared" si="166"/>
        <v/>
      </c>
      <c r="AL686" s="89" t="str">
        <f t="shared" si="157"/>
        <v/>
      </c>
      <c r="AM686" s="89" t="str">
        <f t="shared" si="158"/>
        <v/>
      </c>
      <c r="AN686" s="89" t="str">
        <f t="shared" si="159"/>
        <v/>
      </c>
      <c r="AO686" s="89" t="str">
        <f t="shared" si="160"/>
        <v/>
      </c>
      <c r="AP686" s="89" t="str">
        <f t="shared" si="161"/>
        <v/>
      </c>
    </row>
    <row r="687" spans="1:42">
      <c r="A687" t="str">
        <f>IF(B687&lt;&gt;"",VLOOKUP(B687,'Agents Postes'!E$3:F$17,2,FALSE),"")</f>
        <v/>
      </c>
      <c r="B687" s="57"/>
      <c r="C687" s="58"/>
      <c r="D687" s="59"/>
      <c r="E687" s="59"/>
      <c r="F687" s="60"/>
      <c r="G687" s="61"/>
      <c r="H687" s="60"/>
      <c r="I687" s="61"/>
      <c r="J687" s="63"/>
      <c r="K687" s="59"/>
      <c r="L687" s="62"/>
      <c r="M687" s="52"/>
      <c r="N687" s="130"/>
      <c r="P687" s="65" t="str">
        <f t="shared" si="162"/>
        <v>NC</v>
      </c>
      <c r="X687" s="89"/>
      <c r="Y687" s="89" t="str">
        <f t="shared" si="152"/>
        <v/>
      </c>
      <c r="Z687" s="89" t="str">
        <f t="shared" si="153"/>
        <v/>
      </c>
      <c r="AA687" s="89" t="str">
        <f t="shared" si="154"/>
        <v/>
      </c>
      <c r="AB687" s="89" t="str">
        <f t="shared" si="155"/>
        <v/>
      </c>
      <c r="AC687" s="89" t="str">
        <f t="shared" si="156"/>
        <v/>
      </c>
      <c r="AD687" s="100" t="str">
        <f t="shared" si="163"/>
        <v/>
      </c>
      <c r="AE687" s="104" t="str">
        <f t="shared" si="164"/>
        <v/>
      </c>
      <c r="AF687" s="108" t="str">
        <f>IF(AE687&lt;&gt;"",HLOOKUP(AE687,Controle!$2:$3,2,FALSE)+3,"")</f>
        <v/>
      </c>
      <c r="AG687" s="104" t="str">
        <f>IF(AE687&lt;&gt;"",HLOOKUP(AE687,Controle!$2:$3,2,FALSE)+HLOOKUP(AE687,Controle!$2:$3,2,FALSE)*14-8,"")</f>
        <v/>
      </c>
      <c r="AH687" s="105" t="str">
        <f>IF(AJ687&lt;&gt;"",HLOOKUP(AJ687,Controle!$2:$3,2,FALSE)+HLOOKUP(AJ687,Controle!$2:$3,2,FALSE)*14-8,"")</f>
        <v/>
      </c>
      <c r="AI687" s="108" t="str">
        <f>IF(AJ687&lt;&gt;"",HLOOKUP(AJ687,Controle!$2:$3,2,FALSE)+3,"")</f>
        <v/>
      </c>
      <c r="AJ687" s="105" t="str">
        <f t="shared" si="165"/>
        <v/>
      </c>
      <c r="AK687" s="101" t="str">
        <f t="shared" si="166"/>
        <v/>
      </c>
      <c r="AL687" s="89" t="str">
        <f t="shared" si="157"/>
        <v/>
      </c>
      <c r="AM687" s="89" t="str">
        <f t="shared" si="158"/>
        <v/>
      </c>
      <c r="AN687" s="89" t="str">
        <f t="shared" si="159"/>
        <v/>
      </c>
      <c r="AO687" s="89" t="str">
        <f t="shared" si="160"/>
        <v/>
      </c>
      <c r="AP687" s="89" t="str">
        <f t="shared" si="161"/>
        <v/>
      </c>
    </row>
    <row r="688" spans="1:42">
      <c r="A688" t="str">
        <f>IF(B688&lt;&gt;"",VLOOKUP(B688,'Agents Postes'!E$3:F$17,2,FALSE),"")</f>
        <v/>
      </c>
      <c r="B688" s="47"/>
      <c r="C688" s="53"/>
      <c r="D688" s="49"/>
      <c r="E688" s="49"/>
      <c r="F688" s="54"/>
      <c r="G688" s="50"/>
      <c r="H688" s="54"/>
      <c r="I688" s="50"/>
      <c r="J688" s="56"/>
      <c r="K688" s="49"/>
      <c r="L688" s="55"/>
      <c r="M688" s="52"/>
      <c r="N688" s="131"/>
      <c r="P688" s="64" t="str">
        <f t="shared" si="162"/>
        <v>NC</v>
      </c>
      <c r="X688" s="89"/>
      <c r="Y688" s="89" t="str">
        <f t="shared" si="152"/>
        <v/>
      </c>
      <c r="Z688" s="89" t="str">
        <f t="shared" si="153"/>
        <v/>
      </c>
      <c r="AA688" s="89" t="str">
        <f t="shared" si="154"/>
        <v/>
      </c>
      <c r="AB688" s="89" t="str">
        <f t="shared" si="155"/>
        <v/>
      </c>
      <c r="AC688" s="89" t="str">
        <f t="shared" si="156"/>
        <v/>
      </c>
      <c r="AD688" s="100" t="str">
        <f t="shared" si="163"/>
        <v/>
      </c>
      <c r="AE688" s="104" t="str">
        <f t="shared" si="164"/>
        <v/>
      </c>
      <c r="AF688" s="108" t="str">
        <f>IF(AE688&lt;&gt;"",HLOOKUP(AE688,Controle!$2:$3,2,FALSE)+3,"")</f>
        <v/>
      </c>
      <c r="AG688" s="104" t="str">
        <f>IF(AE688&lt;&gt;"",HLOOKUP(AE688,Controle!$2:$3,2,FALSE)+HLOOKUP(AE688,Controle!$2:$3,2,FALSE)*14-8,"")</f>
        <v/>
      </c>
      <c r="AH688" s="105" t="str">
        <f>IF(AJ688&lt;&gt;"",HLOOKUP(AJ688,Controle!$2:$3,2,FALSE)+HLOOKUP(AJ688,Controle!$2:$3,2,FALSE)*14-8,"")</f>
        <v/>
      </c>
      <c r="AI688" s="108" t="str">
        <f>IF(AJ688&lt;&gt;"",HLOOKUP(AJ688,Controle!$2:$3,2,FALSE)+3,"")</f>
        <v/>
      </c>
      <c r="AJ688" s="105" t="str">
        <f t="shared" si="165"/>
        <v/>
      </c>
      <c r="AK688" s="101" t="str">
        <f t="shared" si="166"/>
        <v/>
      </c>
      <c r="AL688" s="89" t="str">
        <f t="shared" si="157"/>
        <v/>
      </c>
      <c r="AM688" s="89" t="str">
        <f t="shared" si="158"/>
        <v/>
      </c>
      <c r="AN688" s="89" t="str">
        <f t="shared" si="159"/>
        <v/>
      </c>
      <c r="AO688" s="89" t="str">
        <f t="shared" si="160"/>
        <v/>
      </c>
      <c r="AP688" s="89" t="str">
        <f t="shared" si="161"/>
        <v/>
      </c>
    </row>
    <row r="689" spans="1:42">
      <c r="A689" t="str">
        <f>IF(B689&lt;&gt;"",VLOOKUP(B689,'Agents Postes'!E$3:F$17,2,FALSE),"")</f>
        <v/>
      </c>
      <c r="B689" s="57"/>
      <c r="C689" s="58"/>
      <c r="D689" s="59"/>
      <c r="E689" s="59"/>
      <c r="F689" s="60"/>
      <c r="G689" s="61"/>
      <c r="H689" s="60"/>
      <c r="I689" s="61"/>
      <c r="J689" s="63"/>
      <c r="K689" s="59"/>
      <c r="L689" s="62"/>
      <c r="M689" s="52"/>
      <c r="N689" s="130"/>
      <c r="P689" s="65" t="str">
        <f t="shared" si="162"/>
        <v>NC</v>
      </c>
      <c r="X689" s="89"/>
      <c r="Y689" s="89" t="str">
        <f t="shared" si="152"/>
        <v/>
      </c>
      <c r="Z689" s="89" t="str">
        <f t="shared" si="153"/>
        <v/>
      </c>
      <c r="AA689" s="89" t="str">
        <f t="shared" si="154"/>
        <v/>
      </c>
      <c r="AB689" s="89" t="str">
        <f t="shared" si="155"/>
        <v/>
      </c>
      <c r="AC689" s="89" t="str">
        <f t="shared" si="156"/>
        <v/>
      </c>
      <c r="AD689" s="100" t="str">
        <f t="shared" si="163"/>
        <v/>
      </c>
      <c r="AE689" s="104" t="str">
        <f t="shared" si="164"/>
        <v/>
      </c>
      <c r="AF689" s="108" t="str">
        <f>IF(AE689&lt;&gt;"",HLOOKUP(AE689,Controle!$2:$3,2,FALSE)+3,"")</f>
        <v/>
      </c>
      <c r="AG689" s="104" t="str">
        <f>IF(AE689&lt;&gt;"",HLOOKUP(AE689,Controle!$2:$3,2,FALSE)+HLOOKUP(AE689,Controle!$2:$3,2,FALSE)*14-8,"")</f>
        <v/>
      </c>
      <c r="AH689" s="105" t="str">
        <f>IF(AJ689&lt;&gt;"",HLOOKUP(AJ689,Controle!$2:$3,2,FALSE)+HLOOKUP(AJ689,Controle!$2:$3,2,FALSE)*14-8,"")</f>
        <v/>
      </c>
      <c r="AI689" s="108" t="str">
        <f>IF(AJ689&lt;&gt;"",HLOOKUP(AJ689,Controle!$2:$3,2,FALSE)+3,"")</f>
        <v/>
      </c>
      <c r="AJ689" s="105" t="str">
        <f t="shared" si="165"/>
        <v/>
      </c>
      <c r="AK689" s="101" t="str">
        <f t="shared" si="166"/>
        <v/>
      </c>
      <c r="AL689" s="89" t="str">
        <f t="shared" si="157"/>
        <v/>
      </c>
      <c r="AM689" s="89" t="str">
        <f t="shared" si="158"/>
        <v/>
      </c>
      <c r="AN689" s="89" t="str">
        <f t="shared" si="159"/>
        <v/>
      </c>
      <c r="AO689" s="89" t="str">
        <f t="shared" si="160"/>
        <v/>
      </c>
      <c r="AP689" s="89" t="str">
        <f t="shared" si="161"/>
        <v/>
      </c>
    </row>
    <row r="690" spans="1:42">
      <c r="A690" t="str">
        <f>IF(B690&lt;&gt;"",VLOOKUP(B690,'Agents Postes'!E$3:F$17,2,FALSE),"")</f>
        <v/>
      </c>
      <c r="B690" s="47"/>
      <c r="C690" s="53"/>
      <c r="D690" s="49"/>
      <c r="E690" s="49"/>
      <c r="F690" s="54"/>
      <c r="G690" s="50"/>
      <c r="H690" s="54"/>
      <c r="I690" s="50"/>
      <c r="J690" s="56"/>
      <c r="K690" s="49"/>
      <c r="L690" s="55"/>
      <c r="M690" s="52"/>
      <c r="N690" s="131"/>
      <c r="P690" s="64" t="str">
        <f t="shared" si="162"/>
        <v>NC</v>
      </c>
      <c r="X690" s="89"/>
      <c r="Y690" s="89" t="str">
        <f t="shared" si="152"/>
        <v/>
      </c>
      <c r="Z690" s="89" t="str">
        <f t="shared" si="153"/>
        <v/>
      </c>
      <c r="AA690" s="89" t="str">
        <f t="shared" si="154"/>
        <v/>
      </c>
      <c r="AB690" s="89" t="str">
        <f t="shared" si="155"/>
        <v/>
      </c>
      <c r="AC690" s="89" t="str">
        <f t="shared" si="156"/>
        <v/>
      </c>
      <c r="AD690" s="100" t="str">
        <f t="shared" si="163"/>
        <v/>
      </c>
      <c r="AE690" s="104" t="str">
        <f t="shared" si="164"/>
        <v/>
      </c>
      <c r="AF690" s="108" t="str">
        <f>IF(AE690&lt;&gt;"",HLOOKUP(AE690,Controle!$2:$3,2,FALSE)+3,"")</f>
        <v/>
      </c>
      <c r="AG690" s="104" t="str">
        <f>IF(AE690&lt;&gt;"",HLOOKUP(AE690,Controle!$2:$3,2,FALSE)+HLOOKUP(AE690,Controle!$2:$3,2,FALSE)*14-8,"")</f>
        <v/>
      </c>
      <c r="AH690" s="105" t="str">
        <f>IF(AJ690&lt;&gt;"",HLOOKUP(AJ690,Controle!$2:$3,2,FALSE)+HLOOKUP(AJ690,Controle!$2:$3,2,FALSE)*14-8,"")</f>
        <v/>
      </c>
      <c r="AI690" s="108" t="str">
        <f>IF(AJ690&lt;&gt;"",HLOOKUP(AJ690,Controle!$2:$3,2,FALSE)+3,"")</f>
        <v/>
      </c>
      <c r="AJ690" s="105" t="str">
        <f t="shared" si="165"/>
        <v/>
      </c>
      <c r="AK690" s="101" t="str">
        <f t="shared" si="166"/>
        <v/>
      </c>
      <c r="AL690" s="89" t="str">
        <f t="shared" si="157"/>
        <v/>
      </c>
      <c r="AM690" s="89" t="str">
        <f t="shared" si="158"/>
        <v/>
      </c>
      <c r="AN690" s="89" t="str">
        <f t="shared" si="159"/>
        <v/>
      </c>
      <c r="AO690" s="89" t="str">
        <f t="shared" si="160"/>
        <v/>
      </c>
      <c r="AP690" s="89" t="str">
        <f t="shared" si="161"/>
        <v/>
      </c>
    </row>
    <row r="691" spans="1:42">
      <c r="A691" t="str">
        <f>IF(B691&lt;&gt;"",VLOOKUP(B691,'Agents Postes'!E$3:F$17,2,FALSE),"")</f>
        <v/>
      </c>
      <c r="B691" s="57"/>
      <c r="C691" s="58"/>
      <c r="D691" s="59"/>
      <c r="E691" s="59"/>
      <c r="F691" s="60"/>
      <c r="G691" s="61"/>
      <c r="H691" s="60"/>
      <c r="I691" s="61"/>
      <c r="J691" s="63"/>
      <c r="K691" s="59"/>
      <c r="L691" s="62"/>
      <c r="M691" s="52"/>
      <c r="N691" s="130"/>
      <c r="P691" s="65" t="str">
        <f t="shared" si="162"/>
        <v>NC</v>
      </c>
      <c r="X691" s="89"/>
      <c r="Y691" s="89" t="str">
        <f t="shared" si="152"/>
        <v/>
      </c>
      <c r="Z691" s="89" t="str">
        <f t="shared" si="153"/>
        <v/>
      </c>
      <c r="AA691" s="89" t="str">
        <f t="shared" si="154"/>
        <v/>
      </c>
      <c r="AB691" s="89" t="str">
        <f t="shared" si="155"/>
        <v/>
      </c>
      <c r="AC691" s="89" t="str">
        <f t="shared" si="156"/>
        <v/>
      </c>
      <c r="AD691" s="100" t="str">
        <f t="shared" si="163"/>
        <v/>
      </c>
      <c r="AE691" s="104" t="str">
        <f t="shared" si="164"/>
        <v/>
      </c>
      <c r="AF691" s="108" t="str">
        <f>IF(AE691&lt;&gt;"",HLOOKUP(AE691,Controle!$2:$3,2,FALSE)+3,"")</f>
        <v/>
      </c>
      <c r="AG691" s="104" t="str">
        <f>IF(AE691&lt;&gt;"",HLOOKUP(AE691,Controle!$2:$3,2,FALSE)+HLOOKUP(AE691,Controle!$2:$3,2,FALSE)*14-8,"")</f>
        <v/>
      </c>
      <c r="AH691" s="105" t="str">
        <f>IF(AJ691&lt;&gt;"",HLOOKUP(AJ691,Controle!$2:$3,2,FALSE)+HLOOKUP(AJ691,Controle!$2:$3,2,FALSE)*14-8,"")</f>
        <v/>
      </c>
      <c r="AI691" s="108" t="str">
        <f>IF(AJ691&lt;&gt;"",HLOOKUP(AJ691,Controle!$2:$3,2,FALSE)+3,"")</f>
        <v/>
      </c>
      <c r="AJ691" s="105" t="str">
        <f t="shared" si="165"/>
        <v/>
      </c>
      <c r="AK691" s="101" t="str">
        <f t="shared" si="166"/>
        <v/>
      </c>
      <c r="AL691" s="89" t="str">
        <f t="shared" si="157"/>
        <v/>
      </c>
      <c r="AM691" s="89" t="str">
        <f t="shared" si="158"/>
        <v/>
      </c>
      <c r="AN691" s="89" t="str">
        <f t="shared" si="159"/>
        <v/>
      </c>
      <c r="AO691" s="89" t="str">
        <f t="shared" si="160"/>
        <v/>
      </c>
      <c r="AP691" s="89" t="str">
        <f t="shared" si="161"/>
        <v/>
      </c>
    </row>
    <row r="692" spans="1:42">
      <c r="A692" t="str">
        <f>IF(B692&lt;&gt;"",VLOOKUP(B692,'Agents Postes'!E$3:F$17,2,FALSE),"")</f>
        <v/>
      </c>
      <c r="B692" s="47"/>
      <c r="C692" s="53"/>
      <c r="D692" s="49"/>
      <c r="E692" s="49"/>
      <c r="F692" s="54"/>
      <c r="G692" s="50"/>
      <c r="H692" s="54"/>
      <c r="I692" s="50"/>
      <c r="J692" s="56"/>
      <c r="K692" s="49"/>
      <c r="L692" s="55"/>
      <c r="M692" s="52"/>
      <c r="N692" s="131"/>
      <c r="P692" s="64" t="str">
        <f t="shared" si="162"/>
        <v>NC</v>
      </c>
      <c r="X692" s="89"/>
      <c r="Y692" s="89" t="str">
        <f t="shared" si="152"/>
        <v/>
      </c>
      <c r="Z692" s="89" t="str">
        <f t="shared" si="153"/>
        <v/>
      </c>
      <c r="AA692" s="89" t="str">
        <f t="shared" si="154"/>
        <v/>
      </c>
      <c r="AB692" s="89" t="str">
        <f t="shared" si="155"/>
        <v/>
      </c>
      <c r="AC692" s="89" t="str">
        <f t="shared" si="156"/>
        <v/>
      </c>
      <c r="AD692" s="100" t="str">
        <f t="shared" si="163"/>
        <v/>
      </c>
      <c r="AE692" s="104" t="str">
        <f t="shared" si="164"/>
        <v/>
      </c>
      <c r="AF692" s="108" t="str">
        <f>IF(AE692&lt;&gt;"",HLOOKUP(AE692,Controle!$2:$3,2,FALSE)+3,"")</f>
        <v/>
      </c>
      <c r="AG692" s="104" t="str">
        <f>IF(AE692&lt;&gt;"",HLOOKUP(AE692,Controle!$2:$3,2,FALSE)+HLOOKUP(AE692,Controle!$2:$3,2,FALSE)*14-8,"")</f>
        <v/>
      </c>
      <c r="AH692" s="105" t="str">
        <f>IF(AJ692&lt;&gt;"",HLOOKUP(AJ692,Controle!$2:$3,2,FALSE)+HLOOKUP(AJ692,Controle!$2:$3,2,FALSE)*14-8,"")</f>
        <v/>
      </c>
      <c r="AI692" s="108" t="str">
        <f>IF(AJ692&lt;&gt;"",HLOOKUP(AJ692,Controle!$2:$3,2,FALSE)+3,"")</f>
        <v/>
      </c>
      <c r="AJ692" s="105" t="str">
        <f t="shared" si="165"/>
        <v/>
      </c>
      <c r="AK692" s="101" t="str">
        <f t="shared" si="166"/>
        <v/>
      </c>
      <c r="AL692" s="89" t="str">
        <f t="shared" si="157"/>
        <v/>
      </c>
      <c r="AM692" s="89" t="str">
        <f t="shared" si="158"/>
        <v/>
      </c>
      <c r="AN692" s="89" t="str">
        <f t="shared" si="159"/>
        <v/>
      </c>
      <c r="AO692" s="89" t="str">
        <f t="shared" si="160"/>
        <v/>
      </c>
      <c r="AP692" s="89" t="str">
        <f t="shared" si="161"/>
        <v/>
      </c>
    </row>
    <row r="693" spans="1:42">
      <c r="A693" t="str">
        <f>IF(B693&lt;&gt;"",VLOOKUP(B693,'Agents Postes'!E$3:F$17,2,FALSE),"")</f>
        <v/>
      </c>
      <c r="B693" s="57"/>
      <c r="C693" s="58"/>
      <c r="D693" s="59"/>
      <c r="E693" s="59"/>
      <c r="F693" s="60"/>
      <c r="G693" s="61"/>
      <c r="H693" s="60"/>
      <c r="I693" s="61"/>
      <c r="J693" s="63"/>
      <c r="K693" s="59"/>
      <c r="L693" s="62"/>
      <c r="M693" s="52"/>
      <c r="N693" s="130"/>
      <c r="P693" s="65" t="str">
        <f t="shared" si="162"/>
        <v>NC</v>
      </c>
      <c r="X693" s="89"/>
      <c r="Y693" s="89" t="str">
        <f t="shared" si="152"/>
        <v/>
      </c>
      <c r="Z693" s="89" t="str">
        <f t="shared" si="153"/>
        <v/>
      </c>
      <c r="AA693" s="89" t="str">
        <f t="shared" si="154"/>
        <v/>
      </c>
      <c r="AB693" s="89" t="str">
        <f t="shared" si="155"/>
        <v/>
      </c>
      <c r="AC693" s="89" t="str">
        <f t="shared" si="156"/>
        <v/>
      </c>
      <c r="AD693" s="100" t="str">
        <f t="shared" si="163"/>
        <v/>
      </c>
      <c r="AE693" s="104" t="str">
        <f t="shared" si="164"/>
        <v/>
      </c>
      <c r="AF693" s="108" t="str">
        <f>IF(AE693&lt;&gt;"",HLOOKUP(AE693,Controle!$2:$3,2,FALSE)+3,"")</f>
        <v/>
      </c>
      <c r="AG693" s="104" t="str">
        <f>IF(AE693&lt;&gt;"",HLOOKUP(AE693,Controle!$2:$3,2,FALSE)+HLOOKUP(AE693,Controle!$2:$3,2,FALSE)*14-8,"")</f>
        <v/>
      </c>
      <c r="AH693" s="105" t="str">
        <f>IF(AJ693&lt;&gt;"",HLOOKUP(AJ693,Controle!$2:$3,2,FALSE)+HLOOKUP(AJ693,Controle!$2:$3,2,FALSE)*14-8,"")</f>
        <v/>
      </c>
      <c r="AI693" s="108" t="str">
        <f>IF(AJ693&lt;&gt;"",HLOOKUP(AJ693,Controle!$2:$3,2,FALSE)+3,"")</f>
        <v/>
      </c>
      <c r="AJ693" s="105" t="str">
        <f t="shared" si="165"/>
        <v/>
      </c>
      <c r="AK693" s="101" t="str">
        <f t="shared" si="166"/>
        <v/>
      </c>
      <c r="AL693" s="89" t="str">
        <f t="shared" si="157"/>
        <v/>
      </c>
      <c r="AM693" s="89" t="str">
        <f t="shared" si="158"/>
        <v/>
      </c>
      <c r="AN693" s="89" t="str">
        <f t="shared" si="159"/>
        <v/>
      </c>
      <c r="AO693" s="89" t="str">
        <f t="shared" si="160"/>
        <v/>
      </c>
      <c r="AP693" s="89" t="str">
        <f t="shared" si="161"/>
        <v/>
      </c>
    </row>
    <row r="694" spans="1:42">
      <c r="A694" t="str">
        <f>IF(B694&lt;&gt;"",VLOOKUP(B694,'Agents Postes'!E$3:F$17,2,FALSE),"")</f>
        <v/>
      </c>
      <c r="B694" s="47"/>
      <c r="C694" s="53"/>
      <c r="D694" s="49"/>
      <c r="E694" s="49"/>
      <c r="F694" s="54"/>
      <c r="G694" s="50"/>
      <c r="H694" s="54"/>
      <c r="I694" s="50"/>
      <c r="J694" s="56"/>
      <c r="K694" s="49"/>
      <c r="L694" s="55"/>
      <c r="M694" s="52"/>
      <c r="N694" s="131"/>
      <c r="P694" s="64" t="str">
        <f t="shared" si="162"/>
        <v>NC</v>
      </c>
      <c r="X694" s="89"/>
      <c r="Y694" s="89" t="str">
        <f t="shared" si="152"/>
        <v/>
      </c>
      <c r="Z694" s="89" t="str">
        <f t="shared" si="153"/>
        <v/>
      </c>
      <c r="AA694" s="89" t="str">
        <f t="shared" si="154"/>
        <v/>
      </c>
      <c r="AB694" s="89" t="str">
        <f t="shared" si="155"/>
        <v/>
      </c>
      <c r="AC694" s="89" t="str">
        <f t="shared" si="156"/>
        <v/>
      </c>
      <c r="AD694" s="100" t="str">
        <f t="shared" si="163"/>
        <v/>
      </c>
      <c r="AE694" s="104" t="str">
        <f t="shared" si="164"/>
        <v/>
      </c>
      <c r="AF694" s="108" t="str">
        <f>IF(AE694&lt;&gt;"",HLOOKUP(AE694,Controle!$2:$3,2,FALSE)+3,"")</f>
        <v/>
      </c>
      <c r="AG694" s="104" t="str">
        <f>IF(AE694&lt;&gt;"",HLOOKUP(AE694,Controle!$2:$3,2,FALSE)+HLOOKUP(AE694,Controle!$2:$3,2,FALSE)*14-8,"")</f>
        <v/>
      </c>
      <c r="AH694" s="105" t="str">
        <f>IF(AJ694&lt;&gt;"",HLOOKUP(AJ694,Controle!$2:$3,2,FALSE)+HLOOKUP(AJ694,Controle!$2:$3,2,FALSE)*14-8,"")</f>
        <v/>
      </c>
      <c r="AI694" s="108" t="str">
        <f>IF(AJ694&lt;&gt;"",HLOOKUP(AJ694,Controle!$2:$3,2,FALSE)+3,"")</f>
        <v/>
      </c>
      <c r="AJ694" s="105" t="str">
        <f t="shared" si="165"/>
        <v/>
      </c>
      <c r="AK694" s="101" t="str">
        <f t="shared" si="166"/>
        <v/>
      </c>
      <c r="AL694" s="89" t="str">
        <f t="shared" si="157"/>
        <v/>
      </c>
      <c r="AM694" s="89" t="str">
        <f t="shared" si="158"/>
        <v/>
      </c>
      <c r="AN694" s="89" t="str">
        <f t="shared" si="159"/>
        <v/>
      </c>
      <c r="AO694" s="89" t="str">
        <f t="shared" si="160"/>
        <v/>
      </c>
      <c r="AP694" s="89" t="str">
        <f t="shared" si="161"/>
        <v/>
      </c>
    </row>
    <row r="695" spans="1:42">
      <c r="A695" t="str">
        <f>IF(B695&lt;&gt;"",VLOOKUP(B695,'Agents Postes'!E$3:F$17,2,FALSE),"")</f>
        <v/>
      </c>
      <c r="B695" s="57"/>
      <c r="C695" s="58"/>
      <c r="D695" s="59"/>
      <c r="E695" s="59"/>
      <c r="F695" s="60"/>
      <c r="G695" s="61"/>
      <c r="H695" s="60"/>
      <c r="I695" s="61"/>
      <c r="J695" s="63"/>
      <c r="K695" s="59"/>
      <c r="L695" s="62"/>
      <c r="M695" s="52"/>
      <c r="N695" s="130"/>
      <c r="P695" s="65" t="str">
        <f t="shared" si="162"/>
        <v>NC</v>
      </c>
      <c r="X695" s="89"/>
      <c r="Y695" s="89" t="str">
        <f t="shared" si="152"/>
        <v/>
      </c>
      <c r="Z695" s="89" t="str">
        <f t="shared" si="153"/>
        <v/>
      </c>
      <c r="AA695" s="89" t="str">
        <f t="shared" si="154"/>
        <v/>
      </c>
      <c r="AB695" s="89" t="str">
        <f t="shared" si="155"/>
        <v/>
      </c>
      <c r="AC695" s="89" t="str">
        <f t="shared" si="156"/>
        <v/>
      </c>
      <c r="AD695" s="100" t="str">
        <f t="shared" si="163"/>
        <v/>
      </c>
      <c r="AE695" s="104" t="str">
        <f t="shared" si="164"/>
        <v/>
      </c>
      <c r="AF695" s="108" t="str">
        <f>IF(AE695&lt;&gt;"",HLOOKUP(AE695,Controle!$2:$3,2,FALSE)+3,"")</f>
        <v/>
      </c>
      <c r="AG695" s="104" t="str">
        <f>IF(AE695&lt;&gt;"",HLOOKUP(AE695,Controle!$2:$3,2,FALSE)+HLOOKUP(AE695,Controle!$2:$3,2,FALSE)*14-8,"")</f>
        <v/>
      </c>
      <c r="AH695" s="105" t="str">
        <f>IF(AJ695&lt;&gt;"",HLOOKUP(AJ695,Controle!$2:$3,2,FALSE)+HLOOKUP(AJ695,Controle!$2:$3,2,FALSE)*14-8,"")</f>
        <v/>
      </c>
      <c r="AI695" s="108" t="str">
        <f>IF(AJ695&lt;&gt;"",HLOOKUP(AJ695,Controle!$2:$3,2,FALSE)+3,"")</f>
        <v/>
      </c>
      <c r="AJ695" s="105" t="str">
        <f t="shared" si="165"/>
        <v/>
      </c>
      <c r="AK695" s="101" t="str">
        <f t="shared" si="166"/>
        <v/>
      </c>
      <c r="AL695" s="89" t="str">
        <f t="shared" si="157"/>
        <v/>
      </c>
      <c r="AM695" s="89" t="str">
        <f t="shared" si="158"/>
        <v/>
      </c>
      <c r="AN695" s="89" t="str">
        <f t="shared" si="159"/>
        <v/>
      </c>
      <c r="AO695" s="89" t="str">
        <f t="shared" si="160"/>
        <v/>
      </c>
      <c r="AP695" s="89" t="str">
        <f t="shared" si="161"/>
        <v/>
      </c>
    </row>
    <row r="696" spans="1:42">
      <c r="A696" t="str">
        <f>IF(B696&lt;&gt;"",VLOOKUP(B696,'Agents Postes'!E$3:F$17,2,FALSE),"")</f>
        <v/>
      </c>
      <c r="B696" s="47"/>
      <c r="C696" s="53"/>
      <c r="D696" s="49"/>
      <c r="E696" s="49"/>
      <c r="F696" s="54"/>
      <c r="G696" s="50"/>
      <c r="H696" s="54"/>
      <c r="I696" s="50"/>
      <c r="J696" s="56"/>
      <c r="K696" s="49"/>
      <c r="L696" s="55"/>
      <c r="M696" s="52"/>
      <c r="N696" s="131"/>
      <c r="P696" s="64" t="str">
        <f t="shared" si="162"/>
        <v>NC</v>
      </c>
      <c r="X696" s="89"/>
      <c r="Y696" s="89" t="str">
        <f t="shared" si="152"/>
        <v/>
      </c>
      <c r="Z696" s="89" t="str">
        <f t="shared" si="153"/>
        <v/>
      </c>
      <c r="AA696" s="89" t="str">
        <f t="shared" si="154"/>
        <v/>
      </c>
      <c r="AB696" s="89" t="str">
        <f t="shared" si="155"/>
        <v/>
      </c>
      <c r="AC696" s="89" t="str">
        <f t="shared" si="156"/>
        <v/>
      </c>
      <c r="AD696" s="100" t="str">
        <f t="shared" si="163"/>
        <v/>
      </c>
      <c r="AE696" s="104" t="str">
        <f t="shared" si="164"/>
        <v/>
      </c>
      <c r="AF696" s="108" t="str">
        <f>IF(AE696&lt;&gt;"",HLOOKUP(AE696,Controle!$2:$3,2,FALSE)+3,"")</f>
        <v/>
      </c>
      <c r="AG696" s="104" t="str">
        <f>IF(AE696&lt;&gt;"",HLOOKUP(AE696,Controle!$2:$3,2,FALSE)+HLOOKUP(AE696,Controle!$2:$3,2,FALSE)*14-8,"")</f>
        <v/>
      </c>
      <c r="AH696" s="105" t="str">
        <f>IF(AJ696&lt;&gt;"",HLOOKUP(AJ696,Controle!$2:$3,2,FALSE)+HLOOKUP(AJ696,Controle!$2:$3,2,FALSE)*14-8,"")</f>
        <v/>
      </c>
      <c r="AI696" s="108" t="str">
        <f>IF(AJ696&lt;&gt;"",HLOOKUP(AJ696,Controle!$2:$3,2,FALSE)+3,"")</f>
        <v/>
      </c>
      <c r="AJ696" s="105" t="str">
        <f t="shared" si="165"/>
        <v/>
      </c>
      <c r="AK696" s="101" t="str">
        <f t="shared" si="166"/>
        <v/>
      </c>
      <c r="AL696" s="89" t="str">
        <f t="shared" si="157"/>
        <v/>
      </c>
      <c r="AM696" s="89" t="str">
        <f t="shared" si="158"/>
        <v/>
      </c>
      <c r="AN696" s="89" t="str">
        <f t="shared" si="159"/>
        <v/>
      </c>
      <c r="AO696" s="89" t="str">
        <f t="shared" si="160"/>
        <v/>
      </c>
      <c r="AP696" s="89" t="str">
        <f t="shared" si="161"/>
        <v/>
      </c>
    </row>
    <row r="697" spans="1:42">
      <c r="A697" t="str">
        <f>IF(B697&lt;&gt;"",VLOOKUP(B697,'Agents Postes'!E$3:F$17,2,FALSE),"")</f>
        <v/>
      </c>
      <c r="B697" s="57"/>
      <c r="C697" s="58"/>
      <c r="D697" s="59"/>
      <c r="E697" s="59"/>
      <c r="F697" s="60"/>
      <c r="G697" s="61"/>
      <c r="H697" s="60"/>
      <c r="I697" s="61"/>
      <c r="J697" s="63"/>
      <c r="K697" s="59"/>
      <c r="L697" s="62"/>
      <c r="M697" s="52"/>
      <c r="N697" s="130"/>
      <c r="P697" s="65" t="str">
        <f t="shared" si="162"/>
        <v>NC</v>
      </c>
      <c r="X697" s="89"/>
      <c r="Y697" s="89" t="str">
        <f t="shared" si="152"/>
        <v/>
      </c>
      <c r="Z697" s="89" t="str">
        <f t="shared" si="153"/>
        <v/>
      </c>
      <c r="AA697" s="89" t="str">
        <f t="shared" si="154"/>
        <v/>
      </c>
      <c r="AB697" s="89" t="str">
        <f t="shared" si="155"/>
        <v/>
      </c>
      <c r="AC697" s="89" t="str">
        <f t="shared" si="156"/>
        <v/>
      </c>
      <c r="AD697" s="100" t="str">
        <f t="shared" si="163"/>
        <v/>
      </c>
      <c r="AE697" s="104" t="str">
        <f t="shared" si="164"/>
        <v/>
      </c>
      <c r="AF697" s="108" t="str">
        <f>IF(AE697&lt;&gt;"",HLOOKUP(AE697,Controle!$2:$3,2,FALSE)+3,"")</f>
        <v/>
      </c>
      <c r="AG697" s="104" t="str">
        <f>IF(AE697&lt;&gt;"",HLOOKUP(AE697,Controle!$2:$3,2,FALSE)+HLOOKUP(AE697,Controle!$2:$3,2,FALSE)*14-8,"")</f>
        <v/>
      </c>
      <c r="AH697" s="105" t="str">
        <f>IF(AJ697&lt;&gt;"",HLOOKUP(AJ697,Controle!$2:$3,2,FALSE)+HLOOKUP(AJ697,Controle!$2:$3,2,FALSE)*14-8,"")</f>
        <v/>
      </c>
      <c r="AI697" s="108" t="str">
        <f>IF(AJ697&lt;&gt;"",HLOOKUP(AJ697,Controle!$2:$3,2,FALSE)+3,"")</f>
        <v/>
      </c>
      <c r="AJ697" s="105" t="str">
        <f t="shared" si="165"/>
        <v/>
      </c>
      <c r="AK697" s="101" t="str">
        <f t="shared" si="166"/>
        <v/>
      </c>
      <c r="AL697" s="89" t="str">
        <f t="shared" si="157"/>
        <v/>
      </c>
      <c r="AM697" s="89" t="str">
        <f t="shared" si="158"/>
        <v/>
      </c>
      <c r="AN697" s="89" t="str">
        <f t="shared" si="159"/>
        <v/>
      </c>
      <c r="AO697" s="89" t="str">
        <f t="shared" si="160"/>
        <v/>
      </c>
      <c r="AP697" s="89" t="str">
        <f t="shared" si="161"/>
        <v/>
      </c>
    </row>
    <row r="698" spans="1:42">
      <c r="A698" t="str">
        <f>IF(B698&lt;&gt;"",VLOOKUP(B698,'Agents Postes'!E$3:F$17,2,FALSE),"")</f>
        <v/>
      </c>
      <c r="B698" s="47"/>
      <c r="C698" s="53"/>
      <c r="D698" s="49"/>
      <c r="E698" s="49"/>
      <c r="F698" s="54"/>
      <c r="G698" s="50"/>
      <c r="H698" s="54"/>
      <c r="I698" s="50"/>
      <c r="J698" s="56"/>
      <c r="K698" s="49"/>
      <c r="L698" s="55"/>
      <c r="M698" s="52"/>
      <c r="N698" s="131"/>
      <c r="P698" s="64" t="str">
        <f t="shared" si="162"/>
        <v>NC</v>
      </c>
      <c r="X698" s="89"/>
      <c r="Y698" s="89" t="str">
        <f t="shared" si="152"/>
        <v/>
      </c>
      <c r="Z698" s="89" t="str">
        <f t="shared" si="153"/>
        <v/>
      </c>
      <c r="AA698" s="89" t="str">
        <f t="shared" si="154"/>
        <v/>
      </c>
      <c r="AB698" s="89" t="str">
        <f t="shared" si="155"/>
        <v/>
      </c>
      <c r="AC698" s="89" t="str">
        <f t="shared" si="156"/>
        <v/>
      </c>
      <c r="AD698" s="100" t="str">
        <f t="shared" si="163"/>
        <v/>
      </c>
      <c r="AE698" s="104" t="str">
        <f t="shared" si="164"/>
        <v/>
      </c>
      <c r="AF698" s="108" t="str">
        <f>IF(AE698&lt;&gt;"",HLOOKUP(AE698,Controle!$2:$3,2,FALSE)+3,"")</f>
        <v/>
      </c>
      <c r="AG698" s="104" t="str">
        <f>IF(AE698&lt;&gt;"",HLOOKUP(AE698,Controle!$2:$3,2,FALSE)+HLOOKUP(AE698,Controle!$2:$3,2,FALSE)*14-8,"")</f>
        <v/>
      </c>
      <c r="AH698" s="105" t="str">
        <f>IF(AJ698&lt;&gt;"",HLOOKUP(AJ698,Controle!$2:$3,2,FALSE)+HLOOKUP(AJ698,Controle!$2:$3,2,FALSE)*14-8,"")</f>
        <v/>
      </c>
      <c r="AI698" s="108" t="str">
        <f>IF(AJ698&lt;&gt;"",HLOOKUP(AJ698,Controle!$2:$3,2,FALSE)+3,"")</f>
        <v/>
      </c>
      <c r="AJ698" s="105" t="str">
        <f t="shared" si="165"/>
        <v/>
      </c>
      <c r="AK698" s="101" t="str">
        <f t="shared" si="166"/>
        <v/>
      </c>
      <c r="AL698" s="89" t="str">
        <f t="shared" si="157"/>
        <v/>
      </c>
      <c r="AM698" s="89" t="str">
        <f t="shared" si="158"/>
        <v/>
      </c>
      <c r="AN698" s="89" t="str">
        <f t="shared" si="159"/>
        <v/>
      </c>
      <c r="AO698" s="89" t="str">
        <f t="shared" si="160"/>
        <v/>
      </c>
      <c r="AP698" s="89" t="str">
        <f t="shared" si="161"/>
        <v/>
      </c>
    </row>
    <row r="699" spans="1:42">
      <c r="A699" t="str">
        <f>IF(B699&lt;&gt;"",VLOOKUP(B699,'Agents Postes'!E$3:F$17,2,FALSE),"")</f>
        <v/>
      </c>
      <c r="B699" s="57"/>
      <c r="C699" s="58"/>
      <c r="D699" s="59"/>
      <c r="E699" s="59"/>
      <c r="F699" s="60"/>
      <c r="G699" s="61"/>
      <c r="H699" s="60"/>
      <c r="I699" s="61"/>
      <c r="J699" s="63"/>
      <c r="K699" s="59"/>
      <c r="L699" s="62"/>
      <c r="M699" s="52"/>
      <c r="N699" s="130"/>
      <c r="P699" s="65" t="str">
        <f t="shared" si="162"/>
        <v>NC</v>
      </c>
      <c r="X699" s="89"/>
      <c r="Y699" s="89" t="str">
        <f t="shared" si="152"/>
        <v/>
      </c>
      <c r="Z699" s="89" t="str">
        <f t="shared" si="153"/>
        <v/>
      </c>
      <c r="AA699" s="89" t="str">
        <f t="shared" si="154"/>
        <v/>
      </c>
      <c r="AB699" s="89" t="str">
        <f t="shared" si="155"/>
        <v/>
      </c>
      <c r="AC699" s="89" t="str">
        <f t="shared" si="156"/>
        <v/>
      </c>
      <c r="AD699" s="100" t="str">
        <f t="shared" si="163"/>
        <v/>
      </c>
      <c r="AE699" s="104" t="str">
        <f t="shared" si="164"/>
        <v/>
      </c>
      <c r="AF699" s="108" t="str">
        <f>IF(AE699&lt;&gt;"",HLOOKUP(AE699,Controle!$2:$3,2,FALSE)+3,"")</f>
        <v/>
      </c>
      <c r="AG699" s="104" t="str">
        <f>IF(AE699&lt;&gt;"",HLOOKUP(AE699,Controle!$2:$3,2,FALSE)+HLOOKUP(AE699,Controle!$2:$3,2,FALSE)*14-8,"")</f>
        <v/>
      </c>
      <c r="AH699" s="105" t="str">
        <f>IF(AJ699&lt;&gt;"",HLOOKUP(AJ699,Controle!$2:$3,2,FALSE)+HLOOKUP(AJ699,Controle!$2:$3,2,FALSE)*14-8,"")</f>
        <v/>
      </c>
      <c r="AI699" s="108" t="str">
        <f>IF(AJ699&lt;&gt;"",HLOOKUP(AJ699,Controle!$2:$3,2,FALSE)+3,"")</f>
        <v/>
      </c>
      <c r="AJ699" s="105" t="str">
        <f t="shared" si="165"/>
        <v/>
      </c>
      <c r="AK699" s="101" t="str">
        <f t="shared" si="166"/>
        <v/>
      </c>
      <c r="AL699" s="89" t="str">
        <f t="shared" si="157"/>
        <v/>
      </c>
      <c r="AM699" s="89" t="str">
        <f t="shared" si="158"/>
        <v/>
      </c>
      <c r="AN699" s="89" t="str">
        <f t="shared" si="159"/>
        <v/>
      </c>
      <c r="AO699" s="89" t="str">
        <f t="shared" si="160"/>
        <v/>
      </c>
      <c r="AP699" s="89" t="str">
        <f t="shared" si="161"/>
        <v/>
      </c>
    </row>
    <row r="700" spans="1:42">
      <c r="A700" t="str">
        <f>IF(B700&lt;&gt;"",VLOOKUP(B700,'Agents Postes'!E$3:F$17,2,FALSE),"")</f>
        <v/>
      </c>
      <c r="B700" s="47"/>
      <c r="C700" s="53"/>
      <c r="D700" s="49"/>
      <c r="E700" s="49"/>
      <c r="F700" s="54"/>
      <c r="G700" s="50"/>
      <c r="H700" s="54"/>
      <c r="I700" s="50"/>
      <c r="J700" s="56"/>
      <c r="K700" s="49"/>
      <c r="L700" s="55"/>
      <c r="M700" s="52"/>
      <c r="N700" s="131"/>
      <c r="P700" s="64" t="str">
        <f t="shared" si="162"/>
        <v>NC</v>
      </c>
      <c r="X700" s="89"/>
      <c r="Y700" s="89" t="str">
        <f t="shared" si="152"/>
        <v/>
      </c>
      <c r="Z700" s="89" t="str">
        <f t="shared" si="153"/>
        <v/>
      </c>
      <c r="AA700" s="89" t="str">
        <f t="shared" si="154"/>
        <v/>
      </c>
      <c r="AB700" s="89" t="str">
        <f t="shared" si="155"/>
        <v/>
      </c>
      <c r="AC700" s="89" t="str">
        <f t="shared" si="156"/>
        <v/>
      </c>
      <c r="AD700" s="100" t="str">
        <f t="shared" si="163"/>
        <v/>
      </c>
      <c r="AE700" s="104" t="str">
        <f t="shared" si="164"/>
        <v/>
      </c>
      <c r="AF700" s="108" t="str">
        <f>IF(AE700&lt;&gt;"",HLOOKUP(AE700,Controle!$2:$3,2,FALSE)+3,"")</f>
        <v/>
      </c>
      <c r="AG700" s="104" t="str">
        <f>IF(AE700&lt;&gt;"",HLOOKUP(AE700,Controle!$2:$3,2,FALSE)+HLOOKUP(AE700,Controle!$2:$3,2,FALSE)*14-8,"")</f>
        <v/>
      </c>
      <c r="AH700" s="105" t="str">
        <f>IF(AJ700&lt;&gt;"",HLOOKUP(AJ700,Controle!$2:$3,2,FALSE)+HLOOKUP(AJ700,Controle!$2:$3,2,FALSE)*14-8,"")</f>
        <v/>
      </c>
      <c r="AI700" s="108" t="str">
        <f>IF(AJ700&lt;&gt;"",HLOOKUP(AJ700,Controle!$2:$3,2,FALSE)+3,"")</f>
        <v/>
      </c>
      <c r="AJ700" s="105" t="str">
        <f t="shared" si="165"/>
        <v/>
      </c>
      <c r="AK700" s="101" t="str">
        <f t="shared" si="166"/>
        <v/>
      </c>
      <c r="AL700" s="89" t="str">
        <f t="shared" si="157"/>
        <v/>
      </c>
      <c r="AM700" s="89" t="str">
        <f t="shared" si="158"/>
        <v/>
      </c>
      <c r="AN700" s="89" t="str">
        <f t="shared" si="159"/>
        <v/>
      </c>
      <c r="AO700" s="89" t="str">
        <f t="shared" si="160"/>
        <v/>
      </c>
      <c r="AP700" s="89" t="str">
        <f t="shared" si="161"/>
        <v/>
      </c>
    </row>
    <row r="701" spans="1:42">
      <c r="A701" t="str">
        <f>IF(B701&lt;&gt;"",VLOOKUP(B701,'Agents Postes'!E$3:F$17,2,FALSE),"")</f>
        <v/>
      </c>
      <c r="B701" s="57"/>
      <c r="C701" s="58"/>
      <c r="D701" s="59"/>
      <c r="E701" s="59"/>
      <c r="F701" s="60"/>
      <c r="G701" s="61"/>
      <c r="H701" s="60"/>
      <c r="I701" s="61"/>
      <c r="J701" s="63"/>
      <c r="K701" s="59"/>
      <c r="L701" s="62"/>
      <c r="M701" s="52"/>
      <c r="N701" s="130"/>
      <c r="P701" s="65" t="str">
        <f t="shared" si="162"/>
        <v>NC</v>
      </c>
      <c r="X701" s="89"/>
      <c r="Y701" s="89" t="str">
        <f t="shared" si="152"/>
        <v/>
      </c>
      <c r="Z701" s="89" t="str">
        <f t="shared" si="153"/>
        <v/>
      </c>
      <c r="AA701" s="89" t="str">
        <f t="shared" si="154"/>
        <v/>
      </c>
      <c r="AB701" s="89" t="str">
        <f t="shared" si="155"/>
        <v/>
      </c>
      <c r="AC701" s="89" t="str">
        <f t="shared" si="156"/>
        <v/>
      </c>
      <c r="AD701" s="100" t="str">
        <f t="shared" si="163"/>
        <v/>
      </c>
      <c r="AE701" s="104" t="str">
        <f t="shared" si="164"/>
        <v/>
      </c>
      <c r="AF701" s="108" t="str">
        <f>IF(AE701&lt;&gt;"",HLOOKUP(AE701,Controle!$2:$3,2,FALSE)+3,"")</f>
        <v/>
      </c>
      <c r="AG701" s="104" t="str">
        <f>IF(AE701&lt;&gt;"",HLOOKUP(AE701,Controle!$2:$3,2,FALSE)+HLOOKUP(AE701,Controle!$2:$3,2,FALSE)*14-8,"")</f>
        <v/>
      </c>
      <c r="AH701" s="105" t="str">
        <f>IF(AJ701&lt;&gt;"",HLOOKUP(AJ701,Controle!$2:$3,2,FALSE)+HLOOKUP(AJ701,Controle!$2:$3,2,FALSE)*14-8,"")</f>
        <v/>
      </c>
      <c r="AI701" s="108" t="str">
        <f>IF(AJ701&lt;&gt;"",HLOOKUP(AJ701,Controle!$2:$3,2,FALSE)+3,"")</f>
        <v/>
      </c>
      <c r="AJ701" s="105" t="str">
        <f t="shared" si="165"/>
        <v/>
      </c>
      <c r="AK701" s="101" t="str">
        <f t="shared" si="166"/>
        <v/>
      </c>
      <c r="AL701" s="89" t="str">
        <f t="shared" si="157"/>
        <v/>
      </c>
      <c r="AM701" s="89" t="str">
        <f t="shared" si="158"/>
        <v/>
      </c>
      <c r="AN701" s="89" t="str">
        <f t="shared" si="159"/>
        <v/>
      </c>
      <c r="AO701" s="89" t="str">
        <f t="shared" si="160"/>
        <v/>
      </c>
      <c r="AP701" s="89" t="str">
        <f t="shared" si="161"/>
        <v/>
      </c>
    </row>
    <row r="702" spans="1:42">
      <c r="A702" t="str">
        <f>IF(B702&lt;&gt;"",VLOOKUP(B702,'Agents Postes'!E$3:F$17,2,FALSE),"")</f>
        <v/>
      </c>
      <c r="B702" s="47"/>
      <c r="C702" s="53"/>
      <c r="D702" s="49"/>
      <c r="E702" s="49"/>
      <c r="F702" s="54"/>
      <c r="G702" s="50"/>
      <c r="H702" s="54"/>
      <c r="I702" s="50"/>
      <c r="J702" s="56"/>
      <c r="K702" s="49"/>
      <c r="L702" s="55"/>
      <c r="M702" s="52"/>
      <c r="N702" s="131"/>
      <c r="P702" s="64" t="str">
        <f t="shared" si="162"/>
        <v>NC</v>
      </c>
      <c r="X702" s="89"/>
      <c r="Y702" s="89" t="str">
        <f t="shared" si="152"/>
        <v/>
      </c>
      <c r="Z702" s="89" t="str">
        <f t="shared" si="153"/>
        <v/>
      </c>
      <c r="AA702" s="89" t="str">
        <f t="shared" si="154"/>
        <v/>
      </c>
      <c r="AB702" s="89" t="str">
        <f t="shared" si="155"/>
        <v/>
      </c>
      <c r="AC702" s="89" t="str">
        <f t="shared" si="156"/>
        <v/>
      </c>
      <c r="AD702" s="100" t="str">
        <f t="shared" si="163"/>
        <v/>
      </c>
      <c r="AE702" s="104" t="str">
        <f t="shared" si="164"/>
        <v/>
      </c>
      <c r="AF702" s="108" t="str">
        <f>IF(AE702&lt;&gt;"",HLOOKUP(AE702,Controle!$2:$3,2,FALSE)+3,"")</f>
        <v/>
      </c>
      <c r="AG702" s="104" t="str">
        <f>IF(AE702&lt;&gt;"",HLOOKUP(AE702,Controle!$2:$3,2,FALSE)+HLOOKUP(AE702,Controle!$2:$3,2,FALSE)*14-8,"")</f>
        <v/>
      </c>
      <c r="AH702" s="105" t="str">
        <f>IF(AJ702&lt;&gt;"",HLOOKUP(AJ702,Controle!$2:$3,2,FALSE)+HLOOKUP(AJ702,Controle!$2:$3,2,FALSE)*14-8,"")</f>
        <v/>
      </c>
      <c r="AI702" s="108" t="str">
        <f>IF(AJ702&lt;&gt;"",HLOOKUP(AJ702,Controle!$2:$3,2,FALSE)+3,"")</f>
        <v/>
      </c>
      <c r="AJ702" s="105" t="str">
        <f t="shared" si="165"/>
        <v/>
      </c>
      <c r="AK702" s="101" t="str">
        <f t="shared" si="166"/>
        <v/>
      </c>
      <c r="AL702" s="89" t="str">
        <f t="shared" si="157"/>
        <v/>
      </c>
      <c r="AM702" s="89" t="str">
        <f t="shared" si="158"/>
        <v/>
      </c>
      <c r="AN702" s="89" t="str">
        <f t="shared" si="159"/>
        <v/>
      </c>
      <c r="AO702" s="89" t="str">
        <f t="shared" si="160"/>
        <v/>
      </c>
      <c r="AP702" s="89" t="str">
        <f t="shared" si="161"/>
        <v/>
      </c>
    </row>
    <row r="703" spans="1:42">
      <c r="A703" t="str">
        <f>IF(B703&lt;&gt;"",VLOOKUP(B703,'Agents Postes'!E$3:F$17,2,FALSE),"")</f>
        <v/>
      </c>
      <c r="B703" s="57"/>
      <c r="C703" s="58"/>
      <c r="D703" s="59"/>
      <c r="E703" s="59"/>
      <c r="F703" s="60"/>
      <c r="G703" s="61"/>
      <c r="H703" s="60"/>
      <c r="I703" s="61"/>
      <c r="J703" s="63"/>
      <c r="K703" s="59"/>
      <c r="L703" s="62"/>
      <c r="M703" s="52"/>
      <c r="N703" s="130"/>
      <c r="P703" s="65" t="str">
        <f t="shared" si="162"/>
        <v>NC</v>
      </c>
      <c r="X703" s="89"/>
      <c r="Y703" s="89" t="str">
        <f t="shared" si="152"/>
        <v/>
      </c>
      <c r="Z703" s="89" t="str">
        <f t="shared" si="153"/>
        <v/>
      </c>
      <c r="AA703" s="89" t="str">
        <f t="shared" si="154"/>
        <v/>
      </c>
      <c r="AB703" s="89" t="str">
        <f t="shared" si="155"/>
        <v/>
      </c>
      <c r="AC703" s="89" t="str">
        <f t="shared" si="156"/>
        <v/>
      </c>
      <c r="AD703" s="100" t="str">
        <f t="shared" si="163"/>
        <v/>
      </c>
      <c r="AE703" s="104" t="str">
        <f t="shared" si="164"/>
        <v/>
      </c>
      <c r="AF703" s="108" t="str">
        <f>IF(AE703&lt;&gt;"",HLOOKUP(AE703,Controle!$2:$3,2,FALSE)+3,"")</f>
        <v/>
      </c>
      <c r="AG703" s="104" t="str">
        <f>IF(AE703&lt;&gt;"",HLOOKUP(AE703,Controle!$2:$3,2,FALSE)+HLOOKUP(AE703,Controle!$2:$3,2,FALSE)*14-8,"")</f>
        <v/>
      </c>
      <c r="AH703" s="105" t="str">
        <f>IF(AJ703&lt;&gt;"",HLOOKUP(AJ703,Controle!$2:$3,2,FALSE)+HLOOKUP(AJ703,Controle!$2:$3,2,FALSE)*14-8,"")</f>
        <v/>
      </c>
      <c r="AI703" s="108" t="str">
        <f>IF(AJ703&lt;&gt;"",HLOOKUP(AJ703,Controle!$2:$3,2,FALSE)+3,"")</f>
        <v/>
      </c>
      <c r="AJ703" s="105" t="str">
        <f t="shared" si="165"/>
        <v/>
      </c>
      <c r="AK703" s="101" t="str">
        <f t="shared" si="166"/>
        <v/>
      </c>
      <c r="AL703" s="89" t="str">
        <f t="shared" si="157"/>
        <v/>
      </c>
      <c r="AM703" s="89" t="str">
        <f t="shared" si="158"/>
        <v/>
      </c>
      <c r="AN703" s="89" t="str">
        <f t="shared" si="159"/>
        <v/>
      </c>
      <c r="AO703" s="89" t="str">
        <f t="shared" si="160"/>
        <v/>
      </c>
      <c r="AP703" s="89" t="str">
        <f t="shared" si="161"/>
        <v/>
      </c>
    </row>
    <row r="704" spans="1:42">
      <c r="A704" t="str">
        <f>IF(B704&lt;&gt;"",VLOOKUP(B704,'Agents Postes'!E$3:F$17,2,FALSE),"")</f>
        <v/>
      </c>
      <c r="B704" s="47"/>
      <c r="C704" s="53"/>
      <c r="D704" s="49"/>
      <c r="E704" s="49"/>
      <c r="F704" s="54"/>
      <c r="G704" s="50"/>
      <c r="H704" s="54"/>
      <c r="I704" s="50"/>
      <c r="J704" s="56"/>
      <c r="K704" s="49"/>
      <c r="L704" s="55"/>
      <c r="M704" s="52"/>
      <c r="N704" s="131"/>
      <c r="P704" s="64" t="str">
        <f t="shared" si="162"/>
        <v>NC</v>
      </c>
      <c r="X704" s="89"/>
      <c r="Y704" s="89" t="str">
        <f t="shared" si="152"/>
        <v/>
      </c>
      <c r="Z704" s="89" t="str">
        <f t="shared" si="153"/>
        <v/>
      </c>
      <c r="AA704" s="89" t="str">
        <f t="shared" si="154"/>
        <v/>
      </c>
      <c r="AB704" s="89" t="str">
        <f t="shared" si="155"/>
        <v/>
      </c>
      <c r="AC704" s="89" t="str">
        <f t="shared" si="156"/>
        <v/>
      </c>
      <c r="AD704" s="100" t="str">
        <f t="shared" si="163"/>
        <v/>
      </c>
      <c r="AE704" s="104" t="str">
        <f t="shared" si="164"/>
        <v/>
      </c>
      <c r="AF704" s="108" t="str">
        <f>IF(AE704&lt;&gt;"",HLOOKUP(AE704,Controle!$2:$3,2,FALSE)+3,"")</f>
        <v/>
      </c>
      <c r="AG704" s="104" t="str">
        <f>IF(AE704&lt;&gt;"",HLOOKUP(AE704,Controle!$2:$3,2,FALSE)+HLOOKUP(AE704,Controle!$2:$3,2,FALSE)*14-8,"")</f>
        <v/>
      </c>
      <c r="AH704" s="105" t="str">
        <f>IF(AJ704&lt;&gt;"",HLOOKUP(AJ704,Controle!$2:$3,2,FALSE)+HLOOKUP(AJ704,Controle!$2:$3,2,FALSE)*14-8,"")</f>
        <v/>
      </c>
      <c r="AI704" s="108" t="str">
        <f>IF(AJ704&lt;&gt;"",HLOOKUP(AJ704,Controle!$2:$3,2,FALSE)+3,"")</f>
        <v/>
      </c>
      <c r="AJ704" s="105" t="str">
        <f t="shared" si="165"/>
        <v/>
      </c>
      <c r="AK704" s="101" t="str">
        <f t="shared" si="166"/>
        <v/>
      </c>
      <c r="AL704" s="89" t="str">
        <f t="shared" si="157"/>
        <v/>
      </c>
      <c r="AM704" s="89" t="str">
        <f t="shared" si="158"/>
        <v/>
      </c>
      <c r="AN704" s="89" t="str">
        <f t="shared" si="159"/>
        <v/>
      </c>
      <c r="AO704" s="89" t="str">
        <f t="shared" si="160"/>
        <v/>
      </c>
      <c r="AP704" s="89" t="str">
        <f t="shared" si="161"/>
        <v/>
      </c>
    </row>
    <row r="705" spans="1:42">
      <c r="A705" t="str">
        <f>IF(B705&lt;&gt;"",VLOOKUP(B705,'Agents Postes'!E$3:F$17,2,FALSE),"")</f>
        <v/>
      </c>
      <c r="B705" s="57"/>
      <c r="C705" s="58"/>
      <c r="D705" s="59"/>
      <c r="E705" s="59"/>
      <c r="F705" s="60"/>
      <c r="G705" s="61"/>
      <c r="H705" s="60"/>
      <c r="I705" s="61"/>
      <c r="J705" s="63"/>
      <c r="K705" s="59"/>
      <c r="L705" s="62"/>
      <c r="M705" s="52"/>
      <c r="N705" s="130"/>
      <c r="P705" s="65" t="str">
        <f t="shared" si="162"/>
        <v>NC</v>
      </c>
      <c r="X705" s="89"/>
      <c r="Y705" s="89" t="str">
        <f t="shared" si="152"/>
        <v/>
      </c>
      <c r="Z705" s="89" t="str">
        <f t="shared" si="153"/>
        <v/>
      </c>
      <c r="AA705" s="89" t="str">
        <f t="shared" si="154"/>
        <v/>
      </c>
      <c r="AB705" s="89" t="str">
        <f t="shared" si="155"/>
        <v/>
      </c>
      <c r="AC705" s="89" t="str">
        <f t="shared" si="156"/>
        <v/>
      </c>
      <c r="AD705" s="100" t="str">
        <f t="shared" si="163"/>
        <v/>
      </c>
      <c r="AE705" s="104" t="str">
        <f t="shared" si="164"/>
        <v/>
      </c>
      <c r="AF705" s="108" t="str">
        <f>IF(AE705&lt;&gt;"",HLOOKUP(AE705,Controle!$2:$3,2,FALSE)+3,"")</f>
        <v/>
      </c>
      <c r="AG705" s="104" t="str">
        <f>IF(AE705&lt;&gt;"",HLOOKUP(AE705,Controle!$2:$3,2,FALSE)+HLOOKUP(AE705,Controle!$2:$3,2,FALSE)*14-8,"")</f>
        <v/>
      </c>
      <c r="AH705" s="105" t="str">
        <f>IF(AJ705&lt;&gt;"",HLOOKUP(AJ705,Controle!$2:$3,2,FALSE)+HLOOKUP(AJ705,Controle!$2:$3,2,FALSE)*14-8,"")</f>
        <v/>
      </c>
      <c r="AI705" s="108" t="str">
        <f>IF(AJ705&lt;&gt;"",HLOOKUP(AJ705,Controle!$2:$3,2,FALSE)+3,"")</f>
        <v/>
      </c>
      <c r="AJ705" s="105" t="str">
        <f t="shared" si="165"/>
        <v/>
      </c>
      <c r="AK705" s="101" t="str">
        <f t="shared" si="166"/>
        <v/>
      </c>
      <c r="AL705" s="89" t="str">
        <f t="shared" si="157"/>
        <v/>
      </c>
      <c r="AM705" s="89" t="str">
        <f t="shared" si="158"/>
        <v/>
      </c>
      <c r="AN705" s="89" t="str">
        <f t="shared" si="159"/>
        <v/>
      </c>
      <c r="AO705" s="89" t="str">
        <f t="shared" si="160"/>
        <v/>
      </c>
      <c r="AP705" s="89" t="str">
        <f t="shared" si="161"/>
        <v/>
      </c>
    </row>
    <row r="706" spans="1:42">
      <c r="A706" t="str">
        <f>IF(B706&lt;&gt;"",VLOOKUP(B706,'Agents Postes'!E$3:F$17,2,FALSE),"")</f>
        <v/>
      </c>
      <c r="B706" s="47"/>
      <c r="C706" s="53"/>
      <c r="D706" s="49"/>
      <c r="E706" s="49"/>
      <c r="F706" s="54"/>
      <c r="G706" s="50"/>
      <c r="H706" s="54"/>
      <c r="I706" s="50"/>
      <c r="J706" s="56"/>
      <c r="K706" s="49"/>
      <c r="L706" s="55"/>
      <c r="M706" s="52"/>
      <c r="N706" s="131"/>
      <c r="P706" s="64" t="str">
        <f t="shared" si="162"/>
        <v>NC</v>
      </c>
      <c r="X706" s="89"/>
      <c r="Y706" s="89" t="str">
        <f t="shared" ref="Y706:Y769" si="167">IF(D706&lt;&gt;"",IF(NETWORKDAYS($D706,$D706,Feries)&gt;=1,1,0),"")</f>
        <v/>
      </c>
      <c r="Z706" s="89" t="str">
        <f t="shared" ref="Z706:Z769" si="168">IF(D706&lt;&gt;"",IF(NETWORKDAYS($D706,$D706+1,Feries)&gt;=1,1,0),"")</f>
        <v/>
      </c>
      <c r="AA706" s="89" t="str">
        <f t="shared" ref="AA706:AA769" si="169">IF(D706&lt;&gt;"",IF(NETWORKDAYS($D706,$D706+2,Feries)&gt;=1,1,0),"")</f>
        <v/>
      </c>
      <c r="AB706" s="89" t="str">
        <f t="shared" ref="AB706:AB769" si="170">IF(D706&lt;&gt;"",IF(NETWORKDAYS($D706,$D706+3,Feries)&gt;=1,1,0),"")</f>
        <v/>
      </c>
      <c r="AC706" s="89" t="str">
        <f t="shared" ref="AC706:AC769" si="171">IF(D706&lt;&gt;"",IF(NETWORKDAYS($D706,$D706+4,Feries)&gt;=1,1,0),"")</f>
        <v/>
      </c>
      <c r="AD706" s="100" t="str">
        <f t="shared" si="163"/>
        <v/>
      </c>
      <c r="AE706" s="104" t="str">
        <f t="shared" si="164"/>
        <v/>
      </c>
      <c r="AF706" s="108" t="str">
        <f>IF(AE706&lt;&gt;"",HLOOKUP(AE706,Controle!$2:$3,2,FALSE)+3,"")</f>
        <v/>
      </c>
      <c r="AG706" s="104" t="str">
        <f>IF(AE706&lt;&gt;"",HLOOKUP(AE706,Controle!$2:$3,2,FALSE)+HLOOKUP(AE706,Controle!$2:$3,2,FALSE)*14-8,"")</f>
        <v/>
      </c>
      <c r="AH706" s="105" t="str">
        <f>IF(AJ706&lt;&gt;"",HLOOKUP(AJ706,Controle!$2:$3,2,FALSE)+HLOOKUP(AJ706,Controle!$2:$3,2,FALSE)*14-8,"")</f>
        <v/>
      </c>
      <c r="AI706" s="108" t="str">
        <f>IF(AJ706&lt;&gt;"",HLOOKUP(AJ706,Controle!$2:$3,2,FALSE)+3,"")</f>
        <v/>
      </c>
      <c r="AJ706" s="105" t="str">
        <f t="shared" si="165"/>
        <v/>
      </c>
      <c r="AK706" s="101" t="str">
        <f t="shared" si="166"/>
        <v/>
      </c>
      <c r="AL706" s="89" t="str">
        <f t="shared" ref="AL706:AL769" si="172">IF(E706&lt;&gt;"",IF(OR(NETWORKDAYS($E706,$E706-4,Feries)=1,NETWORKDAYS($E706,$E706-4,Feries)&lt;0),1,0),"")</f>
        <v/>
      </c>
      <c r="AM706" s="89" t="str">
        <f t="shared" ref="AM706:AM769" si="173">IF(E706&lt;&gt;"",IF(OR(NETWORKDAYS($E706,$E706-3,Feries)=1,NETWORKDAYS($E706,$E706-3,Feries)&lt;0),1,0),"")</f>
        <v/>
      </c>
      <c r="AN706" s="89" t="str">
        <f t="shared" ref="AN706:AN769" si="174">IF(E706&lt;&gt;"",IF(OR(NETWORKDAYS($E706,$E706-2,Feries)=1,NETWORKDAYS($E706,$E706-2,Feries)&lt;0),1,0),"")</f>
        <v/>
      </c>
      <c r="AO706" s="89" t="str">
        <f t="shared" ref="AO706:AO769" si="175">IF(E706&lt;&gt;"",IF(OR(NETWORKDAYS($E706,$E706-1,Feries)=1,NETWORKDAYS($E706,$E706-1,Feries)&lt;0),1,0),"")</f>
        <v/>
      </c>
      <c r="AP706" s="89" t="str">
        <f t="shared" ref="AP706:AP769" si="176">IF(E706&lt;&gt;"",IF(OR(NETWORKDAYS($E706,$E706,Feries)=1,NETWORKDAYS($E706,$E706,Feries)&lt;0),1,0),"")</f>
        <v/>
      </c>
    </row>
    <row r="707" spans="1:42">
      <c r="A707" t="str">
        <f>IF(B707&lt;&gt;"",VLOOKUP(B707,'Agents Postes'!E$3:F$17,2,FALSE),"")</f>
        <v/>
      </c>
      <c r="B707" s="57"/>
      <c r="C707" s="58"/>
      <c r="D707" s="59"/>
      <c r="E707" s="59"/>
      <c r="F707" s="60"/>
      <c r="G707" s="61"/>
      <c r="H707" s="60"/>
      <c r="I707" s="61"/>
      <c r="J707" s="63"/>
      <c r="K707" s="59"/>
      <c r="L707" s="62"/>
      <c r="M707" s="52"/>
      <c r="N707" s="130"/>
      <c r="P707" s="65" t="str">
        <f t="shared" ref="P707:P770" si="177">IF(OR(B707="",C707="",E707="",SUM(F707:K707)=0,AND(S$1&lt;&gt;"",D707&lt;S$1),AND(S$3&lt;&gt;"",E707&gt;S$3),AND(SUM(F707:G707)&gt;0,OR(F707=0,G707=0)),AND(SUM(H707:I707)&gt;0,OR(H707=0,I707=0)),AND(SUM(J707:K707)&gt;0,OR(J707=0,K707=0)),ISERROR(MONTH(D707)),ISERROR(MONTH(E707))),"NC","")</f>
        <v>NC</v>
      </c>
      <c r="X707" s="89"/>
      <c r="Y707" s="89" t="str">
        <f t="shared" si="167"/>
        <v/>
      </c>
      <c r="Z707" s="89" t="str">
        <f t="shared" si="168"/>
        <v/>
      </c>
      <c r="AA707" s="89" t="str">
        <f t="shared" si="169"/>
        <v/>
      </c>
      <c r="AB707" s="89" t="str">
        <f t="shared" si="170"/>
        <v/>
      </c>
      <c r="AC707" s="89" t="str">
        <f t="shared" si="171"/>
        <v/>
      </c>
      <c r="AD707" s="100" t="str">
        <f t="shared" si="163"/>
        <v/>
      </c>
      <c r="AE707" s="104" t="str">
        <f t="shared" si="164"/>
        <v/>
      </c>
      <c r="AF707" s="108" t="str">
        <f>IF(AE707&lt;&gt;"",HLOOKUP(AE707,Controle!$2:$3,2,FALSE)+3,"")</f>
        <v/>
      </c>
      <c r="AG707" s="104" t="str">
        <f>IF(AE707&lt;&gt;"",HLOOKUP(AE707,Controle!$2:$3,2,FALSE)+HLOOKUP(AE707,Controle!$2:$3,2,FALSE)*14-8,"")</f>
        <v/>
      </c>
      <c r="AH707" s="105" t="str">
        <f>IF(AJ707&lt;&gt;"",HLOOKUP(AJ707,Controle!$2:$3,2,FALSE)+HLOOKUP(AJ707,Controle!$2:$3,2,FALSE)*14-8,"")</f>
        <v/>
      </c>
      <c r="AI707" s="108" t="str">
        <f>IF(AJ707&lt;&gt;"",HLOOKUP(AJ707,Controle!$2:$3,2,FALSE)+3,"")</f>
        <v/>
      </c>
      <c r="AJ707" s="105" t="str">
        <f t="shared" si="165"/>
        <v/>
      </c>
      <c r="AK707" s="101" t="str">
        <f t="shared" si="166"/>
        <v/>
      </c>
      <c r="AL707" s="89" t="str">
        <f t="shared" si="172"/>
        <v/>
      </c>
      <c r="AM707" s="89" t="str">
        <f t="shared" si="173"/>
        <v/>
      </c>
      <c r="AN707" s="89" t="str">
        <f t="shared" si="174"/>
        <v/>
      </c>
      <c r="AO707" s="89" t="str">
        <f t="shared" si="175"/>
        <v/>
      </c>
      <c r="AP707" s="89" t="str">
        <f t="shared" si="176"/>
        <v/>
      </c>
    </row>
    <row r="708" spans="1:42">
      <c r="A708" t="str">
        <f>IF(B708&lt;&gt;"",VLOOKUP(B708,'Agents Postes'!E$3:F$17,2,FALSE),"")</f>
        <v/>
      </c>
      <c r="B708" s="47"/>
      <c r="C708" s="53"/>
      <c r="D708" s="49"/>
      <c r="E708" s="49"/>
      <c r="F708" s="54"/>
      <c r="G708" s="50"/>
      <c r="H708" s="54"/>
      <c r="I708" s="50"/>
      <c r="J708" s="56"/>
      <c r="K708" s="49"/>
      <c r="L708" s="55"/>
      <c r="M708" s="52"/>
      <c r="N708" s="131"/>
      <c r="P708" s="64" t="str">
        <f t="shared" si="177"/>
        <v>NC</v>
      </c>
      <c r="X708" s="89"/>
      <c r="Y708" s="89" t="str">
        <f t="shared" si="167"/>
        <v/>
      </c>
      <c r="Z708" s="89" t="str">
        <f t="shared" si="168"/>
        <v/>
      </c>
      <c r="AA708" s="89" t="str">
        <f t="shared" si="169"/>
        <v/>
      </c>
      <c r="AB708" s="89" t="str">
        <f t="shared" si="170"/>
        <v/>
      </c>
      <c r="AC708" s="89" t="str">
        <f t="shared" si="171"/>
        <v/>
      </c>
      <c r="AD708" s="100" t="str">
        <f t="shared" si="163"/>
        <v/>
      </c>
      <c r="AE708" s="104" t="str">
        <f t="shared" si="164"/>
        <v/>
      </c>
      <c r="AF708" s="108" t="str">
        <f>IF(AE708&lt;&gt;"",HLOOKUP(AE708,Controle!$2:$3,2,FALSE)+3,"")</f>
        <v/>
      </c>
      <c r="AG708" s="104" t="str">
        <f>IF(AE708&lt;&gt;"",HLOOKUP(AE708,Controle!$2:$3,2,FALSE)+HLOOKUP(AE708,Controle!$2:$3,2,FALSE)*14-8,"")</f>
        <v/>
      </c>
      <c r="AH708" s="105" t="str">
        <f>IF(AJ708&lt;&gt;"",HLOOKUP(AJ708,Controle!$2:$3,2,FALSE)+HLOOKUP(AJ708,Controle!$2:$3,2,FALSE)*14-8,"")</f>
        <v/>
      </c>
      <c r="AI708" s="108" t="str">
        <f>IF(AJ708&lt;&gt;"",HLOOKUP(AJ708,Controle!$2:$3,2,FALSE)+3,"")</f>
        <v/>
      </c>
      <c r="AJ708" s="105" t="str">
        <f t="shared" si="165"/>
        <v/>
      </c>
      <c r="AK708" s="101" t="str">
        <f t="shared" si="166"/>
        <v/>
      </c>
      <c r="AL708" s="89" t="str">
        <f t="shared" si="172"/>
        <v/>
      </c>
      <c r="AM708" s="89" t="str">
        <f t="shared" si="173"/>
        <v/>
      </c>
      <c r="AN708" s="89" t="str">
        <f t="shared" si="174"/>
        <v/>
      </c>
      <c r="AO708" s="89" t="str">
        <f t="shared" si="175"/>
        <v/>
      </c>
      <c r="AP708" s="89" t="str">
        <f t="shared" si="176"/>
        <v/>
      </c>
    </row>
    <row r="709" spans="1:42">
      <c r="A709" t="str">
        <f>IF(B709&lt;&gt;"",VLOOKUP(B709,'Agents Postes'!E$3:F$17,2,FALSE),"")</f>
        <v/>
      </c>
      <c r="B709" s="57"/>
      <c r="C709" s="58"/>
      <c r="D709" s="59"/>
      <c r="E709" s="59"/>
      <c r="F709" s="60"/>
      <c r="G709" s="61"/>
      <c r="H709" s="60"/>
      <c r="I709" s="61"/>
      <c r="J709" s="63"/>
      <c r="K709" s="59"/>
      <c r="L709" s="62"/>
      <c r="M709" s="52"/>
      <c r="N709" s="130"/>
      <c r="P709" s="65" t="str">
        <f t="shared" si="177"/>
        <v>NC</v>
      </c>
      <c r="X709" s="89"/>
      <c r="Y709" s="89" t="str">
        <f t="shared" si="167"/>
        <v/>
      </c>
      <c r="Z709" s="89" t="str">
        <f t="shared" si="168"/>
        <v/>
      </c>
      <c r="AA709" s="89" t="str">
        <f t="shared" si="169"/>
        <v/>
      </c>
      <c r="AB709" s="89" t="str">
        <f t="shared" si="170"/>
        <v/>
      </c>
      <c r="AC709" s="89" t="str">
        <f t="shared" si="171"/>
        <v/>
      </c>
      <c r="AD709" s="100" t="str">
        <f t="shared" ref="AD709:AD772" si="178">IF(D709&lt;&gt;"",IF(Y709=1,0,IF(Z709=1,1,IF(AA709=1,2,IF(AB709=1,3,IF(AB709=1,4,5))))),"")</f>
        <v/>
      </c>
      <c r="AE709" s="104" t="str">
        <f t="shared" ref="AE709:AE772" si="179">IF(D709&lt;&gt;"",D709+AD709,"")</f>
        <v/>
      </c>
      <c r="AF709" s="108" t="str">
        <f>IF(AE709&lt;&gt;"",HLOOKUP(AE709,Controle!$2:$3,2,FALSE)+3,"")</f>
        <v/>
      </c>
      <c r="AG709" s="104" t="str">
        <f>IF(AE709&lt;&gt;"",HLOOKUP(AE709,Controle!$2:$3,2,FALSE)+HLOOKUP(AE709,Controle!$2:$3,2,FALSE)*14-8,"")</f>
        <v/>
      </c>
      <c r="AH709" s="105" t="str">
        <f>IF(AJ709&lt;&gt;"",HLOOKUP(AJ709,Controle!$2:$3,2,FALSE)+HLOOKUP(AJ709,Controle!$2:$3,2,FALSE)*14-8,"")</f>
        <v/>
      </c>
      <c r="AI709" s="108" t="str">
        <f>IF(AJ709&lt;&gt;"",HLOOKUP(AJ709,Controle!$2:$3,2,FALSE)+3,"")</f>
        <v/>
      </c>
      <c r="AJ709" s="105" t="str">
        <f t="shared" ref="AJ709:AJ772" si="180">IF(E709&lt;&gt;"",E709-AK709,"")</f>
        <v/>
      </c>
      <c r="AK709" s="101" t="str">
        <f t="shared" ref="AK709:AK772" si="181">IF(E709&lt;&gt;"",IF(AP709=1,0,IF(AO709=1,1,IF(AN709=1,2,IF(AM709=1,1,IF(AL709=1,4,5))))),"")</f>
        <v/>
      </c>
      <c r="AL709" s="89" t="str">
        <f t="shared" si="172"/>
        <v/>
      </c>
      <c r="AM709" s="89" t="str">
        <f t="shared" si="173"/>
        <v/>
      </c>
      <c r="AN709" s="89" t="str">
        <f t="shared" si="174"/>
        <v/>
      </c>
      <c r="AO709" s="89" t="str">
        <f t="shared" si="175"/>
        <v/>
      </c>
      <c r="AP709" s="89" t="str">
        <f t="shared" si="176"/>
        <v/>
      </c>
    </row>
    <row r="710" spans="1:42">
      <c r="A710" t="str">
        <f>IF(B710&lt;&gt;"",VLOOKUP(B710,'Agents Postes'!E$3:F$17,2,FALSE),"")</f>
        <v/>
      </c>
      <c r="B710" s="47"/>
      <c r="C710" s="53"/>
      <c r="D710" s="49"/>
      <c r="E710" s="49"/>
      <c r="F710" s="54"/>
      <c r="G710" s="50"/>
      <c r="H710" s="54"/>
      <c r="I710" s="50"/>
      <c r="J710" s="56"/>
      <c r="K710" s="49"/>
      <c r="L710" s="55"/>
      <c r="M710" s="52"/>
      <c r="N710" s="131"/>
      <c r="P710" s="64" t="str">
        <f t="shared" si="177"/>
        <v>NC</v>
      </c>
      <c r="X710" s="89"/>
      <c r="Y710" s="89" t="str">
        <f t="shared" si="167"/>
        <v/>
      </c>
      <c r="Z710" s="89" t="str">
        <f t="shared" si="168"/>
        <v/>
      </c>
      <c r="AA710" s="89" t="str">
        <f t="shared" si="169"/>
        <v/>
      </c>
      <c r="AB710" s="89" t="str">
        <f t="shared" si="170"/>
        <v/>
      </c>
      <c r="AC710" s="89" t="str">
        <f t="shared" si="171"/>
        <v/>
      </c>
      <c r="AD710" s="100" t="str">
        <f t="shared" si="178"/>
        <v/>
      </c>
      <c r="AE710" s="104" t="str">
        <f t="shared" si="179"/>
        <v/>
      </c>
      <c r="AF710" s="108" t="str">
        <f>IF(AE710&lt;&gt;"",HLOOKUP(AE710,Controle!$2:$3,2,FALSE)+3,"")</f>
        <v/>
      </c>
      <c r="AG710" s="104" t="str">
        <f>IF(AE710&lt;&gt;"",HLOOKUP(AE710,Controle!$2:$3,2,FALSE)+HLOOKUP(AE710,Controle!$2:$3,2,FALSE)*14-8,"")</f>
        <v/>
      </c>
      <c r="AH710" s="105" t="str">
        <f>IF(AJ710&lt;&gt;"",HLOOKUP(AJ710,Controle!$2:$3,2,FALSE)+HLOOKUP(AJ710,Controle!$2:$3,2,FALSE)*14-8,"")</f>
        <v/>
      </c>
      <c r="AI710" s="108" t="str">
        <f>IF(AJ710&lt;&gt;"",HLOOKUP(AJ710,Controle!$2:$3,2,FALSE)+3,"")</f>
        <v/>
      </c>
      <c r="AJ710" s="105" t="str">
        <f t="shared" si="180"/>
        <v/>
      </c>
      <c r="AK710" s="101" t="str">
        <f t="shared" si="181"/>
        <v/>
      </c>
      <c r="AL710" s="89" t="str">
        <f t="shared" si="172"/>
        <v/>
      </c>
      <c r="AM710" s="89" t="str">
        <f t="shared" si="173"/>
        <v/>
      </c>
      <c r="AN710" s="89" t="str">
        <f t="shared" si="174"/>
        <v/>
      </c>
      <c r="AO710" s="89" t="str">
        <f t="shared" si="175"/>
        <v/>
      </c>
      <c r="AP710" s="89" t="str">
        <f t="shared" si="176"/>
        <v/>
      </c>
    </row>
    <row r="711" spans="1:42">
      <c r="A711" t="str">
        <f>IF(B711&lt;&gt;"",VLOOKUP(B711,'Agents Postes'!E$3:F$17,2,FALSE),"")</f>
        <v/>
      </c>
      <c r="B711" s="57"/>
      <c r="C711" s="58"/>
      <c r="D711" s="59"/>
      <c r="E711" s="59"/>
      <c r="F711" s="60"/>
      <c r="G711" s="61"/>
      <c r="H711" s="60"/>
      <c r="I711" s="61"/>
      <c r="J711" s="63"/>
      <c r="K711" s="59"/>
      <c r="L711" s="62"/>
      <c r="M711" s="52"/>
      <c r="N711" s="130"/>
      <c r="P711" s="65" t="str">
        <f t="shared" si="177"/>
        <v>NC</v>
      </c>
      <c r="X711" s="89"/>
      <c r="Y711" s="89" t="str">
        <f t="shared" si="167"/>
        <v/>
      </c>
      <c r="Z711" s="89" t="str">
        <f t="shared" si="168"/>
        <v/>
      </c>
      <c r="AA711" s="89" t="str">
        <f t="shared" si="169"/>
        <v/>
      </c>
      <c r="AB711" s="89" t="str">
        <f t="shared" si="170"/>
        <v/>
      </c>
      <c r="AC711" s="89" t="str">
        <f t="shared" si="171"/>
        <v/>
      </c>
      <c r="AD711" s="100" t="str">
        <f t="shared" si="178"/>
        <v/>
      </c>
      <c r="AE711" s="104" t="str">
        <f t="shared" si="179"/>
        <v/>
      </c>
      <c r="AF711" s="108" t="str">
        <f>IF(AE711&lt;&gt;"",HLOOKUP(AE711,Controle!$2:$3,2,FALSE)+3,"")</f>
        <v/>
      </c>
      <c r="AG711" s="104" t="str">
        <f>IF(AE711&lt;&gt;"",HLOOKUP(AE711,Controle!$2:$3,2,FALSE)+HLOOKUP(AE711,Controle!$2:$3,2,FALSE)*14-8,"")</f>
        <v/>
      </c>
      <c r="AH711" s="105" t="str">
        <f>IF(AJ711&lt;&gt;"",HLOOKUP(AJ711,Controle!$2:$3,2,FALSE)+HLOOKUP(AJ711,Controle!$2:$3,2,FALSE)*14-8,"")</f>
        <v/>
      </c>
      <c r="AI711" s="108" t="str">
        <f>IF(AJ711&lt;&gt;"",HLOOKUP(AJ711,Controle!$2:$3,2,FALSE)+3,"")</f>
        <v/>
      </c>
      <c r="AJ711" s="105" t="str">
        <f t="shared" si="180"/>
        <v/>
      </c>
      <c r="AK711" s="101" t="str">
        <f t="shared" si="181"/>
        <v/>
      </c>
      <c r="AL711" s="89" t="str">
        <f t="shared" si="172"/>
        <v/>
      </c>
      <c r="AM711" s="89" t="str">
        <f t="shared" si="173"/>
        <v/>
      </c>
      <c r="AN711" s="89" t="str">
        <f t="shared" si="174"/>
        <v/>
      </c>
      <c r="AO711" s="89" t="str">
        <f t="shared" si="175"/>
        <v/>
      </c>
      <c r="AP711" s="89" t="str">
        <f t="shared" si="176"/>
        <v/>
      </c>
    </row>
    <row r="712" spans="1:42">
      <c r="A712" t="str">
        <f>IF(B712&lt;&gt;"",VLOOKUP(B712,'Agents Postes'!E$3:F$17,2,FALSE),"")</f>
        <v/>
      </c>
      <c r="B712" s="47"/>
      <c r="C712" s="53"/>
      <c r="D712" s="49"/>
      <c r="E712" s="49"/>
      <c r="F712" s="54"/>
      <c r="G712" s="50"/>
      <c r="H712" s="54"/>
      <c r="I712" s="50"/>
      <c r="J712" s="56"/>
      <c r="K712" s="49"/>
      <c r="L712" s="55"/>
      <c r="M712" s="52"/>
      <c r="N712" s="131"/>
      <c r="P712" s="64" t="str">
        <f t="shared" si="177"/>
        <v>NC</v>
      </c>
      <c r="X712" s="89"/>
      <c r="Y712" s="89" t="str">
        <f t="shared" si="167"/>
        <v/>
      </c>
      <c r="Z712" s="89" t="str">
        <f t="shared" si="168"/>
        <v/>
      </c>
      <c r="AA712" s="89" t="str">
        <f t="shared" si="169"/>
        <v/>
      </c>
      <c r="AB712" s="89" t="str">
        <f t="shared" si="170"/>
        <v/>
      </c>
      <c r="AC712" s="89" t="str">
        <f t="shared" si="171"/>
        <v/>
      </c>
      <c r="AD712" s="100" t="str">
        <f t="shared" si="178"/>
        <v/>
      </c>
      <c r="AE712" s="104" t="str">
        <f t="shared" si="179"/>
        <v/>
      </c>
      <c r="AF712" s="108" t="str">
        <f>IF(AE712&lt;&gt;"",HLOOKUP(AE712,Controle!$2:$3,2,FALSE)+3,"")</f>
        <v/>
      </c>
      <c r="AG712" s="104" t="str">
        <f>IF(AE712&lt;&gt;"",HLOOKUP(AE712,Controle!$2:$3,2,FALSE)+HLOOKUP(AE712,Controle!$2:$3,2,FALSE)*14-8,"")</f>
        <v/>
      </c>
      <c r="AH712" s="105" t="str">
        <f>IF(AJ712&lt;&gt;"",HLOOKUP(AJ712,Controle!$2:$3,2,FALSE)+HLOOKUP(AJ712,Controle!$2:$3,2,FALSE)*14-8,"")</f>
        <v/>
      </c>
      <c r="AI712" s="108" t="str">
        <f>IF(AJ712&lt;&gt;"",HLOOKUP(AJ712,Controle!$2:$3,2,FALSE)+3,"")</f>
        <v/>
      </c>
      <c r="AJ712" s="105" t="str">
        <f t="shared" si="180"/>
        <v/>
      </c>
      <c r="AK712" s="101" t="str">
        <f t="shared" si="181"/>
        <v/>
      </c>
      <c r="AL712" s="89" t="str">
        <f t="shared" si="172"/>
        <v/>
      </c>
      <c r="AM712" s="89" t="str">
        <f t="shared" si="173"/>
        <v/>
      </c>
      <c r="AN712" s="89" t="str">
        <f t="shared" si="174"/>
        <v/>
      </c>
      <c r="AO712" s="89" t="str">
        <f t="shared" si="175"/>
        <v/>
      </c>
      <c r="AP712" s="89" t="str">
        <f t="shared" si="176"/>
        <v/>
      </c>
    </row>
    <row r="713" spans="1:42">
      <c r="A713" t="str">
        <f>IF(B713&lt;&gt;"",VLOOKUP(B713,'Agents Postes'!E$3:F$17,2,FALSE),"")</f>
        <v/>
      </c>
      <c r="B713" s="57"/>
      <c r="C713" s="58"/>
      <c r="D713" s="59"/>
      <c r="E713" s="59"/>
      <c r="F713" s="60"/>
      <c r="G713" s="61"/>
      <c r="H713" s="60"/>
      <c r="I713" s="61"/>
      <c r="J713" s="63"/>
      <c r="K713" s="59"/>
      <c r="L713" s="62"/>
      <c r="M713" s="52"/>
      <c r="N713" s="130"/>
      <c r="P713" s="65" t="str">
        <f t="shared" si="177"/>
        <v>NC</v>
      </c>
      <c r="X713" s="89"/>
      <c r="Y713" s="89" t="str">
        <f t="shared" si="167"/>
        <v/>
      </c>
      <c r="Z713" s="89" t="str">
        <f t="shared" si="168"/>
        <v/>
      </c>
      <c r="AA713" s="89" t="str">
        <f t="shared" si="169"/>
        <v/>
      </c>
      <c r="AB713" s="89" t="str">
        <f t="shared" si="170"/>
        <v/>
      </c>
      <c r="AC713" s="89" t="str">
        <f t="shared" si="171"/>
        <v/>
      </c>
      <c r="AD713" s="100" t="str">
        <f t="shared" si="178"/>
        <v/>
      </c>
      <c r="AE713" s="104" t="str">
        <f t="shared" si="179"/>
        <v/>
      </c>
      <c r="AF713" s="108" t="str">
        <f>IF(AE713&lt;&gt;"",HLOOKUP(AE713,Controle!$2:$3,2,FALSE)+3,"")</f>
        <v/>
      </c>
      <c r="AG713" s="104" t="str">
        <f>IF(AE713&lt;&gt;"",HLOOKUP(AE713,Controle!$2:$3,2,FALSE)+HLOOKUP(AE713,Controle!$2:$3,2,FALSE)*14-8,"")</f>
        <v/>
      </c>
      <c r="AH713" s="105" t="str">
        <f>IF(AJ713&lt;&gt;"",HLOOKUP(AJ713,Controle!$2:$3,2,FALSE)+HLOOKUP(AJ713,Controle!$2:$3,2,FALSE)*14-8,"")</f>
        <v/>
      </c>
      <c r="AI713" s="108" t="str">
        <f>IF(AJ713&lt;&gt;"",HLOOKUP(AJ713,Controle!$2:$3,2,FALSE)+3,"")</f>
        <v/>
      </c>
      <c r="AJ713" s="105" t="str">
        <f t="shared" si="180"/>
        <v/>
      </c>
      <c r="AK713" s="101" t="str">
        <f t="shared" si="181"/>
        <v/>
      </c>
      <c r="AL713" s="89" t="str">
        <f t="shared" si="172"/>
        <v/>
      </c>
      <c r="AM713" s="89" t="str">
        <f t="shared" si="173"/>
        <v/>
      </c>
      <c r="AN713" s="89" t="str">
        <f t="shared" si="174"/>
        <v/>
      </c>
      <c r="AO713" s="89" t="str">
        <f t="shared" si="175"/>
        <v/>
      </c>
      <c r="AP713" s="89" t="str">
        <f t="shared" si="176"/>
        <v/>
      </c>
    </row>
    <row r="714" spans="1:42">
      <c r="A714" t="str">
        <f>IF(B714&lt;&gt;"",VLOOKUP(B714,'Agents Postes'!E$3:F$17,2,FALSE),"")</f>
        <v/>
      </c>
      <c r="B714" s="47"/>
      <c r="C714" s="53"/>
      <c r="D714" s="49"/>
      <c r="E714" s="49"/>
      <c r="F714" s="54"/>
      <c r="G714" s="50"/>
      <c r="H714" s="54"/>
      <c r="I714" s="50"/>
      <c r="J714" s="56"/>
      <c r="K714" s="49"/>
      <c r="L714" s="55"/>
      <c r="M714" s="52"/>
      <c r="N714" s="131"/>
      <c r="P714" s="64" t="str">
        <f t="shared" si="177"/>
        <v>NC</v>
      </c>
      <c r="X714" s="89"/>
      <c r="Y714" s="89" t="str">
        <f t="shared" si="167"/>
        <v/>
      </c>
      <c r="Z714" s="89" t="str">
        <f t="shared" si="168"/>
        <v/>
      </c>
      <c r="AA714" s="89" t="str">
        <f t="shared" si="169"/>
        <v/>
      </c>
      <c r="AB714" s="89" t="str">
        <f t="shared" si="170"/>
        <v/>
      </c>
      <c r="AC714" s="89" t="str">
        <f t="shared" si="171"/>
        <v/>
      </c>
      <c r="AD714" s="100" t="str">
        <f t="shared" si="178"/>
        <v/>
      </c>
      <c r="AE714" s="104" t="str">
        <f t="shared" si="179"/>
        <v/>
      </c>
      <c r="AF714" s="108" t="str">
        <f>IF(AE714&lt;&gt;"",HLOOKUP(AE714,Controle!$2:$3,2,FALSE)+3,"")</f>
        <v/>
      </c>
      <c r="AG714" s="104" t="str">
        <f>IF(AE714&lt;&gt;"",HLOOKUP(AE714,Controle!$2:$3,2,FALSE)+HLOOKUP(AE714,Controle!$2:$3,2,FALSE)*14-8,"")</f>
        <v/>
      </c>
      <c r="AH714" s="105" t="str">
        <f>IF(AJ714&lt;&gt;"",HLOOKUP(AJ714,Controle!$2:$3,2,FALSE)+HLOOKUP(AJ714,Controle!$2:$3,2,FALSE)*14-8,"")</f>
        <v/>
      </c>
      <c r="AI714" s="108" t="str">
        <f>IF(AJ714&lt;&gt;"",HLOOKUP(AJ714,Controle!$2:$3,2,FALSE)+3,"")</f>
        <v/>
      </c>
      <c r="AJ714" s="105" t="str">
        <f t="shared" si="180"/>
        <v/>
      </c>
      <c r="AK714" s="101" t="str">
        <f t="shared" si="181"/>
        <v/>
      </c>
      <c r="AL714" s="89" t="str">
        <f t="shared" si="172"/>
        <v/>
      </c>
      <c r="AM714" s="89" t="str">
        <f t="shared" si="173"/>
        <v/>
      </c>
      <c r="AN714" s="89" t="str">
        <f t="shared" si="174"/>
        <v/>
      </c>
      <c r="AO714" s="89" t="str">
        <f t="shared" si="175"/>
        <v/>
      </c>
      <c r="AP714" s="89" t="str">
        <f t="shared" si="176"/>
        <v/>
      </c>
    </row>
    <row r="715" spans="1:42">
      <c r="A715" t="str">
        <f>IF(B715&lt;&gt;"",VLOOKUP(B715,'Agents Postes'!E$3:F$17,2,FALSE),"")</f>
        <v/>
      </c>
      <c r="B715" s="57"/>
      <c r="C715" s="58"/>
      <c r="D715" s="59"/>
      <c r="E715" s="59"/>
      <c r="F715" s="60"/>
      <c r="G715" s="61"/>
      <c r="H715" s="60"/>
      <c r="I715" s="61"/>
      <c r="J715" s="63"/>
      <c r="K715" s="59"/>
      <c r="L715" s="62"/>
      <c r="M715" s="52"/>
      <c r="N715" s="130"/>
      <c r="P715" s="65" t="str">
        <f t="shared" si="177"/>
        <v>NC</v>
      </c>
      <c r="X715" s="89"/>
      <c r="Y715" s="89" t="str">
        <f t="shared" si="167"/>
        <v/>
      </c>
      <c r="Z715" s="89" t="str">
        <f t="shared" si="168"/>
        <v/>
      </c>
      <c r="AA715" s="89" t="str">
        <f t="shared" si="169"/>
        <v/>
      </c>
      <c r="AB715" s="89" t="str">
        <f t="shared" si="170"/>
        <v/>
      </c>
      <c r="AC715" s="89" t="str">
        <f t="shared" si="171"/>
        <v/>
      </c>
      <c r="AD715" s="100" t="str">
        <f t="shared" si="178"/>
        <v/>
      </c>
      <c r="AE715" s="104" t="str">
        <f t="shared" si="179"/>
        <v/>
      </c>
      <c r="AF715" s="108" t="str">
        <f>IF(AE715&lt;&gt;"",HLOOKUP(AE715,Controle!$2:$3,2,FALSE)+3,"")</f>
        <v/>
      </c>
      <c r="AG715" s="104" t="str">
        <f>IF(AE715&lt;&gt;"",HLOOKUP(AE715,Controle!$2:$3,2,FALSE)+HLOOKUP(AE715,Controle!$2:$3,2,FALSE)*14-8,"")</f>
        <v/>
      </c>
      <c r="AH715" s="105" t="str">
        <f>IF(AJ715&lt;&gt;"",HLOOKUP(AJ715,Controle!$2:$3,2,FALSE)+HLOOKUP(AJ715,Controle!$2:$3,2,FALSE)*14-8,"")</f>
        <v/>
      </c>
      <c r="AI715" s="108" t="str">
        <f>IF(AJ715&lt;&gt;"",HLOOKUP(AJ715,Controle!$2:$3,2,FALSE)+3,"")</f>
        <v/>
      </c>
      <c r="AJ715" s="105" t="str">
        <f t="shared" si="180"/>
        <v/>
      </c>
      <c r="AK715" s="101" t="str">
        <f t="shared" si="181"/>
        <v/>
      </c>
      <c r="AL715" s="89" t="str">
        <f t="shared" si="172"/>
        <v/>
      </c>
      <c r="AM715" s="89" t="str">
        <f t="shared" si="173"/>
        <v/>
      </c>
      <c r="AN715" s="89" t="str">
        <f t="shared" si="174"/>
        <v/>
      </c>
      <c r="AO715" s="89" t="str">
        <f t="shared" si="175"/>
        <v/>
      </c>
      <c r="AP715" s="89" t="str">
        <f t="shared" si="176"/>
        <v/>
      </c>
    </row>
    <row r="716" spans="1:42">
      <c r="A716" t="str">
        <f>IF(B716&lt;&gt;"",VLOOKUP(B716,'Agents Postes'!E$3:F$17,2,FALSE),"")</f>
        <v/>
      </c>
      <c r="B716" s="47"/>
      <c r="C716" s="53"/>
      <c r="D716" s="49"/>
      <c r="E716" s="49"/>
      <c r="F716" s="54"/>
      <c r="G716" s="50"/>
      <c r="H716" s="54"/>
      <c r="I716" s="50"/>
      <c r="J716" s="56"/>
      <c r="K716" s="49"/>
      <c r="L716" s="55"/>
      <c r="M716" s="52"/>
      <c r="N716" s="131"/>
      <c r="P716" s="64" t="str">
        <f t="shared" si="177"/>
        <v>NC</v>
      </c>
      <c r="X716" s="89"/>
      <c r="Y716" s="89" t="str">
        <f t="shared" si="167"/>
        <v/>
      </c>
      <c r="Z716" s="89" t="str">
        <f t="shared" si="168"/>
        <v/>
      </c>
      <c r="AA716" s="89" t="str">
        <f t="shared" si="169"/>
        <v/>
      </c>
      <c r="AB716" s="89" t="str">
        <f t="shared" si="170"/>
        <v/>
      </c>
      <c r="AC716" s="89" t="str">
        <f t="shared" si="171"/>
        <v/>
      </c>
      <c r="AD716" s="100" t="str">
        <f t="shared" si="178"/>
        <v/>
      </c>
      <c r="AE716" s="104" t="str">
        <f t="shared" si="179"/>
        <v/>
      </c>
      <c r="AF716" s="108" t="str">
        <f>IF(AE716&lt;&gt;"",HLOOKUP(AE716,Controle!$2:$3,2,FALSE)+3,"")</f>
        <v/>
      </c>
      <c r="AG716" s="104" t="str">
        <f>IF(AE716&lt;&gt;"",HLOOKUP(AE716,Controle!$2:$3,2,FALSE)+HLOOKUP(AE716,Controle!$2:$3,2,FALSE)*14-8,"")</f>
        <v/>
      </c>
      <c r="AH716" s="105" t="str">
        <f>IF(AJ716&lt;&gt;"",HLOOKUP(AJ716,Controle!$2:$3,2,FALSE)+HLOOKUP(AJ716,Controle!$2:$3,2,FALSE)*14-8,"")</f>
        <v/>
      </c>
      <c r="AI716" s="108" t="str">
        <f>IF(AJ716&lt;&gt;"",HLOOKUP(AJ716,Controle!$2:$3,2,FALSE)+3,"")</f>
        <v/>
      </c>
      <c r="AJ716" s="105" t="str">
        <f t="shared" si="180"/>
        <v/>
      </c>
      <c r="AK716" s="101" t="str">
        <f t="shared" si="181"/>
        <v/>
      </c>
      <c r="AL716" s="89" t="str">
        <f t="shared" si="172"/>
        <v/>
      </c>
      <c r="AM716" s="89" t="str">
        <f t="shared" si="173"/>
        <v/>
      </c>
      <c r="AN716" s="89" t="str">
        <f t="shared" si="174"/>
        <v/>
      </c>
      <c r="AO716" s="89" t="str">
        <f t="shared" si="175"/>
        <v/>
      </c>
      <c r="AP716" s="89" t="str">
        <f t="shared" si="176"/>
        <v/>
      </c>
    </row>
    <row r="717" spans="1:42">
      <c r="A717" t="str">
        <f>IF(B717&lt;&gt;"",VLOOKUP(B717,'Agents Postes'!E$3:F$17,2,FALSE),"")</f>
        <v/>
      </c>
      <c r="B717" s="57"/>
      <c r="C717" s="58"/>
      <c r="D717" s="59"/>
      <c r="E717" s="59"/>
      <c r="F717" s="60"/>
      <c r="G717" s="61"/>
      <c r="H717" s="60"/>
      <c r="I717" s="61"/>
      <c r="J717" s="63"/>
      <c r="K717" s="59"/>
      <c r="L717" s="62"/>
      <c r="M717" s="52"/>
      <c r="N717" s="130"/>
      <c r="P717" s="65" t="str">
        <f t="shared" si="177"/>
        <v>NC</v>
      </c>
      <c r="X717" s="89"/>
      <c r="Y717" s="89" t="str">
        <f t="shared" si="167"/>
        <v/>
      </c>
      <c r="Z717" s="89" t="str">
        <f t="shared" si="168"/>
        <v/>
      </c>
      <c r="AA717" s="89" t="str">
        <f t="shared" si="169"/>
        <v/>
      </c>
      <c r="AB717" s="89" t="str">
        <f t="shared" si="170"/>
        <v/>
      </c>
      <c r="AC717" s="89" t="str">
        <f t="shared" si="171"/>
        <v/>
      </c>
      <c r="AD717" s="100" t="str">
        <f t="shared" si="178"/>
        <v/>
      </c>
      <c r="AE717" s="104" t="str">
        <f t="shared" si="179"/>
        <v/>
      </c>
      <c r="AF717" s="108" t="str">
        <f>IF(AE717&lt;&gt;"",HLOOKUP(AE717,Controle!$2:$3,2,FALSE)+3,"")</f>
        <v/>
      </c>
      <c r="AG717" s="104" t="str">
        <f>IF(AE717&lt;&gt;"",HLOOKUP(AE717,Controle!$2:$3,2,FALSE)+HLOOKUP(AE717,Controle!$2:$3,2,FALSE)*14-8,"")</f>
        <v/>
      </c>
      <c r="AH717" s="105" t="str">
        <f>IF(AJ717&lt;&gt;"",HLOOKUP(AJ717,Controle!$2:$3,2,FALSE)+HLOOKUP(AJ717,Controle!$2:$3,2,FALSE)*14-8,"")</f>
        <v/>
      </c>
      <c r="AI717" s="108" t="str">
        <f>IF(AJ717&lt;&gt;"",HLOOKUP(AJ717,Controle!$2:$3,2,FALSE)+3,"")</f>
        <v/>
      </c>
      <c r="AJ717" s="105" t="str">
        <f t="shared" si="180"/>
        <v/>
      </c>
      <c r="AK717" s="101" t="str">
        <f t="shared" si="181"/>
        <v/>
      </c>
      <c r="AL717" s="89" t="str">
        <f t="shared" si="172"/>
        <v/>
      </c>
      <c r="AM717" s="89" t="str">
        <f t="shared" si="173"/>
        <v/>
      </c>
      <c r="AN717" s="89" t="str">
        <f t="shared" si="174"/>
        <v/>
      </c>
      <c r="AO717" s="89" t="str">
        <f t="shared" si="175"/>
        <v/>
      </c>
      <c r="AP717" s="89" t="str">
        <f t="shared" si="176"/>
        <v/>
      </c>
    </row>
    <row r="718" spans="1:42">
      <c r="A718" t="str">
        <f>IF(B718&lt;&gt;"",VLOOKUP(B718,'Agents Postes'!E$3:F$17,2,FALSE),"")</f>
        <v/>
      </c>
      <c r="B718" s="47"/>
      <c r="C718" s="53"/>
      <c r="D718" s="49"/>
      <c r="E718" s="49"/>
      <c r="F718" s="54"/>
      <c r="G718" s="50"/>
      <c r="H718" s="54"/>
      <c r="I718" s="50"/>
      <c r="J718" s="56"/>
      <c r="K718" s="49"/>
      <c r="L718" s="55"/>
      <c r="M718" s="52"/>
      <c r="N718" s="131"/>
      <c r="P718" s="64" t="str">
        <f t="shared" si="177"/>
        <v>NC</v>
      </c>
      <c r="X718" s="89"/>
      <c r="Y718" s="89" t="str">
        <f t="shared" si="167"/>
        <v/>
      </c>
      <c r="Z718" s="89" t="str">
        <f t="shared" si="168"/>
        <v/>
      </c>
      <c r="AA718" s="89" t="str">
        <f t="shared" si="169"/>
        <v/>
      </c>
      <c r="AB718" s="89" t="str">
        <f t="shared" si="170"/>
        <v/>
      </c>
      <c r="AC718" s="89" t="str">
        <f t="shared" si="171"/>
        <v/>
      </c>
      <c r="AD718" s="100" t="str">
        <f t="shared" si="178"/>
        <v/>
      </c>
      <c r="AE718" s="104" t="str">
        <f t="shared" si="179"/>
        <v/>
      </c>
      <c r="AF718" s="108" t="str">
        <f>IF(AE718&lt;&gt;"",HLOOKUP(AE718,Controle!$2:$3,2,FALSE)+3,"")</f>
        <v/>
      </c>
      <c r="AG718" s="104" t="str">
        <f>IF(AE718&lt;&gt;"",HLOOKUP(AE718,Controle!$2:$3,2,FALSE)+HLOOKUP(AE718,Controle!$2:$3,2,FALSE)*14-8,"")</f>
        <v/>
      </c>
      <c r="AH718" s="105" t="str">
        <f>IF(AJ718&lt;&gt;"",HLOOKUP(AJ718,Controle!$2:$3,2,FALSE)+HLOOKUP(AJ718,Controle!$2:$3,2,FALSE)*14-8,"")</f>
        <v/>
      </c>
      <c r="AI718" s="108" t="str">
        <f>IF(AJ718&lt;&gt;"",HLOOKUP(AJ718,Controle!$2:$3,2,FALSE)+3,"")</f>
        <v/>
      </c>
      <c r="AJ718" s="105" t="str">
        <f t="shared" si="180"/>
        <v/>
      </c>
      <c r="AK718" s="101" t="str">
        <f t="shared" si="181"/>
        <v/>
      </c>
      <c r="AL718" s="89" t="str">
        <f t="shared" si="172"/>
        <v/>
      </c>
      <c r="AM718" s="89" t="str">
        <f t="shared" si="173"/>
        <v/>
      </c>
      <c r="AN718" s="89" t="str">
        <f t="shared" si="174"/>
        <v/>
      </c>
      <c r="AO718" s="89" t="str">
        <f t="shared" si="175"/>
        <v/>
      </c>
      <c r="AP718" s="89" t="str">
        <f t="shared" si="176"/>
        <v/>
      </c>
    </row>
    <row r="719" spans="1:42">
      <c r="A719" t="str">
        <f>IF(B719&lt;&gt;"",VLOOKUP(B719,'Agents Postes'!E$3:F$17,2,FALSE),"")</f>
        <v/>
      </c>
      <c r="B719" s="57"/>
      <c r="C719" s="58"/>
      <c r="D719" s="59"/>
      <c r="E719" s="59"/>
      <c r="F719" s="60"/>
      <c r="G719" s="61"/>
      <c r="H719" s="60"/>
      <c r="I719" s="61"/>
      <c r="J719" s="63"/>
      <c r="K719" s="59"/>
      <c r="L719" s="62"/>
      <c r="M719" s="52"/>
      <c r="N719" s="130"/>
      <c r="P719" s="65" t="str">
        <f t="shared" si="177"/>
        <v>NC</v>
      </c>
      <c r="X719" s="89"/>
      <c r="Y719" s="89" t="str">
        <f t="shared" si="167"/>
        <v/>
      </c>
      <c r="Z719" s="89" t="str">
        <f t="shared" si="168"/>
        <v/>
      </c>
      <c r="AA719" s="89" t="str">
        <f t="shared" si="169"/>
        <v/>
      </c>
      <c r="AB719" s="89" t="str">
        <f t="shared" si="170"/>
        <v/>
      </c>
      <c r="AC719" s="89" t="str">
        <f t="shared" si="171"/>
        <v/>
      </c>
      <c r="AD719" s="100" t="str">
        <f t="shared" si="178"/>
        <v/>
      </c>
      <c r="AE719" s="104" t="str">
        <f t="shared" si="179"/>
        <v/>
      </c>
      <c r="AF719" s="108" t="str">
        <f>IF(AE719&lt;&gt;"",HLOOKUP(AE719,Controle!$2:$3,2,FALSE)+3,"")</f>
        <v/>
      </c>
      <c r="AG719" s="104" t="str">
        <f>IF(AE719&lt;&gt;"",HLOOKUP(AE719,Controle!$2:$3,2,FALSE)+HLOOKUP(AE719,Controle!$2:$3,2,FALSE)*14-8,"")</f>
        <v/>
      </c>
      <c r="AH719" s="105" t="str">
        <f>IF(AJ719&lt;&gt;"",HLOOKUP(AJ719,Controle!$2:$3,2,FALSE)+HLOOKUP(AJ719,Controle!$2:$3,2,FALSE)*14-8,"")</f>
        <v/>
      </c>
      <c r="AI719" s="108" t="str">
        <f>IF(AJ719&lt;&gt;"",HLOOKUP(AJ719,Controle!$2:$3,2,FALSE)+3,"")</f>
        <v/>
      </c>
      <c r="AJ719" s="105" t="str">
        <f t="shared" si="180"/>
        <v/>
      </c>
      <c r="AK719" s="101" t="str">
        <f t="shared" si="181"/>
        <v/>
      </c>
      <c r="AL719" s="89" t="str">
        <f t="shared" si="172"/>
        <v/>
      </c>
      <c r="AM719" s="89" t="str">
        <f t="shared" si="173"/>
        <v/>
      </c>
      <c r="AN719" s="89" t="str">
        <f t="shared" si="174"/>
        <v/>
      </c>
      <c r="AO719" s="89" t="str">
        <f t="shared" si="175"/>
        <v/>
      </c>
      <c r="AP719" s="89" t="str">
        <f t="shared" si="176"/>
        <v/>
      </c>
    </row>
    <row r="720" spans="1:42">
      <c r="A720" t="str">
        <f>IF(B720&lt;&gt;"",VLOOKUP(B720,'Agents Postes'!E$3:F$17,2,FALSE),"")</f>
        <v/>
      </c>
      <c r="B720" s="47"/>
      <c r="C720" s="53"/>
      <c r="D720" s="49"/>
      <c r="E720" s="49"/>
      <c r="F720" s="54"/>
      <c r="G720" s="50"/>
      <c r="H720" s="54"/>
      <c r="I720" s="50"/>
      <c r="J720" s="56"/>
      <c r="K720" s="49"/>
      <c r="L720" s="55"/>
      <c r="M720" s="52"/>
      <c r="N720" s="131"/>
      <c r="P720" s="64" t="str">
        <f t="shared" si="177"/>
        <v>NC</v>
      </c>
      <c r="X720" s="89"/>
      <c r="Y720" s="89" t="str">
        <f t="shared" si="167"/>
        <v/>
      </c>
      <c r="Z720" s="89" t="str">
        <f t="shared" si="168"/>
        <v/>
      </c>
      <c r="AA720" s="89" t="str">
        <f t="shared" si="169"/>
        <v/>
      </c>
      <c r="AB720" s="89" t="str">
        <f t="shared" si="170"/>
        <v/>
      </c>
      <c r="AC720" s="89" t="str">
        <f t="shared" si="171"/>
        <v/>
      </c>
      <c r="AD720" s="100" t="str">
        <f t="shared" si="178"/>
        <v/>
      </c>
      <c r="AE720" s="104" t="str">
        <f t="shared" si="179"/>
        <v/>
      </c>
      <c r="AF720" s="108" t="str">
        <f>IF(AE720&lt;&gt;"",HLOOKUP(AE720,Controle!$2:$3,2,FALSE)+3,"")</f>
        <v/>
      </c>
      <c r="AG720" s="104" t="str">
        <f>IF(AE720&lt;&gt;"",HLOOKUP(AE720,Controle!$2:$3,2,FALSE)+HLOOKUP(AE720,Controle!$2:$3,2,FALSE)*14-8,"")</f>
        <v/>
      </c>
      <c r="AH720" s="105" t="str">
        <f>IF(AJ720&lt;&gt;"",HLOOKUP(AJ720,Controle!$2:$3,2,FALSE)+HLOOKUP(AJ720,Controle!$2:$3,2,FALSE)*14-8,"")</f>
        <v/>
      </c>
      <c r="AI720" s="108" t="str">
        <f>IF(AJ720&lt;&gt;"",HLOOKUP(AJ720,Controle!$2:$3,2,FALSE)+3,"")</f>
        <v/>
      </c>
      <c r="AJ720" s="105" t="str">
        <f t="shared" si="180"/>
        <v/>
      </c>
      <c r="AK720" s="101" t="str">
        <f t="shared" si="181"/>
        <v/>
      </c>
      <c r="AL720" s="89" t="str">
        <f t="shared" si="172"/>
        <v/>
      </c>
      <c r="AM720" s="89" t="str">
        <f t="shared" si="173"/>
        <v/>
      </c>
      <c r="AN720" s="89" t="str">
        <f t="shared" si="174"/>
        <v/>
      </c>
      <c r="AO720" s="89" t="str">
        <f t="shared" si="175"/>
        <v/>
      </c>
      <c r="AP720" s="89" t="str">
        <f t="shared" si="176"/>
        <v/>
      </c>
    </row>
    <row r="721" spans="1:42">
      <c r="A721" t="str">
        <f>IF(B721&lt;&gt;"",VLOOKUP(B721,'Agents Postes'!E$3:F$17,2,FALSE),"")</f>
        <v/>
      </c>
      <c r="B721" s="57"/>
      <c r="C721" s="58"/>
      <c r="D721" s="59"/>
      <c r="E721" s="59"/>
      <c r="F721" s="60"/>
      <c r="G721" s="61"/>
      <c r="H721" s="60"/>
      <c r="I721" s="61"/>
      <c r="J721" s="63"/>
      <c r="K721" s="59"/>
      <c r="L721" s="62"/>
      <c r="M721" s="52"/>
      <c r="N721" s="130"/>
      <c r="P721" s="65" t="str">
        <f t="shared" si="177"/>
        <v>NC</v>
      </c>
      <c r="X721" s="89"/>
      <c r="Y721" s="89" t="str">
        <f t="shared" si="167"/>
        <v/>
      </c>
      <c r="Z721" s="89" t="str">
        <f t="shared" si="168"/>
        <v/>
      </c>
      <c r="AA721" s="89" t="str">
        <f t="shared" si="169"/>
        <v/>
      </c>
      <c r="AB721" s="89" t="str">
        <f t="shared" si="170"/>
        <v/>
      </c>
      <c r="AC721" s="89" t="str">
        <f t="shared" si="171"/>
        <v/>
      </c>
      <c r="AD721" s="100" t="str">
        <f t="shared" si="178"/>
        <v/>
      </c>
      <c r="AE721" s="104" t="str">
        <f t="shared" si="179"/>
        <v/>
      </c>
      <c r="AF721" s="108" t="str">
        <f>IF(AE721&lt;&gt;"",HLOOKUP(AE721,Controle!$2:$3,2,FALSE)+3,"")</f>
        <v/>
      </c>
      <c r="AG721" s="104" t="str">
        <f>IF(AE721&lt;&gt;"",HLOOKUP(AE721,Controle!$2:$3,2,FALSE)+HLOOKUP(AE721,Controle!$2:$3,2,FALSE)*14-8,"")</f>
        <v/>
      </c>
      <c r="AH721" s="105" t="str">
        <f>IF(AJ721&lt;&gt;"",HLOOKUP(AJ721,Controle!$2:$3,2,FALSE)+HLOOKUP(AJ721,Controle!$2:$3,2,FALSE)*14-8,"")</f>
        <v/>
      </c>
      <c r="AI721" s="108" t="str">
        <f>IF(AJ721&lt;&gt;"",HLOOKUP(AJ721,Controle!$2:$3,2,FALSE)+3,"")</f>
        <v/>
      </c>
      <c r="AJ721" s="105" t="str">
        <f t="shared" si="180"/>
        <v/>
      </c>
      <c r="AK721" s="101" t="str">
        <f t="shared" si="181"/>
        <v/>
      </c>
      <c r="AL721" s="89" t="str">
        <f t="shared" si="172"/>
        <v/>
      </c>
      <c r="AM721" s="89" t="str">
        <f t="shared" si="173"/>
        <v/>
      </c>
      <c r="AN721" s="89" t="str">
        <f t="shared" si="174"/>
        <v/>
      </c>
      <c r="AO721" s="89" t="str">
        <f t="shared" si="175"/>
        <v/>
      </c>
      <c r="AP721" s="89" t="str">
        <f t="shared" si="176"/>
        <v/>
      </c>
    </row>
    <row r="722" spans="1:42">
      <c r="A722" t="str">
        <f>IF(B722&lt;&gt;"",VLOOKUP(B722,'Agents Postes'!E$3:F$17,2,FALSE),"")</f>
        <v/>
      </c>
      <c r="B722" s="47"/>
      <c r="C722" s="53"/>
      <c r="D722" s="49"/>
      <c r="E722" s="49"/>
      <c r="F722" s="54"/>
      <c r="G722" s="50"/>
      <c r="H722" s="54"/>
      <c r="I722" s="50"/>
      <c r="J722" s="56"/>
      <c r="K722" s="49"/>
      <c r="L722" s="55"/>
      <c r="M722" s="52"/>
      <c r="N722" s="131"/>
      <c r="P722" s="64" t="str">
        <f t="shared" si="177"/>
        <v>NC</v>
      </c>
      <c r="X722" s="89"/>
      <c r="Y722" s="89" t="str">
        <f t="shared" si="167"/>
        <v/>
      </c>
      <c r="Z722" s="89" t="str">
        <f t="shared" si="168"/>
        <v/>
      </c>
      <c r="AA722" s="89" t="str">
        <f t="shared" si="169"/>
        <v/>
      </c>
      <c r="AB722" s="89" t="str">
        <f t="shared" si="170"/>
        <v/>
      </c>
      <c r="AC722" s="89" t="str">
        <f t="shared" si="171"/>
        <v/>
      </c>
      <c r="AD722" s="100" t="str">
        <f t="shared" si="178"/>
        <v/>
      </c>
      <c r="AE722" s="104" t="str">
        <f t="shared" si="179"/>
        <v/>
      </c>
      <c r="AF722" s="108" t="str">
        <f>IF(AE722&lt;&gt;"",HLOOKUP(AE722,Controle!$2:$3,2,FALSE)+3,"")</f>
        <v/>
      </c>
      <c r="AG722" s="104" t="str">
        <f>IF(AE722&lt;&gt;"",HLOOKUP(AE722,Controle!$2:$3,2,FALSE)+HLOOKUP(AE722,Controle!$2:$3,2,FALSE)*14-8,"")</f>
        <v/>
      </c>
      <c r="AH722" s="105" t="str">
        <f>IF(AJ722&lt;&gt;"",HLOOKUP(AJ722,Controle!$2:$3,2,FALSE)+HLOOKUP(AJ722,Controle!$2:$3,2,FALSE)*14-8,"")</f>
        <v/>
      </c>
      <c r="AI722" s="108" t="str">
        <f>IF(AJ722&lt;&gt;"",HLOOKUP(AJ722,Controle!$2:$3,2,FALSE)+3,"")</f>
        <v/>
      </c>
      <c r="AJ722" s="105" t="str">
        <f t="shared" si="180"/>
        <v/>
      </c>
      <c r="AK722" s="101" t="str">
        <f t="shared" si="181"/>
        <v/>
      </c>
      <c r="AL722" s="89" t="str">
        <f t="shared" si="172"/>
        <v/>
      </c>
      <c r="AM722" s="89" t="str">
        <f t="shared" si="173"/>
        <v/>
      </c>
      <c r="AN722" s="89" t="str">
        <f t="shared" si="174"/>
        <v/>
      </c>
      <c r="AO722" s="89" t="str">
        <f t="shared" si="175"/>
        <v/>
      </c>
      <c r="AP722" s="89" t="str">
        <f t="shared" si="176"/>
        <v/>
      </c>
    </row>
    <row r="723" spans="1:42">
      <c r="A723" t="str">
        <f>IF(B723&lt;&gt;"",VLOOKUP(B723,'Agents Postes'!E$3:F$17,2,FALSE),"")</f>
        <v/>
      </c>
      <c r="B723" s="57"/>
      <c r="C723" s="58"/>
      <c r="D723" s="59"/>
      <c r="E723" s="59"/>
      <c r="F723" s="60"/>
      <c r="G723" s="61"/>
      <c r="H723" s="60"/>
      <c r="I723" s="61"/>
      <c r="J723" s="63"/>
      <c r="K723" s="59"/>
      <c r="L723" s="62"/>
      <c r="M723" s="52"/>
      <c r="N723" s="130"/>
      <c r="P723" s="65" t="str">
        <f t="shared" si="177"/>
        <v>NC</v>
      </c>
      <c r="X723" s="89"/>
      <c r="Y723" s="89" t="str">
        <f t="shared" si="167"/>
        <v/>
      </c>
      <c r="Z723" s="89" t="str">
        <f t="shared" si="168"/>
        <v/>
      </c>
      <c r="AA723" s="89" t="str">
        <f t="shared" si="169"/>
        <v/>
      </c>
      <c r="AB723" s="89" t="str">
        <f t="shared" si="170"/>
        <v/>
      </c>
      <c r="AC723" s="89" t="str">
        <f t="shared" si="171"/>
        <v/>
      </c>
      <c r="AD723" s="100" t="str">
        <f t="shared" si="178"/>
        <v/>
      </c>
      <c r="AE723" s="104" t="str">
        <f t="shared" si="179"/>
        <v/>
      </c>
      <c r="AF723" s="108" t="str">
        <f>IF(AE723&lt;&gt;"",HLOOKUP(AE723,Controle!$2:$3,2,FALSE)+3,"")</f>
        <v/>
      </c>
      <c r="AG723" s="104" t="str">
        <f>IF(AE723&lt;&gt;"",HLOOKUP(AE723,Controle!$2:$3,2,FALSE)+HLOOKUP(AE723,Controle!$2:$3,2,FALSE)*14-8,"")</f>
        <v/>
      </c>
      <c r="AH723" s="105" t="str">
        <f>IF(AJ723&lt;&gt;"",HLOOKUP(AJ723,Controle!$2:$3,2,FALSE)+HLOOKUP(AJ723,Controle!$2:$3,2,FALSE)*14-8,"")</f>
        <v/>
      </c>
      <c r="AI723" s="108" t="str">
        <f>IF(AJ723&lt;&gt;"",HLOOKUP(AJ723,Controle!$2:$3,2,FALSE)+3,"")</f>
        <v/>
      </c>
      <c r="AJ723" s="105" t="str">
        <f t="shared" si="180"/>
        <v/>
      </c>
      <c r="AK723" s="101" t="str">
        <f t="shared" si="181"/>
        <v/>
      </c>
      <c r="AL723" s="89" t="str">
        <f t="shared" si="172"/>
        <v/>
      </c>
      <c r="AM723" s="89" t="str">
        <f t="shared" si="173"/>
        <v/>
      </c>
      <c r="AN723" s="89" t="str">
        <f t="shared" si="174"/>
        <v/>
      </c>
      <c r="AO723" s="89" t="str">
        <f t="shared" si="175"/>
        <v/>
      </c>
      <c r="AP723" s="89" t="str">
        <f t="shared" si="176"/>
        <v/>
      </c>
    </row>
    <row r="724" spans="1:42">
      <c r="A724" t="str">
        <f>IF(B724&lt;&gt;"",VLOOKUP(B724,'Agents Postes'!E$3:F$17,2,FALSE),"")</f>
        <v/>
      </c>
      <c r="B724" s="47"/>
      <c r="C724" s="53"/>
      <c r="D724" s="49"/>
      <c r="E724" s="49"/>
      <c r="F724" s="54"/>
      <c r="G724" s="50"/>
      <c r="H724" s="54"/>
      <c r="I724" s="50"/>
      <c r="J724" s="56"/>
      <c r="K724" s="49"/>
      <c r="L724" s="55"/>
      <c r="M724" s="52"/>
      <c r="N724" s="131"/>
      <c r="P724" s="64" t="str">
        <f t="shared" si="177"/>
        <v>NC</v>
      </c>
      <c r="X724" s="89"/>
      <c r="Y724" s="89" t="str">
        <f t="shared" si="167"/>
        <v/>
      </c>
      <c r="Z724" s="89" t="str">
        <f t="shared" si="168"/>
        <v/>
      </c>
      <c r="AA724" s="89" t="str">
        <f t="shared" si="169"/>
        <v/>
      </c>
      <c r="AB724" s="89" t="str">
        <f t="shared" si="170"/>
        <v/>
      </c>
      <c r="AC724" s="89" t="str">
        <f t="shared" si="171"/>
        <v/>
      </c>
      <c r="AD724" s="100" t="str">
        <f t="shared" si="178"/>
        <v/>
      </c>
      <c r="AE724" s="104" t="str">
        <f t="shared" si="179"/>
        <v/>
      </c>
      <c r="AF724" s="108" t="str">
        <f>IF(AE724&lt;&gt;"",HLOOKUP(AE724,Controle!$2:$3,2,FALSE)+3,"")</f>
        <v/>
      </c>
      <c r="AG724" s="104" t="str">
        <f>IF(AE724&lt;&gt;"",HLOOKUP(AE724,Controle!$2:$3,2,FALSE)+HLOOKUP(AE724,Controle!$2:$3,2,FALSE)*14-8,"")</f>
        <v/>
      </c>
      <c r="AH724" s="105" t="str">
        <f>IF(AJ724&lt;&gt;"",HLOOKUP(AJ724,Controle!$2:$3,2,FALSE)+HLOOKUP(AJ724,Controle!$2:$3,2,FALSE)*14-8,"")</f>
        <v/>
      </c>
      <c r="AI724" s="108" t="str">
        <f>IF(AJ724&lt;&gt;"",HLOOKUP(AJ724,Controle!$2:$3,2,FALSE)+3,"")</f>
        <v/>
      </c>
      <c r="AJ724" s="105" t="str">
        <f t="shared" si="180"/>
        <v/>
      </c>
      <c r="AK724" s="101" t="str">
        <f t="shared" si="181"/>
        <v/>
      </c>
      <c r="AL724" s="89" t="str">
        <f t="shared" si="172"/>
        <v/>
      </c>
      <c r="AM724" s="89" t="str">
        <f t="shared" si="173"/>
        <v/>
      </c>
      <c r="AN724" s="89" t="str">
        <f t="shared" si="174"/>
        <v/>
      </c>
      <c r="AO724" s="89" t="str">
        <f t="shared" si="175"/>
        <v/>
      </c>
      <c r="AP724" s="89" t="str">
        <f t="shared" si="176"/>
        <v/>
      </c>
    </row>
    <row r="725" spans="1:42">
      <c r="A725" t="str">
        <f>IF(B725&lt;&gt;"",VLOOKUP(B725,'Agents Postes'!E$3:F$17,2,FALSE),"")</f>
        <v/>
      </c>
      <c r="B725" s="57"/>
      <c r="C725" s="58"/>
      <c r="D725" s="59"/>
      <c r="E725" s="59"/>
      <c r="F725" s="60"/>
      <c r="G725" s="61"/>
      <c r="H725" s="60"/>
      <c r="I725" s="61"/>
      <c r="J725" s="63"/>
      <c r="K725" s="59"/>
      <c r="L725" s="62"/>
      <c r="M725" s="52"/>
      <c r="N725" s="130"/>
      <c r="P725" s="65" t="str">
        <f t="shared" si="177"/>
        <v>NC</v>
      </c>
      <c r="X725" s="89"/>
      <c r="Y725" s="89" t="str">
        <f t="shared" si="167"/>
        <v/>
      </c>
      <c r="Z725" s="89" t="str">
        <f t="shared" si="168"/>
        <v/>
      </c>
      <c r="AA725" s="89" t="str">
        <f t="shared" si="169"/>
        <v/>
      </c>
      <c r="AB725" s="89" t="str">
        <f t="shared" si="170"/>
        <v/>
      </c>
      <c r="AC725" s="89" t="str">
        <f t="shared" si="171"/>
        <v/>
      </c>
      <c r="AD725" s="100" t="str">
        <f t="shared" si="178"/>
        <v/>
      </c>
      <c r="AE725" s="104" t="str">
        <f t="shared" si="179"/>
        <v/>
      </c>
      <c r="AF725" s="108" t="str">
        <f>IF(AE725&lt;&gt;"",HLOOKUP(AE725,Controle!$2:$3,2,FALSE)+3,"")</f>
        <v/>
      </c>
      <c r="AG725" s="104" t="str">
        <f>IF(AE725&lt;&gt;"",HLOOKUP(AE725,Controle!$2:$3,2,FALSE)+HLOOKUP(AE725,Controle!$2:$3,2,FALSE)*14-8,"")</f>
        <v/>
      </c>
      <c r="AH725" s="105" t="str">
        <f>IF(AJ725&lt;&gt;"",HLOOKUP(AJ725,Controle!$2:$3,2,FALSE)+HLOOKUP(AJ725,Controle!$2:$3,2,FALSE)*14-8,"")</f>
        <v/>
      </c>
      <c r="AI725" s="108" t="str">
        <f>IF(AJ725&lt;&gt;"",HLOOKUP(AJ725,Controle!$2:$3,2,FALSE)+3,"")</f>
        <v/>
      </c>
      <c r="AJ725" s="105" t="str">
        <f t="shared" si="180"/>
        <v/>
      </c>
      <c r="AK725" s="101" t="str">
        <f t="shared" si="181"/>
        <v/>
      </c>
      <c r="AL725" s="89" t="str">
        <f t="shared" si="172"/>
        <v/>
      </c>
      <c r="AM725" s="89" t="str">
        <f t="shared" si="173"/>
        <v/>
      </c>
      <c r="AN725" s="89" t="str">
        <f t="shared" si="174"/>
        <v/>
      </c>
      <c r="AO725" s="89" t="str">
        <f t="shared" si="175"/>
        <v/>
      </c>
      <c r="AP725" s="89" t="str">
        <f t="shared" si="176"/>
        <v/>
      </c>
    </row>
    <row r="726" spans="1:42">
      <c r="A726" t="str">
        <f>IF(B726&lt;&gt;"",VLOOKUP(B726,'Agents Postes'!E$3:F$17,2,FALSE),"")</f>
        <v/>
      </c>
      <c r="B726" s="47"/>
      <c r="C726" s="53"/>
      <c r="D726" s="49"/>
      <c r="E726" s="49"/>
      <c r="F726" s="54"/>
      <c r="G726" s="50"/>
      <c r="H726" s="54"/>
      <c r="I726" s="50"/>
      <c r="J726" s="56"/>
      <c r="K726" s="49"/>
      <c r="L726" s="55"/>
      <c r="M726" s="52"/>
      <c r="N726" s="131"/>
      <c r="P726" s="64" t="str">
        <f t="shared" si="177"/>
        <v>NC</v>
      </c>
      <c r="X726" s="89"/>
      <c r="Y726" s="89" t="str">
        <f t="shared" si="167"/>
        <v/>
      </c>
      <c r="Z726" s="89" t="str">
        <f t="shared" si="168"/>
        <v/>
      </c>
      <c r="AA726" s="89" t="str">
        <f t="shared" si="169"/>
        <v/>
      </c>
      <c r="AB726" s="89" t="str">
        <f t="shared" si="170"/>
        <v/>
      </c>
      <c r="AC726" s="89" t="str">
        <f t="shared" si="171"/>
        <v/>
      </c>
      <c r="AD726" s="100" t="str">
        <f t="shared" si="178"/>
        <v/>
      </c>
      <c r="AE726" s="104" t="str">
        <f t="shared" si="179"/>
        <v/>
      </c>
      <c r="AF726" s="108" t="str">
        <f>IF(AE726&lt;&gt;"",HLOOKUP(AE726,Controle!$2:$3,2,FALSE)+3,"")</f>
        <v/>
      </c>
      <c r="AG726" s="104" t="str">
        <f>IF(AE726&lt;&gt;"",HLOOKUP(AE726,Controle!$2:$3,2,FALSE)+HLOOKUP(AE726,Controle!$2:$3,2,FALSE)*14-8,"")</f>
        <v/>
      </c>
      <c r="AH726" s="105" t="str">
        <f>IF(AJ726&lt;&gt;"",HLOOKUP(AJ726,Controle!$2:$3,2,FALSE)+HLOOKUP(AJ726,Controle!$2:$3,2,FALSE)*14-8,"")</f>
        <v/>
      </c>
      <c r="AI726" s="108" t="str">
        <f>IF(AJ726&lt;&gt;"",HLOOKUP(AJ726,Controle!$2:$3,2,FALSE)+3,"")</f>
        <v/>
      </c>
      <c r="AJ726" s="105" t="str">
        <f t="shared" si="180"/>
        <v/>
      </c>
      <c r="AK726" s="101" t="str">
        <f t="shared" si="181"/>
        <v/>
      </c>
      <c r="AL726" s="89" t="str">
        <f t="shared" si="172"/>
        <v/>
      </c>
      <c r="AM726" s="89" t="str">
        <f t="shared" si="173"/>
        <v/>
      </c>
      <c r="AN726" s="89" t="str">
        <f t="shared" si="174"/>
        <v/>
      </c>
      <c r="AO726" s="89" t="str">
        <f t="shared" si="175"/>
        <v/>
      </c>
      <c r="AP726" s="89" t="str">
        <f t="shared" si="176"/>
        <v/>
      </c>
    </row>
    <row r="727" spans="1:42">
      <c r="A727" t="str">
        <f>IF(B727&lt;&gt;"",VLOOKUP(B727,'Agents Postes'!E$3:F$17,2,FALSE),"")</f>
        <v/>
      </c>
      <c r="B727" s="57"/>
      <c r="C727" s="58"/>
      <c r="D727" s="59"/>
      <c r="E727" s="59"/>
      <c r="F727" s="60"/>
      <c r="G727" s="61"/>
      <c r="H727" s="60"/>
      <c r="I727" s="61"/>
      <c r="J727" s="63"/>
      <c r="K727" s="59"/>
      <c r="L727" s="62"/>
      <c r="M727" s="52"/>
      <c r="N727" s="130"/>
      <c r="P727" s="65" t="str">
        <f t="shared" si="177"/>
        <v>NC</v>
      </c>
      <c r="X727" s="89"/>
      <c r="Y727" s="89" t="str">
        <f t="shared" si="167"/>
        <v/>
      </c>
      <c r="Z727" s="89" t="str">
        <f t="shared" si="168"/>
        <v/>
      </c>
      <c r="AA727" s="89" t="str">
        <f t="shared" si="169"/>
        <v/>
      </c>
      <c r="AB727" s="89" t="str">
        <f t="shared" si="170"/>
        <v/>
      </c>
      <c r="AC727" s="89" t="str">
        <f t="shared" si="171"/>
        <v/>
      </c>
      <c r="AD727" s="100" t="str">
        <f t="shared" si="178"/>
        <v/>
      </c>
      <c r="AE727" s="104" t="str">
        <f t="shared" si="179"/>
        <v/>
      </c>
      <c r="AF727" s="108" t="str">
        <f>IF(AE727&lt;&gt;"",HLOOKUP(AE727,Controle!$2:$3,2,FALSE)+3,"")</f>
        <v/>
      </c>
      <c r="AG727" s="104" t="str">
        <f>IF(AE727&lt;&gt;"",HLOOKUP(AE727,Controle!$2:$3,2,FALSE)+HLOOKUP(AE727,Controle!$2:$3,2,FALSE)*14-8,"")</f>
        <v/>
      </c>
      <c r="AH727" s="105" t="str">
        <f>IF(AJ727&lt;&gt;"",HLOOKUP(AJ727,Controle!$2:$3,2,FALSE)+HLOOKUP(AJ727,Controle!$2:$3,2,FALSE)*14-8,"")</f>
        <v/>
      </c>
      <c r="AI727" s="108" t="str">
        <f>IF(AJ727&lt;&gt;"",HLOOKUP(AJ727,Controle!$2:$3,2,FALSE)+3,"")</f>
        <v/>
      </c>
      <c r="AJ727" s="105" t="str">
        <f t="shared" si="180"/>
        <v/>
      </c>
      <c r="AK727" s="101" t="str">
        <f t="shared" si="181"/>
        <v/>
      </c>
      <c r="AL727" s="89" t="str">
        <f t="shared" si="172"/>
        <v/>
      </c>
      <c r="AM727" s="89" t="str">
        <f t="shared" si="173"/>
        <v/>
      </c>
      <c r="AN727" s="89" t="str">
        <f t="shared" si="174"/>
        <v/>
      </c>
      <c r="AO727" s="89" t="str">
        <f t="shared" si="175"/>
        <v/>
      </c>
      <c r="AP727" s="89" t="str">
        <f t="shared" si="176"/>
        <v/>
      </c>
    </row>
    <row r="728" spans="1:42">
      <c r="A728" t="str">
        <f>IF(B728&lt;&gt;"",VLOOKUP(B728,'Agents Postes'!E$3:F$17,2,FALSE),"")</f>
        <v/>
      </c>
      <c r="B728" s="47"/>
      <c r="C728" s="53"/>
      <c r="D728" s="49"/>
      <c r="E728" s="49"/>
      <c r="F728" s="54"/>
      <c r="G728" s="50"/>
      <c r="H728" s="54"/>
      <c r="I728" s="50"/>
      <c r="J728" s="56"/>
      <c r="K728" s="49"/>
      <c r="L728" s="55"/>
      <c r="M728" s="52"/>
      <c r="N728" s="131"/>
      <c r="P728" s="64" t="str">
        <f t="shared" si="177"/>
        <v>NC</v>
      </c>
      <c r="X728" s="89"/>
      <c r="Y728" s="89" t="str">
        <f t="shared" si="167"/>
        <v/>
      </c>
      <c r="Z728" s="89" t="str">
        <f t="shared" si="168"/>
        <v/>
      </c>
      <c r="AA728" s="89" t="str">
        <f t="shared" si="169"/>
        <v/>
      </c>
      <c r="AB728" s="89" t="str">
        <f t="shared" si="170"/>
        <v/>
      </c>
      <c r="AC728" s="89" t="str">
        <f t="shared" si="171"/>
        <v/>
      </c>
      <c r="AD728" s="100" t="str">
        <f t="shared" si="178"/>
        <v/>
      </c>
      <c r="AE728" s="104" t="str">
        <f t="shared" si="179"/>
        <v/>
      </c>
      <c r="AF728" s="108" t="str">
        <f>IF(AE728&lt;&gt;"",HLOOKUP(AE728,Controle!$2:$3,2,FALSE)+3,"")</f>
        <v/>
      </c>
      <c r="AG728" s="104" t="str">
        <f>IF(AE728&lt;&gt;"",HLOOKUP(AE728,Controle!$2:$3,2,FALSE)+HLOOKUP(AE728,Controle!$2:$3,2,FALSE)*14-8,"")</f>
        <v/>
      </c>
      <c r="AH728" s="105" t="str">
        <f>IF(AJ728&lt;&gt;"",HLOOKUP(AJ728,Controle!$2:$3,2,FALSE)+HLOOKUP(AJ728,Controle!$2:$3,2,FALSE)*14-8,"")</f>
        <v/>
      </c>
      <c r="AI728" s="108" t="str">
        <f>IF(AJ728&lt;&gt;"",HLOOKUP(AJ728,Controle!$2:$3,2,FALSE)+3,"")</f>
        <v/>
      </c>
      <c r="AJ728" s="105" t="str">
        <f t="shared" si="180"/>
        <v/>
      </c>
      <c r="AK728" s="101" t="str">
        <f t="shared" si="181"/>
        <v/>
      </c>
      <c r="AL728" s="89" t="str">
        <f t="shared" si="172"/>
        <v/>
      </c>
      <c r="AM728" s="89" t="str">
        <f t="shared" si="173"/>
        <v/>
      </c>
      <c r="AN728" s="89" t="str">
        <f t="shared" si="174"/>
        <v/>
      </c>
      <c r="AO728" s="89" t="str">
        <f t="shared" si="175"/>
        <v/>
      </c>
      <c r="AP728" s="89" t="str">
        <f t="shared" si="176"/>
        <v/>
      </c>
    </row>
    <row r="729" spans="1:42">
      <c r="A729" t="str">
        <f>IF(B729&lt;&gt;"",VLOOKUP(B729,'Agents Postes'!E$3:F$17,2,FALSE),"")</f>
        <v/>
      </c>
      <c r="B729" s="57"/>
      <c r="C729" s="58"/>
      <c r="D729" s="59"/>
      <c r="E729" s="59"/>
      <c r="F729" s="60"/>
      <c r="G729" s="61"/>
      <c r="H729" s="60"/>
      <c r="I729" s="61"/>
      <c r="J729" s="63"/>
      <c r="K729" s="59"/>
      <c r="L729" s="62"/>
      <c r="M729" s="52"/>
      <c r="N729" s="130"/>
      <c r="P729" s="65" t="str">
        <f t="shared" si="177"/>
        <v>NC</v>
      </c>
      <c r="X729" s="89"/>
      <c r="Y729" s="89" t="str">
        <f t="shared" si="167"/>
        <v/>
      </c>
      <c r="Z729" s="89" t="str">
        <f t="shared" si="168"/>
        <v/>
      </c>
      <c r="AA729" s="89" t="str">
        <f t="shared" si="169"/>
        <v/>
      </c>
      <c r="AB729" s="89" t="str">
        <f t="shared" si="170"/>
        <v/>
      </c>
      <c r="AC729" s="89" t="str">
        <f t="shared" si="171"/>
        <v/>
      </c>
      <c r="AD729" s="100" t="str">
        <f t="shared" si="178"/>
        <v/>
      </c>
      <c r="AE729" s="104" t="str">
        <f t="shared" si="179"/>
        <v/>
      </c>
      <c r="AF729" s="108" t="str">
        <f>IF(AE729&lt;&gt;"",HLOOKUP(AE729,Controle!$2:$3,2,FALSE)+3,"")</f>
        <v/>
      </c>
      <c r="AG729" s="104" t="str">
        <f>IF(AE729&lt;&gt;"",HLOOKUP(AE729,Controle!$2:$3,2,FALSE)+HLOOKUP(AE729,Controle!$2:$3,2,FALSE)*14-8,"")</f>
        <v/>
      </c>
      <c r="AH729" s="105" t="str">
        <f>IF(AJ729&lt;&gt;"",HLOOKUP(AJ729,Controle!$2:$3,2,FALSE)+HLOOKUP(AJ729,Controle!$2:$3,2,FALSE)*14-8,"")</f>
        <v/>
      </c>
      <c r="AI729" s="108" t="str">
        <f>IF(AJ729&lt;&gt;"",HLOOKUP(AJ729,Controle!$2:$3,2,FALSE)+3,"")</f>
        <v/>
      </c>
      <c r="AJ729" s="105" t="str">
        <f t="shared" si="180"/>
        <v/>
      </c>
      <c r="AK729" s="101" t="str">
        <f t="shared" si="181"/>
        <v/>
      </c>
      <c r="AL729" s="89" t="str">
        <f t="shared" si="172"/>
        <v/>
      </c>
      <c r="AM729" s="89" t="str">
        <f t="shared" si="173"/>
        <v/>
      </c>
      <c r="AN729" s="89" t="str">
        <f t="shared" si="174"/>
        <v/>
      </c>
      <c r="AO729" s="89" t="str">
        <f t="shared" si="175"/>
        <v/>
      </c>
      <c r="AP729" s="89" t="str">
        <f t="shared" si="176"/>
        <v/>
      </c>
    </row>
    <row r="730" spans="1:42">
      <c r="A730" t="str">
        <f>IF(B730&lt;&gt;"",VLOOKUP(B730,'Agents Postes'!E$3:F$17,2,FALSE),"")</f>
        <v/>
      </c>
      <c r="B730" s="47"/>
      <c r="C730" s="53"/>
      <c r="D730" s="49"/>
      <c r="E730" s="49"/>
      <c r="F730" s="54"/>
      <c r="G730" s="50"/>
      <c r="H730" s="54"/>
      <c r="I730" s="50"/>
      <c r="J730" s="56"/>
      <c r="K730" s="49"/>
      <c r="L730" s="55"/>
      <c r="M730" s="52"/>
      <c r="N730" s="131"/>
      <c r="P730" s="64" t="str">
        <f t="shared" si="177"/>
        <v>NC</v>
      </c>
      <c r="X730" s="89"/>
      <c r="Y730" s="89" t="str">
        <f t="shared" si="167"/>
        <v/>
      </c>
      <c r="Z730" s="89" t="str">
        <f t="shared" si="168"/>
        <v/>
      </c>
      <c r="AA730" s="89" t="str">
        <f t="shared" si="169"/>
        <v/>
      </c>
      <c r="AB730" s="89" t="str">
        <f t="shared" si="170"/>
        <v/>
      </c>
      <c r="AC730" s="89" t="str">
        <f t="shared" si="171"/>
        <v/>
      </c>
      <c r="AD730" s="100" t="str">
        <f t="shared" si="178"/>
        <v/>
      </c>
      <c r="AE730" s="104" t="str">
        <f t="shared" si="179"/>
        <v/>
      </c>
      <c r="AF730" s="108" t="str">
        <f>IF(AE730&lt;&gt;"",HLOOKUP(AE730,Controle!$2:$3,2,FALSE)+3,"")</f>
        <v/>
      </c>
      <c r="AG730" s="104" t="str">
        <f>IF(AE730&lt;&gt;"",HLOOKUP(AE730,Controle!$2:$3,2,FALSE)+HLOOKUP(AE730,Controle!$2:$3,2,FALSE)*14-8,"")</f>
        <v/>
      </c>
      <c r="AH730" s="105" t="str">
        <f>IF(AJ730&lt;&gt;"",HLOOKUP(AJ730,Controle!$2:$3,2,FALSE)+HLOOKUP(AJ730,Controle!$2:$3,2,FALSE)*14-8,"")</f>
        <v/>
      </c>
      <c r="AI730" s="108" t="str">
        <f>IF(AJ730&lt;&gt;"",HLOOKUP(AJ730,Controle!$2:$3,2,FALSE)+3,"")</f>
        <v/>
      </c>
      <c r="AJ730" s="105" t="str">
        <f t="shared" si="180"/>
        <v/>
      </c>
      <c r="AK730" s="101" t="str">
        <f t="shared" si="181"/>
        <v/>
      </c>
      <c r="AL730" s="89" t="str">
        <f t="shared" si="172"/>
        <v/>
      </c>
      <c r="AM730" s="89" t="str">
        <f t="shared" si="173"/>
        <v/>
      </c>
      <c r="AN730" s="89" t="str">
        <f t="shared" si="174"/>
        <v/>
      </c>
      <c r="AO730" s="89" t="str">
        <f t="shared" si="175"/>
        <v/>
      </c>
      <c r="AP730" s="89" t="str">
        <f t="shared" si="176"/>
        <v/>
      </c>
    </row>
    <row r="731" spans="1:42">
      <c r="A731" t="str">
        <f>IF(B731&lt;&gt;"",VLOOKUP(B731,'Agents Postes'!E$3:F$17,2,FALSE),"")</f>
        <v/>
      </c>
      <c r="B731" s="57"/>
      <c r="C731" s="58"/>
      <c r="D731" s="59"/>
      <c r="E731" s="59"/>
      <c r="F731" s="60"/>
      <c r="G731" s="61"/>
      <c r="H731" s="60"/>
      <c r="I731" s="61"/>
      <c r="J731" s="63"/>
      <c r="K731" s="59"/>
      <c r="L731" s="62"/>
      <c r="M731" s="52"/>
      <c r="N731" s="130"/>
      <c r="P731" s="65" t="str">
        <f t="shared" si="177"/>
        <v>NC</v>
      </c>
      <c r="X731" s="89"/>
      <c r="Y731" s="89" t="str">
        <f t="shared" si="167"/>
        <v/>
      </c>
      <c r="Z731" s="89" t="str">
        <f t="shared" si="168"/>
        <v/>
      </c>
      <c r="AA731" s="89" t="str">
        <f t="shared" si="169"/>
        <v/>
      </c>
      <c r="AB731" s="89" t="str">
        <f t="shared" si="170"/>
        <v/>
      </c>
      <c r="AC731" s="89" t="str">
        <f t="shared" si="171"/>
        <v/>
      </c>
      <c r="AD731" s="100" t="str">
        <f t="shared" si="178"/>
        <v/>
      </c>
      <c r="AE731" s="104" t="str">
        <f t="shared" si="179"/>
        <v/>
      </c>
      <c r="AF731" s="108" t="str">
        <f>IF(AE731&lt;&gt;"",HLOOKUP(AE731,Controle!$2:$3,2,FALSE)+3,"")</f>
        <v/>
      </c>
      <c r="AG731" s="104" t="str">
        <f>IF(AE731&lt;&gt;"",HLOOKUP(AE731,Controle!$2:$3,2,FALSE)+HLOOKUP(AE731,Controle!$2:$3,2,FALSE)*14-8,"")</f>
        <v/>
      </c>
      <c r="AH731" s="105" t="str">
        <f>IF(AJ731&lt;&gt;"",HLOOKUP(AJ731,Controle!$2:$3,2,FALSE)+HLOOKUP(AJ731,Controle!$2:$3,2,FALSE)*14-8,"")</f>
        <v/>
      </c>
      <c r="AI731" s="108" t="str">
        <f>IF(AJ731&lt;&gt;"",HLOOKUP(AJ731,Controle!$2:$3,2,FALSE)+3,"")</f>
        <v/>
      </c>
      <c r="AJ731" s="105" t="str">
        <f t="shared" si="180"/>
        <v/>
      </c>
      <c r="AK731" s="101" t="str">
        <f t="shared" si="181"/>
        <v/>
      </c>
      <c r="AL731" s="89" t="str">
        <f t="shared" si="172"/>
        <v/>
      </c>
      <c r="AM731" s="89" t="str">
        <f t="shared" si="173"/>
        <v/>
      </c>
      <c r="AN731" s="89" t="str">
        <f t="shared" si="174"/>
        <v/>
      </c>
      <c r="AO731" s="89" t="str">
        <f t="shared" si="175"/>
        <v/>
      </c>
      <c r="AP731" s="89" t="str">
        <f t="shared" si="176"/>
        <v/>
      </c>
    </row>
    <row r="732" spans="1:42">
      <c r="A732" t="str">
        <f>IF(B732&lt;&gt;"",VLOOKUP(B732,'Agents Postes'!E$3:F$17,2,FALSE),"")</f>
        <v/>
      </c>
      <c r="B732" s="47"/>
      <c r="C732" s="53"/>
      <c r="D732" s="49"/>
      <c r="E732" s="49"/>
      <c r="F732" s="54"/>
      <c r="G732" s="50"/>
      <c r="H732" s="54"/>
      <c r="I732" s="50"/>
      <c r="J732" s="56"/>
      <c r="K732" s="49"/>
      <c r="L732" s="55"/>
      <c r="M732" s="52"/>
      <c r="N732" s="131"/>
      <c r="P732" s="64" t="str">
        <f t="shared" si="177"/>
        <v>NC</v>
      </c>
      <c r="X732" s="89"/>
      <c r="Y732" s="89" t="str">
        <f t="shared" si="167"/>
        <v/>
      </c>
      <c r="Z732" s="89" t="str">
        <f t="shared" si="168"/>
        <v/>
      </c>
      <c r="AA732" s="89" t="str">
        <f t="shared" si="169"/>
        <v/>
      </c>
      <c r="AB732" s="89" t="str">
        <f t="shared" si="170"/>
        <v/>
      </c>
      <c r="AC732" s="89" t="str">
        <f t="shared" si="171"/>
        <v/>
      </c>
      <c r="AD732" s="100" t="str">
        <f t="shared" si="178"/>
        <v/>
      </c>
      <c r="AE732" s="104" t="str">
        <f t="shared" si="179"/>
        <v/>
      </c>
      <c r="AF732" s="108" t="str">
        <f>IF(AE732&lt;&gt;"",HLOOKUP(AE732,Controle!$2:$3,2,FALSE)+3,"")</f>
        <v/>
      </c>
      <c r="AG732" s="104" t="str">
        <f>IF(AE732&lt;&gt;"",HLOOKUP(AE732,Controle!$2:$3,2,FALSE)+HLOOKUP(AE732,Controle!$2:$3,2,FALSE)*14-8,"")</f>
        <v/>
      </c>
      <c r="AH732" s="105" t="str">
        <f>IF(AJ732&lt;&gt;"",HLOOKUP(AJ732,Controle!$2:$3,2,FALSE)+HLOOKUP(AJ732,Controle!$2:$3,2,FALSE)*14-8,"")</f>
        <v/>
      </c>
      <c r="AI732" s="108" t="str">
        <f>IF(AJ732&lt;&gt;"",HLOOKUP(AJ732,Controle!$2:$3,2,FALSE)+3,"")</f>
        <v/>
      </c>
      <c r="AJ732" s="105" t="str">
        <f t="shared" si="180"/>
        <v/>
      </c>
      <c r="AK732" s="101" t="str">
        <f t="shared" si="181"/>
        <v/>
      </c>
      <c r="AL732" s="89" t="str">
        <f t="shared" si="172"/>
        <v/>
      </c>
      <c r="AM732" s="89" t="str">
        <f t="shared" si="173"/>
        <v/>
      </c>
      <c r="AN732" s="89" t="str">
        <f t="shared" si="174"/>
        <v/>
      </c>
      <c r="AO732" s="89" t="str">
        <f t="shared" si="175"/>
        <v/>
      </c>
      <c r="AP732" s="89" t="str">
        <f t="shared" si="176"/>
        <v/>
      </c>
    </row>
    <row r="733" spans="1:42">
      <c r="A733" t="str">
        <f>IF(B733&lt;&gt;"",VLOOKUP(B733,'Agents Postes'!E$3:F$17,2,FALSE),"")</f>
        <v/>
      </c>
      <c r="B733" s="57"/>
      <c r="C733" s="58"/>
      <c r="D733" s="59"/>
      <c r="E733" s="59"/>
      <c r="F733" s="60"/>
      <c r="G733" s="61"/>
      <c r="H733" s="60"/>
      <c r="I733" s="61"/>
      <c r="J733" s="63"/>
      <c r="K733" s="59"/>
      <c r="L733" s="62"/>
      <c r="M733" s="52"/>
      <c r="N733" s="130"/>
      <c r="P733" s="65" t="str">
        <f t="shared" si="177"/>
        <v>NC</v>
      </c>
      <c r="X733" s="89"/>
      <c r="Y733" s="89" t="str">
        <f t="shared" si="167"/>
        <v/>
      </c>
      <c r="Z733" s="89" t="str">
        <f t="shared" si="168"/>
        <v/>
      </c>
      <c r="AA733" s="89" t="str">
        <f t="shared" si="169"/>
        <v/>
      </c>
      <c r="AB733" s="89" t="str">
        <f t="shared" si="170"/>
        <v/>
      </c>
      <c r="AC733" s="89" t="str">
        <f t="shared" si="171"/>
        <v/>
      </c>
      <c r="AD733" s="100" t="str">
        <f t="shared" si="178"/>
        <v/>
      </c>
      <c r="AE733" s="104" t="str">
        <f t="shared" si="179"/>
        <v/>
      </c>
      <c r="AF733" s="108" t="str">
        <f>IF(AE733&lt;&gt;"",HLOOKUP(AE733,Controle!$2:$3,2,FALSE)+3,"")</f>
        <v/>
      </c>
      <c r="AG733" s="104" t="str">
        <f>IF(AE733&lt;&gt;"",HLOOKUP(AE733,Controle!$2:$3,2,FALSE)+HLOOKUP(AE733,Controle!$2:$3,2,FALSE)*14-8,"")</f>
        <v/>
      </c>
      <c r="AH733" s="105" t="str">
        <f>IF(AJ733&lt;&gt;"",HLOOKUP(AJ733,Controle!$2:$3,2,FALSE)+HLOOKUP(AJ733,Controle!$2:$3,2,FALSE)*14-8,"")</f>
        <v/>
      </c>
      <c r="AI733" s="108" t="str">
        <f>IF(AJ733&lt;&gt;"",HLOOKUP(AJ733,Controle!$2:$3,2,FALSE)+3,"")</f>
        <v/>
      </c>
      <c r="AJ733" s="105" t="str">
        <f t="shared" si="180"/>
        <v/>
      </c>
      <c r="AK733" s="101" t="str">
        <f t="shared" si="181"/>
        <v/>
      </c>
      <c r="AL733" s="89" t="str">
        <f t="shared" si="172"/>
        <v/>
      </c>
      <c r="AM733" s="89" t="str">
        <f t="shared" si="173"/>
        <v/>
      </c>
      <c r="AN733" s="89" t="str">
        <f t="shared" si="174"/>
        <v/>
      </c>
      <c r="AO733" s="89" t="str">
        <f t="shared" si="175"/>
        <v/>
      </c>
      <c r="AP733" s="89" t="str">
        <f t="shared" si="176"/>
        <v/>
      </c>
    </row>
    <row r="734" spans="1:42">
      <c r="A734" t="str">
        <f>IF(B734&lt;&gt;"",VLOOKUP(B734,'Agents Postes'!E$3:F$17,2,FALSE),"")</f>
        <v/>
      </c>
      <c r="B734" s="47"/>
      <c r="C734" s="53"/>
      <c r="D734" s="49"/>
      <c r="E734" s="49"/>
      <c r="F734" s="54"/>
      <c r="G734" s="50"/>
      <c r="H734" s="54"/>
      <c r="I734" s="50"/>
      <c r="J734" s="56"/>
      <c r="K734" s="49"/>
      <c r="L734" s="55"/>
      <c r="M734" s="52"/>
      <c r="N734" s="131"/>
      <c r="P734" s="64" t="str">
        <f t="shared" si="177"/>
        <v>NC</v>
      </c>
      <c r="X734" s="89"/>
      <c r="Y734" s="89" t="str">
        <f t="shared" si="167"/>
        <v/>
      </c>
      <c r="Z734" s="89" t="str">
        <f t="shared" si="168"/>
        <v/>
      </c>
      <c r="AA734" s="89" t="str">
        <f t="shared" si="169"/>
        <v/>
      </c>
      <c r="AB734" s="89" t="str">
        <f t="shared" si="170"/>
        <v/>
      </c>
      <c r="AC734" s="89" t="str">
        <f t="shared" si="171"/>
        <v/>
      </c>
      <c r="AD734" s="100" t="str">
        <f t="shared" si="178"/>
        <v/>
      </c>
      <c r="AE734" s="104" t="str">
        <f t="shared" si="179"/>
        <v/>
      </c>
      <c r="AF734" s="108" t="str">
        <f>IF(AE734&lt;&gt;"",HLOOKUP(AE734,Controle!$2:$3,2,FALSE)+3,"")</f>
        <v/>
      </c>
      <c r="AG734" s="104" t="str">
        <f>IF(AE734&lt;&gt;"",HLOOKUP(AE734,Controle!$2:$3,2,FALSE)+HLOOKUP(AE734,Controle!$2:$3,2,FALSE)*14-8,"")</f>
        <v/>
      </c>
      <c r="AH734" s="105" t="str">
        <f>IF(AJ734&lt;&gt;"",HLOOKUP(AJ734,Controle!$2:$3,2,FALSE)+HLOOKUP(AJ734,Controle!$2:$3,2,FALSE)*14-8,"")</f>
        <v/>
      </c>
      <c r="AI734" s="108" t="str">
        <f>IF(AJ734&lt;&gt;"",HLOOKUP(AJ734,Controle!$2:$3,2,FALSE)+3,"")</f>
        <v/>
      </c>
      <c r="AJ734" s="105" t="str">
        <f t="shared" si="180"/>
        <v/>
      </c>
      <c r="AK734" s="101" t="str">
        <f t="shared" si="181"/>
        <v/>
      </c>
      <c r="AL734" s="89" t="str">
        <f t="shared" si="172"/>
        <v/>
      </c>
      <c r="AM734" s="89" t="str">
        <f t="shared" si="173"/>
        <v/>
      </c>
      <c r="AN734" s="89" t="str">
        <f t="shared" si="174"/>
        <v/>
      </c>
      <c r="AO734" s="89" t="str">
        <f t="shared" si="175"/>
        <v/>
      </c>
      <c r="AP734" s="89" t="str">
        <f t="shared" si="176"/>
        <v/>
      </c>
    </row>
    <row r="735" spans="1:42">
      <c r="A735" t="str">
        <f>IF(B735&lt;&gt;"",VLOOKUP(B735,'Agents Postes'!E$3:F$17,2,FALSE),"")</f>
        <v/>
      </c>
      <c r="B735" s="57"/>
      <c r="C735" s="58"/>
      <c r="D735" s="59"/>
      <c r="E735" s="59"/>
      <c r="F735" s="60"/>
      <c r="G735" s="61"/>
      <c r="H735" s="60"/>
      <c r="I735" s="61"/>
      <c r="J735" s="63"/>
      <c r="K735" s="59"/>
      <c r="L735" s="62"/>
      <c r="M735" s="52"/>
      <c r="N735" s="130"/>
      <c r="P735" s="65" t="str">
        <f t="shared" si="177"/>
        <v>NC</v>
      </c>
      <c r="X735" s="89"/>
      <c r="Y735" s="89" t="str">
        <f t="shared" si="167"/>
        <v/>
      </c>
      <c r="Z735" s="89" t="str">
        <f t="shared" si="168"/>
        <v/>
      </c>
      <c r="AA735" s="89" t="str">
        <f t="shared" si="169"/>
        <v/>
      </c>
      <c r="AB735" s="89" t="str">
        <f t="shared" si="170"/>
        <v/>
      </c>
      <c r="AC735" s="89" t="str">
        <f t="shared" si="171"/>
        <v/>
      </c>
      <c r="AD735" s="100" t="str">
        <f t="shared" si="178"/>
        <v/>
      </c>
      <c r="AE735" s="104" t="str">
        <f t="shared" si="179"/>
        <v/>
      </c>
      <c r="AF735" s="108" t="str">
        <f>IF(AE735&lt;&gt;"",HLOOKUP(AE735,Controle!$2:$3,2,FALSE)+3,"")</f>
        <v/>
      </c>
      <c r="AG735" s="104" t="str">
        <f>IF(AE735&lt;&gt;"",HLOOKUP(AE735,Controle!$2:$3,2,FALSE)+HLOOKUP(AE735,Controle!$2:$3,2,FALSE)*14-8,"")</f>
        <v/>
      </c>
      <c r="AH735" s="105" t="str">
        <f>IF(AJ735&lt;&gt;"",HLOOKUP(AJ735,Controle!$2:$3,2,FALSE)+HLOOKUP(AJ735,Controle!$2:$3,2,FALSE)*14-8,"")</f>
        <v/>
      </c>
      <c r="AI735" s="108" t="str">
        <f>IF(AJ735&lt;&gt;"",HLOOKUP(AJ735,Controle!$2:$3,2,FALSE)+3,"")</f>
        <v/>
      </c>
      <c r="AJ735" s="105" t="str">
        <f t="shared" si="180"/>
        <v/>
      </c>
      <c r="AK735" s="101" t="str">
        <f t="shared" si="181"/>
        <v/>
      </c>
      <c r="AL735" s="89" t="str">
        <f t="shared" si="172"/>
        <v/>
      </c>
      <c r="AM735" s="89" t="str">
        <f t="shared" si="173"/>
        <v/>
      </c>
      <c r="AN735" s="89" t="str">
        <f t="shared" si="174"/>
        <v/>
      </c>
      <c r="AO735" s="89" t="str">
        <f t="shared" si="175"/>
        <v/>
      </c>
      <c r="AP735" s="89" t="str">
        <f t="shared" si="176"/>
        <v/>
      </c>
    </row>
    <row r="736" spans="1:42">
      <c r="A736" t="str">
        <f>IF(B736&lt;&gt;"",VLOOKUP(B736,'Agents Postes'!E$3:F$17,2,FALSE),"")</f>
        <v/>
      </c>
      <c r="B736" s="47"/>
      <c r="C736" s="53"/>
      <c r="D736" s="49"/>
      <c r="E736" s="49"/>
      <c r="F736" s="54"/>
      <c r="G736" s="50"/>
      <c r="H736" s="54"/>
      <c r="I736" s="50"/>
      <c r="J736" s="56"/>
      <c r="K736" s="49"/>
      <c r="L736" s="55"/>
      <c r="M736" s="52"/>
      <c r="N736" s="131"/>
      <c r="P736" s="64" t="str">
        <f t="shared" si="177"/>
        <v>NC</v>
      </c>
      <c r="X736" s="89"/>
      <c r="Y736" s="89" t="str">
        <f t="shared" si="167"/>
        <v/>
      </c>
      <c r="Z736" s="89" t="str">
        <f t="shared" si="168"/>
        <v/>
      </c>
      <c r="AA736" s="89" t="str">
        <f t="shared" si="169"/>
        <v/>
      </c>
      <c r="AB736" s="89" t="str">
        <f t="shared" si="170"/>
        <v/>
      </c>
      <c r="AC736" s="89" t="str">
        <f t="shared" si="171"/>
        <v/>
      </c>
      <c r="AD736" s="100" t="str">
        <f t="shared" si="178"/>
        <v/>
      </c>
      <c r="AE736" s="104" t="str">
        <f t="shared" si="179"/>
        <v/>
      </c>
      <c r="AF736" s="108" t="str">
        <f>IF(AE736&lt;&gt;"",HLOOKUP(AE736,Controle!$2:$3,2,FALSE)+3,"")</f>
        <v/>
      </c>
      <c r="AG736" s="104" t="str">
        <f>IF(AE736&lt;&gt;"",HLOOKUP(AE736,Controle!$2:$3,2,FALSE)+HLOOKUP(AE736,Controle!$2:$3,2,FALSE)*14-8,"")</f>
        <v/>
      </c>
      <c r="AH736" s="105" t="str">
        <f>IF(AJ736&lt;&gt;"",HLOOKUP(AJ736,Controle!$2:$3,2,FALSE)+HLOOKUP(AJ736,Controle!$2:$3,2,FALSE)*14-8,"")</f>
        <v/>
      </c>
      <c r="AI736" s="108" t="str">
        <f>IF(AJ736&lt;&gt;"",HLOOKUP(AJ736,Controle!$2:$3,2,FALSE)+3,"")</f>
        <v/>
      </c>
      <c r="AJ736" s="105" t="str">
        <f t="shared" si="180"/>
        <v/>
      </c>
      <c r="AK736" s="101" t="str">
        <f t="shared" si="181"/>
        <v/>
      </c>
      <c r="AL736" s="89" t="str">
        <f t="shared" si="172"/>
        <v/>
      </c>
      <c r="AM736" s="89" t="str">
        <f t="shared" si="173"/>
        <v/>
      </c>
      <c r="AN736" s="89" t="str">
        <f t="shared" si="174"/>
        <v/>
      </c>
      <c r="AO736" s="89" t="str">
        <f t="shared" si="175"/>
        <v/>
      </c>
      <c r="AP736" s="89" t="str">
        <f t="shared" si="176"/>
        <v/>
      </c>
    </row>
    <row r="737" spans="1:42">
      <c r="A737" t="str">
        <f>IF(B737&lt;&gt;"",VLOOKUP(B737,'Agents Postes'!E$3:F$17,2,FALSE),"")</f>
        <v/>
      </c>
      <c r="B737" s="57"/>
      <c r="C737" s="58"/>
      <c r="D737" s="59"/>
      <c r="E737" s="59"/>
      <c r="F737" s="60"/>
      <c r="G737" s="61"/>
      <c r="H737" s="60"/>
      <c r="I737" s="61"/>
      <c r="J737" s="63"/>
      <c r="K737" s="59"/>
      <c r="L737" s="62"/>
      <c r="M737" s="52"/>
      <c r="N737" s="130"/>
      <c r="P737" s="65" t="str">
        <f t="shared" si="177"/>
        <v>NC</v>
      </c>
      <c r="X737" s="89"/>
      <c r="Y737" s="89" t="str">
        <f t="shared" si="167"/>
        <v/>
      </c>
      <c r="Z737" s="89" t="str">
        <f t="shared" si="168"/>
        <v/>
      </c>
      <c r="AA737" s="89" t="str">
        <f t="shared" si="169"/>
        <v/>
      </c>
      <c r="AB737" s="89" t="str">
        <f t="shared" si="170"/>
        <v/>
      </c>
      <c r="AC737" s="89" t="str">
        <f t="shared" si="171"/>
        <v/>
      </c>
      <c r="AD737" s="100" t="str">
        <f t="shared" si="178"/>
        <v/>
      </c>
      <c r="AE737" s="104" t="str">
        <f t="shared" si="179"/>
        <v/>
      </c>
      <c r="AF737" s="108" t="str">
        <f>IF(AE737&lt;&gt;"",HLOOKUP(AE737,Controle!$2:$3,2,FALSE)+3,"")</f>
        <v/>
      </c>
      <c r="AG737" s="104" t="str">
        <f>IF(AE737&lt;&gt;"",HLOOKUP(AE737,Controle!$2:$3,2,FALSE)+HLOOKUP(AE737,Controle!$2:$3,2,FALSE)*14-8,"")</f>
        <v/>
      </c>
      <c r="AH737" s="105" t="str">
        <f>IF(AJ737&lt;&gt;"",HLOOKUP(AJ737,Controle!$2:$3,2,FALSE)+HLOOKUP(AJ737,Controle!$2:$3,2,FALSE)*14-8,"")</f>
        <v/>
      </c>
      <c r="AI737" s="108" t="str">
        <f>IF(AJ737&lt;&gt;"",HLOOKUP(AJ737,Controle!$2:$3,2,FALSE)+3,"")</f>
        <v/>
      </c>
      <c r="AJ737" s="105" t="str">
        <f t="shared" si="180"/>
        <v/>
      </c>
      <c r="AK737" s="101" t="str">
        <f t="shared" si="181"/>
        <v/>
      </c>
      <c r="AL737" s="89" t="str">
        <f t="shared" si="172"/>
        <v/>
      </c>
      <c r="AM737" s="89" t="str">
        <f t="shared" si="173"/>
        <v/>
      </c>
      <c r="AN737" s="89" t="str">
        <f t="shared" si="174"/>
        <v/>
      </c>
      <c r="AO737" s="89" t="str">
        <f t="shared" si="175"/>
        <v/>
      </c>
      <c r="AP737" s="89" t="str">
        <f t="shared" si="176"/>
        <v/>
      </c>
    </row>
    <row r="738" spans="1:42">
      <c r="A738" t="str">
        <f>IF(B738&lt;&gt;"",VLOOKUP(B738,'Agents Postes'!E$3:F$17,2,FALSE),"")</f>
        <v/>
      </c>
      <c r="B738" s="47"/>
      <c r="C738" s="53"/>
      <c r="D738" s="49"/>
      <c r="E738" s="49"/>
      <c r="F738" s="54"/>
      <c r="G738" s="50"/>
      <c r="H738" s="54"/>
      <c r="I738" s="50"/>
      <c r="J738" s="56"/>
      <c r="K738" s="49"/>
      <c r="L738" s="55"/>
      <c r="M738" s="52"/>
      <c r="N738" s="131"/>
      <c r="P738" s="64" t="str">
        <f t="shared" si="177"/>
        <v>NC</v>
      </c>
      <c r="X738" s="89"/>
      <c r="Y738" s="89" t="str">
        <f t="shared" si="167"/>
        <v/>
      </c>
      <c r="Z738" s="89" t="str">
        <f t="shared" si="168"/>
        <v/>
      </c>
      <c r="AA738" s="89" t="str">
        <f t="shared" si="169"/>
        <v/>
      </c>
      <c r="AB738" s="89" t="str">
        <f t="shared" si="170"/>
        <v/>
      </c>
      <c r="AC738" s="89" t="str">
        <f t="shared" si="171"/>
        <v/>
      </c>
      <c r="AD738" s="100" t="str">
        <f t="shared" si="178"/>
        <v/>
      </c>
      <c r="AE738" s="104" t="str">
        <f t="shared" si="179"/>
        <v/>
      </c>
      <c r="AF738" s="108" t="str">
        <f>IF(AE738&lt;&gt;"",HLOOKUP(AE738,Controle!$2:$3,2,FALSE)+3,"")</f>
        <v/>
      </c>
      <c r="AG738" s="104" t="str">
        <f>IF(AE738&lt;&gt;"",HLOOKUP(AE738,Controle!$2:$3,2,FALSE)+HLOOKUP(AE738,Controle!$2:$3,2,FALSE)*14-8,"")</f>
        <v/>
      </c>
      <c r="AH738" s="105" t="str">
        <f>IF(AJ738&lt;&gt;"",HLOOKUP(AJ738,Controle!$2:$3,2,FALSE)+HLOOKUP(AJ738,Controle!$2:$3,2,FALSE)*14-8,"")</f>
        <v/>
      </c>
      <c r="AI738" s="108" t="str">
        <f>IF(AJ738&lt;&gt;"",HLOOKUP(AJ738,Controle!$2:$3,2,FALSE)+3,"")</f>
        <v/>
      </c>
      <c r="AJ738" s="105" t="str">
        <f t="shared" si="180"/>
        <v/>
      </c>
      <c r="AK738" s="101" t="str">
        <f t="shared" si="181"/>
        <v/>
      </c>
      <c r="AL738" s="89" t="str">
        <f t="shared" si="172"/>
        <v/>
      </c>
      <c r="AM738" s="89" t="str">
        <f t="shared" si="173"/>
        <v/>
      </c>
      <c r="AN738" s="89" t="str">
        <f t="shared" si="174"/>
        <v/>
      </c>
      <c r="AO738" s="89" t="str">
        <f t="shared" si="175"/>
        <v/>
      </c>
      <c r="AP738" s="89" t="str">
        <f t="shared" si="176"/>
        <v/>
      </c>
    </row>
    <row r="739" spans="1:42">
      <c r="A739" t="str">
        <f>IF(B739&lt;&gt;"",VLOOKUP(B739,'Agents Postes'!E$3:F$17,2,FALSE),"")</f>
        <v/>
      </c>
      <c r="B739" s="57"/>
      <c r="C739" s="58"/>
      <c r="D739" s="59"/>
      <c r="E739" s="59"/>
      <c r="F739" s="60"/>
      <c r="G739" s="61"/>
      <c r="H739" s="60"/>
      <c r="I739" s="61"/>
      <c r="J739" s="63"/>
      <c r="K739" s="59"/>
      <c r="L739" s="62"/>
      <c r="M739" s="52"/>
      <c r="N739" s="130"/>
      <c r="P739" s="65" t="str">
        <f t="shared" si="177"/>
        <v>NC</v>
      </c>
      <c r="X739" s="89"/>
      <c r="Y739" s="89" t="str">
        <f t="shared" si="167"/>
        <v/>
      </c>
      <c r="Z739" s="89" t="str">
        <f t="shared" si="168"/>
        <v/>
      </c>
      <c r="AA739" s="89" t="str">
        <f t="shared" si="169"/>
        <v/>
      </c>
      <c r="AB739" s="89" t="str">
        <f t="shared" si="170"/>
        <v/>
      </c>
      <c r="AC739" s="89" t="str">
        <f t="shared" si="171"/>
        <v/>
      </c>
      <c r="AD739" s="100" t="str">
        <f t="shared" si="178"/>
        <v/>
      </c>
      <c r="AE739" s="104" t="str">
        <f t="shared" si="179"/>
        <v/>
      </c>
      <c r="AF739" s="108" t="str">
        <f>IF(AE739&lt;&gt;"",HLOOKUP(AE739,Controle!$2:$3,2,FALSE)+3,"")</f>
        <v/>
      </c>
      <c r="AG739" s="104" t="str">
        <f>IF(AE739&lt;&gt;"",HLOOKUP(AE739,Controle!$2:$3,2,FALSE)+HLOOKUP(AE739,Controle!$2:$3,2,FALSE)*14-8,"")</f>
        <v/>
      </c>
      <c r="AH739" s="105" t="str">
        <f>IF(AJ739&lt;&gt;"",HLOOKUP(AJ739,Controle!$2:$3,2,FALSE)+HLOOKUP(AJ739,Controle!$2:$3,2,FALSE)*14-8,"")</f>
        <v/>
      </c>
      <c r="AI739" s="108" t="str">
        <f>IF(AJ739&lt;&gt;"",HLOOKUP(AJ739,Controle!$2:$3,2,FALSE)+3,"")</f>
        <v/>
      </c>
      <c r="AJ739" s="105" t="str">
        <f t="shared" si="180"/>
        <v/>
      </c>
      <c r="AK739" s="101" t="str">
        <f t="shared" si="181"/>
        <v/>
      </c>
      <c r="AL739" s="89" t="str">
        <f t="shared" si="172"/>
        <v/>
      </c>
      <c r="AM739" s="89" t="str">
        <f t="shared" si="173"/>
        <v/>
      </c>
      <c r="AN739" s="89" t="str">
        <f t="shared" si="174"/>
        <v/>
      </c>
      <c r="AO739" s="89" t="str">
        <f t="shared" si="175"/>
        <v/>
      </c>
      <c r="AP739" s="89" t="str">
        <f t="shared" si="176"/>
        <v/>
      </c>
    </row>
    <row r="740" spans="1:42">
      <c r="A740" t="str">
        <f>IF(B740&lt;&gt;"",VLOOKUP(B740,'Agents Postes'!E$3:F$17,2,FALSE),"")</f>
        <v/>
      </c>
      <c r="B740" s="47"/>
      <c r="C740" s="53"/>
      <c r="D740" s="49"/>
      <c r="E740" s="49"/>
      <c r="F740" s="54"/>
      <c r="G740" s="50"/>
      <c r="H740" s="54"/>
      <c r="I740" s="50"/>
      <c r="J740" s="56"/>
      <c r="K740" s="49"/>
      <c r="L740" s="55"/>
      <c r="M740" s="52"/>
      <c r="N740" s="131"/>
      <c r="P740" s="64" t="str">
        <f t="shared" si="177"/>
        <v>NC</v>
      </c>
      <c r="X740" s="89"/>
      <c r="Y740" s="89" t="str">
        <f t="shared" si="167"/>
        <v/>
      </c>
      <c r="Z740" s="89" t="str">
        <f t="shared" si="168"/>
        <v/>
      </c>
      <c r="AA740" s="89" t="str">
        <f t="shared" si="169"/>
        <v/>
      </c>
      <c r="AB740" s="89" t="str">
        <f t="shared" si="170"/>
        <v/>
      </c>
      <c r="AC740" s="89" t="str">
        <f t="shared" si="171"/>
        <v/>
      </c>
      <c r="AD740" s="100" t="str">
        <f t="shared" si="178"/>
        <v/>
      </c>
      <c r="AE740" s="104" t="str">
        <f t="shared" si="179"/>
        <v/>
      </c>
      <c r="AF740" s="108" t="str">
        <f>IF(AE740&lt;&gt;"",HLOOKUP(AE740,Controle!$2:$3,2,FALSE)+3,"")</f>
        <v/>
      </c>
      <c r="AG740" s="104" t="str">
        <f>IF(AE740&lt;&gt;"",HLOOKUP(AE740,Controle!$2:$3,2,FALSE)+HLOOKUP(AE740,Controle!$2:$3,2,FALSE)*14-8,"")</f>
        <v/>
      </c>
      <c r="AH740" s="105" t="str">
        <f>IF(AJ740&lt;&gt;"",HLOOKUP(AJ740,Controle!$2:$3,2,FALSE)+HLOOKUP(AJ740,Controle!$2:$3,2,FALSE)*14-8,"")</f>
        <v/>
      </c>
      <c r="AI740" s="108" t="str">
        <f>IF(AJ740&lt;&gt;"",HLOOKUP(AJ740,Controle!$2:$3,2,FALSE)+3,"")</f>
        <v/>
      </c>
      <c r="AJ740" s="105" t="str">
        <f t="shared" si="180"/>
        <v/>
      </c>
      <c r="AK740" s="101" t="str">
        <f t="shared" si="181"/>
        <v/>
      </c>
      <c r="AL740" s="89" t="str">
        <f t="shared" si="172"/>
        <v/>
      </c>
      <c r="AM740" s="89" t="str">
        <f t="shared" si="173"/>
        <v/>
      </c>
      <c r="AN740" s="89" t="str">
        <f t="shared" si="174"/>
        <v/>
      </c>
      <c r="AO740" s="89" t="str">
        <f t="shared" si="175"/>
        <v/>
      </c>
      <c r="AP740" s="89" t="str">
        <f t="shared" si="176"/>
        <v/>
      </c>
    </row>
    <row r="741" spans="1:42">
      <c r="A741" t="str">
        <f>IF(B741&lt;&gt;"",VLOOKUP(B741,'Agents Postes'!E$3:F$17,2,FALSE),"")</f>
        <v/>
      </c>
      <c r="B741" s="57"/>
      <c r="C741" s="58"/>
      <c r="D741" s="59"/>
      <c r="E741" s="59"/>
      <c r="F741" s="60"/>
      <c r="G741" s="61"/>
      <c r="H741" s="60"/>
      <c r="I741" s="61"/>
      <c r="J741" s="63"/>
      <c r="K741" s="59"/>
      <c r="L741" s="62"/>
      <c r="M741" s="52"/>
      <c r="N741" s="130"/>
      <c r="P741" s="65" t="str">
        <f t="shared" si="177"/>
        <v>NC</v>
      </c>
      <c r="X741" s="89"/>
      <c r="Y741" s="89" t="str">
        <f t="shared" si="167"/>
        <v/>
      </c>
      <c r="Z741" s="89" t="str">
        <f t="shared" si="168"/>
        <v/>
      </c>
      <c r="AA741" s="89" t="str">
        <f t="shared" si="169"/>
        <v/>
      </c>
      <c r="AB741" s="89" t="str">
        <f t="shared" si="170"/>
        <v/>
      </c>
      <c r="AC741" s="89" t="str">
        <f t="shared" si="171"/>
        <v/>
      </c>
      <c r="AD741" s="100" t="str">
        <f t="shared" si="178"/>
        <v/>
      </c>
      <c r="AE741" s="104" t="str">
        <f t="shared" si="179"/>
        <v/>
      </c>
      <c r="AF741" s="108" t="str">
        <f>IF(AE741&lt;&gt;"",HLOOKUP(AE741,Controle!$2:$3,2,FALSE)+3,"")</f>
        <v/>
      </c>
      <c r="AG741" s="104" t="str">
        <f>IF(AE741&lt;&gt;"",HLOOKUP(AE741,Controle!$2:$3,2,FALSE)+HLOOKUP(AE741,Controle!$2:$3,2,FALSE)*14-8,"")</f>
        <v/>
      </c>
      <c r="AH741" s="105" t="str">
        <f>IF(AJ741&lt;&gt;"",HLOOKUP(AJ741,Controle!$2:$3,2,FALSE)+HLOOKUP(AJ741,Controle!$2:$3,2,FALSE)*14-8,"")</f>
        <v/>
      </c>
      <c r="AI741" s="108" t="str">
        <f>IF(AJ741&lt;&gt;"",HLOOKUP(AJ741,Controle!$2:$3,2,FALSE)+3,"")</f>
        <v/>
      </c>
      <c r="AJ741" s="105" t="str">
        <f t="shared" si="180"/>
        <v/>
      </c>
      <c r="AK741" s="101" t="str">
        <f t="shared" si="181"/>
        <v/>
      </c>
      <c r="AL741" s="89" t="str">
        <f t="shared" si="172"/>
        <v/>
      </c>
      <c r="AM741" s="89" t="str">
        <f t="shared" si="173"/>
        <v/>
      </c>
      <c r="AN741" s="89" t="str">
        <f t="shared" si="174"/>
        <v/>
      </c>
      <c r="AO741" s="89" t="str">
        <f t="shared" si="175"/>
        <v/>
      </c>
      <c r="AP741" s="89" t="str">
        <f t="shared" si="176"/>
        <v/>
      </c>
    </row>
    <row r="742" spans="1:42">
      <c r="A742" t="str">
        <f>IF(B742&lt;&gt;"",VLOOKUP(B742,'Agents Postes'!E$3:F$17,2,FALSE),"")</f>
        <v/>
      </c>
      <c r="B742" s="47"/>
      <c r="C742" s="53"/>
      <c r="D742" s="49"/>
      <c r="E742" s="49"/>
      <c r="F742" s="54"/>
      <c r="G742" s="50"/>
      <c r="H742" s="54"/>
      <c r="I742" s="50"/>
      <c r="J742" s="56"/>
      <c r="K742" s="49"/>
      <c r="L742" s="55"/>
      <c r="M742" s="52"/>
      <c r="N742" s="131"/>
      <c r="P742" s="64" t="str">
        <f t="shared" si="177"/>
        <v>NC</v>
      </c>
      <c r="X742" s="89"/>
      <c r="Y742" s="89" t="str">
        <f t="shared" si="167"/>
        <v/>
      </c>
      <c r="Z742" s="89" t="str">
        <f t="shared" si="168"/>
        <v/>
      </c>
      <c r="AA742" s="89" t="str">
        <f t="shared" si="169"/>
        <v/>
      </c>
      <c r="AB742" s="89" t="str">
        <f t="shared" si="170"/>
        <v/>
      </c>
      <c r="AC742" s="89" t="str">
        <f t="shared" si="171"/>
        <v/>
      </c>
      <c r="AD742" s="100" t="str">
        <f t="shared" si="178"/>
        <v/>
      </c>
      <c r="AE742" s="104" t="str">
        <f t="shared" si="179"/>
        <v/>
      </c>
      <c r="AF742" s="108" t="str">
        <f>IF(AE742&lt;&gt;"",HLOOKUP(AE742,Controle!$2:$3,2,FALSE)+3,"")</f>
        <v/>
      </c>
      <c r="AG742" s="104" t="str">
        <f>IF(AE742&lt;&gt;"",HLOOKUP(AE742,Controle!$2:$3,2,FALSE)+HLOOKUP(AE742,Controle!$2:$3,2,FALSE)*14-8,"")</f>
        <v/>
      </c>
      <c r="AH742" s="105" t="str">
        <f>IF(AJ742&lt;&gt;"",HLOOKUP(AJ742,Controle!$2:$3,2,FALSE)+HLOOKUP(AJ742,Controle!$2:$3,2,FALSE)*14-8,"")</f>
        <v/>
      </c>
      <c r="AI742" s="108" t="str">
        <f>IF(AJ742&lt;&gt;"",HLOOKUP(AJ742,Controle!$2:$3,2,FALSE)+3,"")</f>
        <v/>
      </c>
      <c r="AJ742" s="105" t="str">
        <f t="shared" si="180"/>
        <v/>
      </c>
      <c r="AK742" s="101" t="str">
        <f t="shared" si="181"/>
        <v/>
      </c>
      <c r="AL742" s="89" t="str">
        <f t="shared" si="172"/>
        <v/>
      </c>
      <c r="AM742" s="89" t="str">
        <f t="shared" si="173"/>
        <v/>
      </c>
      <c r="AN742" s="89" t="str">
        <f t="shared" si="174"/>
        <v/>
      </c>
      <c r="AO742" s="89" t="str">
        <f t="shared" si="175"/>
        <v/>
      </c>
      <c r="AP742" s="89" t="str">
        <f t="shared" si="176"/>
        <v/>
      </c>
    </row>
    <row r="743" spans="1:42">
      <c r="A743" t="str">
        <f>IF(B743&lt;&gt;"",VLOOKUP(B743,'Agents Postes'!E$3:F$17,2,FALSE),"")</f>
        <v/>
      </c>
      <c r="B743" s="57"/>
      <c r="C743" s="58"/>
      <c r="D743" s="59"/>
      <c r="E743" s="59"/>
      <c r="F743" s="60"/>
      <c r="G743" s="61"/>
      <c r="H743" s="60"/>
      <c r="I743" s="61"/>
      <c r="J743" s="63"/>
      <c r="K743" s="59"/>
      <c r="L743" s="62"/>
      <c r="M743" s="52"/>
      <c r="N743" s="130"/>
      <c r="P743" s="65" t="str">
        <f t="shared" si="177"/>
        <v>NC</v>
      </c>
      <c r="X743" s="89"/>
      <c r="Y743" s="89" t="str">
        <f t="shared" si="167"/>
        <v/>
      </c>
      <c r="Z743" s="89" t="str">
        <f t="shared" si="168"/>
        <v/>
      </c>
      <c r="AA743" s="89" t="str">
        <f t="shared" si="169"/>
        <v/>
      </c>
      <c r="AB743" s="89" t="str">
        <f t="shared" si="170"/>
        <v/>
      </c>
      <c r="AC743" s="89" t="str">
        <f t="shared" si="171"/>
        <v/>
      </c>
      <c r="AD743" s="100" t="str">
        <f t="shared" si="178"/>
        <v/>
      </c>
      <c r="AE743" s="104" t="str">
        <f t="shared" si="179"/>
        <v/>
      </c>
      <c r="AF743" s="108" t="str">
        <f>IF(AE743&lt;&gt;"",HLOOKUP(AE743,Controle!$2:$3,2,FALSE)+3,"")</f>
        <v/>
      </c>
      <c r="AG743" s="104" t="str">
        <f>IF(AE743&lt;&gt;"",HLOOKUP(AE743,Controle!$2:$3,2,FALSE)+HLOOKUP(AE743,Controle!$2:$3,2,FALSE)*14-8,"")</f>
        <v/>
      </c>
      <c r="AH743" s="105" t="str">
        <f>IF(AJ743&lt;&gt;"",HLOOKUP(AJ743,Controle!$2:$3,2,FALSE)+HLOOKUP(AJ743,Controle!$2:$3,2,FALSE)*14-8,"")</f>
        <v/>
      </c>
      <c r="AI743" s="108" t="str">
        <f>IF(AJ743&lt;&gt;"",HLOOKUP(AJ743,Controle!$2:$3,2,FALSE)+3,"")</f>
        <v/>
      </c>
      <c r="AJ743" s="105" t="str">
        <f t="shared" si="180"/>
        <v/>
      </c>
      <c r="AK743" s="101" t="str">
        <f t="shared" si="181"/>
        <v/>
      </c>
      <c r="AL743" s="89" t="str">
        <f t="shared" si="172"/>
        <v/>
      </c>
      <c r="AM743" s="89" t="str">
        <f t="shared" si="173"/>
        <v/>
      </c>
      <c r="AN743" s="89" t="str">
        <f t="shared" si="174"/>
        <v/>
      </c>
      <c r="AO743" s="89" t="str">
        <f t="shared" si="175"/>
        <v/>
      </c>
      <c r="AP743" s="89" t="str">
        <f t="shared" si="176"/>
        <v/>
      </c>
    </row>
    <row r="744" spans="1:42">
      <c r="A744" t="str">
        <f>IF(B744&lt;&gt;"",VLOOKUP(B744,'Agents Postes'!E$3:F$17,2,FALSE),"")</f>
        <v/>
      </c>
      <c r="B744" s="47"/>
      <c r="C744" s="53"/>
      <c r="D744" s="49"/>
      <c r="E744" s="49"/>
      <c r="F744" s="54"/>
      <c r="G744" s="50"/>
      <c r="H744" s="54"/>
      <c r="I744" s="50"/>
      <c r="J744" s="56"/>
      <c r="K744" s="49"/>
      <c r="L744" s="55"/>
      <c r="M744" s="52"/>
      <c r="N744" s="131"/>
      <c r="P744" s="64" t="str">
        <f t="shared" si="177"/>
        <v>NC</v>
      </c>
      <c r="X744" s="89"/>
      <c r="Y744" s="89" t="str">
        <f t="shared" si="167"/>
        <v/>
      </c>
      <c r="Z744" s="89" t="str">
        <f t="shared" si="168"/>
        <v/>
      </c>
      <c r="AA744" s="89" t="str">
        <f t="shared" si="169"/>
        <v/>
      </c>
      <c r="AB744" s="89" t="str">
        <f t="shared" si="170"/>
        <v/>
      </c>
      <c r="AC744" s="89" t="str">
        <f t="shared" si="171"/>
        <v/>
      </c>
      <c r="AD744" s="100" t="str">
        <f t="shared" si="178"/>
        <v/>
      </c>
      <c r="AE744" s="104" t="str">
        <f t="shared" si="179"/>
        <v/>
      </c>
      <c r="AF744" s="108" t="str">
        <f>IF(AE744&lt;&gt;"",HLOOKUP(AE744,Controle!$2:$3,2,FALSE)+3,"")</f>
        <v/>
      </c>
      <c r="AG744" s="104" t="str">
        <f>IF(AE744&lt;&gt;"",HLOOKUP(AE744,Controle!$2:$3,2,FALSE)+HLOOKUP(AE744,Controle!$2:$3,2,FALSE)*14-8,"")</f>
        <v/>
      </c>
      <c r="AH744" s="105" t="str">
        <f>IF(AJ744&lt;&gt;"",HLOOKUP(AJ744,Controle!$2:$3,2,FALSE)+HLOOKUP(AJ744,Controle!$2:$3,2,FALSE)*14-8,"")</f>
        <v/>
      </c>
      <c r="AI744" s="108" t="str">
        <f>IF(AJ744&lt;&gt;"",HLOOKUP(AJ744,Controle!$2:$3,2,FALSE)+3,"")</f>
        <v/>
      </c>
      <c r="AJ744" s="105" t="str">
        <f t="shared" si="180"/>
        <v/>
      </c>
      <c r="AK744" s="101" t="str">
        <f t="shared" si="181"/>
        <v/>
      </c>
      <c r="AL744" s="89" t="str">
        <f t="shared" si="172"/>
        <v/>
      </c>
      <c r="AM744" s="89" t="str">
        <f t="shared" si="173"/>
        <v/>
      </c>
      <c r="AN744" s="89" t="str">
        <f t="shared" si="174"/>
        <v/>
      </c>
      <c r="AO744" s="89" t="str">
        <f t="shared" si="175"/>
        <v/>
      </c>
      <c r="AP744" s="89" t="str">
        <f t="shared" si="176"/>
        <v/>
      </c>
    </row>
    <row r="745" spans="1:42">
      <c r="A745" t="str">
        <f>IF(B745&lt;&gt;"",VLOOKUP(B745,'Agents Postes'!E$3:F$17,2,FALSE),"")</f>
        <v/>
      </c>
      <c r="B745" s="57"/>
      <c r="C745" s="58"/>
      <c r="D745" s="59"/>
      <c r="E745" s="59"/>
      <c r="F745" s="60"/>
      <c r="G745" s="61"/>
      <c r="H745" s="60"/>
      <c r="I745" s="61"/>
      <c r="J745" s="63"/>
      <c r="K745" s="59"/>
      <c r="L745" s="62"/>
      <c r="M745" s="52"/>
      <c r="N745" s="130"/>
      <c r="P745" s="65" t="str">
        <f t="shared" si="177"/>
        <v>NC</v>
      </c>
      <c r="X745" s="89"/>
      <c r="Y745" s="89" t="str">
        <f t="shared" si="167"/>
        <v/>
      </c>
      <c r="Z745" s="89" t="str">
        <f t="shared" si="168"/>
        <v/>
      </c>
      <c r="AA745" s="89" t="str">
        <f t="shared" si="169"/>
        <v/>
      </c>
      <c r="AB745" s="89" t="str">
        <f t="shared" si="170"/>
        <v/>
      </c>
      <c r="AC745" s="89" t="str">
        <f t="shared" si="171"/>
        <v/>
      </c>
      <c r="AD745" s="100" t="str">
        <f t="shared" si="178"/>
        <v/>
      </c>
      <c r="AE745" s="104" t="str">
        <f t="shared" si="179"/>
        <v/>
      </c>
      <c r="AF745" s="108" t="str">
        <f>IF(AE745&lt;&gt;"",HLOOKUP(AE745,Controle!$2:$3,2,FALSE)+3,"")</f>
        <v/>
      </c>
      <c r="AG745" s="104" t="str">
        <f>IF(AE745&lt;&gt;"",HLOOKUP(AE745,Controle!$2:$3,2,FALSE)+HLOOKUP(AE745,Controle!$2:$3,2,FALSE)*14-8,"")</f>
        <v/>
      </c>
      <c r="AH745" s="105" t="str">
        <f>IF(AJ745&lt;&gt;"",HLOOKUP(AJ745,Controle!$2:$3,2,FALSE)+HLOOKUP(AJ745,Controle!$2:$3,2,FALSE)*14-8,"")</f>
        <v/>
      </c>
      <c r="AI745" s="108" t="str">
        <f>IF(AJ745&lt;&gt;"",HLOOKUP(AJ745,Controle!$2:$3,2,FALSE)+3,"")</f>
        <v/>
      </c>
      <c r="AJ745" s="105" t="str">
        <f t="shared" si="180"/>
        <v/>
      </c>
      <c r="AK745" s="101" t="str">
        <f t="shared" si="181"/>
        <v/>
      </c>
      <c r="AL745" s="89" t="str">
        <f t="shared" si="172"/>
        <v/>
      </c>
      <c r="AM745" s="89" t="str">
        <f t="shared" si="173"/>
        <v/>
      </c>
      <c r="AN745" s="89" t="str">
        <f t="shared" si="174"/>
        <v/>
      </c>
      <c r="AO745" s="89" t="str">
        <f t="shared" si="175"/>
        <v/>
      </c>
      <c r="AP745" s="89" t="str">
        <f t="shared" si="176"/>
        <v/>
      </c>
    </row>
    <row r="746" spans="1:42">
      <c r="A746" t="str">
        <f>IF(B746&lt;&gt;"",VLOOKUP(B746,'Agents Postes'!E$3:F$17,2,FALSE),"")</f>
        <v/>
      </c>
      <c r="B746" s="47"/>
      <c r="C746" s="53"/>
      <c r="D746" s="49"/>
      <c r="E746" s="49"/>
      <c r="F746" s="54"/>
      <c r="G746" s="50"/>
      <c r="H746" s="54"/>
      <c r="I746" s="50"/>
      <c r="J746" s="56"/>
      <c r="K746" s="49"/>
      <c r="L746" s="55"/>
      <c r="M746" s="52"/>
      <c r="N746" s="131"/>
      <c r="P746" s="64" t="str">
        <f t="shared" si="177"/>
        <v>NC</v>
      </c>
      <c r="X746" s="89"/>
      <c r="Y746" s="89" t="str">
        <f t="shared" si="167"/>
        <v/>
      </c>
      <c r="Z746" s="89" t="str">
        <f t="shared" si="168"/>
        <v/>
      </c>
      <c r="AA746" s="89" t="str">
        <f t="shared" si="169"/>
        <v/>
      </c>
      <c r="AB746" s="89" t="str">
        <f t="shared" si="170"/>
        <v/>
      </c>
      <c r="AC746" s="89" t="str">
        <f t="shared" si="171"/>
        <v/>
      </c>
      <c r="AD746" s="100" t="str">
        <f t="shared" si="178"/>
        <v/>
      </c>
      <c r="AE746" s="104" t="str">
        <f t="shared" si="179"/>
        <v/>
      </c>
      <c r="AF746" s="108" t="str">
        <f>IF(AE746&lt;&gt;"",HLOOKUP(AE746,Controle!$2:$3,2,FALSE)+3,"")</f>
        <v/>
      </c>
      <c r="AG746" s="104" t="str">
        <f>IF(AE746&lt;&gt;"",HLOOKUP(AE746,Controle!$2:$3,2,FALSE)+HLOOKUP(AE746,Controle!$2:$3,2,FALSE)*14-8,"")</f>
        <v/>
      </c>
      <c r="AH746" s="105" t="str">
        <f>IF(AJ746&lt;&gt;"",HLOOKUP(AJ746,Controle!$2:$3,2,FALSE)+HLOOKUP(AJ746,Controle!$2:$3,2,FALSE)*14-8,"")</f>
        <v/>
      </c>
      <c r="AI746" s="108" t="str">
        <f>IF(AJ746&lt;&gt;"",HLOOKUP(AJ746,Controle!$2:$3,2,FALSE)+3,"")</f>
        <v/>
      </c>
      <c r="AJ746" s="105" t="str">
        <f t="shared" si="180"/>
        <v/>
      </c>
      <c r="AK746" s="101" t="str">
        <f t="shared" si="181"/>
        <v/>
      </c>
      <c r="AL746" s="89" t="str">
        <f t="shared" si="172"/>
        <v/>
      </c>
      <c r="AM746" s="89" t="str">
        <f t="shared" si="173"/>
        <v/>
      </c>
      <c r="AN746" s="89" t="str">
        <f t="shared" si="174"/>
        <v/>
      </c>
      <c r="AO746" s="89" t="str">
        <f t="shared" si="175"/>
        <v/>
      </c>
      <c r="AP746" s="89" t="str">
        <f t="shared" si="176"/>
        <v/>
      </c>
    </row>
    <row r="747" spans="1:42">
      <c r="A747" t="str">
        <f>IF(B747&lt;&gt;"",VLOOKUP(B747,'Agents Postes'!E$3:F$17,2,FALSE),"")</f>
        <v/>
      </c>
      <c r="B747" s="57"/>
      <c r="C747" s="58"/>
      <c r="D747" s="59"/>
      <c r="E747" s="59"/>
      <c r="F747" s="60"/>
      <c r="G747" s="61"/>
      <c r="H747" s="60"/>
      <c r="I747" s="61"/>
      <c r="J747" s="63"/>
      <c r="K747" s="59"/>
      <c r="L747" s="62"/>
      <c r="M747" s="52"/>
      <c r="N747" s="130"/>
      <c r="P747" s="65" t="str">
        <f t="shared" si="177"/>
        <v>NC</v>
      </c>
      <c r="X747" s="89"/>
      <c r="Y747" s="89" t="str">
        <f t="shared" si="167"/>
        <v/>
      </c>
      <c r="Z747" s="89" t="str">
        <f t="shared" si="168"/>
        <v/>
      </c>
      <c r="AA747" s="89" t="str">
        <f t="shared" si="169"/>
        <v/>
      </c>
      <c r="AB747" s="89" t="str">
        <f t="shared" si="170"/>
        <v/>
      </c>
      <c r="AC747" s="89" t="str">
        <f t="shared" si="171"/>
        <v/>
      </c>
      <c r="AD747" s="100" t="str">
        <f t="shared" si="178"/>
        <v/>
      </c>
      <c r="AE747" s="104" t="str">
        <f t="shared" si="179"/>
        <v/>
      </c>
      <c r="AF747" s="108" t="str">
        <f>IF(AE747&lt;&gt;"",HLOOKUP(AE747,Controle!$2:$3,2,FALSE)+3,"")</f>
        <v/>
      </c>
      <c r="AG747" s="104" t="str">
        <f>IF(AE747&lt;&gt;"",HLOOKUP(AE747,Controle!$2:$3,2,FALSE)+HLOOKUP(AE747,Controle!$2:$3,2,FALSE)*14-8,"")</f>
        <v/>
      </c>
      <c r="AH747" s="105" t="str">
        <f>IF(AJ747&lt;&gt;"",HLOOKUP(AJ747,Controle!$2:$3,2,FALSE)+HLOOKUP(AJ747,Controle!$2:$3,2,FALSE)*14-8,"")</f>
        <v/>
      </c>
      <c r="AI747" s="108" t="str">
        <f>IF(AJ747&lt;&gt;"",HLOOKUP(AJ747,Controle!$2:$3,2,FALSE)+3,"")</f>
        <v/>
      </c>
      <c r="AJ747" s="105" t="str">
        <f t="shared" si="180"/>
        <v/>
      </c>
      <c r="AK747" s="101" t="str">
        <f t="shared" si="181"/>
        <v/>
      </c>
      <c r="AL747" s="89" t="str">
        <f t="shared" si="172"/>
        <v/>
      </c>
      <c r="AM747" s="89" t="str">
        <f t="shared" si="173"/>
        <v/>
      </c>
      <c r="AN747" s="89" t="str">
        <f t="shared" si="174"/>
        <v/>
      </c>
      <c r="AO747" s="89" t="str">
        <f t="shared" si="175"/>
        <v/>
      </c>
      <c r="AP747" s="89" t="str">
        <f t="shared" si="176"/>
        <v/>
      </c>
    </row>
    <row r="748" spans="1:42">
      <c r="A748" t="str">
        <f>IF(B748&lt;&gt;"",VLOOKUP(B748,'Agents Postes'!E$3:F$17,2,FALSE),"")</f>
        <v/>
      </c>
      <c r="B748" s="47"/>
      <c r="C748" s="53"/>
      <c r="D748" s="49"/>
      <c r="E748" s="49"/>
      <c r="F748" s="54"/>
      <c r="G748" s="50"/>
      <c r="H748" s="54"/>
      <c r="I748" s="50"/>
      <c r="J748" s="56"/>
      <c r="K748" s="49"/>
      <c r="L748" s="55"/>
      <c r="M748" s="52"/>
      <c r="N748" s="131"/>
      <c r="P748" s="64" t="str">
        <f t="shared" si="177"/>
        <v>NC</v>
      </c>
      <c r="X748" s="89"/>
      <c r="Y748" s="89" t="str">
        <f t="shared" si="167"/>
        <v/>
      </c>
      <c r="Z748" s="89" t="str">
        <f t="shared" si="168"/>
        <v/>
      </c>
      <c r="AA748" s="89" t="str">
        <f t="shared" si="169"/>
        <v/>
      </c>
      <c r="AB748" s="89" t="str">
        <f t="shared" si="170"/>
        <v/>
      </c>
      <c r="AC748" s="89" t="str">
        <f t="shared" si="171"/>
        <v/>
      </c>
      <c r="AD748" s="100" t="str">
        <f t="shared" si="178"/>
        <v/>
      </c>
      <c r="AE748" s="104" t="str">
        <f t="shared" si="179"/>
        <v/>
      </c>
      <c r="AF748" s="108" t="str">
        <f>IF(AE748&lt;&gt;"",HLOOKUP(AE748,Controle!$2:$3,2,FALSE)+3,"")</f>
        <v/>
      </c>
      <c r="AG748" s="104" t="str">
        <f>IF(AE748&lt;&gt;"",HLOOKUP(AE748,Controle!$2:$3,2,FALSE)+HLOOKUP(AE748,Controle!$2:$3,2,FALSE)*14-8,"")</f>
        <v/>
      </c>
      <c r="AH748" s="105" t="str">
        <f>IF(AJ748&lt;&gt;"",HLOOKUP(AJ748,Controle!$2:$3,2,FALSE)+HLOOKUP(AJ748,Controle!$2:$3,2,FALSE)*14-8,"")</f>
        <v/>
      </c>
      <c r="AI748" s="108" t="str">
        <f>IF(AJ748&lt;&gt;"",HLOOKUP(AJ748,Controle!$2:$3,2,FALSE)+3,"")</f>
        <v/>
      </c>
      <c r="AJ748" s="105" t="str">
        <f t="shared" si="180"/>
        <v/>
      </c>
      <c r="AK748" s="101" t="str">
        <f t="shared" si="181"/>
        <v/>
      </c>
      <c r="AL748" s="89" t="str">
        <f t="shared" si="172"/>
        <v/>
      </c>
      <c r="AM748" s="89" t="str">
        <f t="shared" si="173"/>
        <v/>
      </c>
      <c r="AN748" s="89" t="str">
        <f t="shared" si="174"/>
        <v/>
      </c>
      <c r="AO748" s="89" t="str">
        <f t="shared" si="175"/>
        <v/>
      </c>
      <c r="AP748" s="89" t="str">
        <f t="shared" si="176"/>
        <v/>
      </c>
    </row>
    <row r="749" spans="1:42">
      <c r="A749" t="str">
        <f>IF(B749&lt;&gt;"",VLOOKUP(B749,'Agents Postes'!E$3:F$17,2,FALSE),"")</f>
        <v/>
      </c>
      <c r="B749" s="57"/>
      <c r="C749" s="58"/>
      <c r="D749" s="59"/>
      <c r="E749" s="59"/>
      <c r="F749" s="60"/>
      <c r="G749" s="61"/>
      <c r="H749" s="60"/>
      <c r="I749" s="61"/>
      <c r="J749" s="63"/>
      <c r="K749" s="59"/>
      <c r="L749" s="62"/>
      <c r="M749" s="52"/>
      <c r="N749" s="130"/>
      <c r="P749" s="65" t="str">
        <f t="shared" si="177"/>
        <v>NC</v>
      </c>
      <c r="X749" s="89"/>
      <c r="Y749" s="89" t="str">
        <f t="shared" si="167"/>
        <v/>
      </c>
      <c r="Z749" s="89" t="str">
        <f t="shared" si="168"/>
        <v/>
      </c>
      <c r="AA749" s="89" t="str">
        <f t="shared" si="169"/>
        <v/>
      </c>
      <c r="AB749" s="89" t="str">
        <f t="shared" si="170"/>
        <v/>
      </c>
      <c r="AC749" s="89" t="str">
        <f t="shared" si="171"/>
        <v/>
      </c>
      <c r="AD749" s="100" t="str">
        <f t="shared" si="178"/>
        <v/>
      </c>
      <c r="AE749" s="104" t="str">
        <f t="shared" si="179"/>
        <v/>
      </c>
      <c r="AF749" s="108" t="str">
        <f>IF(AE749&lt;&gt;"",HLOOKUP(AE749,Controle!$2:$3,2,FALSE)+3,"")</f>
        <v/>
      </c>
      <c r="AG749" s="104" t="str">
        <f>IF(AE749&lt;&gt;"",HLOOKUP(AE749,Controle!$2:$3,2,FALSE)+HLOOKUP(AE749,Controle!$2:$3,2,FALSE)*14-8,"")</f>
        <v/>
      </c>
      <c r="AH749" s="105" t="str">
        <f>IF(AJ749&lt;&gt;"",HLOOKUP(AJ749,Controle!$2:$3,2,FALSE)+HLOOKUP(AJ749,Controle!$2:$3,2,FALSE)*14-8,"")</f>
        <v/>
      </c>
      <c r="AI749" s="108" t="str">
        <f>IF(AJ749&lt;&gt;"",HLOOKUP(AJ749,Controle!$2:$3,2,FALSE)+3,"")</f>
        <v/>
      </c>
      <c r="AJ749" s="105" t="str">
        <f t="shared" si="180"/>
        <v/>
      </c>
      <c r="AK749" s="101" t="str">
        <f t="shared" si="181"/>
        <v/>
      </c>
      <c r="AL749" s="89" t="str">
        <f t="shared" si="172"/>
        <v/>
      </c>
      <c r="AM749" s="89" t="str">
        <f t="shared" si="173"/>
        <v/>
      </c>
      <c r="AN749" s="89" t="str">
        <f t="shared" si="174"/>
        <v/>
      </c>
      <c r="AO749" s="89" t="str">
        <f t="shared" si="175"/>
        <v/>
      </c>
      <c r="AP749" s="89" t="str">
        <f t="shared" si="176"/>
        <v/>
      </c>
    </row>
    <row r="750" spans="1:42">
      <c r="A750" t="str">
        <f>IF(B750&lt;&gt;"",VLOOKUP(B750,'Agents Postes'!E$3:F$17,2,FALSE),"")</f>
        <v/>
      </c>
      <c r="B750" s="47"/>
      <c r="C750" s="53"/>
      <c r="D750" s="49"/>
      <c r="E750" s="49"/>
      <c r="F750" s="54"/>
      <c r="G750" s="50"/>
      <c r="H750" s="54"/>
      <c r="I750" s="50"/>
      <c r="J750" s="56"/>
      <c r="K750" s="49"/>
      <c r="L750" s="55"/>
      <c r="M750" s="52"/>
      <c r="N750" s="131"/>
      <c r="P750" s="64" t="str">
        <f t="shared" si="177"/>
        <v>NC</v>
      </c>
      <c r="X750" s="89"/>
      <c r="Y750" s="89" t="str">
        <f t="shared" si="167"/>
        <v/>
      </c>
      <c r="Z750" s="89" t="str">
        <f t="shared" si="168"/>
        <v/>
      </c>
      <c r="AA750" s="89" t="str">
        <f t="shared" si="169"/>
        <v/>
      </c>
      <c r="AB750" s="89" t="str">
        <f t="shared" si="170"/>
        <v/>
      </c>
      <c r="AC750" s="89" t="str">
        <f t="shared" si="171"/>
        <v/>
      </c>
      <c r="AD750" s="100" t="str">
        <f t="shared" si="178"/>
        <v/>
      </c>
      <c r="AE750" s="104" t="str">
        <f t="shared" si="179"/>
        <v/>
      </c>
      <c r="AF750" s="108" t="str">
        <f>IF(AE750&lt;&gt;"",HLOOKUP(AE750,Controle!$2:$3,2,FALSE)+3,"")</f>
        <v/>
      </c>
      <c r="AG750" s="104" t="str">
        <f>IF(AE750&lt;&gt;"",HLOOKUP(AE750,Controle!$2:$3,2,FALSE)+HLOOKUP(AE750,Controle!$2:$3,2,FALSE)*14-8,"")</f>
        <v/>
      </c>
      <c r="AH750" s="105" t="str">
        <f>IF(AJ750&lt;&gt;"",HLOOKUP(AJ750,Controle!$2:$3,2,FALSE)+HLOOKUP(AJ750,Controle!$2:$3,2,FALSE)*14-8,"")</f>
        <v/>
      </c>
      <c r="AI750" s="108" t="str">
        <f>IF(AJ750&lt;&gt;"",HLOOKUP(AJ750,Controle!$2:$3,2,FALSE)+3,"")</f>
        <v/>
      </c>
      <c r="AJ750" s="105" t="str">
        <f t="shared" si="180"/>
        <v/>
      </c>
      <c r="AK750" s="101" t="str">
        <f t="shared" si="181"/>
        <v/>
      </c>
      <c r="AL750" s="89" t="str">
        <f t="shared" si="172"/>
        <v/>
      </c>
      <c r="AM750" s="89" t="str">
        <f t="shared" si="173"/>
        <v/>
      </c>
      <c r="AN750" s="89" t="str">
        <f t="shared" si="174"/>
        <v/>
      </c>
      <c r="AO750" s="89" t="str">
        <f t="shared" si="175"/>
        <v/>
      </c>
      <c r="AP750" s="89" t="str">
        <f t="shared" si="176"/>
        <v/>
      </c>
    </row>
    <row r="751" spans="1:42">
      <c r="A751" t="str">
        <f>IF(B751&lt;&gt;"",VLOOKUP(B751,'Agents Postes'!E$3:F$17,2,FALSE),"")</f>
        <v/>
      </c>
      <c r="B751" s="57"/>
      <c r="C751" s="58"/>
      <c r="D751" s="59"/>
      <c r="E751" s="59"/>
      <c r="F751" s="60"/>
      <c r="G751" s="61"/>
      <c r="H751" s="60"/>
      <c r="I751" s="61"/>
      <c r="J751" s="63"/>
      <c r="K751" s="59"/>
      <c r="L751" s="62"/>
      <c r="M751" s="52"/>
      <c r="N751" s="130"/>
      <c r="P751" s="65" t="str">
        <f t="shared" si="177"/>
        <v>NC</v>
      </c>
      <c r="X751" s="89"/>
      <c r="Y751" s="89" t="str">
        <f t="shared" si="167"/>
        <v/>
      </c>
      <c r="Z751" s="89" t="str">
        <f t="shared" si="168"/>
        <v/>
      </c>
      <c r="AA751" s="89" t="str">
        <f t="shared" si="169"/>
        <v/>
      </c>
      <c r="AB751" s="89" t="str">
        <f t="shared" si="170"/>
        <v/>
      </c>
      <c r="AC751" s="89" t="str">
        <f t="shared" si="171"/>
        <v/>
      </c>
      <c r="AD751" s="100" t="str">
        <f t="shared" si="178"/>
        <v/>
      </c>
      <c r="AE751" s="104" t="str">
        <f t="shared" si="179"/>
        <v/>
      </c>
      <c r="AF751" s="108" t="str">
        <f>IF(AE751&lt;&gt;"",HLOOKUP(AE751,Controle!$2:$3,2,FALSE)+3,"")</f>
        <v/>
      </c>
      <c r="AG751" s="104" t="str">
        <f>IF(AE751&lt;&gt;"",HLOOKUP(AE751,Controle!$2:$3,2,FALSE)+HLOOKUP(AE751,Controle!$2:$3,2,FALSE)*14-8,"")</f>
        <v/>
      </c>
      <c r="AH751" s="105" t="str">
        <f>IF(AJ751&lt;&gt;"",HLOOKUP(AJ751,Controle!$2:$3,2,FALSE)+HLOOKUP(AJ751,Controle!$2:$3,2,FALSE)*14-8,"")</f>
        <v/>
      </c>
      <c r="AI751" s="108" t="str">
        <f>IF(AJ751&lt;&gt;"",HLOOKUP(AJ751,Controle!$2:$3,2,FALSE)+3,"")</f>
        <v/>
      </c>
      <c r="AJ751" s="105" t="str">
        <f t="shared" si="180"/>
        <v/>
      </c>
      <c r="AK751" s="101" t="str">
        <f t="shared" si="181"/>
        <v/>
      </c>
      <c r="AL751" s="89" t="str">
        <f t="shared" si="172"/>
        <v/>
      </c>
      <c r="AM751" s="89" t="str">
        <f t="shared" si="173"/>
        <v/>
      </c>
      <c r="AN751" s="89" t="str">
        <f t="shared" si="174"/>
        <v/>
      </c>
      <c r="AO751" s="89" t="str">
        <f t="shared" si="175"/>
        <v/>
      </c>
      <c r="AP751" s="89" t="str">
        <f t="shared" si="176"/>
        <v/>
      </c>
    </row>
    <row r="752" spans="1:42">
      <c r="A752" t="str">
        <f>IF(B752&lt;&gt;"",VLOOKUP(B752,'Agents Postes'!E$3:F$17,2,FALSE),"")</f>
        <v/>
      </c>
      <c r="B752" s="47"/>
      <c r="C752" s="53"/>
      <c r="D752" s="49"/>
      <c r="E752" s="49"/>
      <c r="F752" s="54"/>
      <c r="G752" s="50"/>
      <c r="H752" s="54"/>
      <c r="I752" s="50"/>
      <c r="J752" s="56"/>
      <c r="K752" s="49"/>
      <c r="L752" s="55"/>
      <c r="M752" s="52"/>
      <c r="N752" s="131"/>
      <c r="P752" s="64" t="str">
        <f t="shared" si="177"/>
        <v>NC</v>
      </c>
      <c r="X752" s="89"/>
      <c r="Y752" s="89" t="str">
        <f t="shared" si="167"/>
        <v/>
      </c>
      <c r="Z752" s="89" t="str">
        <f t="shared" si="168"/>
        <v/>
      </c>
      <c r="AA752" s="89" t="str">
        <f t="shared" si="169"/>
        <v/>
      </c>
      <c r="AB752" s="89" t="str">
        <f t="shared" si="170"/>
        <v/>
      </c>
      <c r="AC752" s="89" t="str">
        <f t="shared" si="171"/>
        <v/>
      </c>
      <c r="AD752" s="100" t="str">
        <f t="shared" si="178"/>
        <v/>
      </c>
      <c r="AE752" s="104" t="str">
        <f t="shared" si="179"/>
        <v/>
      </c>
      <c r="AF752" s="108" t="str">
        <f>IF(AE752&lt;&gt;"",HLOOKUP(AE752,Controle!$2:$3,2,FALSE)+3,"")</f>
        <v/>
      </c>
      <c r="AG752" s="104" t="str">
        <f>IF(AE752&lt;&gt;"",HLOOKUP(AE752,Controle!$2:$3,2,FALSE)+HLOOKUP(AE752,Controle!$2:$3,2,FALSE)*14-8,"")</f>
        <v/>
      </c>
      <c r="AH752" s="105" t="str">
        <f>IF(AJ752&lt;&gt;"",HLOOKUP(AJ752,Controle!$2:$3,2,FALSE)+HLOOKUP(AJ752,Controle!$2:$3,2,FALSE)*14-8,"")</f>
        <v/>
      </c>
      <c r="AI752" s="108" t="str">
        <f>IF(AJ752&lt;&gt;"",HLOOKUP(AJ752,Controle!$2:$3,2,FALSE)+3,"")</f>
        <v/>
      </c>
      <c r="AJ752" s="105" t="str">
        <f t="shared" si="180"/>
        <v/>
      </c>
      <c r="AK752" s="101" t="str">
        <f t="shared" si="181"/>
        <v/>
      </c>
      <c r="AL752" s="89" t="str">
        <f t="shared" si="172"/>
        <v/>
      </c>
      <c r="AM752" s="89" t="str">
        <f t="shared" si="173"/>
        <v/>
      </c>
      <c r="AN752" s="89" t="str">
        <f t="shared" si="174"/>
        <v/>
      </c>
      <c r="AO752" s="89" t="str">
        <f t="shared" si="175"/>
        <v/>
      </c>
      <c r="AP752" s="89" t="str">
        <f t="shared" si="176"/>
        <v/>
      </c>
    </row>
    <row r="753" spans="1:42">
      <c r="A753" t="str">
        <f>IF(B753&lt;&gt;"",VLOOKUP(B753,'Agents Postes'!E$3:F$17,2,FALSE),"")</f>
        <v/>
      </c>
      <c r="B753" s="57"/>
      <c r="C753" s="58"/>
      <c r="D753" s="59"/>
      <c r="E753" s="59"/>
      <c r="F753" s="60"/>
      <c r="G753" s="61"/>
      <c r="H753" s="60"/>
      <c r="I753" s="61"/>
      <c r="J753" s="63"/>
      <c r="K753" s="59"/>
      <c r="L753" s="62"/>
      <c r="M753" s="52"/>
      <c r="N753" s="130"/>
      <c r="P753" s="65" t="str">
        <f t="shared" si="177"/>
        <v>NC</v>
      </c>
      <c r="X753" s="89"/>
      <c r="Y753" s="89" t="str">
        <f t="shared" si="167"/>
        <v/>
      </c>
      <c r="Z753" s="89" t="str">
        <f t="shared" si="168"/>
        <v/>
      </c>
      <c r="AA753" s="89" t="str">
        <f t="shared" si="169"/>
        <v/>
      </c>
      <c r="AB753" s="89" t="str">
        <f t="shared" si="170"/>
        <v/>
      </c>
      <c r="AC753" s="89" t="str">
        <f t="shared" si="171"/>
        <v/>
      </c>
      <c r="AD753" s="100" t="str">
        <f t="shared" si="178"/>
        <v/>
      </c>
      <c r="AE753" s="104" t="str">
        <f t="shared" si="179"/>
        <v/>
      </c>
      <c r="AF753" s="108" t="str">
        <f>IF(AE753&lt;&gt;"",HLOOKUP(AE753,Controle!$2:$3,2,FALSE)+3,"")</f>
        <v/>
      </c>
      <c r="AG753" s="104" t="str">
        <f>IF(AE753&lt;&gt;"",HLOOKUP(AE753,Controle!$2:$3,2,FALSE)+HLOOKUP(AE753,Controle!$2:$3,2,FALSE)*14-8,"")</f>
        <v/>
      </c>
      <c r="AH753" s="105" t="str">
        <f>IF(AJ753&lt;&gt;"",HLOOKUP(AJ753,Controle!$2:$3,2,FALSE)+HLOOKUP(AJ753,Controle!$2:$3,2,FALSE)*14-8,"")</f>
        <v/>
      </c>
      <c r="AI753" s="108" t="str">
        <f>IF(AJ753&lt;&gt;"",HLOOKUP(AJ753,Controle!$2:$3,2,FALSE)+3,"")</f>
        <v/>
      </c>
      <c r="AJ753" s="105" t="str">
        <f t="shared" si="180"/>
        <v/>
      </c>
      <c r="AK753" s="101" t="str">
        <f t="shared" si="181"/>
        <v/>
      </c>
      <c r="AL753" s="89" t="str">
        <f t="shared" si="172"/>
        <v/>
      </c>
      <c r="AM753" s="89" t="str">
        <f t="shared" si="173"/>
        <v/>
      </c>
      <c r="AN753" s="89" t="str">
        <f t="shared" si="174"/>
        <v/>
      </c>
      <c r="AO753" s="89" t="str">
        <f t="shared" si="175"/>
        <v/>
      </c>
      <c r="AP753" s="89" t="str">
        <f t="shared" si="176"/>
        <v/>
      </c>
    </row>
    <row r="754" spans="1:42">
      <c r="A754" t="str">
        <f>IF(B754&lt;&gt;"",VLOOKUP(B754,'Agents Postes'!E$3:F$17,2,FALSE),"")</f>
        <v/>
      </c>
      <c r="B754" s="47"/>
      <c r="C754" s="53"/>
      <c r="D754" s="49"/>
      <c r="E754" s="49"/>
      <c r="F754" s="54"/>
      <c r="G754" s="50"/>
      <c r="H754" s="54"/>
      <c r="I754" s="50"/>
      <c r="J754" s="56"/>
      <c r="K754" s="49"/>
      <c r="L754" s="55"/>
      <c r="M754" s="52"/>
      <c r="N754" s="131"/>
      <c r="P754" s="64" t="str">
        <f t="shared" si="177"/>
        <v>NC</v>
      </c>
      <c r="X754" s="89"/>
      <c r="Y754" s="89" t="str">
        <f t="shared" si="167"/>
        <v/>
      </c>
      <c r="Z754" s="89" t="str">
        <f t="shared" si="168"/>
        <v/>
      </c>
      <c r="AA754" s="89" t="str">
        <f t="shared" si="169"/>
        <v/>
      </c>
      <c r="AB754" s="89" t="str">
        <f t="shared" si="170"/>
        <v/>
      </c>
      <c r="AC754" s="89" t="str">
        <f t="shared" si="171"/>
        <v/>
      </c>
      <c r="AD754" s="100" t="str">
        <f t="shared" si="178"/>
        <v/>
      </c>
      <c r="AE754" s="104" t="str">
        <f t="shared" si="179"/>
        <v/>
      </c>
      <c r="AF754" s="108" t="str">
        <f>IF(AE754&lt;&gt;"",HLOOKUP(AE754,Controle!$2:$3,2,FALSE)+3,"")</f>
        <v/>
      </c>
      <c r="AG754" s="104" t="str">
        <f>IF(AE754&lt;&gt;"",HLOOKUP(AE754,Controle!$2:$3,2,FALSE)+HLOOKUP(AE754,Controle!$2:$3,2,FALSE)*14-8,"")</f>
        <v/>
      </c>
      <c r="AH754" s="105" t="str">
        <f>IF(AJ754&lt;&gt;"",HLOOKUP(AJ754,Controle!$2:$3,2,FALSE)+HLOOKUP(AJ754,Controle!$2:$3,2,FALSE)*14-8,"")</f>
        <v/>
      </c>
      <c r="AI754" s="108" t="str">
        <f>IF(AJ754&lt;&gt;"",HLOOKUP(AJ754,Controle!$2:$3,2,FALSE)+3,"")</f>
        <v/>
      </c>
      <c r="AJ754" s="105" t="str">
        <f t="shared" si="180"/>
        <v/>
      </c>
      <c r="AK754" s="101" t="str">
        <f t="shared" si="181"/>
        <v/>
      </c>
      <c r="AL754" s="89" t="str">
        <f t="shared" si="172"/>
        <v/>
      </c>
      <c r="AM754" s="89" t="str">
        <f t="shared" si="173"/>
        <v/>
      </c>
      <c r="AN754" s="89" t="str">
        <f t="shared" si="174"/>
        <v/>
      </c>
      <c r="AO754" s="89" t="str">
        <f t="shared" si="175"/>
        <v/>
      </c>
      <c r="AP754" s="89" t="str">
        <f t="shared" si="176"/>
        <v/>
      </c>
    </row>
    <row r="755" spans="1:42">
      <c r="A755" t="str">
        <f>IF(B755&lt;&gt;"",VLOOKUP(B755,'Agents Postes'!E$3:F$17,2,FALSE),"")</f>
        <v/>
      </c>
      <c r="B755" s="57"/>
      <c r="C755" s="58"/>
      <c r="D755" s="59"/>
      <c r="E755" s="59"/>
      <c r="F755" s="60"/>
      <c r="G755" s="61"/>
      <c r="H755" s="60"/>
      <c r="I755" s="61"/>
      <c r="J755" s="63"/>
      <c r="K755" s="59"/>
      <c r="L755" s="62"/>
      <c r="M755" s="52"/>
      <c r="N755" s="130"/>
      <c r="P755" s="65" t="str">
        <f t="shared" si="177"/>
        <v>NC</v>
      </c>
      <c r="X755" s="89"/>
      <c r="Y755" s="89" t="str">
        <f t="shared" si="167"/>
        <v/>
      </c>
      <c r="Z755" s="89" t="str">
        <f t="shared" si="168"/>
        <v/>
      </c>
      <c r="AA755" s="89" t="str">
        <f t="shared" si="169"/>
        <v/>
      </c>
      <c r="AB755" s="89" t="str">
        <f t="shared" si="170"/>
        <v/>
      </c>
      <c r="AC755" s="89" t="str">
        <f t="shared" si="171"/>
        <v/>
      </c>
      <c r="AD755" s="100" t="str">
        <f t="shared" si="178"/>
        <v/>
      </c>
      <c r="AE755" s="104" t="str">
        <f t="shared" si="179"/>
        <v/>
      </c>
      <c r="AF755" s="108" t="str">
        <f>IF(AE755&lt;&gt;"",HLOOKUP(AE755,Controle!$2:$3,2,FALSE)+3,"")</f>
        <v/>
      </c>
      <c r="AG755" s="104" t="str">
        <f>IF(AE755&lt;&gt;"",HLOOKUP(AE755,Controle!$2:$3,2,FALSE)+HLOOKUP(AE755,Controle!$2:$3,2,FALSE)*14-8,"")</f>
        <v/>
      </c>
      <c r="AH755" s="105" t="str">
        <f>IF(AJ755&lt;&gt;"",HLOOKUP(AJ755,Controle!$2:$3,2,FALSE)+HLOOKUP(AJ755,Controle!$2:$3,2,FALSE)*14-8,"")</f>
        <v/>
      </c>
      <c r="AI755" s="108" t="str">
        <f>IF(AJ755&lt;&gt;"",HLOOKUP(AJ755,Controle!$2:$3,2,FALSE)+3,"")</f>
        <v/>
      </c>
      <c r="AJ755" s="105" t="str">
        <f t="shared" si="180"/>
        <v/>
      </c>
      <c r="AK755" s="101" t="str">
        <f t="shared" si="181"/>
        <v/>
      </c>
      <c r="AL755" s="89" t="str">
        <f t="shared" si="172"/>
        <v/>
      </c>
      <c r="AM755" s="89" t="str">
        <f t="shared" si="173"/>
        <v/>
      </c>
      <c r="AN755" s="89" t="str">
        <f t="shared" si="174"/>
        <v/>
      </c>
      <c r="AO755" s="89" t="str">
        <f t="shared" si="175"/>
        <v/>
      </c>
      <c r="AP755" s="89" t="str">
        <f t="shared" si="176"/>
        <v/>
      </c>
    </row>
    <row r="756" spans="1:42">
      <c r="A756" t="str">
        <f>IF(B756&lt;&gt;"",VLOOKUP(B756,'Agents Postes'!E$3:F$17,2,FALSE),"")</f>
        <v/>
      </c>
      <c r="B756" s="47"/>
      <c r="C756" s="53"/>
      <c r="D756" s="49"/>
      <c r="E756" s="49"/>
      <c r="F756" s="54"/>
      <c r="G756" s="50"/>
      <c r="H756" s="54"/>
      <c r="I756" s="50"/>
      <c r="J756" s="56"/>
      <c r="K756" s="49"/>
      <c r="L756" s="55"/>
      <c r="M756" s="52"/>
      <c r="N756" s="131"/>
      <c r="P756" s="64" t="str">
        <f t="shared" si="177"/>
        <v>NC</v>
      </c>
      <c r="X756" s="89"/>
      <c r="Y756" s="89" t="str">
        <f t="shared" si="167"/>
        <v/>
      </c>
      <c r="Z756" s="89" t="str">
        <f t="shared" si="168"/>
        <v/>
      </c>
      <c r="AA756" s="89" t="str">
        <f t="shared" si="169"/>
        <v/>
      </c>
      <c r="AB756" s="89" t="str">
        <f t="shared" si="170"/>
        <v/>
      </c>
      <c r="AC756" s="89" t="str">
        <f t="shared" si="171"/>
        <v/>
      </c>
      <c r="AD756" s="100" t="str">
        <f t="shared" si="178"/>
        <v/>
      </c>
      <c r="AE756" s="104" t="str">
        <f t="shared" si="179"/>
        <v/>
      </c>
      <c r="AF756" s="108" t="str">
        <f>IF(AE756&lt;&gt;"",HLOOKUP(AE756,Controle!$2:$3,2,FALSE)+3,"")</f>
        <v/>
      </c>
      <c r="AG756" s="104" t="str">
        <f>IF(AE756&lt;&gt;"",HLOOKUP(AE756,Controle!$2:$3,2,FALSE)+HLOOKUP(AE756,Controle!$2:$3,2,FALSE)*14-8,"")</f>
        <v/>
      </c>
      <c r="AH756" s="105" t="str">
        <f>IF(AJ756&lt;&gt;"",HLOOKUP(AJ756,Controle!$2:$3,2,FALSE)+HLOOKUP(AJ756,Controle!$2:$3,2,FALSE)*14-8,"")</f>
        <v/>
      </c>
      <c r="AI756" s="108" t="str">
        <f>IF(AJ756&lt;&gt;"",HLOOKUP(AJ756,Controle!$2:$3,2,FALSE)+3,"")</f>
        <v/>
      </c>
      <c r="AJ756" s="105" t="str">
        <f t="shared" si="180"/>
        <v/>
      </c>
      <c r="AK756" s="101" t="str">
        <f t="shared" si="181"/>
        <v/>
      </c>
      <c r="AL756" s="89" t="str">
        <f t="shared" si="172"/>
        <v/>
      </c>
      <c r="AM756" s="89" t="str">
        <f t="shared" si="173"/>
        <v/>
      </c>
      <c r="AN756" s="89" t="str">
        <f t="shared" si="174"/>
        <v/>
      </c>
      <c r="AO756" s="89" t="str">
        <f t="shared" si="175"/>
        <v/>
      </c>
      <c r="AP756" s="89" t="str">
        <f t="shared" si="176"/>
        <v/>
      </c>
    </row>
    <row r="757" spans="1:42">
      <c r="A757" t="str">
        <f>IF(B757&lt;&gt;"",VLOOKUP(B757,'Agents Postes'!E$3:F$17,2,FALSE),"")</f>
        <v/>
      </c>
      <c r="B757" s="57"/>
      <c r="C757" s="58"/>
      <c r="D757" s="59"/>
      <c r="E757" s="59"/>
      <c r="F757" s="60"/>
      <c r="G757" s="61"/>
      <c r="H757" s="60"/>
      <c r="I757" s="61"/>
      <c r="J757" s="63"/>
      <c r="K757" s="59"/>
      <c r="L757" s="62"/>
      <c r="M757" s="52"/>
      <c r="N757" s="130"/>
      <c r="P757" s="65" t="str">
        <f t="shared" si="177"/>
        <v>NC</v>
      </c>
      <c r="X757" s="89"/>
      <c r="Y757" s="89" t="str">
        <f t="shared" si="167"/>
        <v/>
      </c>
      <c r="Z757" s="89" t="str">
        <f t="shared" si="168"/>
        <v/>
      </c>
      <c r="AA757" s="89" t="str">
        <f t="shared" si="169"/>
        <v/>
      </c>
      <c r="AB757" s="89" t="str">
        <f t="shared" si="170"/>
        <v/>
      </c>
      <c r="AC757" s="89" t="str">
        <f t="shared" si="171"/>
        <v/>
      </c>
      <c r="AD757" s="100" t="str">
        <f t="shared" si="178"/>
        <v/>
      </c>
      <c r="AE757" s="104" t="str">
        <f t="shared" si="179"/>
        <v/>
      </c>
      <c r="AF757" s="108" t="str">
        <f>IF(AE757&lt;&gt;"",HLOOKUP(AE757,Controle!$2:$3,2,FALSE)+3,"")</f>
        <v/>
      </c>
      <c r="AG757" s="104" t="str">
        <f>IF(AE757&lt;&gt;"",HLOOKUP(AE757,Controle!$2:$3,2,FALSE)+HLOOKUP(AE757,Controle!$2:$3,2,FALSE)*14-8,"")</f>
        <v/>
      </c>
      <c r="AH757" s="105" t="str">
        <f>IF(AJ757&lt;&gt;"",HLOOKUP(AJ757,Controle!$2:$3,2,FALSE)+HLOOKUP(AJ757,Controle!$2:$3,2,FALSE)*14-8,"")</f>
        <v/>
      </c>
      <c r="AI757" s="108" t="str">
        <f>IF(AJ757&lt;&gt;"",HLOOKUP(AJ757,Controle!$2:$3,2,FALSE)+3,"")</f>
        <v/>
      </c>
      <c r="AJ757" s="105" t="str">
        <f t="shared" si="180"/>
        <v/>
      </c>
      <c r="AK757" s="101" t="str">
        <f t="shared" si="181"/>
        <v/>
      </c>
      <c r="AL757" s="89" t="str">
        <f t="shared" si="172"/>
        <v/>
      </c>
      <c r="AM757" s="89" t="str">
        <f t="shared" si="173"/>
        <v/>
      </c>
      <c r="AN757" s="89" t="str">
        <f t="shared" si="174"/>
        <v/>
      </c>
      <c r="AO757" s="89" t="str">
        <f t="shared" si="175"/>
        <v/>
      </c>
      <c r="AP757" s="89" t="str">
        <f t="shared" si="176"/>
        <v/>
      </c>
    </row>
    <row r="758" spans="1:42">
      <c r="A758" t="str">
        <f>IF(B758&lt;&gt;"",VLOOKUP(B758,'Agents Postes'!E$3:F$17,2,FALSE),"")</f>
        <v/>
      </c>
      <c r="B758" s="47"/>
      <c r="C758" s="53"/>
      <c r="D758" s="49"/>
      <c r="E758" s="49"/>
      <c r="F758" s="54"/>
      <c r="G758" s="50"/>
      <c r="H758" s="54"/>
      <c r="I758" s="50"/>
      <c r="J758" s="56"/>
      <c r="K758" s="49"/>
      <c r="L758" s="55"/>
      <c r="M758" s="52"/>
      <c r="N758" s="131"/>
      <c r="P758" s="64" t="str">
        <f t="shared" si="177"/>
        <v>NC</v>
      </c>
      <c r="X758" s="89"/>
      <c r="Y758" s="89" t="str">
        <f t="shared" si="167"/>
        <v/>
      </c>
      <c r="Z758" s="89" t="str">
        <f t="shared" si="168"/>
        <v/>
      </c>
      <c r="AA758" s="89" t="str">
        <f t="shared" si="169"/>
        <v/>
      </c>
      <c r="AB758" s="89" t="str">
        <f t="shared" si="170"/>
        <v/>
      </c>
      <c r="AC758" s="89" t="str">
        <f t="shared" si="171"/>
        <v/>
      </c>
      <c r="AD758" s="100" t="str">
        <f t="shared" si="178"/>
        <v/>
      </c>
      <c r="AE758" s="104" t="str">
        <f t="shared" si="179"/>
        <v/>
      </c>
      <c r="AF758" s="108" t="str">
        <f>IF(AE758&lt;&gt;"",HLOOKUP(AE758,Controle!$2:$3,2,FALSE)+3,"")</f>
        <v/>
      </c>
      <c r="AG758" s="104" t="str">
        <f>IF(AE758&lt;&gt;"",HLOOKUP(AE758,Controle!$2:$3,2,FALSE)+HLOOKUP(AE758,Controle!$2:$3,2,FALSE)*14-8,"")</f>
        <v/>
      </c>
      <c r="AH758" s="105" t="str">
        <f>IF(AJ758&lt;&gt;"",HLOOKUP(AJ758,Controle!$2:$3,2,FALSE)+HLOOKUP(AJ758,Controle!$2:$3,2,FALSE)*14-8,"")</f>
        <v/>
      </c>
      <c r="AI758" s="108" t="str">
        <f>IF(AJ758&lt;&gt;"",HLOOKUP(AJ758,Controle!$2:$3,2,FALSE)+3,"")</f>
        <v/>
      </c>
      <c r="AJ758" s="105" t="str">
        <f t="shared" si="180"/>
        <v/>
      </c>
      <c r="AK758" s="101" t="str">
        <f t="shared" si="181"/>
        <v/>
      </c>
      <c r="AL758" s="89" t="str">
        <f t="shared" si="172"/>
        <v/>
      </c>
      <c r="AM758" s="89" t="str">
        <f t="shared" si="173"/>
        <v/>
      </c>
      <c r="AN758" s="89" t="str">
        <f t="shared" si="174"/>
        <v/>
      </c>
      <c r="AO758" s="89" t="str">
        <f t="shared" si="175"/>
        <v/>
      </c>
      <c r="AP758" s="89" t="str">
        <f t="shared" si="176"/>
        <v/>
      </c>
    </row>
    <row r="759" spans="1:42">
      <c r="A759" t="str">
        <f>IF(B759&lt;&gt;"",VLOOKUP(B759,'Agents Postes'!E$3:F$17,2,FALSE),"")</f>
        <v/>
      </c>
      <c r="B759" s="57"/>
      <c r="C759" s="58"/>
      <c r="D759" s="59"/>
      <c r="E759" s="59"/>
      <c r="F759" s="60"/>
      <c r="G759" s="61"/>
      <c r="H759" s="60"/>
      <c r="I759" s="61"/>
      <c r="J759" s="63"/>
      <c r="K759" s="59"/>
      <c r="L759" s="62"/>
      <c r="M759" s="52"/>
      <c r="N759" s="130"/>
      <c r="P759" s="65" t="str">
        <f t="shared" si="177"/>
        <v>NC</v>
      </c>
      <c r="X759" s="89"/>
      <c r="Y759" s="89" t="str">
        <f t="shared" si="167"/>
        <v/>
      </c>
      <c r="Z759" s="89" t="str">
        <f t="shared" si="168"/>
        <v/>
      </c>
      <c r="AA759" s="89" t="str">
        <f t="shared" si="169"/>
        <v/>
      </c>
      <c r="AB759" s="89" t="str">
        <f t="shared" si="170"/>
        <v/>
      </c>
      <c r="AC759" s="89" t="str">
        <f t="shared" si="171"/>
        <v/>
      </c>
      <c r="AD759" s="100" t="str">
        <f t="shared" si="178"/>
        <v/>
      </c>
      <c r="AE759" s="104" t="str">
        <f t="shared" si="179"/>
        <v/>
      </c>
      <c r="AF759" s="108" t="str">
        <f>IF(AE759&lt;&gt;"",HLOOKUP(AE759,Controle!$2:$3,2,FALSE)+3,"")</f>
        <v/>
      </c>
      <c r="AG759" s="104" t="str">
        <f>IF(AE759&lt;&gt;"",HLOOKUP(AE759,Controle!$2:$3,2,FALSE)+HLOOKUP(AE759,Controle!$2:$3,2,FALSE)*14-8,"")</f>
        <v/>
      </c>
      <c r="AH759" s="105" t="str">
        <f>IF(AJ759&lt;&gt;"",HLOOKUP(AJ759,Controle!$2:$3,2,FALSE)+HLOOKUP(AJ759,Controle!$2:$3,2,FALSE)*14-8,"")</f>
        <v/>
      </c>
      <c r="AI759" s="108" t="str">
        <f>IF(AJ759&lt;&gt;"",HLOOKUP(AJ759,Controle!$2:$3,2,FALSE)+3,"")</f>
        <v/>
      </c>
      <c r="AJ759" s="105" t="str">
        <f t="shared" si="180"/>
        <v/>
      </c>
      <c r="AK759" s="101" t="str">
        <f t="shared" si="181"/>
        <v/>
      </c>
      <c r="AL759" s="89" t="str">
        <f t="shared" si="172"/>
        <v/>
      </c>
      <c r="AM759" s="89" t="str">
        <f t="shared" si="173"/>
        <v/>
      </c>
      <c r="AN759" s="89" t="str">
        <f t="shared" si="174"/>
        <v/>
      </c>
      <c r="AO759" s="89" t="str">
        <f t="shared" si="175"/>
        <v/>
      </c>
      <c r="AP759" s="89" t="str">
        <f t="shared" si="176"/>
        <v/>
      </c>
    </row>
    <row r="760" spans="1:42">
      <c r="A760" t="str">
        <f>IF(B760&lt;&gt;"",VLOOKUP(B760,'Agents Postes'!E$3:F$17,2,FALSE),"")</f>
        <v/>
      </c>
      <c r="B760" s="47"/>
      <c r="C760" s="53"/>
      <c r="D760" s="49"/>
      <c r="E760" s="49"/>
      <c r="F760" s="54"/>
      <c r="G760" s="50"/>
      <c r="H760" s="54"/>
      <c r="I760" s="50"/>
      <c r="J760" s="56"/>
      <c r="K760" s="49"/>
      <c r="L760" s="55"/>
      <c r="M760" s="52"/>
      <c r="N760" s="131"/>
      <c r="P760" s="64" t="str">
        <f t="shared" si="177"/>
        <v>NC</v>
      </c>
      <c r="X760" s="89"/>
      <c r="Y760" s="89" t="str">
        <f t="shared" si="167"/>
        <v/>
      </c>
      <c r="Z760" s="89" t="str">
        <f t="shared" si="168"/>
        <v/>
      </c>
      <c r="AA760" s="89" t="str">
        <f t="shared" si="169"/>
        <v/>
      </c>
      <c r="AB760" s="89" t="str">
        <f t="shared" si="170"/>
        <v/>
      </c>
      <c r="AC760" s="89" t="str">
        <f t="shared" si="171"/>
        <v/>
      </c>
      <c r="AD760" s="100" t="str">
        <f t="shared" si="178"/>
        <v/>
      </c>
      <c r="AE760" s="104" t="str">
        <f t="shared" si="179"/>
        <v/>
      </c>
      <c r="AF760" s="108" t="str">
        <f>IF(AE760&lt;&gt;"",HLOOKUP(AE760,Controle!$2:$3,2,FALSE)+3,"")</f>
        <v/>
      </c>
      <c r="AG760" s="104" t="str">
        <f>IF(AE760&lt;&gt;"",HLOOKUP(AE760,Controle!$2:$3,2,FALSE)+HLOOKUP(AE760,Controle!$2:$3,2,FALSE)*14-8,"")</f>
        <v/>
      </c>
      <c r="AH760" s="105" t="str">
        <f>IF(AJ760&lt;&gt;"",HLOOKUP(AJ760,Controle!$2:$3,2,FALSE)+HLOOKUP(AJ760,Controle!$2:$3,2,FALSE)*14-8,"")</f>
        <v/>
      </c>
      <c r="AI760" s="108" t="str">
        <f>IF(AJ760&lt;&gt;"",HLOOKUP(AJ760,Controle!$2:$3,2,FALSE)+3,"")</f>
        <v/>
      </c>
      <c r="AJ760" s="105" t="str">
        <f t="shared" si="180"/>
        <v/>
      </c>
      <c r="AK760" s="101" t="str">
        <f t="shared" si="181"/>
        <v/>
      </c>
      <c r="AL760" s="89" t="str">
        <f t="shared" si="172"/>
        <v/>
      </c>
      <c r="AM760" s="89" t="str">
        <f t="shared" si="173"/>
        <v/>
      </c>
      <c r="AN760" s="89" t="str">
        <f t="shared" si="174"/>
        <v/>
      </c>
      <c r="AO760" s="89" t="str">
        <f t="shared" si="175"/>
        <v/>
      </c>
      <c r="AP760" s="89" t="str">
        <f t="shared" si="176"/>
        <v/>
      </c>
    </row>
    <row r="761" spans="1:42">
      <c r="A761" t="str">
        <f>IF(B761&lt;&gt;"",VLOOKUP(B761,'Agents Postes'!E$3:F$17,2,FALSE),"")</f>
        <v/>
      </c>
      <c r="B761" s="57"/>
      <c r="C761" s="58"/>
      <c r="D761" s="59"/>
      <c r="E761" s="59"/>
      <c r="F761" s="60"/>
      <c r="G761" s="61"/>
      <c r="H761" s="60"/>
      <c r="I761" s="61"/>
      <c r="J761" s="63"/>
      <c r="K761" s="59"/>
      <c r="L761" s="62"/>
      <c r="M761" s="52"/>
      <c r="N761" s="130"/>
      <c r="P761" s="65" t="str">
        <f t="shared" si="177"/>
        <v>NC</v>
      </c>
      <c r="X761" s="89"/>
      <c r="Y761" s="89" t="str">
        <f t="shared" si="167"/>
        <v/>
      </c>
      <c r="Z761" s="89" t="str">
        <f t="shared" si="168"/>
        <v/>
      </c>
      <c r="AA761" s="89" t="str">
        <f t="shared" si="169"/>
        <v/>
      </c>
      <c r="AB761" s="89" t="str">
        <f t="shared" si="170"/>
        <v/>
      </c>
      <c r="AC761" s="89" t="str">
        <f t="shared" si="171"/>
        <v/>
      </c>
      <c r="AD761" s="100" t="str">
        <f t="shared" si="178"/>
        <v/>
      </c>
      <c r="AE761" s="104" t="str">
        <f t="shared" si="179"/>
        <v/>
      </c>
      <c r="AF761" s="108" t="str">
        <f>IF(AE761&lt;&gt;"",HLOOKUP(AE761,Controle!$2:$3,2,FALSE)+3,"")</f>
        <v/>
      </c>
      <c r="AG761" s="104" t="str">
        <f>IF(AE761&lt;&gt;"",HLOOKUP(AE761,Controle!$2:$3,2,FALSE)+HLOOKUP(AE761,Controle!$2:$3,2,FALSE)*14-8,"")</f>
        <v/>
      </c>
      <c r="AH761" s="105" t="str">
        <f>IF(AJ761&lt;&gt;"",HLOOKUP(AJ761,Controle!$2:$3,2,FALSE)+HLOOKUP(AJ761,Controle!$2:$3,2,FALSE)*14-8,"")</f>
        <v/>
      </c>
      <c r="AI761" s="108" t="str">
        <f>IF(AJ761&lt;&gt;"",HLOOKUP(AJ761,Controle!$2:$3,2,FALSE)+3,"")</f>
        <v/>
      </c>
      <c r="AJ761" s="105" t="str">
        <f t="shared" si="180"/>
        <v/>
      </c>
      <c r="AK761" s="101" t="str">
        <f t="shared" si="181"/>
        <v/>
      </c>
      <c r="AL761" s="89" t="str">
        <f t="shared" si="172"/>
        <v/>
      </c>
      <c r="AM761" s="89" t="str">
        <f t="shared" si="173"/>
        <v/>
      </c>
      <c r="AN761" s="89" t="str">
        <f t="shared" si="174"/>
        <v/>
      </c>
      <c r="AO761" s="89" t="str">
        <f t="shared" si="175"/>
        <v/>
      </c>
      <c r="AP761" s="89" t="str">
        <f t="shared" si="176"/>
        <v/>
      </c>
    </row>
    <row r="762" spans="1:42">
      <c r="A762" t="str">
        <f>IF(B762&lt;&gt;"",VLOOKUP(B762,'Agents Postes'!E$3:F$17,2,FALSE),"")</f>
        <v/>
      </c>
      <c r="B762" s="47"/>
      <c r="C762" s="53"/>
      <c r="D762" s="49"/>
      <c r="E762" s="49"/>
      <c r="F762" s="54"/>
      <c r="G762" s="50"/>
      <c r="H762" s="54"/>
      <c r="I762" s="50"/>
      <c r="J762" s="56"/>
      <c r="K762" s="49"/>
      <c r="L762" s="55"/>
      <c r="M762" s="52"/>
      <c r="N762" s="131"/>
      <c r="P762" s="64" t="str">
        <f t="shared" si="177"/>
        <v>NC</v>
      </c>
      <c r="X762" s="89"/>
      <c r="Y762" s="89" t="str">
        <f t="shared" si="167"/>
        <v/>
      </c>
      <c r="Z762" s="89" t="str">
        <f t="shared" si="168"/>
        <v/>
      </c>
      <c r="AA762" s="89" t="str">
        <f t="shared" si="169"/>
        <v/>
      </c>
      <c r="AB762" s="89" t="str">
        <f t="shared" si="170"/>
        <v/>
      </c>
      <c r="AC762" s="89" t="str">
        <f t="shared" si="171"/>
        <v/>
      </c>
      <c r="AD762" s="100" t="str">
        <f t="shared" si="178"/>
        <v/>
      </c>
      <c r="AE762" s="104" t="str">
        <f t="shared" si="179"/>
        <v/>
      </c>
      <c r="AF762" s="108" t="str">
        <f>IF(AE762&lt;&gt;"",HLOOKUP(AE762,Controle!$2:$3,2,FALSE)+3,"")</f>
        <v/>
      </c>
      <c r="AG762" s="104" t="str">
        <f>IF(AE762&lt;&gt;"",HLOOKUP(AE762,Controle!$2:$3,2,FALSE)+HLOOKUP(AE762,Controle!$2:$3,2,FALSE)*14-8,"")</f>
        <v/>
      </c>
      <c r="AH762" s="105" t="str">
        <f>IF(AJ762&lt;&gt;"",HLOOKUP(AJ762,Controle!$2:$3,2,FALSE)+HLOOKUP(AJ762,Controle!$2:$3,2,FALSE)*14-8,"")</f>
        <v/>
      </c>
      <c r="AI762" s="108" t="str">
        <f>IF(AJ762&lt;&gt;"",HLOOKUP(AJ762,Controle!$2:$3,2,FALSE)+3,"")</f>
        <v/>
      </c>
      <c r="AJ762" s="105" t="str">
        <f t="shared" si="180"/>
        <v/>
      </c>
      <c r="AK762" s="101" t="str">
        <f t="shared" si="181"/>
        <v/>
      </c>
      <c r="AL762" s="89" t="str">
        <f t="shared" si="172"/>
        <v/>
      </c>
      <c r="AM762" s="89" t="str">
        <f t="shared" si="173"/>
        <v/>
      </c>
      <c r="AN762" s="89" t="str">
        <f t="shared" si="174"/>
        <v/>
      </c>
      <c r="AO762" s="89" t="str">
        <f t="shared" si="175"/>
        <v/>
      </c>
      <c r="AP762" s="89" t="str">
        <f t="shared" si="176"/>
        <v/>
      </c>
    </row>
    <row r="763" spans="1:42">
      <c r="A763" t="str">
        <f>IF(B763&lt;&gt;"",VLOOKUP(B763,'Agents Postes'!E$3:F$17,2,FALSE),"")</f>
        <v/>
      </c>
      <c r="B763" s="57"/>
      <c r="C763" s="58"/>
      <c r="D763" s="59"/>
      <c r="E763" s="59"/>
      <c r="F763" s="60"/>
      <c r="G763" s="61"/>
      <c r="H763" s="60"/>
      <c r="I763" s="61"/>
      <c r="J763" s="63"/>
      <c r="K763" s="59"/>
      <c r="L763" s="62"/>
      <c r="M763" s="52"/>
      <c r="N763" s="130"/>
      <c r="P763" s="65" t="str">
        <f t="shared" si="177"/>
        <v>NC</v>
      </c>
      <c r="X763" s="89"/>
      <c r="Y763" s="89" t="str">
        <f t="shared" si="167"/>
        <v/>
      </c>
      <c r="Z763" s="89" t="str">
        <f t="shared" si="168"/>
        <v/>
      </c>
      <c r="AA763" s="89" t="str">
        <f t="shared" si="169"/>
        <v/>
      </c>
      <c r="AB763" s="89" t="str">
        <f t="shared" si="170"/>
        <v/>
      </c>
      <c r="AC763" s="89" t="str">
        <f t="shared" si="171"/>
        <v/>
      </c>
      <c r="AD763" s="100" t="str">
        <f t="shared" si="178"/>
        <v/>
      </c>
      <c r="AE763" s="104" t="str">
        <f t="shared" si="179"/>
        <v/>
      </c>
      <c r="AF763" s="108" t="str">
        <f>IF(AE763&lt;&gt;"",HLOOKUP(AE763,Controle!$2:$3,2,FALSE)+3,"")</f>
        <v/>
      </c>
      <c r="AG763" s="104" t="str">
        <f>IF(AE763&lt;&gt;"",HLOOKUP(AE763,Controle!$2:$3,2,FALSE)+HLOOKUP(AE763,Controle!$2:$3,2,FALSE)*14-8,"")</f>
        <v/>
      </c>
      <c r="AH763" s="105" t="str">
        <f>IF(AJ763&lt;&gt;"",HLOOKUP(AJ763,Controle!$2:$3,2,FALSE)+HLOOKUP(AJ763,Controle!$2:$3,2,FALSE)*14-8,"")</f>
        <v/>
      </c>
      <c r="AI763" s="108" t="str">
        <f>IF(AJ763&lt;&gt;"",HLOOKUP(AJ763,Controle!$2:$3,2,FALSE)+3,"")</f>
        <v/>
      </c>
      <c r="AJ763" s="105" t="str">
        <f t="shared" si="180"/>
        <v/>
      </c>
      <c r="AK763" s="101" t="str">
        <f t="shared" si="181"/>
        <v/>
      </c>
      <c r="AL763" s="89" t="str">
        <f t="shared" si="172"/>
        <v/>
      </c>
      <c r="AM763" s="89" t="str">
        <f t="shared" si="173"/>
        <v/>
      </c>
      <c r="AN763" s="89" t="str">
        <f t="shared" si="174"/>
        <v/>
      </c>
      <c r="AO763" s="89" t="str">
        <f t="shared" si="175"/>
        <v/>
      </c>
      <c r="AP763" s="89" t="str">
        <f t="shared" si="176"/>
        <v/>
      </c>
    </row>
    <row r="764" spans="1:42">
      <c r="A764" t="str">
        <f>IF(B764&lt;&gt;"",VLOOKUP(B764,'Agents Postes'!E$3:F$17,2,FALSE),"")</f>
        <v/>
      </c>
      <c r="B764" s="47"/>
      <c r="C764" s="53"/>
      <c r="D764" s="49"/>
      <c r="E764" s="49"/>
      <c r="F764" s="54"/>
      <c r="G764" s="50"/>
      <c r="H764" s="54"/>
      <c r="I764" s="50"/>
      <c r="J764" s="56"/>
      <c r="K764" s="49"/>
      <c r="L764" s="55"/>
      <c r="M764" s="52"/>
      <c r="N764" s="131"/>
      <c r="P764" s="64" t="str">
        <f t="shared" si="177"/>
        <v>NC</v>
      </c>
      <c r="X764" s="89"/>
      <c r="Y764" s="89" t="str">
        <f t="shared" si="167"/>
        <v/>
      </c>
      <c r="Z764" s="89" t="str">
        <f t="shared" si="168"/>
        <v/>
      </c>
      <c r="AA764" s="89" t="str">
        <f t="shared" si="169"/>
        <v/>
      </c>
      <c r="AB764" s="89" t="str">
        <f t="shared" si="170"/>
        <v/>
      </c>
      <c r="AC764" s="89" t="str">
        <f t="shared" si="171"/>
        <v/>
      </c>
      <c r="AD764" s="100" t="str">
        <f t="shared" si="178"/>
        <v/>
      </c>
      <c r="AE764" s="104" t="str">
        <f t="shared" si="179"/>
        <v/>
      </c>
      <c r="AF764" s="108" t="str">
        <f>IF(AE764&lt;&gt;"",HLOOKUP(AE764,Controle!$2:$3,2,FALSE)+3,"")</f>
        <v/>
      </c>
      <c r="AG764" s="104" t="str">
        <f>IF(AE764&lt;&gt;"",HLOOKUP(AE764,Controle!$2:$3,2,FALSE)+HLOOKUP(AE764,Controle!$2:$3,2,FALSE)*14-8,"")</f>
        <v/>
      </c>
      <c r="AH764" s="105" t="str">
        <f>IF(AJ764&lt;&gt;"",HLOOKUP(AJ764,Controle!$2:$3,2,FALSE)+HLOOKUP(AJ764,Controle!$2:$3,2,FALSE)*14-8,"")</f>
        <v/>
      </c>
      <c r="AI764" s="108" t="str">
        <f>IF(AJ764&lt;&gt;"",HLOOKUP(AJ764,Controle!$2:$3,2,FALSE)+3,"")</f>
        <v/>
      </c>
      <c r="AJ764" s="105" t="str">
        <f t="shared" si="180"/>
        <v/>
      </c>
      <c r="AK764" s="101" t="str">
        <f t="shared" si="181"/>
        <v/>
      </c>
      <c r="AL764" s="89" t="str">
        <f t="shared" si="172"/>
        <v/>
      </c>
      <c r="AM764" s="89" t="str">
        <f t="shared" si="173"/>
        <v/>
      </c>
      <c r="AN764" s="89" t="str">
        <f t="shared" si="174"/>
        <v/>
      </c>
      <c r="AO764" s="89" t="str">
        <f t="shared" si="175"/>
        <v/>
      </c>
      <c r="AP764" s="89" t="str">
        <f t="shared" si="176"/>
        <v/>
      </c>
    </row>
    <row r="765" spans="1:42">
      <c r="A765" t="str">
        <f>IF(B765&lt;&gt;"",VLOOKUP(B765,'Agents Postes'!E$3:F$17,2,FALSE),"")</f>
        <v/>
      </c>
      <c r="B765" s="57"/>
      <c r="C765" s="58"/>
      <c r="D765" s="59"/>
      <c r="E765" s="59"/>
      <c r="F765" s="60"/>
      <c r="G765" s="61"/>
      <c r="H765" s="60"/>
      <c r="I765" s="61"/>
      <c r="J765" s="63"/>
      <c r="K765" s="59"/>
      <c r="L765" s="62"/>
      <c r="M765" s="52"/>
      <c r="N765" s="130"/>
      <c r="P765" s="65" t="str">
        <f t="shared" si="177"/>
        <v>NC</v>
      </c>
      <c r="X765" s="89"/>
      <c r="Y765" s="89" t="str">
        <f t="shared" si="167"/>
        <v/>
      </c>
      <c r="Z765" s="89" t="str">
        <f t="shared" si="168"/>
        <v/>
      </c>
      <c r="AA765" s="89" t="str">
        <f t="shared" si="169"/>
        <v/>
      </c>
      <c r="AB765" s="89" t="str">
        <f t="shared" si="170"/>
        <v/>
      </c>
      <c r="AC765" s="89" t="str">
        <f t="shared" si="171"/>
        <v/>
      </c>
      <c r="AD765" s="100" t="str">
        <f t="shared" si="178"/>
        <v/>
      </c>
      <c r="AE765" s="104" t="str">
        <f t="shared" si="179"/>
        <v/>
      </c>
      <c r="AF765" s="108" t="str">
        <f>IF(AE765&lt;&gt;"",HLOOKUP(AE765,Controle!$2:$3,2,FALSE)+3,"")</f>
        <v/>
      </c>
      <c r="AG765" s="104" t="str">
        <f>IF(AE765&lt;&gt;"",HLOOKUP(AE765,Controle!$2:$3,2,FALSE)+HLOOKUP(AE765,Controle!$2:$3,2,FALSE)*14-8,"")</f>
        <v/>
      </c>
      <c r="AH765" s="105" t="str">
        <f>IF(AJ765&lt;&gt;"",HLOOKUP(AJ765,Controle!$2:$3,2,FALSE)+HLOOKUP(AJ765,Controle!$2:$3,2,FALSE)*14-8,"")</f>
        <v/>
      </c>
      <c r="AI765" s="108" t="str">
        <f>IF(AJ765&lt;&gt;"",HLOOKUP(AJ765,Controle!$2:$3,2,FALSE)+3,"")</f>
        <v/>
      </c>
      <c r="AJ765" s="105" t="str">
        <f t="shared" si="180"/>
        <v/>
      </c>
      <c r="AK765" s="101" t="str">
        <f t="shared" si="181"/>
        <v/>
      </c>
      <c r="AL765" s="89" t="str">
        <f t="shared" si="172"/>
        <v/>
      </c>
      <c r="AM765" s="89" t="str">
        <f t="shared" si="173"/>
        <v/>
      </c>
      <c r="AN765" s="89" t="str">
        <f t="shared" si="174"/>
        <v/>
      </c>
      <c r="AO765" s="89" t="str">
        <f t="shared" si="175"/>
        <v/>
      </c>
      <c r="AP765" s="89" t="str">
        <f t="shared" si="176"/>
        <v/>
      </c>
    </row>
    <row r="766" spans="1:42">
      <c r="A766" t="str">
        <f>IF(B766&lt;&gt;"",VLOOKUP(B766,'Agents Postes'!E$3:F$17,2,FALSE),"")</f>
        <v/>
      </c>
      <c r="B766" s="47"/>
      <c r="C766" s="53"/>
      <c r="D766" s="49"/>
      <c r="E766" s="49"/>
      <c r="F766" s="54"/>
      <c r="G766" s="50"/>
      <c r="H766" s="54"/>
      <c r="I766" s="50"/>
      <c r="J766" s="56"/>
      <c r="K766" s="49"/>
      <c r="L766" s="55"/>
      <c r="M766" s="52"/>
      <c r="N766" s="131"/>
      <c r="P766" s="64" t="str">
        <f t="shared" si="177"/>
        <v>NC</v>
      </c>
      <c r="X766" s="89"/>
      <c r="Y766" s="89" t="str">
        <f t="shared" si="167"/>
        <v/>
      </c>
      <c r="Z766" s="89" t="str">
        <f t="shared" si="168"/>
        <v/>
      </c>
      <c r="AA766" s="89" t="str">
        <f t="shared" si="169"/>
        <v/>
      </c>
      <c r="AB766" s="89" t="str">
        <f t="shared" si="170"/>
        <v/>
      </c>
      <c r="AC766" s="89" t="str">
        <f t="shared" si="171"/>
        <v/>
      </c>
      <c r="AD766" s="100" t="str">
        <f t="shared" si="178"/>
        <v/>
      </c>
      <c r="AE766" s="104" t="str">
        <f t="shared" si="179"/>
        <v/>
      </c>
      <c r="AF766" s="108" t="str">
        <f>IF(AE766&lt;&gt;"",HLOOKUP(AE766,Controle!$2:$3,2,FALSE)+3,"")</f>
        <v/>
      </c>
      <c r="AG766" s="104" t="str">
        <f>IF(AE766&lt;&gt;"",HLOOKUP(AE766,Controle!$2:$3,2,FALSE)+HLOOKUP(AE766,Controle!$2:$3,2,FALSE)*14-8,"")</f>
        <v/>
      </c>
      <c r="AH766" s="105" t="str">
        <f>IF(AJ766&lt;&gt;"",HLOOKUP(AJ766,Controle!$2:$3,2,FALSE)+HLOOKUP(AJ766,Controle!$2:$3,2,FALSE)*14-8,"")</f>
        <v/>
      </c>
      <c r="AI766" s="108" t="str">
        <f>IF(AJ766&lt;&gt;"",HLOOKUP(AJ766,Controle!$2:$3,2,FALSE)+3,"")</f>
        <v/>
      </c>
      <c r="AJ766" s="105" t="str">
        <f t="shared" si="180"/>
        <v/>
      </c>
      <c r="AK766" s="101" t="str">
        <f t="shared" si="181"/>
        <v/>
      </c>
      <c r="AL766" s="89" t="str">
        <f t="shared" si="172"/>
        <v/>
      </c>
      <c r="AM766" s="89" t="str">
        <f t="shared" si="173"/>
        <v/>
      </c>
      <c r="AN766" s="89" t="str">
        <f t="shared" si="174"/>
        <v/>
      </c>
      <c r="AO766" s="89" t="str">
        <f t="shared" si="175"/>
        <v/>
      </c>
      <c r="AP766" s="89" t="str">
        <f t="shared" si="176"/>
        <v/>
      </c>
    </row>
    <row r="767" spans="1:42">
      <c r="A767" t="str">
        <f>IF(B767&lt;&gt;"",VLOOKUP(B767,'Agents Postes'!E$3:F$17,2,FALSE),"")</f>
        <v/>
      </c>
      <c r="B767" s="57"/>
      <c r="C767" s="58"/>
      <c r="D767" s="59"/>
      <c r="E767" s="59"/>
      <c r="F767" s="60"/>
      <c r="G767" s="61"/>
      <c r="H767" s="60"/>
      <c r="I767" s="61"/>
      <c r="J767" s="63"/>
      <c r="K767" s="59"/>
      <c r="L767" s="62"/>
      <c r="M767" s="52"/>
      <c r="N767" s="130"/>
      <c r="P767" s="65" t="str">
        <f t="shared" si="177"/>
        <v>NC</v>
      </c>
      <c r="X767" s="89"/>
      <c r="Y767" s="89" t="str">
        <f t="shared" si="167"/>
        <v/>
      </c>
      <c r="Z767" s="89" t="str">
        <f t="shared" si="168"/>
        <v/>
      </c>
      <c r="AA767" s="89" t="str">
        <f t="shared" si="169"/>
        <v/>
      </c>
      <c r="AB767" s="89" t="str">
        <f t="shared" si="170"/>
        <v/>
      </c>
      <c r="AC767" s="89" t="str">
        <f t="shared" si="171"/>
        <v/>
      </c>
      <c r="AD767" s="100" t="str">
        <f t="shared" si="178"/>
        <v/>
      </c>
      <c r="AE767" s="104" t="str">
        <f t="shared" si="179"/>
        <v/>
      </c>
      <c r="AF767" s="108" t="str">
        <f>IF(AE767&lt;&gt;"",HLOOKUP(AE767,Controle!$2:$3,2,FALSE)+3,"")</f>
        <v/>
      </c>
      <c r="AG767" s="104" t="str">
        <f>IF(AE767&lt;&gt;"",HLOOKUP(AE767,Controle!$2:$3,2,FALSE)+HLOOKUP(AE767,Controle!$2:$3,2,FALSE)*14-8,"")</f>
        <v/>
      </c>
      <c r="AH767" s="105" t="str">
        <f>IF(AJ767&lt;&gt;"",HLOOKUP(AJ767,Controle!$2:$3,2,FALSE)+HLOOKUP(AJ767,Controle!$2:$3,2,FALSE)*14-8,"")</f>
        <v/>
      </c>
      <c r="AI767" s="108" t="str">
        <f>IF(AJ767&lt;&gt;"",HLOOKUP(AJ767,Controle!$2:$3,2,FALSE)+3,"")</f>
        <v/>
      </c>
      <c r="AJ767" s="105" t="str">
        <f t="shared" si="180"/>
        <v/>
      </c>
      <c r="AK767" s="101" t="str">
        <f t="shared" si="181"/>
        <v/>
      </c>
      <c r="AL767" s="89" t="str">
        <f t="shared" si="172"/>
        <v/>
      </c>
      <c r="AM767" s="89" t="str">
        <f t="shared" si="173"/>
        <v/>
      </c>
      <c r="AN767" s="89" t="str">
        <f t="shared" si="174"/>
        <v/>
      </c>
      <c r="AO767" s="89" t="str">
        <f t="shared" si="175"/>
        <v/>
      </c>
      <c r="AP767" s="89" t="str">
        <f t="shared" si="176"/>
        <v/>
      </c>
    </row>
    <row r="768" spans="1:42">
      <c r="A768" t="str">
        <f>IF(B768&lt;&gt;"",VLOOKUP(B768,'Agents Postes'!E$3:F$17,2,FALSE),"")</f>
        <v/>
      </c>
      <c r="B768" s="47"/>
      <c r="C768" s="53"/>
      <c r="D768" s="49"/>
      <c r="E768" s="49"/>
      <c r="F768" s="54"/>
      <c r="G768" s="50"/>
      <c r="H768" s="54"/>
      <c r="I768" s="50"/>
      <c r="J768" s="56"/>
      <c r="K768" s="49"/>
      <c r="L768" s="55"/>
      <c r="M768" s="52"/>
      <c r="N768" s="131"/>
      <c r="P768" s="64" t="str">
        <f t="shared" si="177"/>
        <v>NC</v>
      </c>
      <c r="X768" s="89"/>
      <c r="Y768" s="89" t="str">
        <f t="shared" si="167"/>
        <v/>
      </c>
      <c r="Z768" s="89" t="str">
        <f t="shared" si="168"/>
        <v/>
      </c>
      <c r="AA768" s="89" t="str">
        <f t="shared" si="169"/>
        <v/>
      </c>
      <c r="AB768" s="89" t="str">
        <f t="shared" si="170"/>
        <v/>
      </c>
      <c r="AC768" s="89" t="str">
        <f t="shared" si="171"/>
        <v/>
      </c>
      <c r="AD768" s="100" t="str">
        <f t="shared" si="178"/>
        <v/>
      </c>
      <c r="AE768" s="104" t="str">
        <f t="shared" si="179"/>
        <v/>
      </c>
      <c r="AF768" s="108" t="str">
        <f>IF(AE768&lt;&gt;"",HLOOKUP(AE768,Controle!$2:$3,2,FALSE)+3,"")</f>
        <v/>
      </c>
      <c r="AG768" s="104" t="str">
        <f>IF(AE768&lt;&gt;"",HLOOKUP(AE768,Controle!$2:$3,2,FALSE)+HLOOKUP(AE768,Controle!$2:$3,2,FALSE)*14-8,"")</f>
        <v/>
      </c>
      <c r="AH768" s="105" t="str">
        <f>IF(AJ768&lt;&gt;"",HLOOKUP(AJ768,Controle!$2:$3,2,FALSE)+HLOOKUP(AJ768,Controle!$2:$3,2,FALSE)*14-8,"")</f>
        <v/>
      </c>
      <c r="AI768" s="108" t="str">
        <f>IF(AJ768&lt;&gt;"",HLOOKUP(AJ768,Controle!$2:$3,2,FALSE)+3,"")</f>
        <v/>
      </c>
      <c r="AJ768" s="105" t="str">
        <f t="shared" si="180"/>
        <v/>
      </c>
      <c r="AK768" s="101" t="str">
        <f t="shared" si="181"/>
        <v/>
      </c>
      <c r="AL768" s="89" t="str">
        <f t="shared" si="172"/>
        <v/>
      </c>
      <c r="AM768" s="89" t="str">
        <f t="shared" si="173"/>
        <v/>
      </c>
      <c r="AN768" s="89" t="str">
        <f t="shared" si="174"/>
        <v/>
      </c>
      <c r="AO768" s="89" t="str">
        <f t="shared" si="175"/>
        <v/>
      </c>
      <c r="AP768" s="89" t="str">
        <f t="shared" si="176"/>
        <v/>
      </c>
    </row>
    <row r="769" spans="1:42">
      <c r="A769" t="str">
        <f>IF(B769&lt;&gt;"",VLOOKUP(B769,'Agents Postes'!E$3:F$17,2,FALSE),"")</f>
        <v/>
      </c>
      <c r="B769" s="57"/>
      <c r="C769" s="58"/>
      <c r="D769" s="59"/>
      <c r="E769" s="59"/>
      <c r="F769" s="60"/>
      <c r="G769" s="61"/>
      <c r="H769" s="60"/>
      <c r="I769" s="61"/>
      <c r="J769" s="63"/>
      <c r="K769" s="59"/>
      <c r="L769" s="62"/>
      <c r="M769" s="52"/>
      <c r="N769" s="130"/>
      <c r="P769" s="65" t="str">
        <f t="shared" si="177"/>
        <v>NC</v>
      </c>
      <c r="X769" s="89"/>
      <c r="Y769" s="89" t="str">
        <f t="shared" si="167"/>
        <v/>
      </c>
      <c r="Z769" s="89" t="str">
        <f t="shared" si="168"/>
        <v/>
      </c>
      <c r="AA769" s="89" t="str">
        <f t="shared" si="169"/>
        <v/>
      </c>
      <c r="AB769" s="89" t="str">
        <f t="shared" si="170"/>
        <v/>
      </c>
      <c r="AC769" s="89" t="str">
        <f t="shared" si="171"/>
        <v/>
      </c>
      <c r="AD769" s="100" t="str">
        <f t="shared" si="178"/>
        <v/>
      </c>
      <c r="AE769" s="104" t="str">
        <f t="shared" si="179"/>
        <v/>
      </c>
      <c r="AF769" s="108" t="str">
        <f>IF(AE769&lt;&gt;"",HLOOKUP(AE769,Controle!$2:$3,2,FALSE)+3,"")</f>
        <v/>
      </c>
      <c r="AG769" s="104" t="str">
        <f>IF(AE769&lt;&gt;"",HLOOKUP(AE769,Controle!$2:$3,2,FALSE)+HLOOKUP(AE769,Controle!$2:$3,2,FALSE)*14-8,"")</f>
        <v/>
      </c>
      <c r="AH769" s="105" t="str">
        <f>IF(AJ769&lt;&gt;"",HLOOKUP(AJ769,Controle!$2:$3,2,FALSE)+HLOOKUP(AJ769,Controle!$2:$3,2,FALSE)*14-8,"")</f>
        <v/>
      </c>
      <c r="AI769" s="108" t="str">
        <f>IF(AJ769&lt;&gt;"",HLOOKUP(AJ769,Controle!$2:$3,2,FALSE)+3,"")</f>
        <v/>
      </c>
      <c r="AJ769" s="105" t="str">
        <f t="shared" si="180"/>
        <v/>
      </c>
      <c r="AK769" s="101" t="str">
        <f t="shared" si="181"/>
        <v/>
      </c>
      <c r="AL769" s="89" t="str">
        <f t="shared" si="172"/>
        <v/>
      </c>
      <c r="AM769" s="89" t="str">
        <f t="shared" si="173"/>
        <v/>
      </c>
      <c r="AN769" s="89" t="str">
        <f t="shared" si="174"/>
        <v/>
      </c>
      <c r="AO769" s="89" t="str">
        <f t="shared" si="175"/>
        <v/>
      </c>
      <c r="AP769" s="89" t="str">
        <f t="shared" si="176"/>
        <v/>
      </c>
    </row>
    <row r="770" spans="1:42">
      <c r="A770" t="str">
        <f>IF(B770&lt;&gt;"",VLOOKUP(B770,'Agents Postes'!E$3:F$17,2,FALSE),"")</f>
        <v/>
      </c>
      <c r="B770" s="47"/>
      <c r="C770" s="53"/>
      <c r="D770" s="49"/>
      <c r="E770" s="49"/>
      <c r="F770" s="54"/>
      <c r="G770" s="50"/>
      <c r="H770" s="54"/>
      <c r="I770" s="50"/>
      <c r="J770" s="56"/>
      <c r="K770" s="49"/>
      <c r="L770" s="55"/>
      <c r="M770" s="52"/>
      <c r="N770" s="131"/>
      <c r="P770" s="64" t="str">
        <f t="shared" si="177"/>
        <v>NC</v>
      </c>
      <c r="X770" s="89"/>
      <c r="Y770" s="89" t="str">
        <f t="shared" ref="Y770:Y833" si="182">IF(D770&lt;&gt;"",IF(NETWORKDAYS($D770,$D770,Feries)&gt;=1,1,0),"")</f>
        <v/>
      </c>
      <c r="Z770" s="89" t="str">
        <f t="shared" ref="Z770:Z833" si="183">IF(D770&lt;&gt;"",IF(NETWORKDAYS($D770,$D770+1,Feries)&gt;=1,1,0),"")</f>
        <v/>
      </c>
      <c r="AA770" s="89" t="str">
        <f t="shared" ref="AA770:AA833" si="184">IF(D770&lt;&gt;"",IF(NETWORKDAYS($D770,$D770+2,Feries)&gt;=1,1,0),"")</f>
        <v/>
      </c>
      <c r="AB770" s="89" t="str">
        <f t="shared" ref="AB770:AB833" si="185">IF(D770&lt;&gt;"",IF(NETWORKDAYS($D770,$D770+3,Feries)&gt;=1,1,0),"")</f>
        <v/>
      </c>
      <c r="AC770" s="89" t="str">
        <f t="shared" ref="AC770:AC833" si="186">IF(D770&lt;&gt;"",IF(NETWORKDAYS($D770,$D770+4,Feries)&gt;=1,1,0),"")</f>
        <v/>
      </c>
      <c r="AD770" s="100" t="str">
        <f t="shared" si="178"/>
        <v/>
      </c>
      <c r="AE770" s="104" t="str">
        <f t="shared" si="179"/>
        <v/>
      </c>
      <c r="AF770" s="108" t="str">
        <f>IF(AE770&lt;&gt;"",HLOOKUP(AE770,Controle!$2:$3,2,FALSE)+3,"")</f>
        <v/>
      </c>
      <c r="AG770" s="104" t="str">
        <f>IF(AE770&lt;&gt;"",HLOOKUP(AE770,Controle!$2:$3,2,FALSE)+HLOOKUP(AE770,Controle!$2:$3,2,FALSE)*14-8,"")</f>
        <v/>
      </c>
      <c r="AH770" s="105" t="str">
        <f>IF(AJ770&lt;&gt;"",HLOOKUP(AJ770,Controle!$2:$3,2,FALSE)+HLOOKUP(AJ770,Controle!$2:$3,2,FALSE)*14-8,"")</f>
        <v/>
      </c>
      <c r="AI770" s="108" t="str">
        <f>IF(AJ770&lt;&gt;"",HLOOKUP(AJ770,Controle!$2:$3,2,FALSE)+3,"")</f>
        <v/>
      </c>
      <c r="AJ770" s="105" t="str">
        <f t="shared" si="180"/>
        <v/>
      </c>
      <c r="AK770" s="101" t="str">
        <f t="shared" si="181"/>
        <v/>
      </c>
      <c r="AL770" s="89" t="str">
        <f t="shared" ref="AL770:AL833" si="187">IF(E770&lt;&gt;"",IF(OR(NETWORKDAYS($E770,$E770-4,Feries)=1,NETWORKDAYS($E770,$E770-4,Feries)&lt;0),1,0),"")</f>
        <v/>
      </c>
      <c r="AM770" s="89" t="str">
        <f t="shared" ref="AM770:AM833" si="188">IF(E770&lt;&gt;"",IF(OR(NETWORKDAYS($E770,$E770-3,Feries)=1,NETWORKDAYS($E770,$E770-3,Feries)&lt;0),1,0),"")</f>
        <v/>
      </c>
      <c r="AN770" s="89" t="str">
        <f t="shared" ref="AN770:AN833" si="189">IF(E770&lt;&gt;"",IF(OR(NETWORKDAYS($E770,$E770-2,Feries)=1,NETWORKDAYS($E770,$E770-2,Feries)&lt;0),1,0),"")</f>
        <v/>
      </c>
      <c r="AO770" s="89" t="str">
        <f t="shared" ref="AO770:AO833" si="190">IF(E770&lt;&gt;"",IF(OR(NETWORKDAYS($E770,$E770-1,Feries)=1,NETWORKDAYS($E770,$E770-1,Feries)&lt;0),1,0),"")</f>
        <v/>
      </c>
      <c r="AP770" s="89" t="str">
        <f t="shared" ref="AP770:AP833" si="191">IF(E770&lt;&gt;"",IF(OR(NETWORKDAYS($E770,$E770,Feries)=1,NETWORKDAYS($E770,$E770,Feries)&lt;0),1,0),"")</f>
        <v/>
      </c>
    </row>
    <row r="771" spans="1:42">
      <c r="A771" t="str">
        <f>IF(B771&lt;&gt;"",VLOOKUP(B771,'Agents Postes'!E$3:F$17,2,FALSE),"")</f>
        <v/>
      </c>
      <c r="B771" s="57"/>
      <c r="C771" s="58"/>
      <c r="D771" s="59"/>
      <c r="E771" s="59"/>
      <c r="F771" s="60"/>
      <c r="G771" s="61"/>
      <c r="H771" s="60"/>
      <c r="I771" s="61"/>
      <c r="J771" s="63"/>
      <c r="K771" s="59"/>
      <c r="L771" s="62"/>
      <c r="M771" s="52"/>
      <c r="N771" s="130"/>
      <c r="P771" s="65" t="str">
        <f t="shared" ref="P771:P834" si="192">IF(OR(B771="",C771="",E771="",SUM(F771:K771)=0,AND(S$1&lt;&gt;"",D771&lt;S$1),AND(S$3&lt;&gt;"",E771&gt;S$3),AND(SUM(F771:G771)&gt;0,OR(F771=0,G771=0)),AND(SUM(H771:I771)&gt;0,OR(H771=0,I771=0)),AND(SUM(J771:K771)&gt;0,OR(J771=0,K771=0)),ISERROR(MONTH(D771)),ISERROR(MONTH(E771))),"NC","")</f>
        <v>NC</v>
      </c>
      <c r="X771" s="89"/>
      <c r="Y771" s="89" t="str">
        <f t="shared" si="182"/>
        <v/>
      </c>
      <c r="Z771" s="89" t="str">
        <f t="shared" si="183"/>
        <v/>
      </c>
      <c r="AA771" s="89" t="str">
        <f t="shared" si="184"/>
        <v/>
      </c>
      <c r="AB771" s="89" t="str">
        <f t="shared" si="185"/>
        <v/>
      </c>
      <c r="AC771" s="89" t="str">
        <f t="shared" si="186"/>
        <v/>
      </c>
      <c r="AD771" s="100" t="str">
        <f t="shared" si="178"/>
        <v/>
      </c>
      <c r="AE771" s="104" t="str">
        <f t="shared" si="179"/>
        <v/>
      </c>
      <c r="AF771" s="108" t="str">
        <f>IF(AE771&lt;&gt;"",HLOOKUP(AE771,Controle!$2:$3,2,FALSE)+3,"")</f>
        <v/>
      </c>
      <c r="AG771" s="104" t="str">
        <f>IF(AE771&lt;&gt;"",HLOOKUP(AE771,Controle!$2:$3,2,FALSE)+HLOOKUP(AE771,Controle!$2:$3,2,FALSE)*14-8,"")</f>
        <v/>
      </c>
      <c r="AH771" s="105" t="str">
        <f>IF(AJ771&lt;&gt;"",HLOOKUP(AJ771,Controle!$2:$3,2,FALSE)+HLOOKUP(AJ771,Controle!$2:$3,2,FALSE)*14-8,"")</f>
        <v/>
      </c>
      <c r="AI771" s="108" t="str">
        <f>IF(AJ771&lt;&gt;"",HLOOKUP(AJ771,Controle!$2:$3,2,FALSE)+3,"")</f>
        <v/>
      </c>
      <c r="AJ771" s="105" t="str">
        <f t="shared" si="180"/>
        <v/>
      </c>
      <c r="AK771" s="101" t="str">
        <f t="shared" si="181"/>
        <v/>
      </c>
      <c r="AL771" s="89" t="str">
        <f t="shared" si="187"/>
        <v/>
      </c>
      <c r="AM771" s="89" t="str">
        <f t="shared" si="188"/>
        <v/>
      </c>
      <c r="AN771" s="89" t="str">
        <f t="shared" si="189"/>
        <v/>
      </c>
      <c r="AO771" s="89" t="str">
        <f t="shared" si="190"/>
        <v/>
      </c>
      <c r="AP771" s="89" t="str">
        <f t="shared" si="191"/>
        <v/>
      </c>
    </row>
    <row r="772" spans="1:42">
      <c r="A772" t="str">
        <f>IF(B772&lt;&gt;"",VLOOKUP(B772,'Agents Postes'!E$3:F$17,2,FALSE),"")</f>
        <v/>
      </c>
      <c r="B772" s="47"/>
      <c r="C772" s="53"/>
      <c r="D772" s="49"/>
      <c r="E772" s="49"/>
      <c r="F772" s="54"/>
      <c r="G772" s="50"/>
      <c r="H772" s="54"/>
      <c r="I772" s="50"/>
      <c r="J772" s="56"/>
      <c r="K772" s="49"/>
      <c r="L772" s="55"/>
      <c r="M772" s="52"/>
      <c r="N772" s="131"/>
      <c r="P772" s="64" t="str">
        <f t="shared" si="192"/>
        <v>NC</v>
      </c>
      <c r="X772" s="89"/>
      <c r="Y772" s="89" t="str">
        <f t="shared" si="182"/>
        <v/>
      </c>
      <c r="Z772" s="89" t="str">
        <f t="shared" si="183"/>
        <v/>
      </c>
      <c r="AA772" s="89" t="str">
        <f t="shared" si="184"/>
        <v/>
      </c>
      <c r="AB772" s="89" t="str">
        <f t="shared" si="185"/>
        <v/>
      </c>
      <c r="AC772" s="89" t="str">
        <f t="shared" si="186"/>
        <v/>
      </c>
      <c r="AD772" s="100" t="str">
        <f t="shared" si="178"/>
        <v/>
      </c>
      <c r="AE772" s="104" t="str">
        <f t="shared" si="179"/>
        <v/>
      </c>
      <c r="AF772" s="108" t="str">
        <f>IF(AE772&lt;&gt;"",HLOOKUP(AE772,Controle!$2:$3,2,FALSE)+3,"")</f>
        <v/>
      </c>
      <c r="AG772" s="104" t="str">
        <f>IF(AE772&lt;&gt;"",HLOOKUP(AE772,Controle!$2:$3,2,FALSE)+HLOOKUP(AE772,Controle!$2:$3,2,FALSE)*14-8,"")</f>
        <v/>
      </c>
      <c r="AH772" s="105" t="str">
        <f>IF(AJ772&lt;&gt;"",HLOOKUP(AJ772,Controle!$2:$3,2,FALSE)+HLOOKUP(AJ772,Controle!$2:$3,2,FALSE)*14-8,"")</f>
        <v/>
      </c>
      <c r="AI772" s="108" t="str">
        <f>IF(AJ772&lt;&gt;"",HLOOKUP(AJ772,Controle!$2:$3,2,FALSE)+3,"")</f>
        <v/>
      </c>
      <c r="AJ772" s="105" t="str">
        <f t="shared" si="180"/>
        <v/>
      </c>
      <c r="AK772" s="101" t="str">
        <f t="shared" si="181"/>
        <v/>
      </c>
      <c r="AL772" s="89" t="str">
        <f t="shared" si="187"/>
        <v/>
      </c>
      <c r="AM772" s="89" t="str">
        <f t="shared" si="188"/>
        <v/>
      </c>
      <c r="AN772" s="89" t="str">
        <f t="shared" si="189"/>
        <v/>
      </c>
      <c r="AO772" s="89" t="str">
        <f t="shared" si="190"/>
        <v/>
      </c>
      <c r="AP772" s="89" t="str">
        <f t="shared" si="191"/>
        <v/>
      </c>
    </row>
    <row r="773" spans="1:42">
      <c r="A773" t="str">
        <f>IF(B773&lt;&gt;"",VLOOKUP(B773,'Agents Postes'!E$3:F$17,2,FALSE),"")</f>
        <v/>
      </c>
      <c r="B773" s="57"/>
      <c r="C773" s="58"/>
      <c r="D773" s="59"/>
      <c r="E773" s="59"/>
      <c r="F773" s="60"/>
      <c r="G773" s="61"/>
      <c r="H773" s="60"/>
      <c r="I773" s="61"/>
      <c r="J773" s="63"/>
      <c r="K773" s="59"/>
      <c r="L773" s="62"/>
      <c r="M773" s="52"/>
      <c r="N773" s="130"/>
      <c r="P773" s="65" t="str">
        <f t="shared" si="192"/>
        <v>NC</v>
      </c>
      <c r="X773" s="89"/>
      <c r="Y773" s="89" t="str">
        <f t="shared" si="182"/>
        <v/>
      </c>
      <c r="Z773" s="89" t="str">
        <f t="shared" si="183"/>
        <v/>
      </c>
      <c r="AA773" s="89" t="str">
        <f t="shared" si="184"/>
        <v/>
      </c>
      <c r="AB773" s="89" t="str">
        <f t="shared" si="185"/>
        <v/>
      </c>
      <c r="AC773" s="89" t="str">
        <f t="shared" si="186"/>
        <v/>
      </c>
      <c r="AD773" s="100" t="str">
        <f t="shared" ref="AD773:AD836" si="193">IF(D773&lt;&gt;"",IF(Y773=1,0,IF(Z773=1,1,IF(AA773=1,2,IF(AB773=1,3,IF(AB773=1,4,5))))),"")</f>
        <v/>
      </c>
      <c r="AE773" s="104" t="str">
        <f t="shared" ref="AE773:AE836" si="194">IF(D773&lt;&gt;"",D773+AD773,"")</f>
        <v/>
      </c>
      <c r="AF773" s="108" t="str">
        <f>IF(AE773&lt;&gt;"",HLOOKUP(AE773,Controle!$2:$3,2,FALSE)+3,"")</f>
        <v/>
      </c>
      <c r="AG773" s="104" t="str">
        <f>IF(AE773&lt;&gt;"",HLOOKUP(AE773,Controle!$2:$3,2,FALSE)+HLOOKUP(AE773,Controle!$2:$3,2,FALSE)*14-8,"")</f>
        <v/>
      </c>
      <c r="AH773" s="105" t="str">
        <f>IF(AJ773&lt;&gt;"",HLOOKUP(AJ773,Controle!$2:$3,2,FALSE)+HLOOKUP(AJ773,Controle!$2:$3,2,FALSE)*14-8,"")</f>
        <v/>
      </c>
      <c r="AI773" s="108" t="str">
        <f>IF(AJ773&lt;&gt;"",HLOOKUP(AJ773,Controle!$2:$3,2,FALSE)+3,"")</f>
        <v/>
      </c>
      <c r="AJ773" s="105" t="str">
        <f t="shared" ref="AJ773:AJ836" si="195">IF(E773&lt;&gt;"",E773-AK773,"")</f>
        <v/>
      </c>
      <c r="AK773" s="101" t="str">
        <f t="shared" ref="AK773:AK836" si="196">IF(E773&lt;&gt;"",IF(AP773=1,0,IF(AO773=1,1,IF(AN773=1,2,IF(AM773=1,1,IF(AL773=1,4,5))))),"")</f>
        <v/>
      </c>
      <c r="AL773" s="89" t="str">
        <f t="shared" si="187"/>
        <v/>
      </c>
      <c r="AM773" s="89" t="str">
        <f t="shared" si="188"/>
        <v/>
      </c>
      <c r="AN773" s="89" t="str">
        <f t="shared" si="189"/>
        <v/>
      </c>
      <c r="AO773" s="89" t="str">
        <f t="shared" si="190"/>
        <v/>
      </c>
      <c r="AP773" s="89" t="str">
        <f t="shared" si="191"/>
        <v/>
      </c>
    </row>
    <row r="774" spans="1:42">
      <c r="A774" t="str">
        <f>IF(B774&lt;&gt;"",VLOOKUP(B774,'Agents Postes'!E$3:F$17,2,FALSE),"")</f>
        <v/>
      </c>
      <c r="B774" s="47"/>
      <c r="C774" s="53"/>
      <c r="D774" s="49"/>
      <c r="E774" s="49"/>
      <c r="F774" s="54"/>
      <c r="G774" s="50"/>
      <c r="H774" s="54"/>
      <c r="I774" s="50"/>
      <c r="J774" s="56"/>
      <c r="K774" s="49"/>
      <c r="L774" s="55"/>
      <c r="M774" s="52"/>
      <c r="N774" s="131"/>
      <c r="P774" s="64" t="str">
        <f t="shared" si="192"/>
        <v>NC</v>
      </c>
      <c r="X774" s="89"/>
      <c r="Y774" s="89" t="str">
        <f t="shared" si="182"/>
        <v/>
      </c>
      <c r="Z774" s="89" t="str">
        <f t="shared" si="183"/>
        <v/>
      </c>
      <c r="AA774" s="89" t="str">
        <f t="shared" si="184"/>
        <v/>
      </c>
      <c r="AB774" s="89" t="str">
        <f t="shared" si="185"/>
        <v/>
      </c>
      <c r="AC774" s="89" t="str">
        <f t="shared" si="186"/>
        <v/>
      </c>
      <c r="AD774" s="100" t="str">
        <f t="shared" si="193"/>
        <v/>
      </c>
      <c r="AE774" s="104" t="str">
        <f t="shared" si="194"/>
        <v/>
      </c>
      <c r="AF774" s="108" t="str">
        <f>IF(AE774&lt;&gt;"",HLOOKUP(AE774,Controle!$2:$3,2,FALSE)+3,"")</f>
        <v/>
      </c>
      <c r="AG774" s="104" t="str">
        <f>IF(AE774&lt;&gt;"",HLOOKUP(AE774,Controle!$2:$3,2,FALSE)+HLOOKUP(AE774,Controle!$2:$3,2,FALSE)*14-8,"")</f>
        <v/>
      </c>
      <c r="AH774" s="105" t="str">
        <f>IF(AJ774&lt;&gt;"",HLOOKUP(AJ774,Controle!$2:$3,2,FALSE)+HLOOKUP(AJ774,Controle!$2:$3,2,FALSE)*14-8,"")</f>
        <v/>
      </c>
      <c r="AI774" s="108" t="str">
        <f>IF(AJ774&lt;&gt;"",HLOOKUP(AJ774,Controle!$2:$3,2,FALSE)+3,"")</f>
        <v/>
      </c>
      <c r="AJ774" s="105" t="str">
        <f t="shared" si="195"/>
        <v/>
      </c>
      <c r="AK774" s="101" t="str">
        <f t="shared" si="196"/>
        <v/>
      </c>
      <c r="AL774" s="89" t="str">
        <f t="shared" si="187"/>
        <v/>
      </c>
      <c r="AM774" s="89" t="str">
        <f t="shared" si="188"/>
        <v/>
      </c>
      <c r="AN774" s="89" t="str">
        <f t="shared" si="189"/>
        <v/>
      </c>
      <c r="AO774" s="89" t="str">
        <f t="shared" si="190"/>
        <v/>
      </c>
      <c r="AP774" s="89" t="str">
        <f t="shared" si="191"/>
        <v/>
      </c>
    </row>
    <row r="775" spans="1:42">
      <c r="A775" t="str">
        <f>IF(B775&lt;&gt;"",VLOOKUP(B775,'Agents Postes'!E$3:F$17,2,FALSE),"")</f>
        <v/>
      </c>
      <c r="B775" s="57"/>
      <c r="C775" s="58"/>
      <c r="D775" s="59"/>
      <c r="E775" s="59"/>
      <c r="F775" s="60"/>
      <c r="G775" s="61"/>
      <c r="H775" s="60"/>
      <c r="I775" s="61"/>
      <c r="J775" s="63"/>
      <c r="K775" s="59"/>
      <c r="L775" s="62"/>
      <c r="M775" s="52"/>
      <c r="N775" s="130"/>
      <c r="P775" s="65" t="str">
        <f t="shared" si="192"/>
        <v>NC</v>
      </c>
      <c r="X775" s="89"/>
      <c r="Y775" s="89" t="str">
        <f t="shared" si="182"/>
        <v/>
      </c>
      <c r="Z775" s="89" t="str">
        <f t="shared" si="183"/>
        <v/>
      </c>
      <c r="AA775" s="89" t="str">
        <f t="shared" si="184"/>
        <v/>
      </c>
      <c r="AB775" s="89" t="str">
        <f t="shared" si="185"/>
        <v/>
      </c>
      <c r="AC775" s="89" t="str">
        <f t="shared" si="186"/>
        <v/>
      </c>
      <c r="AD775" s="100" t="str">
        <f t="shared" si="193"/>
        <v/>
      </c>
      <c r="AE775" s="104" t="str">
        <f t="shared" si="194"/>
        <v/>
      </c>
      <c r="AF775" s="108" t="str">
        <f>IF(AE775&lt;&gt;"",HLOOKUP(AE775,Controle!$2:$3,2,FALSE)+3,"")</f>
        <v/>
      </c>
      <c r="AG775" s="104" t="str">
        <f>IF(AE775&lt;&gt;"",HLOOKUP(AE775,Controle!$2:$3,2,FALSE)+HLOOKUP(AE775,Controle!$2:$3,2,FALSE)*14-8,"")</f>
        <v/>
      </c>
      <c r="AH775" s="105" t="str">
        <f>IF(AJ775&lt;&gt;"",HLOOKUP(AJ775,Controle!$2:$3,2,FALSE)+HLOOKUP(AJ775,Controle!$2:$3,2,FALSE)*14-8,"")</f>
        <v/>
      </c>
      <c r="AI775" s="108" t="str">
        <f>IF(AJ775&lt;&gt;"",HLOOKUP(AJ775,Controle!$2:$3,2,FALSE)+3,"")</f>
        <v/>
      </c>
      <c r="AJ775" s="105" t="str">
        <f t="shared" si="195"/>
        <v/>
      </c>
      <c r="AK775" s="101" t="str">
        <f t="shared" si="196"/>
        <v/>
      </c>
      <c r="AL775" s="89" t="str">
        <f t="shared" si="187"/>
        <v/>
      </c>
      <c r="AM775" s="89" t="str">
        <f t="shared" si="188"/>
        <v/>
      </c>
      <c r="AN775" s="89" t="str">
        <f t="shared" si="189"/>
        <v/>
      </c>
      <c r="AO775" s="89" t="str">
        <f t="shared" si="190"/>
        <v/>
      </c>
      <c r="AP775" s="89" t="str">
        <f t="shared" si="191"/>
        <v/>
      </c>
    </row>
    <row r="776" spans="1:42">
      <c r="A776" t="str">
        <f>IF(B776&lt;&gt;"",VLOOKUP(B776,'Agents Postes'!E$3:F$17,2,FALSE),"")</f>
        <v/>
      </c>
      <c r="B776" s="47"/>
      <c r="C776" s="53"/>
      <c r="D776" s="49"/>
      <c r="E776" s="49"/>
      <c r="F776" s="54"/>
      <c r="G776" s="50"/>
      <c r="H776" s="54"/>
      <c r="I776" s="50"/>
      <c r="J776" s="56"/>
      <c r="K776" s="49"/>
      <c r="L776" s="55"/>
      <c r="M776" s="52"/>
      <c r="N776" s="131"/>
      <c r="P776" s="64" t="str">
        <f t="shared" si="192"/>
        <v>NC</v>
      </c>
      <c r="X776" s="89"/>
      <c r="Y776" s="89" t="str">
        <f t="shared" si="182"/>
        <v/>
      </c>
      <c r="Z776" s="89" t="str">
        <f t="shared" si="183"/>
        <v/>
      </c>
      <c r="AA776" s="89" t="str">
        <f t="shared" si="184"/>
        <v/>
      </c>
      <c r="AB776" s="89" t="str">
        <f t="shared" si="185"/>
        <v/>
      </c>
      <c r="AC776" s="89" t="str">
        <f t="shared" si="186"/>
        <v/>
      </c>
      <c r="AD776" s="100" t="str">
        <f t="shared" si="193"/>
        <v/>
      </c>
      <c r="AE776" s="104" t="str">
        <f t="shared" si="194"/>
        <v/>
      </c>
      <c r="AF776" s="108" t="str">
        <f>IF(AE776&lt;&gt;"",HLOOKUP(AE776,Controle!$2:$3,2,FALSE)+3,"")</f>
        <v/>
      </c>
      <c r="AG776" s="104" t="str">
        <f>IF(AE776&lt;&gt;"",HLOOKUP(AE776,Controle!$2:$3,2,FALSE)+HLOOKUP(AE776,Controle!$2:$3,2,FALSE)*14-8,"")</f>
        <v/>
      </c>
      <c r="AH776" s="105" t="str">
        <f>IF(AJ776&lt;&gt;"",HLOOKUP(AJ776,Controle!$2:$3,2,FALSE)+HLOOKUP(AJ776,Controle!$2:$3,2,FALSE)*14-8,"")</f>
        <v/>
      </c>
      <c r="AI776" s="108" t="str">
        <f>IF(AJ776&lt;&gt;"",HLOOKUP(AJ776,Controle!$2:$3,2,FALSE)+3,"")</f>
        <v/>
      </c>
      <c r="AJ776" s="105" t="str">
        <f t="shared" si="195"/>
        <v/>
      </c>
      <c r="AK776" s="101" t="str">
        <f t="shared" si="196"/>
        <v/>
      </c>
      <c r="AL776" s="89" t="str">
        <f t="shared" si="187"/>
        <v/>
      </c>
      <c r="AM776" s="89" t="str">
        <f t="shared" si="188"/>
        <v/>
      </c>
      <c r="AN776" s="89" t="str">
        <f t="shared" si="189"/>
        <v/>
      </c>
      <c r="AO776" s="89" t="str">
        <f t="shared" si="190"/>
        <v/>
      </c>
      <c r="AP776" s="89" t="str">
        <f t="shared" si="191"/>
        <v/>
      </c>
    </row>
    <row r="777" spans="1:42">
      <c r="A777" t="str">
        <f>IF(B777&lt;&gt;"",VLOOKUP(B777,'Agents Postes'!E$3:F$17,2,FALSE),"")</f>
        <v/>
      </c>
      <c r="B777" s="57"/>
      <c r="C777" s="58"/>
      <c r="D777" s="59"/>
      <c r="E777" s="59"/>
      <c r="F777" s="60"/>
      <c r="G777" s="61"/>
      <c r="H777" s="60"/>
      <c r="I777" s="61"/>
      <c r="J777" s="63"/>
      <c r="K777" s="59"/>
      <c r="L777" s="62"/>
      <c r="M777" s="52"/>
      <c r="N777" s="130"/>
      <c r="P777" s="65" t="str">
        <f t="shared" si="192"/>
        <v>NC</v>
      </c>
      <c r="X777" s="89"/>
      <c r="Y777" s="89" t="str">
        <f t="shared" si="182"/>
        <v/>
      </c>
      <c r="Z777" s="89" t="str">
        <f t="shared" si="183"/>
        <v/>
      </c>
      <c r="AA777" s="89" t="str">
        <f t="shared" si="184"/>
        <v/>
      </c>
      <c r="AB777" s="89" t="str">
        <f t="shared" si="185"/>
        <v/>
      </c>
      <c r="AC777" s="89" t="str">
        <f t="shared" si="186"/>
        <v/>
      </c>
      <c r="AD777" s="100" t="str">
        <f t="shared" si="193"/>
        <v/>
      </c>
      <c r="AE777" s="104" t="str">
        <f t="shared" si="194"/>
        <v/>
      </c>
      <c r="AF777" s="108" t="str">
        <f>IF(AE777&lt;&gt;"",HLOOKUP(AE777,Controle!$2:$3,2,FALSE)+3,"")</f>
        <v/>
      </c>
      <c r="AG777" s="104" t="str">
        <f>IF(AE777&lt;&gt;"",HLOOKUP(AE777,Controle!$2:$3,2,FALSE)+HLOOKUP(AE777,Controle!$2:$3,2,FALSE)*14-8,"")</f>
        <v/>
      </c>
      <c r="AH777" s="105" t="str">
        <f>IF(AJ777&lt;&gt;"",HLOOKUP(AJ777,Controle!$2:$3,2,FALSE)+HLOOKUP(AJ777,Controle!$2:$3,2,FALSE)*14-8,"")</f>
        <v/>
      </c>
      <c r="AI777" s="108" t="str">
        <f>IF(AJ777&lt;&gt;"",HLOOKUP(AJ777,Controle!$2:$3,2,FALSE)+3,"")</f>
        <v/>
      </c>
      <c r="AJ777" s="105" t="str">
        <f t="shared" si="195"/>
        <v/>
      </c>
      <c r="AK777" s="101" t="str">
        <f t="shared" si="196"/>
        <v/>
      </c>
      <c r="AL777" s="89" t="str">
        <f t="shared" si="187"/>
        <v/>
      </c>
      <c r="AM777" s="89" t="str">
        <f t="shared" si="188"/>
        <v/>
      </c>
      <c r="AN777" s="89" t="str">
        <f t="shared" si="189"/>
        <v/>
      </c>
      <c r="AO777" s="89" t="str">
        <f t="shared" si="190"/>
        <v/>
      </c>
      <c r="AP777" s="89" t="str">
        <f t="shared" si="191"/>
        <v/>
      </c>
    </row>
    <row r="778" spans="1:42">
      <c r="A778" t="str">
        <f>IF(B778&lt;&gt;"",VLOOKUP(B778,'Agents Postes'!E$3:F$17,2,FALSE),"")</f>
        <v/>
      </c>
      <c r="B778" s="47"/>
      <c r="C778" s="53"/>
      <c r="D778" s="49"/>
      <c r="E778" s="49"/>
      <c r="F778" s="54"/>
      <c r="G778" s="50"/>
      <c r="H778" s="54"/>
      <c r="I778" s="50"/>
      <c r="J778" s="56"/>
      <c r="K778" s="49"/>
      <c r="L778" s="55"/>
      <c r="M778" s="52"/>
      <c r="N778" s="131"/>
      <c r="P778" s="64" t="str">
        <f t="shared" si="192"/>
        <v>NC</v>
      </c>
      <c r="X778" s="89"/>
      <c r="Y778" s="89" t="str">
        <f t="shared" si="182"/>
        <v/>
      </c>
      <c r="Z778" s="89" t="str">
        <f t="shared" si="183"/>
        <v/>
      </c>
      <c r="AA778" s="89" t="str">
        <f t="shared" si="184"/>
        <v/>
      </c>
      <c r="AB778" s="89" t="str">
        <f t="shared" si="185"/>
        <v/>
      </c>
      <c r="AC778" s="89" t="str">
        <f t="shared" si="186"/>
        <v/>
      </c>
      <c r="AD778" s="100" t="str">
        <f t="shared" si="193"/>
        <v/>
      </c>
      <c r="AE778" s="104" t="str">
        <f t="shared" si="194"/>
        <v/>
      </c>
      <c r="AF778" s="108" t="str">
        <f>IF(AE778&lt;&gt;"",HLOOKUP(AE778,Controle!$2:$3,2,FALSE)+3,"")</f>
        <v/>
      </c>
      <c r="AG778" s="104" t="str">
        <f>IF(AE778&lt;&gt;"",HLOOKUP(AE778,Controle!$2:$3,2,FALSE)+HLOOKUP(AE778,Controle!$2:$3,2,FALSE)*14-8,"")</f>
        <v/>
      </c>
      <c r="AH778" s="105" t="str">
        <f>IF(AJ778&lt;&gt;"",HLOOKUP(AJ778,Controle!$2:$3,2,FALSE)+HLOOKUP(AJ778,Controle!$2:$3,2,FALSE)*14-8,"")</f>
        <v/>
      </c>
      <c r="AI778" s="108" t="str">
        <f>IF(AJ778&lt;&gt;"",HLOOKUP(AJ778,Controle!$2:$3,2,FALSE)+3,"")</f>
        <v/>
      </c>
      <c r="AJ778" s="105" t="str">
        <f t="shared" si="195"/>
        <v/>
      </c>
      <c r="AK778" s="101" t="str">
        <f t="shared" si="196"/>
        <v/>
      </c>
      <c r="AL778" s="89" t="str">
        <f t="shared" si="187"/>
        <v/>
      </c>
      <c r="AM778" s="89" t="str">
        <f t="shared" si="188"/>
        <v/>
      </c>
      <c r="AN778" s="89" t="str">
        <f t="shared" si="189"/>
        <v/>
      </c>
      <c r="AO778" s="89" t="str">
        <f t="shared" si="190"/>
        <v/>
      </c>
      <c r="AP778" s="89" t="str">
        <f t="shared" si="191"/>
        <v/>
      </c>
    </row>
    <row r="779" spans="1:42">
      <c r="A779" t="str">
        <f>IF(B779&lt;&gt;"",VLOOKUP(B779,'Agents Postes'!E$3:F$17,2,FALSE),"")</f>
        <v/>
      </c>
      <c r="B779" s="57"/>
      <c r="C779" s="58"/>
      <c r="D779" s="59"/>
      <c r="E779" s="59"/>
      <c r="F779" s="60"/>
      <c r="G779" s="61"/>
      <c r="H779" s="60"/>
      <c r="I779" s="61"/>
      <c r="J779" s="63"/>
      <c r="K779" s="59"/>
      <c r="L779" s="62"/>
      <c r="M779" s="52"/>
      <c r="N779" s="130"/>
      <c r="P779" s="65" t="str">
        <f t="shared" si="192"/>
        <v>NC</v>
      </c>
      <c r="X779" s="89"/>
      <c r="Y779" s="89" t="str">
        <f t="shared" si="182"/>
        <v/>
      </c>
      <c r="Z779" s="89" t="str">
        <f t="shared" si="183"/>
        <v/>
      </c>
      <c r="AA779" s="89" t="str">
        <f t="shared" si="184"/>
        <v/>
      </c>
      <c r="AB779" s="89" t="str">
        <f t="shared" si="185"/>
        <v/>
      </c>
      <c r="AC779" s="89" t="str">
        <f t="shared" si="186"/>
        <v/>
      </c>
      <c r="AD779" s="100" t="str">
        <f t="shared" si="193"/>
        <v/>
      </c>
      <c r="AE779" s="104" t="str">
        <f t="shared" si="194"/>
        <v/>
      </c>
      <c r="AF779" s="108" t="str">
        <f>IF(AE779&lt;&gt;"",HLOOKUP(AE779,Controle!$2:$3,2,FALSE)+3,"")</f>
        <v/>
      </c>
      <c r="AG779" s="104" t="str">
        <f>IF(AE779&lt;&gt;"",HLOOKUP(AE779,Controle!$2:$3,2,FALSE)+HLOOKUP(AE779,Controle!$2:$3,2,FALSE)*14-8,"")</f>
        <v/>
      </c>
      <c r="AH779" s="105" t="str">
        <f>IF(AJ779&lt;&gt;"",HLOOKUP(AJ779,Controle!$2:$3,2,FALSE)+HLOOKUP(AJ779,Controle!$2:$3,2,FALSE)*14-8,"")</f>
        <v/>
      </c>
      <c r="AI779" s="108" t="str">
        <f>IF(AJ779&lt;&gt;"",HLOOKUP(AJ779,Controle!$2:$3,2,FALSE)+3,"")</f>
        <v/>
      </c>
      <c r="AJ779" s="105" t="str">
        <f t="shared" si="195"/>
        <v/>
      </c>
      <c r="AK779" s="101" t="str">
        <f t="shared" si="196"/>
        <v/>
      </c>
      <c r="AL779" s="89" t="str">
        <f t="shared" si="187"/>
        <v/>
      </c>
      <c r="AM779" s="89" t="str">
        <f t="shared" si="188"/>
        <v/>
      </c>
      <c r="AN779" s="89" t="str">
        <f t="shared" si="189"/>
        <v/>
      </c>
      <c r="AO779" s="89" t="str">
        <f t="shared" si="190"/>
        <v/>
      </c>
      <c r="AP779" s="89" t="str">
        <f t="shared" si="191"/>
        <v/>
      </c>
    </row>
    <row r="780" spans="1:42">
      <c r="A780" t="str">
        <f>IF(B780&lt;&gt;"",VLOOKUP(B780,'Agents Postes'!E$3:F$17,2,FALSE),"")</f>
        <v/>
      </c>
      <c r="B780" s="47"/>
      <c r="C780" s="53"/>
      <c r="D780" s="49"/>
      <c r="E780" s="49"/>
      <c r="F780" s="54"/>
      <c r="G780" s="50"/>
      <c r="H780" s="54"/>
      <c r="I780" s="50"/>
      <c r="J780" s="56"/>
      <c r="K780" s="49"/>
      <c r="L780" s="55"/>
      <c r="M780" s="52"/>
      <c r="N780" s="131"/>
      <c r="P780" s="64" t="str">
        <f t="shared" si="192"/>
        <v>NC</v>
      </c>
      <c r="X780" s="89"/>
      <c r="Y780" s="89" t="str">
        <f t="shared" si="182"/>
        <v/>
      </c>
      <c r="Z780" s="89" t="str">
        <f t="shared" si="183"/>
        <v/>
      </c>
      <c r="AA780" s="89" t="str">
        <f t="shared" si="184"/>
        <v/>
      </c>
      <c r="AB780" s="89" t="str">
        <f t="shared" si="185"/>
        <v/>
      </c>
      <c r="AC780" s="89" t="str">
        <f t="shared" si="186"/>
        <v/>
      </c>
      <c r="AD780" s="100" t="str">
        <f t="shared" si="193"/>
        <v/>
      </c>
      <c r="AE780" s="104" t="str">
        <f t="shared" si="194"/>
        <v/>
      </c>
      <c r="AF780" s="108" t="str">
        <f>IF(AE780&lt;&gt;"",HLOOKUP(AE780,Controle!$2:$3,2,FALSE)+3,"")</f>
        <v/>
      </c>
      <c r="AG780" s="104" t="str">
        <f>IF(AE780&lt;&gt;"",HLOOKUP(AE780,Controle!$2:$3,2,FALSE)+HLOOKUP(AE780,Controle!$2:$3,2,FALSE)*14-8,"")</f>
        <v/>
      </c>
      <c r="AH780" s="105" t="str">
        <f>IF(AJ780&lt;&gt;"",HLOOKUP(AJ780,Controle!$2:$3,2,FALSE)+HLOOKUP(AJ780,Controle!$2:$3,2,FALSE)*14-8,"")</f>
        <v/>
      </c>
      <c r="AI780" s="108" t="str">
        <f>IF(AJ780&lt;&gt;"",HLOOKUP(AJ780,Controle!$2:$3,2,FALSE)+3,"")</f>
        <v/>
      </c>
      <c r="AJ780" s="105" t="str">
        <f t="shared" si="195"/>
        <v/>
      </c>
      <c r="AK780" s="101" t="str">
        <f t="shared" si="196"/>
        <v/>
      </c>
      <c r="AL780" s="89" t="str">
        <f t="shared" si="187"/>
        <v/>
      </c>
      <c r="AM780" s="89" t="str">
        <f t="shared" si="188"/>
        <v/>
      </c>
      <c r="AN780" s="89" t="str">
        <f t="shared" si="189"/>
        <v/>
      </c>
      <c r="AO780" s="89" t="str">
        <f t="shared" si="190"/>
        <v/>
      </c>
      <c r="AP780" s="89" t="str">
        <f t="shared" si="191"/>
        <v/>
      </c>
    </row>
    <row r="781" spans="1:42">
      <c r="A781" t="str">
        <f>IF(B781&lt;&gt;"",VLOOKUP(B781,'Agents Postes'!E$3:F$17,2,FALSE),"")</f>
        <v/>
      </c>
      <c r="B781" s="57"/>
      <c r="C781" s="58"/>
      <c r="D781" s="59"/>
      <c r="E781" s="59"/>
      <c r="F781" s="60"/>
      <c r="G781" s="61"/>
      <c r="H781" s="60"/>
      <c r="I781" s="61"/>
      <c r="J781" s="63"/>
      <c r="K781" s="59"/>
      <c r="L781" s="62"/>
      <c r="M781" s="52"/>
      <c r="N781" s="130"/>
      <c r="P781" s="65" t="str">
        <f t="shared" si="192"/>
        <v>NC</v>
      </c>
      <c r="X781" s="89"/>
      <c r="Y781" s="89" t="str">
        <f t="shared" si="182"/>
        <v/>
      </c>
      <c r="Z781" s="89" t="str">
        <f t="shared" si="183"/>
        <v/>
      </c>
      <c r="AA781" s="89" t="str">
        <f t="shared" si="184"/>
        <v/>
      </c>
      <c r="AB781" s="89" t="str">
        <f t="shared" si="185"/>
        <v/>
      </c>
      <c r="AC781" s="89" t="str">
        <f t="shared" si="186"/>
        <v/>
      </c>
      <c r="AD781" s="100" t="str">
        <f t="shared" si="193"/>
        <v/>
      </c>
      <c r="AE781" s="104" t="str">
        <f t="shared" si="194"/>
        <v/>
      </c>
      <c r="AF781" s="108" t="str">
        <f>IF(AE781&lt;&gt;"",HLOOKUP(AE781,Controle!$2:$3,2,FALSE)+3,"")</f>
        <v/>
      </c>
      <c r="AG781" s="104" t="str">
        <f>IF(AE781&lt;&gt;"",HLOOKUP(AE781,Controle!$2:$3,2,FALSE)+HLOOKUP(AE781,Controle!$2:$3,2,FALSE)*14-8,"")</f>
        <v/>
      </c>
      <c r="AH781" s="105" t="str">
        <f>IF(AJ781&lt;&gt;"",HLOOKUP(AJ781,Controle!$2:$3,2,FALSE)+HLOOKUP(AJ781,Controle!$2:$3,2,FALSE)*14-8,"")</f>
        <v/>
      </c>
      <c r="AI781" s="108" t="str">
        <f>IF(AJ781&lt;&gt;"",HLOOKUP(AJ781,Controle!$2:$3,2,FALSE)+3,"")</f>
        <v/>
      </c>
      <c r="AJ781" s="105" t="str">
        <f t="shared" si="195"/>
        <v/>
      </c>
      <c r="AK781" s="101" t="str">
        <f t="shared" si="196"/>
        <v/>
      </c>
      <c r="AL781" s="89" t="str">
        <f t="shared" si="187"/>
        <v/>
      </c>
      <c r="AM781" s="89" t="str">
        <f t="shared" si="188"/>
        <v/>
      </c>
      <c r="AN781" s="89" t="str">
        <f t="shared" si="189"/>
        <v/>
      </c>
      <c r="AO781" s="89" t="str">
        <f t="shared" si="190"/>
        <v/>
      </c>
      <c r="AP781" s="89" t="str">
        <f t="shared" si="191"/>
        <v/>
      </c>
    </row>
    <row r="782" spans="1:42">
      <c r="A782" t="str">
        <f>IF(B782&lt;&gt;"",VLOOKUP(B782,'Agents Postes'!E$3:F$17,2,FALSE),"")</f>
        <v/>
      </c>
      <c r="B782" s="47"/>
      <c r="C782" s="53"/>
      <c r="D782" s="49"/>
      <c r="E782" s="49"/>
      <c r="F782" s="54"/>
      <c r="G782" s="50"/>
      <c r="H782" s="54"/>
      <c r="I782" s="50"/>
      <c r="J782" s="56"/>
      <c r="K782" s="49"/>
      <c r="L782" s="55"/>
      <c r="M782" s="52"/>
      <c r="N782" s="131"/>
      <c r="P782" s="64" t="str">
        <f t="shared" si="192"/>
        <v>NC</v>
      </c>
      <c r="X782" s="89"/>
      <c r="Y782" s="89" t="str">
        <f t="shared" si="182"/>
        <v/>
      </c>
      <c r="Z782" s="89" t="str">
        <f t="shared" si="183"/>
        <v/>
      </c>
      <c r="AA782" s="89" t="str">
        <f t="shared" si="184"/>
        <v/>
      </c>
      <c r="AB782" s="89" t="str">
        <f t="shared" si="185"/>
        <v/>
      </c>
      <c r="AC782" s="89" t="str">
        <f t="shared" si="186"/>
        <v/>
      </c>
      <c r="AD782" s="100" t="str">
        <f t="shared" si="193"/>
        <v/>
      </c>
      <c r="AE782" s="104" t="str">
        <f t="shared" si="194"/>
        <v/>
      </c>
      <c r="AF782" s="108" t="str">
        <f>IF(AE782&lt;&gt;"",HLOOKUP(AE782,Controle!$2:$3,2,FALSE)+3,"")</f>
        <v/>
      </c>
      <c r="AG782" s="104" t="str">
        <f>IF(AE782&lt;&gt;"",HLOOKUP(AE782,Controle!$2:$3,2,FALSE)+HLOOKUP(AE782,Controle!$2:$3,2,FALSE)*14-8,"")</f>
        <v/>
      </c>
      <c r="AH782" s="105" t="str">
        <f>IF(AJ782&lt;&gt;"",HLOOKUP(AJ782,Controle!$2:$3,2,FALSE)+HLOOKUP(AJ782,Controle!$2:$3,2,FALSE)*14-8,"")</f>
        <v/>
      </c>
      <c r="AI782" s="108" t="str">
        <f>IF(AJ782&lt;&gt;"",HLOOKUP(AJ782,Controle!$2:$3,2,FALSE)+3,"")</f>
        <v/>
      </c>
      <c r="AJ782" s="105" t="str">
        <f t="shared" si="195"/>
        <v/>
      </c>
      <c r="AK782" s="101" t="str">
        <f t="shared" si="196"/>
        <v/>
      </c>
      <c r="AL782" s="89" t="str">
        <f t="shared" si="187"/>
        <v/>
      </c>
      <c r="AM782" s="89" t="str">
        <f t="shared" si="188"/>
        <v/>
      </c>
      <c r="AN782" s="89" t="str">
        <f t="shared" si="189"/>
        <v/>
      </c>
      <c r="AO782" s="89" t="str">
        <f t="shared" si="190"/>
        <v/>
      </c>
      <c r="AP782" s="89" t="str">
        <f t="shared" si="191"/>
        <v/>
      </c>
    </row>
    <row r="783" spans="1:42">
      <c r="A783" t="str">
        <f>IF(B783&lt;&gt;"",VLOOKUP(B783,'Agents Postes'!E$3:F$17,2,FALSE),"")</f>
        <v/>
      </c>
      <c r="B783" s="57"/>
      <c r="C783" s="58"/>
      <c r="D783" s="59"/>
      <c r="E783" s="59"/>
      <c r="F783" s="60"/>
      <c r="G783" s="61"/>
      <c r="H783" s="60"/>
      <c r="I783" s="61"/>
      <c r="J783" s="63"/>
      <c r="K783" s="59"/>
      <c r="L783" s="62"/>
      <c r="M783" s="52"/>
      <c r="N783" s="130"/>
      <c r="P783" s="65" t="str">
        <f t="shared" si="192"/>
        <v>NC</v>
      </c>
      <c r="X783" s="89"/>
      <c r="Y783" s="89" t="str">
        <f t="shared" si="182"/>
        <v/>
      </c>
      <c r="Z783" s="89" t="str">
        <f t="shared" si="183"/>
        <v/>
      </c>
      <c r="AA783" s="89" t="str">
        <f t="shared" si="184"/>
        <v/>
      </c>
      <c r="AB783" s="89" t="str">
        <f t="shared" si="185"/>
        <v/>
      </c>
      <c r="AC783" s="89" t="str">
        <f t="shared" si="186"/>
        <v/>
      </c>
      <c r="AD783" s="100" t="str">
        <f t="shared" si="193"/>
        <v/>
      </c>
      <c r="AE783" s="104" t="str">
        <f t="shared" si="194"/>
        <v/>
      </c>
      <c r="AF783" s="108" t="str">
        <f>IF(AE783&lt;&gt;"",HLOOKUP(AE783,Controle!$2:$3,2,FALSE)+3,"")</f>
        <v/>
      </c>
      <c r="AG783" s="104" t="str">
        <f>IF(AE783&lt;&gt;"",HLOOKUP(AE783,Controle!$2:$3,2,FALSE)+HLOOKUP(AE783,Controle!$2:$3,2,FALSE)*14-8,"")</f>
        <v/>
      </c>
      <c r="AH783" s="105" t="str">
        <f>IF(AJ783&lt;&gt;"",HLOOKUP(AJ783,Controle!$2:$3,2,FALSE)+HLOOKUP(AJ783,Controle!$2:$3,2,FALSE)*14-8,"")</f>
        <v/>
      </c>
      <c r="AI783" s="108" t="str">
        <f>IF(AJ783&lt;&gt;"",HLOOKUP(AJ783,Controle!$2:$3,2,FALSE)+3,"")</f>
        <v/>
      </c>
      <c r="AJ783" s="105" t="str">
        <f t="shared" si="195"/>
        <v/>
      </c>
      <c r="AK783" s="101" t="str">
        <f t="shared" si="196"/>
        <v/>
      </c>
      <c r="AL783" s="89" t="str">
        <f t="shared" si="187"/>
        <v/>
      </c>
      <c r="AM783" s="89" t="str">
        <f t="shared" si="188"/>
        <v/>
      </c>
      <c r="AN783" s="89" t="str">
        <f t="shared" si="189"/>
        <v/>
      </c>
      <c r="AO783" s="89" t="str">
        <f t="shared" si="190"/>
        <v/>
      </c>
      <c r="AP783" s="89" t="str">
        <f t="shared" si="191"/>
        <v/>
      </c>
    </row>
    <row r="784" spans="1:42">
      <c r="A784" t="str">
        <f>IF(B784&lt;&gt;"",VLOOKUP(B784,'Agents Postes'!E$3:F$17,2,FALSE),"")</f>
        <v/>
      </c>
      <c r="B784" s="47"/>
      <c r="C784" s="53"/>
      <c r="D784" s="49"/>
      <c r="E784" s="49"/>
      <c r="F784" s="54"/>
      <c r="G784" s="50"/>
      <c r="H784" s="54"/>
      <c r="I784" s="50"/>
      <c r="J784" s="56"/>
      <c r="K784" s="49"/>
      <c r="L784" s="55"/>
      <c r="M784" s="52"/>
      <c r="N784" s="131"/>
      <c r="P784" s="64" t="str">
        <f t="shared" si="192"/>
        <v>NC</v>
      </c>
      <c r="X784" s="89"/>
      <c r="Y784" s="89" t="str">
        <f t="shared" si="182"/>
        <v/>
      </c>
      <c r="Z784" s="89" t="str">
        <f t="shared" si="183"/>
        <v/>
      </c>
      <c r="AA784" s="89" t="str">
        <f t="shared" si="184"/>
        <v/>
      </c>
      <c r="AB784" s="89" t="str">
        <f t="shared" si="185"/>
        <v/>
      </c>
      <c r="AC784" s="89" t="str">
        <f t="shared" si="186"/>
        <v/>
      </c>
      <c r="AD784" s="100" t="str">
        <f t="shared" si="193"/>
        <v/>
      </c>
      <c r="AE784" s="104" t="str">
        <f t="shared" si="194"/>
        <v/>
      </c>
      <c r="AF784" s="108" t="str">
        <f>IF(AE784&lt;&gt;"",HLOOKUP(AE784,Controle!$2:$3,2,FALSE)+3,"")</f>
        <v/>
      </c>
      <c r="AG784" s="104" t="str">
        <f>IF(AE784&lt;&gt;"",HLOOKUP(AE784,Controle!$2:$3,2,FALSE)+HLOOKUP(AE784,Controle!$2:$3,2,FALSE)*14-8,"")</f>
        <v/>
      </c>
      <c r="AH784" s="105" t="str">
        <f>IF(AJ784&lt;&gt;"",HLOOKUP(AJ784,Controle!$2:$3,2,FALSE)+HLOOKUP(AJ784,Controle!$2:$3,2,FALSE)*14-8,"")</f>
        <v/>
      </c>
      <c r="AI784" s="108" t="str">
        <f>IF(AJ784&lt;&gt;"",HLOOKUP(AJ784,Controle!$2:$3,2,FALSE)+3,"")</f>
        <v/>
      </c>
      <c r="AJ784" s="105" t="str">
        <f t="shared" si="195"/>
        <v/>
      </c>
      <c r="AK784" s="101" t="str">
        <f t="shared" si="196"/>
        <v/>
      </c>
      <c r="AL784" s="89" t="str">
        <f t="shared" si="187"/>
        <v/>
      </c>
      <c r="AM784" s="89" t="str">
        <f t="shared" si="188"/>
        <v/>
      </c>
      <c r="AN784" s="89" t="str">
        <f t="shared" si="189"/>
        <v/>
      </c>
      <c r="AO784" s="89" t="str">
        <f t="shared" si="190"/>
        <v/>
      </c>
      <c r="AP784" s="89" t="str">
        <f t="shared" si="191"/>
        <v/>
      </c>
    </row>
    <row r="785" spans="1:42">
      <c r="A785" t="str">
        <f>IF(B785&lt;&gt;"",VLOOKUP(B785,'Agents Postes'!E$3:F$17,2,FALSE),"")</f>
        <v/>
      </c>
      <c r="B785" s="57"/>
      <c r="C785" s="58"/>
      <c r="D785" s="59"/>
      <c r="E785" s="59"/>
      <c r="F785" s="60"/>
      <c r="G785" s="61"/>
      <c r="H785" s="60"/>
      <c r="I785" s="61"/>
      <c r="J785" s="63"/>
      <c r="K785" s="59"/>
      <c r="L785" s="62"/>
      <c r="M785" s="52"/>
      <c r="N785" s="130"/>
      <c r="P785" s="65" t="str">
        <f t="shared" si="192"/>
        <v>NC</v>
      </c>
      <c r="X785" s="89"/>
      <c r="Y785" s="89" t="str">
        <f t="shared" si="182"/>
        <v/>
      </c>
      <c r="Z785" s="89" t="str">
        <f t="shared" si="183"/>
        <v/>
      </c>
      <c r="AA785" s="89" t="str">
        <f t="shared" si="184"/>
        <v/>
      </c>
      <c r="AB785" s="89" t="str">
        <f t="shared" si="185"/>
        <v/>
      </c>
      <c r="AC785" s="89" t="str">
        <f t="shared" si="186"/>
        <v/>
      </c>
      <c r="AD785" s="100" t="str">
        <f t="shared" si="193"/>
        <v/>
      </c>
      <c r="AE785" s="104" t="str">
        <f t="shared" si="194"/>
        <v/>
      </c>
      <c r="AF785" s="108" t="str">
        <f>IF(AE785&lt;&gt;"",HLOOKUP(AE785,Controle!$2:$3,2,FALSE)+3,"")</f>
        <v/>
      </c>
      <c r="AG785" s="104" t="str">
        <f>IF(AE785&lt;&gt;"",HLOOKUP(AE785,Controle!$2:$3,2,FALSE)+HLOOKUP(AE785,Controle!$2:$3,2,FALSE)*14-8,"")</f>
        <v/>
      </c>
      <c r="AH785" s="105" t="str">
        <f>IF(AJ785&lt;&gt;"",HLOOKUP(AJ785,Controle!$2:$3,2,FALSE)+HLOOKUP(AJ785,Controle!$2:$3,2,FALSE)*14-8,"")</f>
        <v/>
      </c>
      <c r="AI785" s="108" t="str">
        <f>IF(AJ785&lt;&gt;"",HLOOKUP(AJ785,Controle!$2:$3,2,FALSE)+3,"")</f>
        <v/>
      </c>
      <c r="AJ785" s="105" t="str">
        <f t="shared" si="195"/>
        <v/>
      </c>
      <c r="AK785" s="101" t="str">
        <f t="shared" si="196"/>
        <v/>
      </c>
      <c r="AL785" s="89" t="str">
        <f t="shared" si="187"/>
        <v/>
      </c>
      <c r="AM785" s="89" t="str">
        <f t="shared" si="188"/>
        <v/>
      </c>
      <c r="AN785" s="89" t="str">
        <f t="shared" si="189"/>
        <v/>
      </c>
      <c r="AO785" s="89" t="str">
        <f t="shared" si="190"/>
        <v/>
      </c>
      <c r="AP785" s="89" t="str">
        <f t="shared" si="191"/>
        <v/>
      </c>
    </row>
    <row r="786" spans="1:42">
      <c r="A786" t="str">
        <f>IF(B786&lt;&gt;"",VLOOKUP(B786,'Agents Postes'!E$3:F$17,2,FALSE),"")</f>
        <v/>
      </c>
      <c r="B786" s="47"/>
      <c r="C786" s="53"/>
      <c r="D786" s="49"/>
      <c r="E786" s="49"/>
      <c r="F786" s="54"/>
      <c r="G786" s="50"/>
      <c r="H786" s="54"/>
      <c r="I786" s="50"/>
      <c r="J786" s="56"/>
      <c r="K786" s="49"/>
      <c r="L786" s="55"/>
      <c r="M786" s="52"/>
      <c r="N786" s="131"/>
      <c r="P786" s="64" t="str">
        <f t="shared" si="192"/>
        <v>NC</v>
      </c>
      <c r="X786" s="89"/>
      <c r="Y786" s="89" t="str">
        <f t="shared" si="182"/>
        <v/>
      </c>
      <c r="Z786" s="89" t="str">
        <f t="shared" si="183"/>
        <v/>
      </c>
      <c r="AA786" s="89" t="str">
        <f t="shared" si="184"/>
        <v/>
      </c>
      <c r="AB786" s="89" t="str">
        <f t="shared" si="185"/>
        <v/>
      </c>
      <c r="AC786" s="89" t="str">
        <f t="shared" si="186"/>
        <v/>
      </c>
      <c r="AD786" s="100" t="str">
        <f t="shared" si="193"/>
        <v/>
      </c>
      <c r="AE786" s="104" t="str">
        <f t="shared" si="194"/>
        <v/>
      </c>
      <c r="AF786" s="108" t="str">
        <f>IF(AE786&lt;&gt;"",HLOOKUP(AE786,Controle!$2:$3,2,FALSE)+3,"")</f>
        <v/>
      </c>
      <c r="AG786" s="104" t="str">
        <f>IF(AE786&lt;&gt;"",HLOOKUP(AE786,Controle!$2:$3,2,FALSE)+HLOOKUP(AE786,Controle!$2:$3,2,FALSE)*14-8,"")</f>
        <v/>
      </c>
      <c r="AH786" s="105" t="str">
        <f>IF(AJ786&lt;&gt;"",HLOOKUP(AJ786,Controle!$2:$3,2,FALSE)+HLOOKUP(AJ786,Controle!$2:$3,2,FALSE)*14-8,"")</f>
        <v/>
      </c>
      <c r="AI786" s="108" t="str">
        <f>IF(AJ786&lt;&gt;"",HLOOKUP(AJ786,Controle!$2:$3,2,FALSE)+3,"")</f>
        <v/>
      </c>
      <c r="AJ786" s="105" t="str">
        <f t="shared" si="195"/>
        <v/>
      </c>
      <c r="AK786" s="101" t="str">
        <f t="shared" si="196"/>
        <v/>
      </c>
      <c r="AL786" s="89" t="str">
        <f t="shared" si="187"/>
        <v/>
      </c>
      <c r="AM786" s="89" t="str">
        <f t="shared" si="188"/>
        <v/>
      </c>
      <c r="AN786" s="89" t="str">
        <f t="shared" si="189"/>
        <v/>
      </c>
      <c r="AO786" s="89" t="str">
        <f t="shared" si="190"/>
        <v/>
      </c>
      <c r="AP786" s="89" t="str">
        <f t="shared" si="191"/>
        <v/>
      </c>
    </row>
    <row r="787" spans="1:42">
      <c r="A787" t="str">
        <f>IF(B787&lt;&gt;"",VLOOKUP(B787,'Agents Postes'!E$3:F$17,2,FALSE),"")</f>
        <v/>
      </c>
      <c r="B787" s="57"/>
      <c r="C787" s="58"/>
      <c r="D787" s="59"/>
      <c r="E787" s="59"/>
      <c r="F787" s="60"/>
      <c r="G787" s="61"/>
      <c r="H787" s="60"/>
      <c r="I787" s="61"/>
      <c r="J787" s="63"/>
      <c r="K787" s="59"/>
      <c r="L787" s="62"/>
      <c r="M787" s="52"/>
      <c r="N787" s="130"/>
      <c r="P787" s="65" t="str">
        <f t="shared" si="192"/>
        <v>NC</v>
      </c>
      <c r="X787" s="89"/>
      <c r="Y787" s="89" t="str">
        <f t="shared" si="182"/>
        <v/>
      </c>
      <c r="Z787" s="89" t="str">
        <f t="shared" si="183"/>
        <v/>
      </c>
      <c r="AA787" s="89" t="str">
        <f t="shared" si="184"/>
        <v/>
      </c>
      <c r="AB787" s="89" t="str">
        <f t="shared" si="185"/>
        <v/>
      </c>
      <c r="AC787" s="89" t="str">
        <f t="shared" si="186"/>
        <v/>
      </c>
      <c r="AD787" s="100" t="str">
        <f t="shared" si="193"/>
        <v/>
      </c>
      <c r="AE787" s="104" t="str">
        <f t="shared" si="194"/>
        <v/>
      </c>
      <c r="AF787" s="108" t="str">
        <f>IF(AE787&lt;&gt;"",HLOOKUP(AE787,Controle!$2:$3,2,FALSE)+3,"")</f>
        <v/>
      </c>
      <c r="AG787" s="104" t="str">
        <f>IF(AE787&lt;&gt;"",HLOOKUP(AE787,Controle!$2:$3,2,FALSE)+HLOOKUP(AE787,Controle!$2:$3,2,FALSE)*14-8,"")</f>
        <v/>
      </c>
      <c r="AH787" s="105" t="str">
        <f>IF(AJ787&lt;&gt;"",HLOOKUP(AJ787,Controle!$2:$3,2,FALSE)+HLOOKUP(AJ787,Controle!$2:$3,2,FALSE)*14-8,"")</f>
        <v/>
      </c>
      <c r="AI787" s="108" t="str">
        <f>IF(AJ787&lt;&gt;"",HLOOKUP(AJ787,Controle!$2:$3,2,FALSE)+3,"")</f>
        <v/>
      </c>
      <c r="AJ787" s="105" t="str">
        <f t="shared" si="195"/>
        <v/>
      </c>
      <c r="AK787" s="101" t="str">
        <f t="shared" si="196"/>
        <v/>
      </c>
      <c r="AL787" s="89" t="str">
        <f t="shared" si="187"/>
        <v/>
      </c>
      <c r="AM787" s="89" t="str">
        <f t="shared" si="188"/>
        <v/>
      </c>
      <c r="AN787" s="89" t="str">
        <f t="shared" si="189"/>
        <v/>
      </c>
      <c r="AO787" s="89" t="str">
        <f t="shared" si="190"/>
        <v/>
      </c>
      <c r="AP787" s="89" t="str">
        <f t="shared" si="191"/>
        <v/>
      </c>
    </row>
    <row r="788" spans="1:42">
      <c r="A788" t="str">
        <f>IF(B788&lt;&gt;"",VLOOKUP(B788,'Agents Postes'!E$3:F$17,2,FALSE),"")</f>
        <v/>
      </c>
      <c r="B788" s="47"/>
      <c r="C788" s="53"/>
      <c r="D788" s="49"/>
      <c r="E788" s="49"/>
      <c r="F788" s="54"/>
      <c r="G788" s="50"/>
      <c r="H788" s="54"/>
      <c r="I788" s="50"/>
      <c r="J788" s="56"/>
      <c r="K788" s="49"/>
      <c r="L788" s="55"/>
      <c r="M788" s="52"/>
      <c r="N788" s="131"/>
      <c r="P788" s="64" t="str">
        <f t="shared" si="192"/>
        <v>NC</v>
      </c>
      <c r="X788" s="89"/>
      <c r="Y788" s="89" t="str">
        <f t="shared" si="182"/>
        <v/>
      </c>
      <c r="Z788" s="89" t="str">
        <f t="shared" si="183"/>
        <v/>
      </c>
      <c r="AA788" s="89" t="str">
        <f t="shared" si="184"/>
        <v/>
      </c>
      <c r="AB788" s="89" t="str">
        <f t="shared" si="185"/>
        <v/>
      </c>
      <c r="AC788" s="89" t="str">
        <f t="shared" si="186"/>
        <v/>
      </c>
      <c r="AD788" s="100" t="str">
        <f t="shared" si="193"/>
        <v/>
      </c>
      <c r="AE788" s="104" t="str">
        <f t="shared" si="194"/>
        <v/>
      </c>
      <c r="AF788" s="108" t="str">
        <f>IF(AE788&lt;&gt;"",HLOOKUP(AE788,Controle!$2:$3,2,FALSE)+3,"")</f>
        <v/>
      </c>
      <c r="AG788" s="104" t="str">
        <f>IF(AE788&lt;&gt;"",HLOOKUP(AE788,Controle!$2:$3,2,FALSE)+HLOOKUP(AE788,Controle!$2:$3,2,FALSE)*14-8,"")</f>
        <v/>
      </c>
      <c r="AH788" s="105" t="str">
        <f>IF(AJ788&lt;&gt;"",HLOOKUP(AJ788,Controle!$2:$3,2,FALSE)+HLOOKUP(AJ788,Controle!$2:$3,2,FALSE)*14-8,"")</f>
        <v/>
      </c>
      <c r="AI788" s="108" t="str">
        <f>IF(AJ788&lt;&gt;"",HLOOKUP(AJ788,Controle!$2:$3,2,FALSE)+3,"")</f>
        <v/>
      </c>
      <c r="AJ788" s="105" t="str">
        <f t="shared" si="195"/>
        <v/>
      </c>
      <c r="AK788" s="101" t="str">
        <f t="shared" si="196"/>
        <v/>
      </c>
      <c r="AL788" s="89" t="str">
        <f t="shared" si="187"/>
        <v/>
      </c>
      <c r="AM788" s="89" t="str">
        <f t="shared" si="188"/>
        <v/>
      </c>
      <c r="AN788" s="89" t="str">
        <f t="shared" si="189"/>
        <v/>
      </c>
      <c r="AO788" s="89" t="str">
        <f t="shared" si="190"/>
        <v/>
      </c>
      <c r="AP788" s="89" t="str">
        <f t="shared" si="191"/>
        <v/>
      </c>
    </row>
    <row r="789" spans="1:42">
      <c r="A789" t="str">
        <f>IF(B789&lt;&gt;"",VLOOKUP(B789,'Agents Postes'!E$3:F$17,2,FALSE),"")</f>
        <v/>
      </c>
      <c r="B789" s="57"/>
      <c r="C789" s="58"/>
      <c r="D789" s="59"/>
      <c r="E789" s="59"/>
      <c r="F789" s="60"/>
      <c r="G789" s="61"/>
      <c r="H789" s="60"/>
      <c r="I789" s="61"/>
      <c r="J789" s="63"/>
      <c r="K789" s="59"/>
      <c r="L789" s="62"/>
      <c r="M789" s="52"/>
      <c r="N789" s="130"/>
      <c r="P789" s="65" t="str">
        <f t="shared" si="192"/>
        <v>NC</v>
      </c>
      <c r="X789" s="89"/>
      <c r="Y789" s="89" t="str">
        <f t="shared" si="182"/>
        <v/>
      </c>
      <c r="Z789" s="89" t="str">
        <f t="shared" si="183"/>
        <v/>
      </c>
      <c r="AA789" s="89" t="str">
        <f t="shared" si="184"/>
        <v/>
      </c>
      <c r="AB789" s="89" t="str">
        <f t="shared" si="185"/>
        <v/>
      </c>
      <c r="AC789" s="89" t="str">
        <f t="shared" si="186"/>
        <v/>
      </c>
      <c r="AD789" s="100" t="str">
        <f t="shared" si="193"/>
        <v/>
      </c>
      <c r="AE789" s="104" t="str">
        <f t="shared" si="194"/>
        <v/>
      </c>
      <c r="AF789" s="108" t="str">
        <f>IF(AE789&lt;&gt;"",HLOOKUP(AE789,Controle!$2:$3,2,FALSE)+3,"")</f>
        <v/>
      </c>
      <c r="AG789" s="104" t="str">
        <f>IF(AE789&lt;&gt;"",HLOOKUP(AE789,Controle!$2:$3,2,FALSE)+HLOOKUP(AE789,Controle!$2:$3,2,FALSE)*14-8,"")</f>
        <v/>
      </c>
      <c r="AH789" s="105" t="str">
        <f>IF(AJ789&lt;&gt;"",HLOOKUP(AJ789,Controle!$2:$3,2,FALSE)+HLOOKUP(AJ789,Controle!$2:$3,2,FALSE)*14-8,"")</f>
        <v/>
      </c>
      <c r="AI789" s="108" t="str">
        <f>IF(AJ789&lt;&gt;"",HLOOKUP(AJ789,Controle!$2:$3,2,FALSE)+3,"")</f>
        <v/>
      </c>
      <c r="AJ789" s="105" t="str">
        <f t="shared" si="195"/>
        <v/>
      </c>
      <c r="AK789" s="101" t="str">
        <f t="shared" si="196"/>
        <v/>
      </c>
      <c r="AL789" s="89" t="str">
        <f t="shared" si="187"/>
        <v/>
      </c>
      <c r="AM789" s="89" t="str">
        <f t="shared" si="188"/>
        <v/>
      </c>
      <c r="AN789" s="89" t="str">
        <f t="shared" si="189"/>
        <v/>
      </c>
      <c r="AO789" s="89" t="str">
        <f t="shared" si="190"/>
        <v/>
      </c>
      <c r="AP789" s="89" t="str">
        <f t="shared" si="191"/>
        <v/>
      </c>
    </row>
    <row r="790" spans="1:42">
      <c r="A790" t="str">
        <f>IF(B790&lt;&gt;"",VLOOKUP(B790,'Agents Postes'!E$3:F$17,2,FALSE),"")</f>
        <v/>
      </c>
      <c r="B790" s="47"/>
      <c r="C790" s="53"/>
      <c r="D790" s="49"/>
      <c r="E790" s="49"/>
      <c r="F790" s="54"/>
      <c r="G790" s="50"/>
      <c r="H790" s="54"/>
      <c r="I790" s="50"/>
      <c r="J790" s="56"/>
      <c r="K790" s="49"/>
      <c r="L790" s="55"/>
      <c r="M790" s="52"/>
      <c r="N790" s="131"/>
      <c r="P790" s="64" t="str">
        <f t="shared" si="192"/>
        <v>NC</v>
      </c>
      <c r="X790" s="89"/>
      <c r="Y790" s="89" t="str">
        <f t="shared" si="182"/>
        <v/>
      </c>
      <c r="Z790" s="89" t="str">
        <f t="shared" si="183"/>
        <v/>
      </c>
      <c r="AA790" s="89" t="str">
        <f t="shared" si="184"/>
        <v/>
      </c>
      <c r="AB790" s="89" t="str">
        <f t="shared" si="185"/>
        <v/>
      </c>
      <c r="AC790" s="89" t="str">
        <f t="shared" si="186"/>
        <v/>
      </c>
      <c r="AD790" s="100" t="str">
        <f t="shared" si="193"/>
        <v/>
      </c>
      <c r="AE790" s="104" t="str">
        <f t="shared" si="194"/>
        <v/>
      </c>
      <c r="AF790" s="108" t="str">
        <f>IF(AE790&lt;&gt;"",HLOOKUP(AE790,Controle!$2:$3,2,FALSE)+3,"")</f>
        <v/>
      </c>
      <c r="AG790" s="104" t="str">
        <f>IF(AE790&lt;&gt;"",HLOOKUP(AE790,Controle!$2:$3,2,FALSE)+HLOOKUP(AE790,Controle!$2:$3,2,FALSE)*14-8,"")</f>
        <v/>
      </c>
      <c r="AH790" s="105" t="str">
        <f>IF(AJ790&lt;&gt;"",HLOOKUP(AJ790,Controle!$2:$3,2,FALSE)+HLOOKUP(AJ790,Controle!$2:$3,2,FALSE)*14-8,"")</f>
        <v/>
      </c>
      <c r="AI790" s="108" t="str">
        <f>IF(AJ790&lt;&gt;"",HLOOKUP(AJ790,Controle!$2:$3,2,FALSE)+3,"")</f>
        <v/>
      </c>
      <c r="AJ790" s="105" t="str">
        <f t="shared" si="195"/>
        <v/>
      </c>
      <c r="AK790" s="101" t="str">
        <f t="shared" si="196"/>
        <v/>
      </c>
      <c r="AL790" s="89" t="str">
        <f t="shared" si="187"/>
        <v/>
      </c>
      <c r="AM790" s="89" t="str">
        <f t="shared" si="188"/>
        <v/>
      </c>
      <c r="AN790" s="89" t="str">
        <f t="shared" si="189"/>
        <v/>
      </c>
      <c r="AO790" s="89" t="str">
        <f t="shared" si="190"/>
        <v/>
      </c>
      <c r="AP790" s="89" t="str">
        <f t="shared" si="191"/>
        <v/>
      </c>
    </row>
    <row r="791" spans="1:42">
      <c r="A791" t="str">
        <f>IF(B791&lt;&gt;"",VLOOKUP(B791,'Agents Postes'!E$3:F$17,2,FALSE),"")</f>
        <v/>
      </c>
      <c r="B791" s="57"/>
      <c r="C791" s="58"/>
      <c r="D791" s="59"/>
      <c r="E791" s="59"/>
      <c r="F791" s="60"/>
      <c r="G791" s="61"/>
      <c r="H791" s="60"/>
      <c r="I791" s="61"/>
      <c r="J791" s="63"/>
      <c r="K791" s="59"/>
      <c r="L791" s="62"/>
      <c r="M791" s="52"/>
      <c r="N791" s="130"/>
      <c r="P791" s="65" t="str">
        <f t="shared" si="192"/>
        <v>NC</v>
      </c>
      <c r="X791" s="89"/>
      <c r="Y791" s="89" t="str">
        <f t="shared" si="182"/>
        <v/>
      </c>
      <c r="Z791" s="89" t="str">
        <f t="shared" si="183"/>
        <v/>
      </c>
      <c r="AA791" s="89" t="str">
        <f t="shared" si="184"/>
        <v/>
      </c>
      <c r="AB791" s="89" t="str">
        <f t="shared" si="185"/>
        <v/>
      </c>
      <c r="AC791" s="89" t="str">
        <f t="shared" si="186"/>
        <v/>
      </c>
      <c r="AD791" s="100" t="str">
        <f t="shared" si="193"/>
        <v/>
      </c>
      <c r="AE791" s="104" t="str">
        <f t="shared" si="194"/>
        <v/>
      </c>
      <c r="AF791" s="108" t="str">
        <f>IF(AE791&lt;&gt;"",HLOOKUP(AE791,Controle!$2:$3,2,FALSE)+3,"")</f>
        <v/>
      </c>
      <c r="AG791" s="104" t="str">
        <f>IF(AE791&lt;&gt;"",HLOOKUP(AE791,Controle!$2:$3,2,FALSE)+HLOOKUP(AE791,Controle!$2:$3,2,FALSE)*14-8,"")</f>
        <v/>
      </c>
      <c r="AH791" s="105" t="str">
        <f>IF(AJ791&lt;&gt;"",HLOOKUP(AJ791,Controle!$2:$3,2,FALSE)+HLOOKUP(AJ791,Controle!$2:$3,2,FALSE)*14-8,"")</f>
        <v/>
      </c>
      <c r="AI791" s="108" t="str">
        <f>IF(AJ791&lt;&gt;"",HLOOKUP(AJ791,Controle!$2:$3,2,FALSE)+3,"")</f>
        <v/>
      </c>
      <c r="AJ791" s="105" t="str">
        <f t="shared" si="195"/>
        <v/>
      </c>
      <c r="AK791" s="101" t="str">
        <f t="shared" si="196"/>
        <v/>
      </c>
      <c r="AL791" s="89" t="str">
        <f t="shared" si="187"/>
        <v/>
      </c>
      <c r="AM791" s="89" t="str">
        <f t="shared" si="188"/>
        <v/>
      </c>
      <c r="AN791" s="89" t="str">
        <f t="shared" si="189"/>
        <v/>
      </c>
      <c r="AO791" s="89" t="str">
        <f t="shared" si="190"/>
        <v/>
      </c>
      <c r="AP791" s="89" t="str">
        <f t="shared" si="191"/>
        <v/>
      </c>
    </row>
    <row r="792" spans="1:42">
      <c r="A792" t="str">
        <f>IF(B792&lt;&gt;"",VLOOKUP(B792,'Agents Postes'!E$3:F$17,2,FALSE),"")</f>
        <v/>
      </c>
      <c r="B792" s="47"/>
      <c r="C792" s="53"/>
      <c r="D792" s="49"/>
      <c r="E792" s="49"/>
      <c r="F792" s="54"/>
      <c r="G792" s="50"/>
      <c r="H792" s="54"/>
      <c r="I792" s="50"/>
      <c r="J792" s="56"/>
      <c r="K792" s="49"/>
      <c r="L792" s="55"/>
      <c r="M792" s="52"/>
      <c r="N792" s="131"/>
      <c r="P792" s="64" t="str">
        <f t="shared" si="192"/>
        <v>NC</v>
      </c>
      <c r="X792" s="89"/>
      <c r="Y792" s="89" t="str">
        <f t="shared" si="182"/>
        <v/>
      </c>
      <c r="Z792" s="89" t="str">
        <f t="shared" si="183"/>
        <v/>
      </c>
      <c r="AA792" s="89" t="str">
        <f t="shared" si="184"/>
        <v/>
      </c>
      <c r="AB792" s="89" t="str">
        <f t="shared" si="185"/>
        <v/>
      </c>
      <c r="AC792" s="89" t="str">
        <f t="shared" si="186"/>
        <v/>
      </c>
      <c r="AD792" s="100" t="str">
        <f t="shared" si="193"/>
        <v/>
      </c>
      <c r="AE792" s="104" t="str">
        <f t="shared" si="194"/>
        <v/>
      </c>
      <c r="AF792" s="108" t="str">
        <f>IF(AE792&lt;&gt;"",HLOOKUP(AE792,Controle!$2:$3,2,FALSE)+3,"")</f>
        <v/>
      </c>
      <c r="AG792" s="104" t="str">
        <f>IF(AE792&lt;&gt;"",HLOOKUP(AE792,Controle!$2:$3,2,FALSE)+HLOOKUP(AE792,Controle!$2:$3,2,FALSE)*14-8,"")</f>
        <v/>
      </c>
      <c r="AH792" s="105" t="str">
        <f>IF(AJ792&lt;&gt;"",HLOOKUP(AJ792,Controle!$2:$3,2,FALSE)+HLOOKUP(AJ792,Controle!$2:$3,2,FALSE)*14-8,"")</f>
        <v/>
      </c>
      <c r="AI792" s="108" t="str">
        <f>IF(AJ792&lt;&gt;"",HLOOKUP(AJ792,Controle!$2:$3,2,FALSE)+3,"")</f>
        <v/>
      </c>
      <c r="AJ792" s="105" t="str">
        <f t="shared" si="195"/>
        <v/>
      </c>
      <c r="AK792" s="101" t="str">
        <f t="shared" si="196"/>
        <v/>
      </c>
      <c r="AL792" s="89" t="str">
        <f t="shared" si="187"/>
        <v/>
      </c>
      <c r="AM792" s="89" t="str">
        <f t="shared" si="188"/>
        <v/>
      </c>
      <c r="AN792" s="89" t="str">
        <f t="shared" si="189"/>
        <v/>
      </c>
      <c r="AO792" s="89" t="str">
        <f t="shared" si="190"/>
        <v/>
      </c>
      <c r="AP792" s="89" t="str">
        <f t="shared" si="191"/>
        <v/>
      </c>
    </row>
    <row r="793" spans="1:42">
      <c r="A793" t="str">
        <f>IF(B793&lt;&gt;"",VLOOKUP(B793,'Agents Postes'!E$3:F$17,2,FALSE),"")</f>
        <v/>
      </c>
      <c r="B793" s="57"/>
      <c r="C793" s="58"/>
      <c r="D793" s="59"/>
      <c r="E793" s="59"/>
      <c r="F793" s="60"/>
      <c r="G793" s="61"/>
      <c r="H793" s="60"/>
      <c r="I793" s="61"/>
      <c r="J793" s="63"/>
      <c r="K793" s="59"/>
      <c r="L793" s="62"/>
      <c r="M793" s="52"/>
      <c r="N793" s="130"/>
      <c r="P793" s="65" t="str">
        <f t="shared" si="192"/>
        <v>NC</v>
      </c>
      <c r="X793" s="89"/>
      <c r="Y793" s="89" t="str">
        <f t="shared" si="182"/>
        <v/>
      </c>
      <c r="Z793" s="89" t="str">
        <f t="shared" si="183"/>
        <v/>
      </c>
      <c r="AA793" s="89" t="str">
        <f t="shared" si="184"/>
        <v/>
      </c>
      <c r="AB793" s="89" t="str">
        <f t="shared" si="185"/>
        <v/>
      </c>
      <c r="AC793" s="89" t="str">
        <f t="shared" si="186"/>
        <v/>
      </c>
      <c r="AD793" s="100" t="str">
        <f t="shared" si="193"/>
        <v/>
      </c>
      <c r="AE793" s="104" t="str">
        <f t="shared" si="194"/>
        <v/>
      </c>
      <c r="AF793" s="108" t="str">
        <f>IF(AE793&lt;&gt;"",HLOOKUP(AE793,Controle!$2:$3,2,FALSE)+3,"")</f>
        <v/>
      </c>
      <c r="AG793" s="104" t="str">
        <f>IF(AE793&lt;&gt;"",HLOOKUP(AE793,Controle!$2:$3,2,FALSE)+HLOOKUP(AE793,Controle!$2:$3,2,FALSE)*14-8,"")</f>
        <v/>
      </c>
      <c r="AH793" s="105" t="str">
        <f>IF(AJ793&lt;&gt;"",HLOOKUP(AJ793,Controle!$2:$3,2,FALSE)+HLOOKUP(AJ793,Controle!$2:$3,2,FALSE)*14-8,"")</f>
        <v/>
      </c>
      <c r="AI793" s="108" t="str">
        <f>IF(AJ793&lt;&gt;"",HLOOKUP(AJ793,Controle!$2:$3,2,FALSE)+3,"")</f>
        <v/>
      </c>
      <c r="AJ793" s="105" t="str">
        <f t="shared" si="195"/>
        <v/>
      </c>
      <c r="AK793" s="101" t="str">
        <f t="shared" si="196"/>
        <v/>
      </c>
      <c r="AL793" s="89" t="str">
        <f t="shared" si="187"/>
        <v/>
      </c>
      <c r="AM793" s="89" t="str">
        <f t="shared" si="188"/>
        <v/>
      </c>
      <c r="AN793" s="89" t="str">
        <f t="shared" si="189"/>
        <v/>
      </c>
      <c r="AO793" s="89" t="str">
        <f t="shared" si="190"/>
        <v/>
      </c>
      <c r="AP793" s="89" t="str">
        <f t="shared" si="191"/>
        <v/>
      </c>
    </row>
    <row r="794" spans="1:42">
      <c r="A794" t="str">
        <f>IF(B794&lt;&gt;"",VLOOKUP(B794,'Agents Postes'!E$3:F$17,2,FALSE),"")</f>
        <v/>
      </c>
      <c r="B794" s="47"/>
      <c r="C794" s="53"/>
      <c r="D794" s="49"/>
      <c r="E794" s="49"/>
      <c r="F794" s="54"/>
      <c r="G794" s="50"/>
      <c r="H794" s="54"/>
      <c r="I794" s="50"/>
      <c r="J794" s="56"/>
      <c r="K794" s="49"/>
      <c r="L794" s="55"/>
      <c r="M794" s="52"/>
      <c r="N794" s="131"/>
      <c r="P794" s="64" t="str">
        <f t="shared" si="192"/>
        <v>NC</v>
      </c>
      <c r="X794" s="89"/>
      <c r="Y794" s="89" t="str">
        <f t="shared" si="182"/>
        <v/>
      </c>
      <c r="Z794" s="89" t="str">
        <f t="shared" si="183"/>
        <v/>
      </c>
      <c r="AA794" s="89" t="str">
        <f t="shared" si="184"/>
        <v/>
      </c>
      <c r="AB794" s="89" t="str">
        <f t="shared" si="185"/>
        <v/>
      </c>
      <c r="AC794" s="89" t="str">
        <f t="shared" si="186"/>
        <v/>
      </c>
      <c r="AD794" s="100" t="str">
        <f t="shared" si="193"/>
        <v/>
      </c>
      <c r="AE794" s="104" t="str">
        <f t="shared" si="194"/>
        <v/>
      </c>
      <c r="AF794" s="108" t="str">
        <f>IF(AE794&lt;&gt;"",HLOOKUP(AE794,Controle!$2:$3,2,FALSE)+3,"")</f>
        <v/>
      </c>
      <c r="AG794" s="104" t="str">
        <f>IF(AE794&lt;&gt;"",HLOOKUP(AE794,Controle!$2:$3,2,FALSE)+HLOOKUP(AE794,Controle!$2:$3,2,FALSE)*14-8,"")</f>
        <v/>
      </c>
      <c r="AH794" s="105" t="str">
        <f>IF(AJ794&lt;&gt;"",HLOOKUP(AJ794,Controle!$2:$3,2,FALSE)+HLOOKUP(AJ794,Controle!$2:$3,2,FALSE)*14-8,"")</f>
        <v/>
      </c>
      <c r="AI794" s="108" t="str">
        <f>IF(AJ794&lt;&gt;"",HLOOKUP(AJ794,Controle!$2:$3,2,FALSE)+3,"")</f>
        <v/>
      </c>
      <c r="AJ794" s="105" t="str">
        <f t="shared" si="195"/>
        <v/>
      </c>
      <c r="AK794" s="101" t="str">
        <f t="shared" si="196"/>
        <v/>
      </c>
      <c r="AL794" s="89" t="str">
        <f t="shared" si="187"/>
        <v/>
      </c>
      <c r="AM794" s="89" t="str">
        <f t="shared" si="188"/>
        <v/>
      </c>
      <c r="AN794" s="89" t="str">
        <f t="shared" si="189"/>
        <v/>
      </c>
      <c r="AO794" s="89" t="str">
        <f t="shared" si="190"/>
        <v/>
      </c>
      <c r="AP794" s="89" t="str">
        <f t="shared" si="191"/>
        <v/>
      </c>
    </row>
    <row r="795" spans="1:42">
      <c r="A795" t="str">
        <f>IF(B795&lt;&gt;"",VLOOKUP(B795,'Agents Postes'!E$3:F$17,2,FALSE),"")</f>
        <v/>
      </c>
      <c r="B795" s="57"/>
      <c r="C795" s="58"/>
      <c r="D795" s="59"/>
      <c r="E795" s="59"/>
      <c r="F795" s="60"/>
      <c r="G795" s="61"/>
      <c r="H795" s="60"/>
      <c r="I795" s="61"/>
      <c r="J795" s="63"/>
      <c r="K795" s="59"/>
      <c r="L795" s="62"/>
      <c r="M795" s="52"/>
      <c r="N795" s="130"/>
      <c r="P795" s="65" t="str">
        <f t="shared" si="192"/>
        <v>NC</v>
      </c>
      <c r="X795" s="89"/>
      <c r="Y795" s="89" t="str">
        <f t="shared" si="182"/>
        <v/>
      </c>
      <c r="Z795" s="89" t="str">
        <f t="shared" si="183"/>
        <v/>
      </c>
      <c r="AA795" s="89" t="str">
        <f t="shared" si="184"/>
        <v/>
      </c>
      <c r="AB795" s="89" t="str">
        <f t="shared" si="185"/>
        <v/>
      </c>
      <c r="AC795" s="89" t="str">
        <f t="shared" si="186"/>
        <v/>
      </c>
      <c r="AD795" s="100" t="str">
        <f t="shared" si="193"/>
        <v/>
      </c>
      <c r="AE795" s="104" t="str">
        <f t="shared" si="194"/>
        <v/>
      </c>
      <c r="AF795" s="108" t="str">
        <f>IF(AE795&lt;&gt;"",HLOOKUP(AE795,Controle!$2:$3,2,FALSE)+3,"")</f>
        <v/>
      </c>
      <c r="AG795" s="104" t="str">
        <f>IF(AE795&lt;&gt;"",HLOOKUP(AE795,Controle!$2:$3,2,FALSE)+HLOOKUP(AE795,Controle!$2:$3,2,FALSE)*14-8,"")</f>
        <v/>
      </c>
      <c r="AH795" s="105" t="str">
        <f>IF(AJ795&lt;&gt;"",HLOOKUP(AJ795,Controle!$2:$3,2,FALSE)+HLOOKUP(AJ795,Controle!$2:$3,2,FALSE)*14-8,"")</f>
        <v/>
      </c>
      <c r="AI795" s="108" t="str">
        <f>IF(AJ795&lt;&gt;"",HLOOKUP(AJ795,Controle!$2:$3,2,FALSE)+3,"")</f>
        <v/>
      </c>
      <c r="AJ795" s="105" t="str">
        <f t="shared" si="195"/>
        <v/>
      </c>
      <c r="AK795" s="101" t="str">
        <f t="shared" si="196"/>
        <v/>
      </c>
      <c r="AL795" s="89" t="str">
        <f t="shared" si="187"/>
        <v/>
      </c>
      <c r="AM795" s="89" t="str">
        <f t="shared" si="188"/>
        <v/>
      </c>
      <c r="AN795" s="89" t="str">
        <f t="shared" si="189"/>
        <v/>
      </c>
      <c r="AO795" s="89" t="str">
        <f t="shared" si="190"/>
        <v/>
      </c>
      <c r="AP795" s="89" t="str">
        <f t="shared" si="191"/>
        <v/>
      </c>
    </row>
    <row r="796" spans="1:42">
      <c r="A796" t="str">
        <f>IF(B796&lt;&gt;"",VLOOKUP(B796,'Agents Postes'!E$3:F$17,2,FALSE),"")</f>
        <v/>
      </c>
      <c r="B796" s="47"/>
      <c r="C796" s="53"/>
      <c r="D796" s="49"/>
      <c r="E796" s="49"/>
      <c r="F796" s="54"/>
      <c r="G796" s="50"/>
      <c r="H796" s="54"/>
      <c r="I796" s="50"/>
      <c r="J796" s="56"/>
      <c r="K796" s="49"/>
      <c r="L796" s="55"/>
      <c r="M796" s="52"/>
      <c r="N796" s="131"/>
      <c r="P796" s="64" t="str">
        <f t="shared" si="192"/>
        <v>NC</v>
      </c>
      <c r="X796" s="89"/>
      <c r="Y796" s="89" t="str">
        <f t="shared" si="182"/>
        <v/>
      </c>
      <c r="Z796" s="89" t="str">
        <f t="shared" si="183"/>
        <v/>
      </c>
      <c r="AA796" s="89" t="str">
        <f t="shared" si="184"/>
        <v/>
      </c>
      <c r="AB796" s="89" t="str">
        <f t="shared" si="185"/>
        <v/>
      </c>
      <c r="AC796" s="89" t="str">
        <f t="shared" si="186"/>
        <v/>
      </c>
      <c r="AD796" s="100" t="str">
        <f t="shared" si="193"/>
        <v/>
      </c>
      <c r="AE796" s="104" t="str">
        <f t="shared" si="194"/>
        <v/>
      </c>
      <c r="AF796" s="108" t="str">
        <f>IF(AE796&lt;&gt;"",HLOOKUP(AE796,Controle!$2:$3,2,FALSE)+3,"")</f>
        <v/>
      </c>
      <c r="AG796" s="104" t="str">
        <f>IF(AE796&lt;&gt;"",HLOOKUP(AE796,Controle!$2:$3,2,FALSE)+HLOOKUP(AE796,Controle!$2:$3,2,FALSE)*14-8,"")</f>
        <v/>
      </c>
      <c r="AH796" s="105" t="str">
        <f>IF(AJ796&lt;&gt;"",HLOOKUP(AJ796,Controle!$2:$3,2,FALSE)+HLOOKUP(AJ796,Controle!$2:$3,2,FALSE)*14-8,"")</f>
        <v/>
      </c>
      <c r="AI796" s="108" t="str">
        <f>IF(AJ796&lt;&gt;"",HLOOKUP(AJ796,Controle!$2:$3,2,FALSE)+3,"")</f>
        <v/>
      </c>
      <c r="AJ796" s="105" t="str">
        <f t="shared" si="195"/>
        <v/>
      </c>
      <c r="AK796" s="101" t="str">
        <f t="shared" si="196"/>
        <v/>
      </c>
      <c r="AL796" s="89" t="str">
        <f t="shared" si="187"/>
        <v/>
      </c>
      <c r="AM796" s="89" t="str">
        <f t="shared" si="188"/>
        <v/>
      </c>
      <c r="AN796" s="89" t="str">
        <f t="shared" si="189"/>
        <v/>
      </c>
      <c r="AO796" s="89" t="str">
        <f t="shared" si="190"/>
        <v/>
      </c>
      <c r="AP796" s="89" t="str">
        <f t="shared" si="191"/>
        <v/>
      </c>
    </row>
    <row r="797" spans="1:42">
      <c r="A797" t="str">
        <f>IF(B797&lt;&gt;"",VLOOKUP(B797,'Agents Postes'!E$3:F$17,2,FALSE),"")</f>
        <v/>
      </c>
      <c r="B797" s="57"/>
      <c r="C797" s="58"/>
      <c r="D797" s="59"/>
      <c r="E797" s="59"/>
      <c r="F797" s="60"/>
      <c r="G797" s="61"/>
      <c r="H797" s="60"/>
      <c r="I797" s="61"/>
      <c r="J797" s="63"/>
      <c r="K797" s="59"/>
      <c r="L797" s="62"/>
      <c r="M797" s="52"/>
      <c r="N797" s="130"/>
      <c r="P797" s="65" t="str">
        <f t="shared" si="192"/>
        <v>NC</v>
      </c>
      <c r="X797" s="89"/>
      <c r="Y797" s="89" t="str">
        <f t="shared" si="182"/>
        <v/>
      </c>
      <c r="Z797" s="89" t="str">
        <f t="shared" si="183"/>
        <v/>
      </c>
      <c r="AA797" s="89" t="str">
        <f t="shared" si="184"/>
        <v/>
      </c>
      <c r="AB797" s="89" t="str">
        <f t="shared" si="185"/>
        <v/>
      </c>
      <c r="AC797" s="89" t="str">
        <f t="shared" si="186"/>
        <v/>
      </c>
      <c r="AD797" s="100" t="str">
        <f t="shared" si="193"/>
        <v/>
      </c>
      <c r="AE797" s="104" t="str">
        <f t="shared" si="194"/>
        <v/>
      </c>
      <c r="AF797" s="108" t="str">
        <f>IF(AE797&lt;&gt;"",HLOOKUP(AE797,Controle!$2:$3,2,FALSE)+3,"")</f>
        <v/>
      </c>
      <c r="AG797" s="104" t="str">
        <f>IF(AE797&lt;&gt;"",HLOOKUP(AE797,Controle!$2:$3,2,FALSE)+HLOOKUP(AE797,Controle!$2:$3,2,FALSE)*14-8,"")</f>
        <v/>
      </c>
      <c r="AH797" s="105" t="str">
        <f>IF(AJ797&lt;&gt;"",HLOOKUP(AJ797,Controle!$2:$3,2,FALSE)+HLOOKUP(AJ797,Controle!$2:$3,2,FALSE)*14-8,"")</f>
        <v/>
      </c>
      <c r="AI797" s="108" t="str">
        <f>IF(AJ797&lt;&gt;"",HLOOKUP(AJ797,Controle!$2:$3,2,FALSE)+3,"")</f>
        <v/>
      </c>
      <c r="AJ797" s="105" t="str">
        <f t="shared" si="195"/>
        <v/>
      </c>
      <c r="AK797" s="101" t="str">
        <f t="shared" si="196"/>
        <v/>
      </c>
      <c r="AL797" s="89" t="str">
        <f t="shared" si="187"/>
        <v/>
      </c>
      <c r="AM797" s="89" t="str">
        <f t="shared" si="188"/>
        <v/>
      </c>
      <c r="AN797" s="89" t="str">
        <f t="shared" si="189"/>
        <v/>
      </c>
      <c r="AO797" s="89" t="str">
        <f t="shared" si="190"/>
        <v/>
      </c>
      <c r="AP797" s="89" t="str">
        <f t="shared" si="191"/>
        <v/>
      </c>
    </row>
    <row r="798" spans="1:42">
      <c r="A798" t="str">
        <f>IF(B798&lt;&gt;"",VLOOKUP(B798,'Agents Postes'!E$3:F$17,2,FALSE),"")</f>
        <v/>
      </c>
      <c r="B798" s="47"/>
      <c r="C798" s="53"/>
      <c r="D798" s="49"/>
      <c r="E798" s="49"/>
      <c r="F798" s="54"/>
      <c r="G798" s="50"/>
      <c r="H798" s="54"/>
      <c r="I798" s="50"/>
      <c r="J798" s="56"/>
      <c r="K798" s="49"/>
      <c r="L798" s="55"/>
      <c r="M798" s="52"/>
      <c r="N798" s="131"/>
      <c r="P798" s="64" t="str">
        <f t="shared" si="192"/>
        <v>NC</v>
      </c>
      <c r="X798" s="89"/>
      <c r="Y798" s="89" t="str">
        <f t="shared" si="182"/>
        <v/>
      </c>
      <c r="Z798" s="89" t="str">
        <f t="shared" si="183"/>
        <v/>
      </c>
      <c r="AA798" s="89" t="str">
        <f t="shared" si="184"/>
        <v/>
      </c>
      <c r="AB798" s="89" t="str">
        <f t="shared" si="185"/>
        <v/>
      </c>
      <c r="AC798" s="89" t="str">
        <f t="shared" si="186"/>
        <v/>
      </c>
      <c r="AD798" s="100" t="str">
        <f t="shared" si="193"/>
        <v/>
      </c>
      <c r="AE798" s="104" t="str">
        <f t="shared" si="194"/>
        <v/>
      </c>
      <c r="AF798" s="108" t="str">
        <f>IF(AE798&lt;&gt;"",HLOOKUP(AE798,Controle!$2:$3,2,FALSE)+3,"")</f>
        <v/>
      </c>
      <c r="AG798" s="104" t="str">
        <f>IF(AE798&lt;&gt;"",HLOOKUP(AE798,Controle!$2:$3,2,FALSE)+HLOOKUP(AE798,Controle!$2:$3,2,FALSE)*14-8,"")</f>
        <v/>
      </c>
      <c r="AH798" s="105" t="str">
        <f>IF(AJ798&lt;&gt;"",HLOOKUP(AJ798,Controle!$2:$3,2,FALSE)+HLOOKUP(AJ798,Controle!$2:$3,2,FALSE)*14-8,"")</f>
        <v/>
      </c>
      <c r="AI798" s="108" t="str">
        <f>IF(AJ798&lt;&gt;"",HLOOKUP(AJ798,Controle!$2:$3,2,FALSE)+3,"")</f>
        <v/>
      </c>
      <c r="AJ798" s="105" t="str">
        <f t="shared" si="195"/>
        <v/>
      </c>
      <c r="AK798" s="101" t="str">
        <f t="shared" si="196"/>
        <v/>
      </c>
      <c r="AL798" s="89" t="str">
        <f t="shared" si="187"/>
        <v/>
      </c>
      <c r="AM798" s="89" t="str">
        <f t="shared" si="188"/>
        <v/>
      </c>
      <c r="AN798" s="89" t="str">
        <f t="shared" si="189"/>
        <v/>
      </c>
      <c r="AO798" s="89" t="str">
        <f t="shared" si="190"/>
        <v/>
      </c>
      <c r="AP798" s="89" t="str">
        <f t="shared" si="191"/>
        <v/>
      </c>
    </row>
    <row r="799" spans="1:42">
      <c r="A799" t="str">
        <f>IF(B799&lt;&gt;"",VLOOKUP(B799,'Agents Postes'!E$3:F$17,2,FALSE),"")</f>
        <v/>
      </c>
      <c r="B799" s="57"/>
      <c r="C799" s="58"/>
      <c r="D799" s="59"/>
      <c r="E799" s="59"/>
      <c r="F799" s="60"/>
      <c r="G799" s="61"/>
      <c r="H799" s="60"/>
      <c r="I799" s="61"/>
      <c r="J799" s="63"/>
      <c r="K799" s="59"/>
      <c r="L799" s="62"/>
      <c r="M799" s="52"/>
      <c r="N799" s="130"/>
      <c r="P799" s="65" t="str">
        <f t="shared" si="192"/>
        <v>NC</v>
      </c>
      <c r="X799" s="89"/>
      <c r="Y799" s="89" t="str">
        <f t="shared" si="182"/>
        <v/>
      </c>
      <c r="Z799" s="89" t="str">
        <f t="shared" si="183"/>
        <v/>
      </c>
      <c r="AA799" s="89" t="str">
        <f t="shared" si="184"/>
        <v/>
      </c>
      <c r="AB799" s="89" t="str">
        <f t="shared" si="185"/>
        <v/>
      </c>
      <c r="AC799" s="89" t="str">
        <f t="shared" si="186"/>
        <v/>
      </c>
      <c r="AD799" s="100" t="str">
        <f t="shared" si="193"/>
        <v/>
      </c>
      <c r="AE799" s="104" t="str">
        <f t="shared" si="194"/>
        <v/>
      </c>
      <c r="AF799" s="108" t="str">
        <f>IF(AE799&lt;&gt;"",HLOOKUP(AE799,Controle!$2:$3,2,FALSE)+3,"")</f>
        <v/>
      </c>
      <c r="AG799" s="104" t="str">
        <f>IF(AE799&lt;&gt;"",HLOOKUP(AE799,Controle!$2:$3,2,FALSE)+HLOOKUP(AE799,Controle!$2:$3,2,FALSE)*14-8,"")</f>
        <v/>
      </c>
      <c r="AH799" s="105" t="str">
        <f>IF(AJ799&lt;&gt;"",HLOOKUP(AJ799,Controle!$2:$3,2,FALSE)+HLOOKUP(AJ799,Controle!$2:$3,2,FALSE)*14-8,"")</f>
        <v/>
      </c>
      <c r="AI799" s="108" t="str">
        <f>IF(AJ799&lt;&gt;"",HLOOKUP(AJ799,Controle!$2:$3,2,FALSE)+3,"")</f>
        <v/>
      </c>
      <c r="AJ799" s="105" t="str">
        <f t="shared" si="195"/>
        <v/>
      </c>
      <c r="AK799" s="101" t="str">
        <f t="shared" si="196"/>
        <v/>
      </c>
      <c r="AL799" s="89" t="str">
        <f t="shared" si="187"/>
        <v/>
      </c>
      <c r="AM799" s="89" t="str">
        <f t="shared" si="188"/>
        <v/>
      </c>
      <c r="AN799" s="89" t="str">
        <f t="shared" si="189"/>
        <v/>
      </c>
      <c r="AO799" s="89" t="str">
        <f t="shared" si="190"/>
        <v/>
      </c>
      <c r="AP799" s="89" t="str">
        <f t="shared" si="191"/>
        <v/>
      </c>
    </row>
    <row r="800" spans="1:42">
      <c r="A800" t="str">
        <f>IF(B800&lt;&gt;"",VLOOKUP(B800,'Agents Postes'!E$3:F$17,2,FALSE),"")</f>
        <v/>
      </c>
      <c r="B800" s="47"/>
      <c r="C800" s="53"/>
      <c r="D800" s="49"/>
      <c r="E800" s="49"/>
      <c r="F800" s="54"/>
      <c r="G800" s="50"/>
      <c r="H800" s="54"/>
      <c r="I800" s="50"/>
      <c r="J800" s="56"/>
      <c r="K800" s="49"/>
      <c r="L800" s="55"/>
      <c r="M800" s="52"/>
      <c r="N800" s="131"/>
      <c r="P800" s="64" t="str">
        <f t="shared" si="192"/>
        <v>NC</v>
      </c>
      <c r="X800" s="89"/>
      <c r="Y800" s="89" t="str">
        <f t="shared" si="182"/>
        <v/>
      </c>
      <c r="Z800" s="89" t="str">
        <f t="shared" si="183"/>
        <v/>
      </c>
      <c r="AA800" s="89" t="str">
        <f t="shared" si="184"/>
        <v/>
      </c>
      <c r="AB800" s="89" t="str">
        <f t="shared" si="185"/>
        <v/>
      </c>
      <c r="AC800" s="89" t="str">
        <f t="shared" si="186"/>
        <v/>
      </c>
      <c r="AD800" s="100" t="str">
        <f t="shared" si="193"/>
        <v/>
      </c>
      <c r="AE800" s="104" t="str">
        <f t="shared" si="194"/>
        <v/>
      </c>
      <c r="AF800" s="108" t="str">
        <f>IF(AE800&lt;&gt;"",HLOOKUP(AE800,Controle!$2:$3,2,FALSE)+3,"")</f>
        <v/>
      </c>
      <c r="AG800" s="104" t="str">
        <f>IF(AE800&lt;&gt;"",HLOOKUP(AE800,Controle!$2:$3,2,FALSE)+HLOOKUP(AE800,Controle!$2:$3,2,FALSE)*14-8,"")</f>
        <v/>
      </c>
      <c r="AH800" s="105" t="str">
        <f>IF(AJ800&lt;&gt;"",HLOOKUP(AJ800,Controle!$2:$3,2,FALSE)+HLOOKUP(AJ800,Controle!$2:$3,2,FALSE)*14-8,"")</f>
        <v/>
      </c>
      <c r="AI800" s="108" t="str">
        <f>IF(AJ800&lt;&gt;"",HLOOKUP(AJ800,Controle!$2:$3,2,FALSE)+3,"")</f>
        <v/>
      </c>
      <c r="AJ800" s="105" t="str">
        <f t="shared" si="195"/>
        <v/>
      </c>
      <c r="AK800" s="101" t="str">
        <f t="shared" si="196"/>
        <v/>
      </c>
      <c r="AL800" s="89" t="str">
        <f t="shared" si="187"/>
        <v/>
      </c>
      <c r="AM800" s="89" t="str">
        <f t="shared" si="188"/>
        <v/>
      </c>
      <c r="AN800" s="89" t="str">
        <f t="shared" si="189"/>
        <v/>
      </c>
      <c r="AO800" s="89" t="str">
        <f t="shared" si="190"/>
        <v/>
      </c>
      <c r="AP800" s="89" t="str">
        <f t="shared" si="191"/>
        <v/>
      </c>
    </row>
    <row r="801" spans="1:42">
      <c r="A801" t="str">
        <f>IF(B801&lt;&gt;"",VLOOKUP(B801,'Agents Postes'!E$3:F$17,2,FALSE),"")</f>
        <v/>
      </c>
      <c r="B801" s="57"/>
      <c r="C801" s="58"/>
      <c r="D801" s="59"/>
      <c r="E801" s="59"/>
      <c r="F801" s="60"/>
      <c r="G801" s="61"/>
      <c r="H801" s="60"/>
      <c r="I801" s="61"/>
      <c r="J801" s="63"/>
      <c r="K801" s="59"/>
      <c r="L801" s="62"/>
      <c r="M801" s="52"/>
      <c r="N801" s="130"/>
      <c r="P801" s="65" t="str">
        <f t="shared" si="192"/>
        <v>NC</v>
      </c>
      <c r="X801" s="89"/>
      <c r="Y801" s="89" t="str">
        <f t="shared" si="182"/>
        <v/>
      </c>
      <c r="Z801" s="89" t="str">
        <f t="shared" si="183"/>
        <v/>
      </c>
      <c r="AA801" s="89" t="str">
        <f t="shared" si="184"/>
        <v/>
      </c>
      <c r="AB801" s="89" t="str">
        <f t="shared" si="185"/>
        <v/>
      </c>
      <c r="AC801" s="89" t="str">
        <f t="shared" si="186"/>
        <v/>
      </c>
      <c r="AD801" s="100" t="str">
        <f t="shared" si="193"/>
        <v/>
      </c>
      <c r="AE801" s="104" t="str">
        <f t="shared" si="194"/>
        <v/>
      </c>
      <c r="AF801" s="108" t="str">
        <f>IF(AE801&lt;&gt;"",HLOOKUP(AE801,Controle!$2:$3,2,FALSE)+3,"")</f>
        <v/>
      </c>
      <c r="AG801" s="104" t="str">
        <f>IF(AE801&lt;&gt;"",HLOOKUP(AE801,Controle!$2:$3,2,FALSE)+HLOOKUP(AE801,Controle!$2:$3,2,FALSE)*14-8,"")</f>
        <v/>
      </c>
      <c r="AH801" s="105" t="str">
        <f>IF(AJ801&lt;&gt;"",HLOOKUP(AJ801,Controle!$2:$3,2,FALSE)+HLOOKUP(AJ801,Controle!$2:$3,2,FALSE)*14-8,"")</f>
        <v/>
      </c>
      <c r="AI801" s="108" t="str">
        <f>IF(AJ801&lt;&gt;"",HLOOKUP(AJ801,Controle!$2:$3,2,FALSE)+3,"")</f>
        <v/>
      </c>
      <c r="AJ801" s="105" t="str">
        <f t="shared" si="195"/>
        <v/>
      </c>
      <c r="AK801" s="101" t="str">
        <f t="shared" si="196"/>
        <v/>
      </c>
      <c r="AL801" s="89" t="str">
        <f t="shared" si="187"/>
        <v/>
      </c>
      <c r="AM801" s="89" t="str">
        <f t="shared" si="188"/>
        <v/>
      </c>
      <c r="AN801" s="89" t="str">
        <f t="shared" si="189"/>
        <v/>
      </c>
      <c r="AO801" s="89" t="str">
        <f t="shared" si="190"/>
        <v/>
      </c>
      <c r="AP801" s="89" t="str">
        <f t="shared" si="191"/>
        <v/>
      </c>
    </row>
    <row r="802" spans="1:42">
      <c r="A802" t="str">
        <f>IF(B802&lt;&gt;"",VLOOKUP(B802,'Agents Postes'!E$3:F$17,2,FALSE),"")</f>
        <v/>
      </c>
      <c r="B802" s="47"/>
      <c r="C802" s="53"/>
      <c r="D802" s="49"/>
      <c r="E802" s="49"/>
      <c r="F802" s="54"/>
      <c r="G802" s="50"/>
      <c r="H802" s="54"/>
      <c r="I802" s="50"/>
      <c r="J802" s="56"/>
      <c r="K802" s="49"/>
      <c r="L802" s="55"/>
      <c r="M802" s="52"/>
      <c r="N802" s="131"/>
      <c r="P802" s="64" t="str">
        <f t="shared" si="192"/>
        <v>NC</v>
      </c>
      <c r="X802" s="89"/>
      <c r="Y802" s="89" t="str">
        <f t="shared" si="182"/>
        <v/>
      </c>
      <c r="Z802" s="89" t="str">
        <f t="shared" si="183"/>
        <v/>
      </c>
      <c r="AA802" s="89" t="str">
        <f t="shared" si="184"/>
        <v/>
      </c>
      <c r="AB802" s="89" t="str">
        <f t="shared" si="185"/>
        <v/>
      </c>
      <c r="AC802" s="89" t="str">
        <f t="shared" si="186"/>
        <v/>
      </c>
      <c r="AD802" s="100" t="str">
        <f t="shared" si="193"/>
        <v/>
      </c>
      <c r="AE802" s="104" t="str">
        <f t="shared" si="194"/>
        <v/>
      </c>
      <c r="AF802" s="108" t="str">
        <f>IF(AE802&lt;&gt;"",HLOOKUP(AE802,Controle!$2:$3,2,FALSE)+3,"")</f>
        <v/>
      </c>
      <c r="AG802" s="104" t="str">
        <f>IF(AE802&lt;&gt;"",HLOOKUP(AE802,Controle!$2:$3,2,FALSE)+HLOOKUP(AE802,Controle!$2:$3,2,FALSE)*14-8,"")</f>
        <v/>
      </c>
      <c r="AH802" s="105" t="str">
        <f>IF(AJ802&lt;&gt;"",HLOOKUP(AJ802,Controle!$2:$3,2,FALSE)+HLOOKUP(AJ802,Controle!$2:$3,2,FALSE)*14-8,"")</f>
        <v/>
      </c>
      <c r="AI802" s="108" t="str">
        <f>IF(AJ802&lt;&gt;"",HLOOKUP(AJ802,Controle!$2:$3,2,FALSE)+3,"")</f>
        <v/>
      </c>
      <c r="AJ802" s="105" t="str">
        <f t="shared" si="195"/>
        <v/>
      </c>
      <c r="AK802" s="101" t="str">
        <f t="shared" si="196"/>
        <v/>
      </c>
      <c r="AL802" s="89" t="str">
        <f t="shared" si="187"/>
        <v/>
      </c>
      <c r="AM802" s="89" t="str">
        <f t="shared" si="188"/>
        <v/>
      </c>
      <c r="AN802" s="89" t="str">
        <f t="shared" si="189"/>
        <v/>
      </c>
      <c r="AO802" s="89" t="str">
        <f t="shared" si="190"/>
        <v/>
      </c>
      <c r="AP802" s="89" t="str">
        <f t="shared" si="191"/>
        <v/>
      </c>
    </row>
    <row r="803" spans="1:42">
      <c r="A803" t="str">
        <f>IF(B803&lt;&gt;"",VLOOKUP(B803,'Agents Postes'!E$3:F$17,2,FALSE),"")</f>
        <v/>
      </c>
      <c r="B803" s="57"/>
      <c r="C803" s="58"/>
      <c r="D803" s="59"/>
      <c r="E803" s="59"/>
      <c r="F803" s="60"/>
      <c r="G803" s="61"/>
      <c r="H803" s="60"/>
      <c r="I803" s="61"/>
      <c r="J803" s="63"/>
      <c r="K803" s="59"/>
      <c r="L803" s="62"/>
      <c r="M803" s="52"/>
      <c r="N803" s="130"/>
      <c r="P803" s="65" t="str">
        <f t="shared" si="192"/>
        <v>NC</v>
      </c>
      <c r="X803" s="89"/>
      <c r="Y803" s="89" t="str">
        <f t="shared" si="182"/>
        <v/>
      </c>
      <c r="Z803" s="89" t="str">
        <f t="shared" si="183"/>
        <v/>
      </c>
      <c r="AA803" s="89" t="str">
        <f t="shared" si="184"/>
        <v/>
      </c>
      <c r="AB803" s="89" t="str">
        <f t="shared" si="185"/>
        <v/>
      </c>
      <c r="AC803" s="89" t="str">
        <f t="shared" si="186"/>
        <v/>
      </c>
      <c r="AD803" s="100" t="str">
        <f t="shared" si="193"/>
        <v/>
      </c>
      <c r="AE803" s="104" t="str">
        <f t="shared" si="194"/>
        <v/>
      </c>
      <c r="AF803" s="108" t="str">
        <f>IF(AE803&lt;&gt;"",HLOOKUP(AE803,Controle!$2:$3,2,FALSE)+3,"")</f>
        <v/>
      </c>
      <c r="AG803" s="104" t="str">
        <f>IF(AE803&lt;&gt;"",HLOOKUP(AE803,Controle!$2:$3,2,FALSE)+HLOOKUP(AE803,Controle!$2:$3,2,FALSE)*14-8,"")</f>
        <v/>
      </c>
      <c r="AH803" s="105" t="str">
        <f>IF(AJ803&lt;&gt;"",HLOOKUP(AJ803,Controle!$2:$3,2,FALSE)+HLOOKUP(AJ803,Controle!$2:$3,2,FALSE)*14-8,"")</f>
        <v/>
      </c>
      <c r="AI803" s="108" t="str">
        <f>IF(AJ803&lt;&gt;"",HLOOKUP(AJ803,Controle!$2:$3,2,FALSE)+3,"")</f>
        <v/>
      </c>
      <c r="AJ803" s="105" t="str">
        <f t="shared" si="195"/>
        <v/>
      </c>
      <c r="AK803" s="101" t="str">
        <f t="shared" si="196"/>
        <v/>
      </c>
      <c r="AL803" s="89" t="str">
        <f t="shared" si="187"/>
        <v/>
      </c>
      <c r="AM803" s="89" t="str">
        <f t="shared" si="188"/>
        <v/>
      </c>
      <c r="AN803" s="89" t="str">
        <f t="shared" si="189"/>
        <v/>
      </c>
      <c r="AO803" s="89" t="str">
        <f t="shared" si="190"/>
        <v/>
      </c>
      <c r="AP803" s="89" t="str">
        <f t="shared" si="191"/>
        <v/>
      </c>
    </row>
    <row r="804" spans="1:42">
      <c r="A804" t="str">
        <f>IF(B804&lt;&gt;"",VLOOKUP(B804,'Agents Postes'!E$3:F$17,2,FALSE),"")</f>
        <v/>
      </c>
      <c r="B804" s="47"/>
      <c r="C804" s="53"/>
      <c r="D804" s="49"/>
      <c r="E804" s="49"/>
      <c r="F804" s="54"/>
      <c r="G804" s="50"/>
      <c r="H804" s="54"/>
      <c r="I804" s="50"/>
      <c r="J804" s="56"/>
      <c r="K804" s="49"/>
      <c r="L804" s="55"/>
      <c r="M804" s="52"/>
      <c r="N804" s="131"/>
      <c r="P804" s="64" t="str">
        <f t="shared" si="192"/>
        <v>NC</v>
      </c>
      <c r="X804" s="89"/>
      <c r="Y804" s="89" t="str">
        <f t="shared" si="182"/>
        <v/>
      </c>
      <c r="Z804" s="89" t="str">
        <f t="shared" si="183"/>
        <v/>
      </c>
      <c r="AA804" s="89" t="str">
        <f t="shared" si="184"/>
        <v/>
      </c>
      <c r="AB804" s="89" t="str">
        <f t="shared" si="185"/>
        <v/>
      </c>
      <c r="AC804" s="89" t="str">
        <f t="shared" si="186"/>
        <v/>
      </c>
      <c r="AD804" s="100" t="str">
        <f t="shared" si="193"/>
        <v/>
      </c>
      <c r="AE804" s="104" t="str">
        <f t="shared" si="194"/>
        <v/>
      </c>
      <c r="AF804" s="108" t="str">
        <f>IF(AE804&lt;&gt;"",HLOOKUP(AE804,Controle!$2:$3,2,FALSE)+3,"")</f>
        <v/>
      </c>
      <c r="AG804" s="104" t="str">
        <f>IF(AE804&lt;&gt;"",HLOOKUP(AE804,Controle!$2:$3,2,FALSE)+HLOOKUP(AE804,Controle!$2:$3,2,FALSE)*14-8,"")</f>
        <v/>
      </c>
      <c r="AH804" s="105" t="str">
        <f>IF(AJ804&lt;&gt;"",HLOOKUP(AJ804,Controle!$2:$3,2,FALSE)+HLOOKUP(AJ804,Controle!$2:$3,2,FALSE)*14-8,"")</f>
        <v/>
      </c>
      <c r="AI804" s="108" t="str">
        <f>IF(AJ804&lt;&gt;"",HLOOKUP(AJ804,Controle!$2:$3,2,FALSE)+3,"")</f>
        <v/>
      </c>
      <c r="AJ804" s="105" t="str">
        <f t="shared" si="195"/>
        <v/>
      </c>
      <c r="AK804" s="101" t="str">
        <f t="shared" si="196"/>
        <v/>
      </c>
      <c r="AL804" s="89" t="str">
        <f t="shared" si="187"/>
        <v/>
      </c>
      <c r="AM804" s="89" t="str">
        <f t="shared" si="188"/>
        <v/>
      </c>
      <c r="AN804" s="89" t="str">
        <f t="shared" si="189"/>
        <v/>
      </c>
      <c r="AO804" s="89" t="str">
        <f t="shared" si="190"/>
        <v/>
      </c>
      <c r="AP804" s="89" t="str">
        <f t="shared" si="191"/>
        <v/>
      </c>
    </row>
    <row r="805" spans="1:42">
      <c r="A805" t="str">
        <f>IF(B805&lt;&gt;"",VLOOKUP(B805,'Agents Postes'!E$3:F$17,2,FALSE),"")</f>
        <v/>
      </c>
      <c r="B805" s="57"/>
      <c r="C805" s="58"/>
      <c r="D805" s="59"/>
      <c r="E805" s="59"/>
      <c r="F805" s="60"/>
      <c r="G805" s="61"/>
      <c r="H805" s="60"/>
      <c r="I805" s="61"/>
      <c r="J805" s="63"/>
      <c r="K805" s="59"/>
      <c r="L805" s="62"/>
      <c r="M805" s="52"/>
      <c r="N805" s="130"/>
      <c r="P805" s="65" t="str">
        <f t="shared" si="192"/>
        <v>NC</v>
      </c>
      <c r="X805" s="89"/>
      <c r="Y805" s="89" t="str">
        <f t="shared" si="182"/>
        <v/>
      </c>
      <c r="Z805" s="89" t="str">
        <f t="shared" si="183"/>
        <v/>
      </c>
      <c r="AA805" s="89" t="str">
        <f t="shared" si="184"/>
        <v/>
      </c>
      <c r="AB805" s="89" t="str">
        <f t="shared" si="185"/>
        <v/>
      </c>
      <c r="AC805" s="89" t="str">
        <f t="shared" si="186"/>
        <v/>
      </c>
      <c r="AD805" s="100" t="str">
        <f t="shared" si="193"/>
        <v/>
      </c>
      <c r="AE805" s="104" t="str">
        <f t="shared" si="194"/>
        <v/>
      </c>
      <c r="AF805" s="108" t="str">
        <f>IF(AE805&lt;&gt;"",HLOOKUP(AE805,Controle!$2:$3,2,FALSE)+3,"")</f>
        <v/>
      </c>
      <c r="AG805" s="104" t="str">
        <f>IF(AE805&lt;&gt;"",HLOOKUP(AE805,Controle!$2:$3,2,FALSE)+HLOOKUP(AE805,Controle!$2:$3,2,FALSE)*14-8,"")</f>
        <v/>
      </c>
      <c r="AH805" s="105" t="str">
        <f>IF(AJ805&lt;&gt;"",HLOOKUP(AJ805,Controle!$2:$3,2,FALSE)+HLOOKUP(AJ805,Controle!$2:$3,2,FALSE)*14-8,"")</f>
        <v/>
      </c>
      <c r="AI805" s="108" t="str">
        <f>IF(AJ805&lt;&gt;"",HLOOKUP(AJ805,Controle!$2:$3,2,FALSE)+3,"")</f>
        <v/>
      </c>
      <c r="AJ805" s="105" t="str">
        <f t="shared" si="195"/>
        <v/>
      </c>
      <c r="AK805" s="101" t="str">
        <f t="shared" si="196"/>
        <v/>
      </c>
      <c r="AL805" s="89" t="str">
        <f t="shared" si="187"/>
        <v/>
      </c>
      <c r="AM805" s="89" t="str">
        <f t="shared" si="188"/>
        <v/>
      </c>
      <c r="AN805" s="89" t="str">
        <f t="shared" si="189"/>
        <v/>
      </c>
      <c r="AO805" s="89" t="str">
        <f t="shared" si="190"/>
        <v/>
      </c>
      <c r="AP805" s="89" t="str">
        <f t="shared" si="191"/>
        <v/>
      </c>
    </row>
    <row r="806" spans="1:42">
      <c r="A806" t="str">
        <f>IF(B806&lt;&gt;"",VLOOKUP(B806,'Agents Postes'!E$3:F$17,2,FALSE),"")</f>
        <v/>
      </c>
      <c r="B806" s="47"/>
      <c r="C806" s="53"/>
      <c r="D806" s="49"/>
      <c r="E806" s="49"/>
      <c r="F806" s="54"/>
      <c r="G806" s="50"/>
      <c r="H806" s="54"/>
      <c r="I806" s="50"/>
      <c r="J806" s="56"/>
      <c r="K806" s="49"/>
      <c r="L806" s="55"/>
      <c r="M806" s="52"/>
      <c r="N806" s="131"/>
      <c r="P806" s="64" t="str">
        <f t="shared" si="192"/>
        <v>NC</v>
      </c>
      <c r="X806" s="89"/>
      <c r="Y806" s="89" t="str">
        <f t="shared" si="182"/>
        <v/>
      </c>
      <c r="Z806" s="89" t="str">
        <f t="shared" si="183"/>
        <v/>
      </c>
      <c r="AA806" s="89" t="str">
        <f t="shared" si="184"/>
        <v/>
      </c>
      <c r="AB806" s="89" t="str">
        <f t="shared" si="185"/>
        <v/>
      </c>
      <c r="AC806" s="89" t="str">
        <f t="shared" si="186"/>
        <v/>
      </c>
      <c r="AD806" s="100" t="str">
        <f t="shared" si="193"/>
        <v/>
      </c>
      <c r="AE806" s="104" t="str">
        <f t="shared" si="194"/>
        <v/>
      </c>
      <c r="AF806" s="108" t="str">
        <f>IF(AE806&lt;&gt;"",HLOOKUP(AE806,Controle!$2:$3,2,FALSE)+3,"")</f>
        <v/>
      </c>
      <c r="AG806" s="104" t="str">
        <f>IF(AE806&lt;&gt;"",HLOOKUP(AE806,Controle!$2:$3,2,FALSE)+HLOOKUP(AE806,Controle!$2:$3,2,FALSE)*14-8,"")</f>
        <v/>
      </c>
      <c r="AH806" s="105" t="str">
        <f>IF(AJ806&lt;&gt;"",HLOOKUP(AJ806,Controle!$2:$3,2,FALSE)+HLOOKUP(AJ806,Controle!$2:$3,2,FALSE)*14-8,"")</f>
        <v/>
      </c>
      <c r="AI806" s="108" t="str">
        <f>IF(AJ806&lt;&gt;"",HLOOKUP(AJ806,Controle!$2:$3,2,FALSE)+3,"")</f>
        <v/>
      </c>
      <c r="AJ806" s="105" t="str">
        <f t="shared" si="195"/>
        <v/>
      </c>
      <c r="AK806" s="101" t="str">
        <f t="shared" si="196"/>
        <v/>
      </c>
      <c r="AL806" s="89" t="str">
        <f t="shared" si="187"/>
        <v/>
      </c>
      <c r="AM806" s="89" t="str">
        <f t="shared" si="188"/>
        <v/>
      </c>
      <c r="AN806" s="89" t="str">
        <f t="shared" si="189"/>
        <v/>
      </c>
      <c r="AO806" s="89" t="str">
        <f t="shared" si="190"/>
        <v/>
      </c>
      <c r="AP806" s="89" t="str">
        <f t="shared" si="191"/>
        <v/>
      </c>
    </row>
    <row r="807" spans="1:42">
      <c r="A807" t="str">
        <f>IF(B807&lt;&gt;"",VLOOKUP(B807,'Agents Postes'!E$3:F$17,2,FALSE),"")</f>
        <v/>
      </c>
      <c r="B807" s="57"/>
      <c r="C807" s="58"/>
      <c r="D807" s="59"/>
      <c r="E807" s="59"/>
      <c r="F807" s="60"/>
      <c r="G807" s="61"/>
      <c r="H807" s="60"/>
      <c r="I807" s="61"/>
      <c r="J807" s="63"/>
      <c r="K807" s="59"/>
      <c r="L807" s="62"/>
      <c r="M807" s="52"/>
      <c r="N807" s="130"/>
      <c r="P807" s="65" t="str">
        <f t="shared" si="192"/>
        <v>NC</v>
      </c>
      <c r="X807" s="89"/>
      <c r="Y807" s="89" t="str">
        <f t="shared" si="182"/>
        <v/>
      </c>
      <c r="Z807" s="89" t="str">
        <f t="shared" si="183"/>
        <v/>
      </c>
      <c r="AA807" s="89" t="str">
        <f t="shared" si="184"/>
        <v/>
      </c>
      <c r="AB807" s="89" t="str">
        <f t="shared" si="185"/>
        <v/>
      </c>
      <c r="AC807" s="89" t="str">
        <f t="shared" si="186"/>
        <v/>
      </c>
      <c r="AD807" s="100" t="str">
        <f t="shared" si="193"/>
        <v/>
      </c>
      <c r="AE807" s="104" t="str">
        <f t="shared" si="194"/>
        <v/>
      </c>
      <c r="AF807" s="108" t="str">
        <f>IF(AE807&lt;&gt;"",HLOOKUP(AE807,Controle!$2:$3,2,FALSE)+3,"")</f>
        <v/>
      </c>
      <c r="AG807" s="104" t="str">
        <f>IF(AE807&lt;&gt;"",HLOOKUP(AE807,Controle!$2:$3,2,FALSE)+HLOOKUP(AE807,Controle!$2:$3,2,FALSE)*14-8,"")</f>
        <v/>
      </c>
      <c r="AH807" s="105" t="str">
        <f>IF(AJ807&lt;&gt;"",HLOOKUP(AJ807,Controle!$2:$3,2,FALSE)+HLOOKUP(AJ807,Controle!$2:$3,2,FALSE)*14-8,"")</f>
        <v/>
      </c>
      <c r="AI807" s="108" t="str">
        <f>IF(AJ807&lt;&gt;"",HLOOKUP(AJ807,Controle!$2:$3,2,FALSE)+3,"")</f>
        <v/>
      </c>
      <c r="AJ807" s="105" t="str">
        <f t="shared" si="195"/>
        <v/>
      </c>
      <c r="AK807" s="101" t="str">
        <f t="shared" si="196"/>
        <v/>
      </c>
      <c r="AL807" s="89" t="str">
        <f t="shared" si="187"/>
        <v/>
      </c>
      <c r="AM807" s="89" t="str">
        <f t="shared" si="188"/>
        <v/>
      </c>
      <c r="AN807" s="89" t="str">
        <f t="shared" si="189"/>
        <v/>
      </c>
      <c r="AO807" s="89" t="str">
        <f t="shared" si="190"/>
        <v/>
      </c>
      <c r="AP807" s="89" t="str">
        <f t="shared" si="191"/>
        <v/>
      </c>
    </row>
    <row r="808" spans="1:42">
      <c r="A808" t="str">
        <f>IF(B808&lt;&gt;"",VLOOKUP(B808,'Agents Postes'!E$3:F$17,2,FALSE),"")</f>
        <v/>
      </c>
      <c r="B808" s="47"/>
      <c r="C808" s="53"/>
      <c r="D808" s="49"/>
      <c r="E808" s="49"/>
      <c r="F808" s="54"/>
      <c r="G808" s="50"/>
      <c r="H808" s="54"/>
      <c r="I808" s="50"/>
      <c r="J808" s="56"/>
      <c r="K808" s="49"/>
      <c r="L808" s="55"/>
      <c r="M808" s="52"/>
      <c r="N808" s="131"/>
      <c r="P808" s="64" t="str">
        <f t="shared" si="192"/>
        <v>NC</v>
      </c>
      <c r="X808" s="89"/>
      <c r="Y808" s="89" t="str">
        <f t="shared" si="182"/>
        <v/>
      </c>
      <c r="Z808" s="89" t="str">
        <f t="shared" si="183"/>
        <v/>
      </c>
      <c r="AA808" s="89" t="str">
        <f t="shared" si="184"/>
        <v/>
      </c>
      <c r="AB808" s="89" t="str">
        <f t="shared" si="185"/>
        <v/>
      </c>
      <c r="AC808" s="89" t="str">
        <f t="shared" si="186"/>
        <v/>
      </c>
      <c r="AD808" s="100" t="str">
        <f t="shared" si="193"/>
        <v/>
      </c>
      <c r="AE808" s="104" t="str">
        <f t="shared" si="194"/>
        <v/>
      </c>
      <c r="AF808" s="108" t="str">
        <f>IF(AE808&lt;&gt;"",HLOOKUP(AE808,Controle!$2:$3,2,FALSE)+3,"")</f>
        <v/>
      </c>
      <c r="AG808" s="104" t="str">
        <f>IF(AE808&lt;&gt;"",HLOOKUP(AE808,Controle!$2:$3,2,FALSE)+HLOOKUP(AE808,Controle!$2:$3,2,FALSE)*14-8,"")</f>
        <v/>
      </c>
      <c r="AH808" s="105" t="str">
        <f>IF(AJ808&lt;&gt;"",HLOOKUP(AJ808,Controle!$2:$3,2,FALSE)+HLOOKUP(AJ808,Controle!$2:$3,2,FALSE)*14-8,"")</f>
        <v/>
      </c>
      <c r="AI808" s="108" t="str">
        <f>IF(AJ808&lt;&gt;"",HLOOKUP(AJ808,Controle!$2:$3,2,FALSE)+3,"")</f>
        <v/>
      </c>
      <c r="AJ808" s="105" t="str">
        <f t="shared" si="195"/>
        <v/>
      </c>
      <c r="AK808" s="101" t="str">
        <f t="shared" si="196"/>
        <v/>
      </c>
      <c r="AL808" s="89" t="str">
        <f t="shared" si="187"/>
        <v/>
      </c>
      <c r="AM808" s="89" t="str">
        <f t="shared" si="188"/>
        <v/>
      </c>
      <c r="AN808" s="89" t="str">
        <f t="shared" si="189"/>
        <v/>
      </c>
      <c r="AO808" s="89" t="str">
        <f t="shared" si="190"/>
        <v/>
      </c>
      <c r="AP808" s="89" t="str">
        <f t="shared" si="191"/>
        <v/>
      </c>
    </row>
    <row r="809" spans="1:42">
      <c r="A809" t="str">
        <f>IF(B809&lt;&gt;"",VLOOKUP(B809,'Agents Postes'!E$3:F$17,2,FALSE),"")</f>
        <v/>
      </c>
      <c r="B809" s="57"/>
      <c r="C809" s="58"/>
      <c r="D809" s="59"/>
      <c r="E809" s="59"/>
      <c r="F809" s="60"/>
      <c r="G809" s="61"/>
      <c r="H809" s="60"/>
      <c r="I809" s="61"/>
      <c r="J809" s="63"/>
      <c r="K809" s="59"/>
      <c r="L809" s="62"/>
      <c r="M809" s="52"/>
      <c r="N809" s="130"/>
      <c r="P809" s="65" t="str">
        <f t="shared" si="192"/>
        <v>NC</v>
      </c>
      <c r="X809" s="89"/>
      <c r="Y809" s="89" t="str">
        <f t="shared" si="182"/>
        <v/>
      </c>
      <c r="Z809" s="89" t="str">
        <f t="shared" si="183"/>
        <v/>
      </c>
      <c r="AA809" s="89" t="str">
        <f t="shared" si="184"/>
        <v/>
      </c>
      <c r="AB809" s="89" t="str">
        <f t="shared" si="185"/>
        <v/>
      </c>
      <c r="AC809" s="89" t="str">
        <f t="shared" si="186"/>
        <v/>
      </c>
      <c r="AD809" s="100" t="str">
        <f t="shared" si="193"/>
        <v/>
      </c>
      <c r="AE809" s="104" t="str">
        <f t="shared" si="194"/>
        <v/>
      </c>
      <c r="AF809" s="108" t="str">
        <f>IF(AE809&lt;&gt;"",HLOOKUP(AE809,Controle!$2:$3,2,FALSE)+3,"")</f>
        <v/>
      </c>
      <c r="AG809" s="104" t="str">
        <f>IF(AE809&lt;&gt;"",HLOOKUP(AE809,Controle!$2:$3,2,FALSE)+HLOOKUP(AE809,Controle!$2:$3,2,FALSE)*14-8,"")</f>
        <v/>
      </c>
      <c r="AH809" s="105" t="str">
        <f>IF(AJ809&lt;&gt;"",HLOOKUP(AJ809,Controle!$2:$3,2,FALSE)+HLOOKUP(AJ809,Controle!$2:$3,2,FALSE)*14-8,"")</f>
        <v/>
      </c>
      <c r="AI809" s="108" t="str">
        <f>IF(AJ809&lt;&gt;"",HLOOKUP(AJ809,Controle!$2:$3,2,FALSE)+3,"")</f>
        <v/>
      </c>
      <c r="AJ809" s="105" t="str">
        <f t="shared" si="195"/>
        <v/>
      </c>
      <c r="AK809" s="101" t="str">
        <f t="shared" si="196"/>
        <v/>
      </c>
      <c r="AL809" s="89" t="str">
        <f t="shared" si="187"/>
        <v/>
      </c>
      <c r="AM809" s="89" t="str">
        <f t="shared" si="188"/>
        <v/>
      </c>
      <c r="AN809" s="89" t="str">
        <f t="shared" si="189"/>
        <v/>
      </c>
      <c r="AO809" s="89" t="str">
        <f t="shared" si="190"/>
        <v/>
      </c>
      <c r="AP809" s="89" t="str">
        <f t="shared" si="191"/>
        <v/>
      </c>
    </row>
    <row r="810" spans="1:42">
      <c r="A810" t="str">
        <f>IF(B810&lt;&gt;"",VLOOKUP(B810,'Agents Postes'!E$3:F$17,2,FALSE),"")</f>
        <v/>
      </c>
      <c r="B810" s="47"/>
      <c r="C810" s="53"/>
      <c r="D810" s="49"/>
      <c r="E810" s="49"/>
      <c r="F810" s="54"/>
      <c r="G810" s="50"/>
      <c r="H810" s="54"/>
      <c r="I810" s="50"/>
      <c r="J810" s="56"/>
      <c r="K810" s="49"/>
      <c r="L810" s="55"/>
      <c r="M810" s="52"/>
      <c r="N810" s="131"/>
      <c r="P810" s="64" t="str">
        <f t="shared" si="192"/>
        <v>NC</v>
      </c>
      <c r="X810" s="89"/>
      <c r="Y810" s="89" t="str">
        <f t="shared" si="182"/>
        <v/>
      </c>
      <c r="Z810" s="89" t="str">
        <f t="shared" si="183"/>
        <v/>
      </c>
      <c r="AA810" s="89" t="str">
        <f t="shared" si="184"/>
        <v/>
      </c>
      <c r="AB810" s="89" t="str">
        <f t="shared" si="185"/>
        <v/>
      </c>
      <c r="AC810" s="89" t="str">
        <f t="shared" si="186"/>
        <v/>
      </c>
      <c r="AD810" s="100" t="str">
        <f t="shared" si="193"/>
        <v/>
      </c>
      <c r="AE810" s="104" t="str">
        <f t="shared" si="194"/>
        <v/>
      </c>
      <c r="AF810" s="108" t="str">
        <f>IF(AE810&lt;&gt;"",HLOOKUP(AE810,Controle!$2:$3,2,FALSE)+3,"")</f>
        <v/>
      </c>
      <c r="AG810" s="104" t="str">
        <f>IF(AE810&lt;&gt;"",HLOOKUP(AE810,Controle!$2:$3,2,FALSE)+HLOOKUP(AE810,Controle!$2:$3,2,FALSE)*14-8,"")</f>
        <v/>
      </c>
      <c r="AH810" s="105" t="str">
        <f>IF(AJ810&lt;&gt;"",HLOOKUP(AJ810,Controle!$2:$3,2,FALSE)+HLOOKUP(AJ810,Controle!$2:$3,2,FALSE)*14-8,"")</f>
        <v/>
      </c>
      <c r="AI810" s="108" t="str">
        <f>IF(AJ810&lt;&gt;"",HLOOKUP(AJ810,Controle!$2:$3,2,FALSE)+3,"")</f>
        <v/>
      </c>
      <c r="AJ810" s="105" t="str">
        <f t="shared" si="195"/>
        <v/>
      </c>
      <c r="AK810" s="101" t="str">
        <f t="shared" si="196"/>
        <v/>
      </c>
      <c r="AL810" s="89" t="str">
        <f t="shared" si="187"/>
        <v/>
      </c>
      <c r="AM810" s="89" t="str">
        <f t="shared" si="188"/>
        <v/>
      </c>
      <c r="AN810" s="89" t="str">
        <f t="shared" si="189"/>
        <v/>
      </c>
      <c r="AO810" s="89" t="str">
        <f t="shared" si="190"/>
        <v/>
      </c>
      <c r="AP810" s="89" t="str">
        <f t="shared" si="191"/>
        <v/>
      </c>
    </row>
    <row r="811" spans="1:42">
      <c r="A811" t="str">
        <f>IF(B811&lt;&gt;"",VLOOKUP(B811,'Agents Postes'!E$3:F$17,2,FALSE),"")</f>
        <v/>
      </c>
      <c r="B811" s="57"/>
      <c r="C811" s="58"/>
      <c r="D811" s="59"/>
      <c r="E811" s="59"/>
      <c r="F811" s="60"/>
      <c r="G811" s="61"/>
      <c r="H811" s="60"/>
      <c r="I811" s="61"/>
      <c r="J811" s="63"/>
      <c r="K811" s="59"/>
      <c r="L811" s="62"/>
      <c r="M811" s="52"/>
      <c r="N811" s="130"/>
      <c r="P811" s="65" t="str">
        <f t="shared" si="192"/>
        <v>NC</v>
      </c>
      <c r="X811" s="89"/>
      <c r="Y811" s="89" t="str">
        <f t="shared" si="182"/>
        <v/>
      </c>
      <c r="Z811" s="89" t="str">
        <f t="shared" si="183"/>
        <v/>
      </c>
      <c r="AA811" s="89" t="str">
        <f t="shared" si="184"/>
        <v/>
      </c>
      <c r="AB811" s="89" t="str">
        <f t="shared" si="185"/>
        <v/>
      </c>
      <c r="AC811" s="89" t="str">
        <f t="shared" si="186"/>
        <v/>
      </c>
      <c r="AD811" s="100" t="str">
        <f t="shared" si="193"/>
        <v/>
      </c>
      <c r="AE811" s="104" t="str">
        <f t="shared" si="194"/>
        <v/>
      </c>
      <c r="AF811" s="108" t="str">
        <f>IF(AE811&lt;&gt;"",HLOOKUP(AE811,Controle!$2:$3,2,FALSE)+3,"")</f>
        <v/>
      </c>
      <c r="AG811" s="104" t="str">
        <f>IF(AE811&lt;&gt;"",HLOOKUP(AE811,Controle!$2:$3,2,FALSE)+HLOOKUP(AE811,Controle!$2:$3,2,FALSE)*14-8,"")</f>
        <v/>
      </c>
      <c r="AH811" s="105" t="str">
        <f>IF(AJ811&lt;&gt;"",HLOOKUP(AJ811,Controle!$2:$3,2,FALSE)+HLOOKUP(AJ811,Controle!$2:$3,2,FALSE)*14-8,"")</f>
        <v/>
      </c>
      <c r="AI811" s="108" t="str">
        <f>IF(AJ811&lt;&gt;"",HLOOKUP(AJ811,Controle!$2:$3,2,FALSE)+3,"")</f>
        <v/>
      </c>
      <c r="AJ811" s="105" t="str">
        <f t="shared" si="195"/>
        <v/>
      </c>
      <c r="AK811" s="101" t="str">
        <f t="shared" si="196"/>
        <v/>
      </c>
      <c r="AL811" s="89" t="str">
        <f t="shared" si="187"/>
        <v/>
      </c>
      <c r="AM811" s="89" t="str">
        <f t="shared" si="188"/>
        <v/>
      </c>
      <c r="AN811" s="89" t="str">
        <f t="shared" si="189"/>
        <v/>
      </c>
      <c r="AO811" s="89" t="str">
        <f t="shared" si="190"/>
        <v/>
      </c>
      <c r="AP811" s="89" t="str">
        <f t="shared" si="191"/>
        <v/>
      </c>
    </row>
    <row r="812" spans="1:42">
      <c r="A812" t="str">
        <f>IF(B812&lt;&gt;"",VLOOKUP(B812,'Agents Postes'!E$3:F$17,2,FALSE),"")</f>
        <v/>
      </c>
      <c r="B812" s="47"/>
      <c r="C812" s="53"/>
      <c r="D812" s="49"/>
      <c r="E812" s="49"/>
      <c r="F812" s="54"/>
      <c r="G812" s="50"/>
      <c r="H812" s="54"/>
      <c r="I812" s="50"/>
      <c r="J812" s="56"/>
      <c r="K812" s="49"/>
      <c r="L812" s="55"/>
      <c r="M812" s="52"/>
      <c r="N812" s="131"/>
      <c r="P812" s="64" t="str">
        <f t="shared" si="192"/>
        <v>NC</v>
      </c>
      <c r="X812" s="89"/>
      <c r="Y812" s="89" t="str">
        <f t="shared" si="182"/>
        <v/>
      </c>
      <c r="Z812" s="89" t="str">
        <f t="shared" si="183"/>
        <v/>
      </c>
      <c r="AA812" s="89" t="str">
        <f t="shared" si="184"/>
        <v/>
      </c>
      <c r="AB812" s="89" t="str">
        <f t="shared" si="185"/>
        <v/>
      </c>
      <c r="AC812" s="89" t="str">
        <f t="shared" si="186"/>
        <v/>
      </c>
      <c r="AD812" s="100" t="str">
        <f t="shared" si="193"/>
        <v/>
      </c>
      <c r="AE812" s="104" t="str">
        <f t="shared" si="194"/>
        <v/>
      </c>
      <c r="AF812" s="108" t="str">
        <f>IF(AE812&lt;&gt;"",HLOOKUP(AE812,Controle!$2:$3,2,FALSE)+3,"")</f>
        <v/>
      </c>
      <c r="AG812" s="104" t="str">
        <f>IF(AE812&lt;&gt;"",HLOOKUP(AE812,Controle!$2:$3,2,FALSE)+HLOOKUP(AE812,Controle!$2:$3,2,FALSE)*14-8,"")</f>
        <v/>
      </c>
      <c r="AH812" s="105" t="str">
        <f>IF(AJ812&lt;&gt;"",HLOOKUP(AJ812,Controle!$2:$3,2,FALSE)+HLOOKUP(AJ812,Controle!$2:$3,2,FALSE)*14-8,"")</f>
        <v/>
      </c>
      <c r="AI812" s="108" t="str">
        <f>IF(AJ812&lt;&gt;"",HLOOKUP(AJ812,Controle!$2:$3,2,FALSE)+3,"")</f>
        <v/>
      </c>
      <c r="AJ812" s="105" t="str">
        <f t="shared" si="195"/>
        <v/>
      </c>
      <c r="AK812" s="101" t="str">
        <f t="shared" si="196"/>
        <v/>
      </c>
      <c r="AL812" s="89" t="str">
        <f t="shared" si="187"/>
        <v/>
      </c>
      <c r="AM812" s="89" t="str">
        <f t="shared" si="188"/>
        <v/>
      </c>
      <c r="AN812" s="89" t="str">
        <f t="shared" si="189"/>
        <v/>
      </c>
      <c r="AO812" s="89" t="str">
        <f t="shared" si="190"/>
        <v/>
      </c>
      <c r="AP812" s="89" t="str">
        <f t="shared" si="191"/>
        <v/>
      </c>
    </row>
    <row r="813" spans="1:42">
      <c r="A813" t="str">
        <f>IF(B813&lt;&gt;"",VLOOKUP(B813,'Agents Postes'!E$3:F$17,2,FALSE),"")</f>
        <v/>
      </c>
      <c r="B813" s="57"/>
      <c r="C813" s="58"/>
      <c r="D813" s="59"/>
      <c r="E813" s="59"/>
      <c r="F813" s="60"/>
      <c r="G813" s="61"/>
      <c r="H813" s="60"/>
      <c r="I813" s="61"/>
      <c r="J813" s="63"/>
      <c r="K813" s="59"/>
      <c r="L813" s="62"/>
      <c r="M813" s="52"/>
      <c r="N813" s="130"/>
      <c r="P813" s="65" t="str">
        <f t="shared" si="192"/>
        <v>NC</v>
      </c>
      <c r="X813" s="89"/>
      <c r="Y813" s="89" t="str">
        <f t="shared" si="182"/>
        <v/>
      </c>
      <c r="Z813" s="89" t="str">
        <f t="shared" si="183"/>
        <v/>
      </c>
      <c r="AA813" s="89" t="str">
        <f t="shared" si="184"/>
        <v/>
      </c>
      <c r="AB813" s="89" t="str">
        <f t="shared" si="185"/>
        <v/>
      </c>
      <c r="AC813" s="89" t="str">
        <f t="shared" si="186"/>
        <v/>
      </c>
      <c r="AD813" s="100" t="str">
        <f t="shared" si="193"/>
        <v/>
      </c>
      <c r="AE813" s="104" t="str">
        <f t="shared" si="194"/>
        <v/>
      </c>
      <c r="AF813" s="108" t="str">
        <f>IF(AE813&lt;&gt;"",HLOOKUP(AE813,Controle!$2:$3,2,FALSE)+3,"")</f>
        <v/>
      </c>
      <c r="AG813" s="104" t="str">
        <f>IF(AE813&lt;&gt;"",HLOOKUP(AE813,Controle!$2:$3,2,FALSE)+HLOOKUP(AE813,Controle!$2:$3,2,FALSE)*14-8,"")</f>
        <v/>
      </c>
      <c r="AH813" s="105" t="str">
        <f>IF(AJ813&lt;&gt;"",HLOOKUP(AJ813,Controle!$2:$3,2,FALSE)+HLOOKUP(AJ813,Controle!$2:$3,2,FALSE)*14-8,"")</f>
        <v/>
      </c>
      <c r="AI813" s="108" t="str">
        <f>IF(AJ813&lt;&gt;"",HLOOKUP(AJ813,Controle!$2:$3,2,FALSE)+3,"")</f>
        <v/>
      </c>
      <c r="AJ813" s="105" t="str">
        <f t="shared" si="195"/>
        <v/>
      </c>
      <c r="AK813" s="101" t="str">
        <f t="shared" si="196"/>
        <v/>
      </c>
      <c r="AL813" s="89" t="str">
        <f t="shared" si="187"/>
        <v/>
      </c>
      <c r="AM813" s="89" t="str">
        <f t="shared" si="188"/>
        <v/>
      </c>
      <c r="AN813" s="89" t="str">
        <f t="shared" si="189"/>
        <v/>
      </c>
      <c r="AO813" s="89" t="str">
        <f t="shared" si="190"/>
        <v/>
      </c>
      <c r="AP813" s="89" t="str">
        <f t="shared" si="191"/>
        <v/>
      </c>
    </row>
    <row r="814" spans="1:42">
      <c r="A814" t="str">
        <f>IF(B814&lt;&gt;"",VLOOKUP(B814,'Agents Postes'!E$3:F$17,2,FALSE),"")</f>
        <v/>
      </c>
      <c r="B814" s="47"/>
      <c r="C814" s="53"/>
      <c r="D814" s="49"/>
      <c r="E814" s="49"/>
      <c r="F814" s="54"/>
      <c r="G814" s="50"/>
      <c r="H814" s="54"/>
      <c r="I814" s="50"/>
      <c r="J814" s="56"/>
      <c r="K814" s="49"/>
      <c r="L814" s="55"/>
      <c r="M814" s="52"/>
      <c r="N814" s="131"/>
      <c r="P814" s="64" t="str">
        <f t="shared" si="192"/>
        <v>NC</v>
      </c>
      <c r="X814" s="89"/>
      <c r="Y814" s="89" t="str">
        <f t="shared" si="182"/>
        <v/>
      </c>
      <c r="Z814" s="89" t="str">
        <f t="shared" si="183"/>
        <v/>
      </c>
      <c r="AA814" s="89" t="str">
        <f t="shared" si="184"/>
        <v/>
      </c>
      <c r="AB814" s="89" t="str">
        <f t="shared" si="185"/>
        <v/>
      </c>
      <c r="AC814" s="89" t="str">
        <f t="shared" si="186"/>
        <v/>
      </c>
      <c r="AD814" s="100" t="str">
        <f t="shared" si="193"/>
        <v/>
      </c>
      <c r="AE814" s="104" t="str">
        <f t="shared" si="194"/>
        <v/>
      </c>
      <c r="AF814" s="108" t="str">
        <f>IF(AE814&lt;&gt;"",HLOOKUP(AE814,Controle!$2:$3,2,FALSE)+3,"")</f>
        <v/>
      </c>
      <c r="AG814" s="104" t="str">
        <f>IF(AE814&lt;&gt;"",HLOOKUP(AE814,Controle!$2:$3,2,FALSE)+HLOOKUP(AE814,Controle!$2:$3,2,FALSE)*14-8,"")</f>
        <v/>
      </c>
      <c r="AH814" s="105" t="str">
        <f>IF(AJ814&lt;&gt;"",HLOOKUP(AJ814,Controle!$2:$3,2,FALSE)+HLOOKUP(AJ814,Controle!$2:$3,2,FALSE)*14-8,"")</f>
        <v/>
      </c>
      <c r="AI814" s="108" t="str">
        <f>IF(AJ814&lt;&gt;"",HLOOKUP(AJ814,Controle!$2:$3,2,FALSE)+3,"")</f>
        <v/>
      </c>
      <c r="AJ814" s="105" t="str">
        <f t="shared" si="195"/>
        <v/>
      </c>
      <c r="AK814" s="101" t="str">
        <f t="shared" si="196"/>
        <v/>
      </c>
      <c r="AL814" s="89" t="str">
        <f t="shared" si="187"/>
        <v/>
      </c>
      <c r="AM814" s="89" t="str">
        <f t="shared" si="188"/>
        <v/>
      </c>
      <c r="AN814" s="89" t="str">
        <f t="shared" si="189"/>
        <v/>
      </c>
      <c r="AO814" s="89" t="str">
        <f t="shared" si="190"/>
        <v/>
      </c>
      <c r="AP814" s="89" t="str">
        <f t="shared" si="191"/>
        <v/>
      </c>
    </row>
    <row r="815" spans="1:42">
      <c r="A815" t="str">
        <f>IF(B815&lt;&gt;"",VLOOKUP(B815,'Agents Postes'!E$3:F$17,2,FALSE),"")</f>
        <v/>
      </c>
      <c r="B815" s="57"/>
      <c r="C815" s="58"/>
      <c r="D815" s="59"/>
      <c r="E815" s="59"/>
      <c r="F815" s="60"/>
      <c r="G815" s="61"/>
      <c r="H815" s="60"/>
      <c r="I815" s="61"/>
      <c r="J815" s="63"/>
      <c r="K815" s="59"/>
      <c r="L815" s="62"/>
      <c r="M815" s="52"/>
      <c r="N815" s="130"/>
      <c r="P815" s="65" t="str">
        <f t="shared" si="192"/>
        <v>NC</v>
      </c>
      <c r="X815" s="89"/>
      <c r="Y815" s="89" t="str">
        <f t="shared" si="182"/>
        <v/>
      </c>
      <c r="Z815" s="89" t="str">
        <f t="shared" si="183"/>
        <v/>
      </c>
      <c r="AA815" s="89" t="str">
        <f t="shared" si="184"/>
        <v/>
      </c>
      <c r="AB815" s="89" t="str">
        <f t="shared" si="185"/>
        <v/>
      </c>
      <c r="AC815" s="89" t="str">
        <f t="shared" si="186"/>
        <v/>
      </c>
      <c r="AD815" s="100" t="str">
        <f t="shared" si="193"/>
        <v/>
      </c>
      <c r="AE815" s="104" t="str">
        <f t="shared" si="194"/>
        <v/>
      </c>
      <c r="AF815" s="108" t="str">
        <f>IF(AE815&lt;&gt;"",HLOOKUP(AE815,Controle!$2:$3,2,FALSE)+3,"")</f>
        <v/>
      </c>
      <c r="AG815" s="104" t="str">
        <f>IF(AE815&lt;&gt;"",HLOOKUP(AE815,Controle!$2:$3,2,FALSE)+HLOOKUP(AE815,Controle!$2:$3,2,FALSE)*14-8,"")</f>
        <v/>
      </c>
      <c r="AH815" s="105" t="str">
        <f>IF(AJ815&lt;&gt;"",HLOOKUP(AJ815,Controle!$2:$3,2,FALSE)+HLOOKUP(AJ815,Controle!$2:$3,2,FALSE)*14-8,"")</f>
        <v/>
      </c>
      <c r="AI815" s="108" t="str">
        <f>IF(AJ815&lt;&gt;"",HLOOKUP(AJ815,Controle!$2:$3,2,FALSE)+3,"")</f>
        <v/>
      </c>
      <c r="AJ815" s="105" t="str">
        <f t="shared" si="195"/>
        <v/>
      </c>
      <c r="AK815" s="101" t="str">
        <f t="shared" si="196"/>
        <v/>
      </c>
      <c r="AL815" s="89" t="str">
        <f t="shared" si="187"/>
        <v/>
      </c>
      <c r="AM815" s="89" t="str">
        <f t="shared" si="188"/>
        <v/>
      </c>
      <c r="AN815" s="89" t="str">
        <f t="shared" si="189"/>
        <v/>
      </c>
      <c r="AO815" s="89" t="str">
        <f t="shared" si="190"/>
        <v/>
      </c>
      <c r="AP815" s="89" t="str">
        <f t="shared" si="191"/>
        <v/>
      </c>
    </row>
    <row r="816" spans="1:42">
      <c r="A816" t="str">
        <f>IF(B816&lt;&gt;"",VLOOKUP(B816,'Agents Postes'!E$3:F$17,2,FALSE),"")</f>
        <v/>
      </c>
      <c r="B816" s="47"/>
      <c r="C816" s="53"/>
      <c r="D816" s="49"/>
      <c r="E816" s="49"/>
      <c r="F816" s="54"/>
      <c r="G816" s="50"/>
      <c r="H816" s="54"/>
      <c r="I816" s="50"/>
      <c r="J816" s="56"/>
      <c r="K816" s="49"/>
      <c r="L816" s="55"/>
      <c r="M816" s="52"/>
      <c r="N816" s="131"/>
      <c r="P816" s="64" t="str">
        <f t="shared" si="192"/>
        <v>NC</v>
      </c>
      <c r="X816" s="89"/>
      <c r="Y816" s="89" t="str">
        <f t="shared" si="182"/>
        <v/>
      </c>
      <c r="Z816" s="89" t="str">
        <f t="shared" si="183"/>
        <v/>
      </c>
      <c r="AA816" s="89" t="str">
        <f t="shared" si="184"/>
        <v/>
      </c>
      <c r="AB816" s="89" t="str">
        <f t="shared" si="185"/>
        <v/>
      </c>
      <c r="AC816" s="89" t="str">
        <f t="shared" si="186"/>
        <v/>
      </c>
      <c r="AD816" s="100" t="str">
        <f t="shared" si="193"/>
        <v/>
      </c>
      <c r="AE816" s="104" t="str">
        <f t="shared" si="194"/>
        <v/>
      </c>
      <c r="AF816" s="108" t="str">
        <f>IF(AE816&lt;&gt;"",HLOOKUP(AE816,Controle!$2:$3,2,FALSE)+3,"")</f>
        <v/>
      </c>
      <c r="AG816" s="104" t="str">
        <f>IF(AE816&lt;&gt;"",HLOOKUP(AE816,Controle!$2:$3,2,FALSE)+HLOOKUP(AE816,Controle!$2:$3,2,FALSE)*14-8,"")</f>
        <v/>
      </c>
      <c r="AH816" s="105" t="str">
        <f>IF(AJ816&lt;&gt;"",HLOOKUP(AJ816,Controle!$2:$3,2,FALSE)+HLOOKUP(AJ816,Controle!$2:$3,2,FALSE)*14-8,"")</f>
        <v/>
      </c>
      <c r="AI816" s="108" t="str">
        <f>IF(AJ816&lt;&gt;"",HLOOKUP(AJ816,Controle!$2:$3,2,FALSE)+3,"")</f>
        <v/>
      </c>
      <c r="AJ816" s="105" t="str">
        <f t="shared" si="195"/>
        <v/>
      </c>
      <c r="AK816" s="101" t="str">
        <f t="shared" si="196"/>
        <v/>
      </c>
      <c r="AL816" s="89" t="str">
        <f t="shared" si="187"/>
        <v/>
      </c>
      <c r="AM816" s="89" t="str">
        <f t="shared" si="188"/>
        <v/>
      </c>
      <c r="AN816" s="89" t="str">
        <f t="shared" si="189"/>
        <v/>
      </c>
      <c r="AO816" s="89" t="str">
        <f t="shared" si="190"/>
        <v/>
      </c>
      <c r="AP816" s="89" t="str">
        <f t="shared" si="191"/>
        <v/>
      </c>
    </row>
    <row r="817" spans="1:42">
      <c r="A817" t="str">
        <f>IF(B817&lt;&gt;"",VLOOKUP(B817,'Agents Postes'!E$3:F$17,2,FALSE),"")</f>
        <v/>
      </c>
      <c r="B817" s="57"/>
      <c r="C817" s="58"/>
      <c r="D817" s="59"/>
      <c r="E817" s="59"/>
      <c r="F817" s="60"/>
      <c r="G817" s="61"/>
      <c r="H817" s="60"/>
      <c r="I817" s="61"/>
      <c r="J817" s="63"/>
      <c r="K817" s="59"/>
      <c r="L817" s="62"/>
      <c r="M817" s="52"/>
      <c r="N817" s="130"/>
      <c r="P817" s="65" t="str">
        <f t="shared" si="192"/>
        <v>NC</v>
      </c>
      <c r="X817" s="89"/>
      <c r="Y817" s="89" t="str">
        <f t="shared" si="182"/>
        <v/>
      </c>
      <c r="Z817" s="89" t="str">
        <f t="shared" si="183"/>
        <v/>
      </c>
      <c r="AA817" s="89" t="str">
        <f t="shared" si="184"/>
        <v/>
      </c>
      <c r="AB817" s="89" t="str">
        <f t="shared" si="185"/>
        <v/>
      </c>
      <c r="AC817" s="89" t="str">
        <f t="shared" si="186"/>
        <v/>
      </c>
      <c r="AD817" s="100" t="str">
        <f t="shared" si="193"/>
        <v/>
      </c>
      <c r="AE817" s="104" t="str">
        <f t="shared" si="194"/>
        <v/>
      </c>
      <c r="AF817" s="108" t="str">
        <f>IF(AE817&lt;&gt;"",HLOOKUP(AE817,Controle!$2:$3,2,FALSE)+3,"")</f>
        <v/>
      </c>
      <c r="AG817" s="104" t="str">
        <f>IF(AE817&lt;&gt;"",HLOOKUP(AE817,Controle!$2:$3,2,FALSE)+HLOOKUP(AE817,Controle!$2:$3,2,FALSE)*14-8,"")</f>
        <v/>
      </c>
      <c r="AH817" s="105" t="str">
        <f>IF(AJ817&lt;&gt;"",HLOOKUP(AJ817,Controle!$2:$3,2,FALSE)+HLOOKUP(AJ817,Controle!$2:$3,2,FALSE)*14-8,"")</f>
        <v/>
      </c>
      <c r="AI817" s="108" t="str">
        <f>IF(AJ817&lt;&gt;"",HLOOKUP(AJ817,Controle!$2:$3,2,FALSE)+3,"")</f>
        <v/>
      </c>
      <c r="AJ817" s="105" t="str">
        <f t="shared" si="195"/>
        <v/>
      </c>
      <c r="AK817" s="101" t="str">
        <f t="shared" si="196"/>
        <v/>
      </c>
      <c r="AL817" s="89" t="str">
        <f t="shared" si="187"/>
        <v/>
      </c>
      <c r="AM817" s="89" t="str">
        <f t="shared" si="188"/>
        <v/>
      </c>
      <c r="AN817" s="89" t="str">
        <f t="shared" si="189"/>
        <v/>
      </c>
      <c r="AO817" s="89" t="str">
        <f t="shared" si="190"/>
        <v/>
      </c>
      <c r="AP817" s="89" t="str">
        <f t="shared" si="191"/>
        <v/>
      </c>
    </row>
    <row r="818" spans="1:42">
      <c r="A818" t="str">
        <f>IF(B818&lt;&gt;"",VLOOKUP(B818,'Agents Postes'!E$3:F$17,2,FALSE),"")</f>
        <v/>
      </c>
      <c r="B818" s="47"/>
      <c r="C818" s="53"/>
      <c r="D818" s="49"/>
      <c r="E818" s="49"/>
      <c r="F818" s="54"/>
      <c r="G818" s="50"/>
      <c r="H818" s="54"/>
      <c r="I818" s="50"/>
      <c r="J818" s="56"/>
      <c r="K818" s="49"/>
      <c r="L818" s="55"/>
      <c r="M818" s="52"/>
      <c r="N818" s="131"/>
      <c r="P818" s="64" t="str">
        <f t="shared" si="192"/>
        <v>NC</v>
      </c>
      <c r="X818" s="89"/>
      <c r="Y818" s="89" t="str">
        <f t="shared" si="182"/>
        <v/>
      </c>
      <c r="Z818" s="89" t="str">
        <f t="shared" si="183"/>
        <v/>
      </c>
      <c r="AA818" s="89" t="str">
        <f t="shared" si="184"/>
        <v/>
      </c>
      <c r="AB818" s="89" t="str">
        <f t="shared" si="185"/>
        <v/>
      </c>
      <c r="AC818" s="89" t="str">
        <f t="shared" si="186"/>
        <v/>
      </c>
      <c r="AD818" s="100" t="str">
        <f t="shared" si="193"/>
        <v/>
      </c>
      <c r="AE818" s="104" t="str">
        <f t="shared" si="194"/>
        <v/>
      </c>
      <c r="AF818" s="108" t="str">
        <f>IF(AE818&lt;&gt;"",HLOOKUP(AE818,Controle!$2:$3,2,FALSE)+3,"")</f>
        <v/>
      </c>
      <c r="AG818" s="104" t="str">
        <f>IF(AE818&lt;&gt;"",HLOOKUP(AE818,Controle!$2:$3,2,FALSE)+HLOOKUP(AE818,Controle!$2:$3,2,FALSE)*14-8,"")</f>
        <v/>
      </c>
      <c r="AH818" s="105" t="str">
        <f>IF(AJ818&lt;&gt;"",HLOOKUP(AJ818,Controle!$2:$3,2,FALSE)+HLOOKUP(AJ818,Controle!$2:$3,2,FALSE)*14-8,"")</f>
        <v/>
      </c>
      <c r="AI818" s="108" t="str">
        <f>IF(AJ818&lt;&gt;"",HLOOKUP(AJ818,Controle!$2:$3,2,FALSE)+3,"")</f>
        <v/>
      </c>
      <c r="AJ818" s="105" t="str">
        <f t="shared" si="195"/>
        <v/>
      </c>
      <c r="AK818" s="101" t="str">
        <f t="shared" si="196"/>
        <v/>
      </c>
      <c r="AL818" s="89" t="str">
        <f t="shared" si="187"/>
        <v/>
      </c>
      <c r="AM818" s="89" t="str">
        <f t="shared" si="188"/>
        <v/>
      </c>
      <c r="AN818" s="89" t="str">
        <f t="shared" si="189"/>
        <v/>
      </c>
      <c r="AO818" s="89" t="str">
        <f t="shared" si="190"/>
        <v/>
      </c>
      <c r="AP818" s="89" t="str">
        <f t="shared" si="191"/>
        <v/>
      </c>
    </row>
    <row r="819" spans="1:42">
      <c r="A819" t="str">
        <f>IF(B819&lt;&gt;"",VLOOKUP(B819,'Agents Postes'!E$3:F$17,2,FALSE),"")</f>
        <v/>
      </c>
      <c r="B819" s="57"/>
      <c r="C819" s="58"/>
      <c r="D819" s="59"/>
      <c r="E819" s="59"/>
      <c r="F819" s="60"/>
      <c r="G819" s="61"/>
      <c r="H819" s="60"/>
      <c r="I819" s="61"/>
      <c r="J819" s="63"/>
      <c r="K819" s="59"/>
      <c r="L819" s="62"/>
      <c r="M819" s="52"/>
      <c r="N819" s="130"/>
      <c r="P819" s="65" t="str">
        <f t="shared" si="192"/>
        <v>NC</v>
      </c>
      <c r="X819" s="89"/>
      <c r="Y819" s="89" t="str">
        <f t="shared" si="182"/>
        <v/>
      </c>
      <c r="Z819" s="89" t="str">
        <f t="shared" si="183"/>
        <v/>
      </c>
      <c r="AA819" s="89" t="str">
        <f t="shared" si="184"/>
        <v/>
      </c>
      <c r="AB819" s="89" t="str">
        <f t="shared" si="185"/>
        <v/>
      </c>
      <c r="AC819" s="89" t="str">
        <f t="shared" si="186"/>
        <v/>
      </c>
      <c r="AD819" s="100" t="str">
        <f t="shared" si="193"/>
        <v/>
      </c>
      <c r="AE819" s="104" t="str">
        <f t="shared" si="194"/>
        <v/>
      </c>
      <c r="AF819" s="108" t="str">
        <f>IF(AE819&lt;&gt;"",HLOOKUP(AE819,Controle!$2:$3,2,FALSE)+3,"")</f>
        <v/>
      </c>
      <c r="AG819" s="104" t="str">
        <f>IF(AE819&lt;&gt;"",HLOOKUP(AE819,Controle!$2:$3,2,FALSE)+HLOOKUP(AE819,Controle!$2:$3,2,FALSE)*14-8,"")</f>
        <v/>
      </c>
      <c r="AH819" s="105" t="str">
        <f>IF(AJ819&lt;&gt;"",HLOOKUP(AJ819,Controle!$2:$3,2,FALSE)+HLOOKUP(AJ819,Controle!$2:$3,2,FALSE)*14-8,"")</f>
        <v/>
      </c>
      <c r="AI819" s="108" t="str">
        <f>IF(AJ819&lt;&gt;"",HLOOKUP(AJ819,Controle!$2:$3,2,FALSE)+3,"")</f>
        <v/>
      </c>
      <c r="AJ819" s="105" t="str">
        <f t="shared" si="195"/>
        <v/>
      </c>
      <c r="AK819" s="101" t="str">
        <f t="shared" si="196"/>
        <v/>
      </c>
      <c r="AL819" s="89" t="str">
        <f t="shared" si="187"/>
        <v/>
      </c>
      <c r="AM819" s="89" t="str">
        <f t="shared" si="188"/>
        <v/>
      </c>
      <c r="AN819" s="89" t="str">
        <f t="shared" si="189"/>
        <v/>
      </c>
      <c r="AO819" s="89" t="str">
        <f t="shared" si="190"/>
        <v/>
      </c>
      <c r="AP819" s="89" t="str">
        <f t="shared" si="191"/>
        <v/>
      </c>
    </row>
    <row r="820" spans="1:42">
      <c r="A820" t="str">
        <f>IF(B820&lt;&gt;"",VLOOKUP(B820,'Agents Postes'!E$3:F$17,2,FALSE),"")</f>
        <v/>
      </c>
      <c r="B820" s="47"/>
      <c r="C820" s="53"/>
      <c r="D820" s="49"/>
      <c r="E820" s="49"/>
      <c r="F820" s="54"/>
      <c r="G820" s="50"/>
      <c r="H820" s="54"/>
      <c r="I820" s="50"/>
      <c r="J820" s="56"/>
      <c r="K820" s="49"/>
      <c r="L820" s="55"/>
      <c r="M820" s="52"/>
      <c r="N820" s="131"/>
      <c r="P820" s="64" t="str">
        <f t="shared" si="192"/>
        <v>NC</v>
      </c>
      <c r="X820" s="89"/>
      <c r="Y820" s="89" t="str">
        <f t="shared" si="182"/>
        <v/>
      </c>
      <c r="Z820" s="89" t="str">
        <f t="shared" si="183"/>
        <v/>
      </c>
      <c r="AA820" s="89" t="str">
        <f t="shared" si="184"/>
        <v/>
      </c>
      <c r="AB820" s="89" t="str">
        <f t="shared" si="185"/>
        <v/>
      </c>
      <c r="AC820" s="89" t="str">
        <f t="shared" si="186"/>
        <v/>
      </c>
      <c r="AD820" s="100" t="str">
        <f t="shared" si="193"/>
        <v/>
      </c>
      <c r="AE820" s="104" t="str">
        <f t="shared" si="194"/>
        <v/>
      </c>
      <c r="AF820" s="108" t="str">
        <f>IF(AE820&lt;&gt;"",HLOOKUP(AE820,Controle!$2:$3,2,FALSE)+3,"")</f>
        <v/>
      </c>
      <c r="AG820" s="104" t="str">
        <f>IF(AE820&lt;&gt;"",HLOOKUP(AE820,Controle!$2:$3,2,FALSE)+HLOOKUP(AE820,Controle!$2:$3,2,FALSE)*14-8,"")</f>
        <v/>
      </c>
      <c r="AH820" s="105" t="str">
        <f>IF(AJ820&lt;&gt;"",HLOOKUP(AJ820,Controle!$2:$3,2,FALSE)+HLOOKUP(AJ820,Controle!$2:$3,2,FALSE)*14-8,"")</f>
        <v/>
      </c>
      <c r="AI820" s="108" t="str">
        <f>IF(AJ820&lt;&gt;"",HLOOKUP(AJ820,Controle!$2:$3,2,FALSE)+3,"")</f>
        <v/>
      </c>
      <c r="AJ820" s="105" t="str">
        <f t="shared" si="195"/>
        <v/>
      </c>
      <c r="AK820" s="101" t="str">
        <f t="shared" si="196"/>
        <v/>
      </c>
      <c r="AL820" s="89" t="str">
        <f t="shared" si="187"/>
        <v/>
      </c>
      <c r="AM820" s="89" t="str">
        <f t="shared" si="188"/>
        <v/>
      </c>
      <c r="AN820" s="89" t="str">
        <f t="shared" si="189"/>
        <v/>
      </c>
      <c r="AO820" s="89" t="str">
        <f t="shared" si="190"/>
        <v/>
      </c>
      <c r="AP820" s="89" t="str">
        <f t="shared" si="191"/>
        <v/>
      </c>
    </row>
    <row r="821" spans="1:42">
      <c r="A821" t="str">
        <f>IF(B821&lt;&gt;"",VLOOKUP(B821,'Agents Postes'!E$3:F$17,2,FALSE),"")</f>
        <v/>
      </c>
      <c r="B821" s="57"/>
      <c r="C821" s="58"/>
      <c r="D821" s="59"/>
      <c r="E821" s="59"/>
      <c r="F821" s="60"/>
      <c r="G821" s="61"/>
      <c r="H821" s="60"/>
      <c r="I821" s="61"/>
      <c r="J821" s="63"/>
      <c r="K821" s="59"/>
      <c r="L821" s="62"/>
      <c r="M821" s="52"/>
      <c r="N821" s="130"/>
      <c r="P821" s="65" t="str">
        <f t="shared" si="192"/>
        <v>NC</v>
      </c>
      <c r="X821" s="89"/>
      <c r="Y821" s="89" t="str">
        <f t="shared" si="182"/>
        <v/>
      </c>
      <c r="Z821" s="89" t="str">
        <f t="shared" si="183"/>
        <v/>
      </c>
      <c r="AA821" s="89" t="str">
        <f t="shared" si="184"/>
        <v/>
      </c>
      <c r="AB821" s="89" t="str">
        <f t="shared" si="185"/>
        <v/>
      </c>
      <c r="AC821" s="89" t="str">
        <f t="shared" si="186"/>
        <v/>
      </c>
      <c r="AD821" s="100" t="str">
        <f t="shared" si="193"/>
        <v/>
      </c>
      <c r="AE821" s="104" t="str">
        <f t="shared" si="194"/>
        <v/>
      </c>
      <c r="AF821" s="108" t="str">
        <f>IF(AE821&lt;&gt;"",HLOOKUP(AE821,Controle!$2:$3,2,FALSE)+3,"")</f>
        <v/>
      </c>
      <c r="AG821" s="104" t="str">
        <f>IF(AE821&lt;&gt;"",HLOOKUP(AE821,Controle!$2:$3,2,FALSE)+HLOOKUP(AE821,Controle!$2:$3,2,FALSE)*14-8,"")</f>
        <v/>
      </c>
      <c r="AH821" s="105" t="str">
        <f>IF(AJ821&lt;&gt;"",HLOOKUP(AJ821,Controle!$2:$3,2,FALSE)+HLOOKUP(AJ821,Controle!$2:$3,2,FALSE)*14-8,"")</f>
        <v/>
      </c>
      <c r="AI821" s="108" t="str">
        <f>IF(AJ821&lt;&gt;"",HLOOKUP(AJ821,Controle!$2:$3,2,FALSE)+3,"")</f>
        <v/>
      </c>
      <c r="AJ821" s="105" t="str">
        <f t="shared" si="195"/>
        <v/>
      </c>
      <c r="AK821" s="101" t="str">
        <f t="shared" si="196"/>
        <v/>
      </c>
      <c r="AL821" s="89" t="str">
        <f t="shared" si="187"/>
        <v/>
      </c>
      <c r="AM821" s="89" t="str">
        <f t="shared" si="188"/>
        <v/>
      </c>
      <c r="AN821" s="89" t="str">
        <f t="shared" si="189"/>
        <v/>
      </c>
      <c r="AO821" s="89" t="str">
        <f t="shared" si="190"/>
        <v/>
      </c>
      <c r="AP821" s="89" t="str">
        <f t="shared" si="191"/>
        <v/>
      </c>
    </row>
    <row r="822" spans="1:42">
      <c r="A822" t="str">
        <f>IF(B822&lt;&gt;"",VLOOKUP(B822,'Agents Postes'!E$3:F$17,2,FALSE),"")</f>
        <v/>
      </c>
      <c r="B822" s="47"/>
      <c r="C822" s="53"/>
      <c r="D822" s="49"/>
      <c r="E822" s="49"/>
      <c r="F822" s="54"/>
      <c r="G822" s="50"/>
      <c r="H822" s="54"/>
      <c r="I822" s="50"/>
      <c r="J822" s="56"/>
      <c r="K822" s="49"/>
      <c r="L822" s="55"/>
      <c r="M822" s="52"/>
      <c r="N822" s="131"/>
      <c r="P822" s="64" t="str">
        <f t="shared" si="192"/>
        <v>NC</v>
      </c>
      <c r="X822" s="89"/>
      <c r="Y822" s="89" t="str">
        <f t="shared" si="182"/>
        <v/>
      </c>
      <c r="Z822" s="89" t="str">
        <f t="shared" si="183"/>
        <v/>
      </c>
      <c r="AA822" s="89" t="str">
        <f t="shared" si="184"/>
        <v/>
      </c>
      <c r="AB822" s="89" t="str">
        <f t="shared" si="185"/>
        <v/>
      </c>
      <c r="AC822" s="89" t="str">
        <f t="shared" si="186"/>
        <v/>
      </c>
      <c r="AD822" s="100" t="str">
        <f t="shared" si="193"/>
        <v/>
      </c>
      <c r="AE822" s="104" t="str">
        <f t="shared" si="194"/>
        <v/>
      </c>
      <c r="AF822" s="108" t="str">
        <f>IF(AE822&lt;&gt;"",HLOOKUP(AE822,Controle!$2:$3,2,FALSE)+3,"")</f>
        <v/>
      </c>
      <c r="AG822" s="104" t="str">
        <f>IF(AE822&lt;&gt;"",HLOOKUP(AE822,Controle!$2:$3,2,FALSE)+HLOOKUP(AE822,Controle!$2:$3,2,FALSE)*14-8,"")</f>
        <v/>
      </c>
      <c r="AH822" s="105" t="str">
        <f>IF(AJ822&lt;&gt;"",HLOOKUP(AJ822,Controle!$2:$3,2,FALSE)+HLOOKUP(AJ822,Controle!$2:$3,2,FALSE)*14-8,"")</f>
        <v/>
      </c>
      <c r="AI822" s="108" t="str">
        <f>IF(AJ822&lt;&gt;"",HLOOKUP(AJ822,Controle!$2:$3,2,FALSE)+3,"")</f>
        <v/>
      </c>
      <c r="AJ822" s="105" t="str">
        <f t="shared" si="195"/>
        <v/>
      </c>
      <c r="AK822" s="101" t="str">
        <f t="shared" si="196"/>
        <v/>
      </c>
      <c r="AL822" s="89" t="str">
        <f t="shared" si="187"/>
        <v/>
      </c>
      <c r="AM822" s="89" t="str">
        <f t="shared" si="188"/>
        <v/>
      </c>
      <c r="AN822" s="89" t="str">
        <f t="shared" si="189"/>
        <v/>
      </c>
      <c r="AO822" s="89" t="str">
        <f t="shared" si="190"/>
        <v/>
      </c>
      <c r="AP822" s="89" t="str">
        <f t="shared" si="191"/>
        <v/>
      </c>
    </row>
    <row r="823" spans="1:42">
      <c r="A823" t="str">
        <f>IF(B823&lt;&gt;"",VLOOKUP(B823,'Agents Postes'!E$3:F$17,2,FALSE),"")</f>
        <v/>
      </c>
      <c r="B823" s="57"/>
      <c r="C823" s="58"/>
      <c r="D823" s="59"/>
      <c r="E823" s="59"/>
      <c r="F823" s="60"/>
      <c r="G823" s="61"/>
      <c r="H823" s="60"/>
      <c r="I823" s="61"/>
      <c r="J823" s="63"/>
      <c r="K823" s="59"/>
      <c r="L823" s="62"/>
      <c r="M823" s="52"/>
      <c r="N823" s="130"/>
      <c r="P823" s="65" t="str">
        <f t="shared" si="192"/>
        <v>NC</v>
      </c>
      <c r="X823" s="89"/>
      <c r="Y823" s="89" t="str">
        <f t="shared" si="182"/>
        <v/>
      </c>
      <c r="Z823" s="89" t="str">
        <f t="shared" si="183"/>
        <v/>
      </c>
      <c r="AA823" s="89" t="str">
        <f t="shared" si="184"/>
        <v/>
      </c>
      <c r="AB823" s="89" t="str">
        <f t="shared" si="185"/>
        <v/>
      </c>
      <c r="AC823" s="89" t="str">
        <f t="shared" si="186"/>
        <v/>
      </c>
      <c r="AD823" s="100" t="str">
        <f t="shared" si="193"/>
        <v/>
      </c>
      <c r="AE823" s="104" t="str">
        <f t="shared" si="194"/>
        <v/>
      </c>
      <c r="AF823" s="108" t="str">
        <f>IF(AE823&lt;&gt;"",HLOOKUP(AE823,Controle!$2:$3,2,FALSE)+3,"")</f>
        <v/>
      </c>
      <c r="AG823" s="104" t="str">
        <f>IF(AE823&lt;&gt;"",HLOOKUP(AE823,Controle!$2:$3,2,FALSE)+HLOOKUP(AE823,Controle!$2:$3,2,FALSE)*14-8,"")</f>
        <v/>
      </c>
      <c r="AH823" s="105" t="str">
        <f>IF(AJ823&lt;&gt;"",HLOOKUP(AJ823,Controle!$2:$3,2,FALSE)+HLOOKUP(AJ823,Controle!$2:$3,2,FALSE)*14-8,"")</f>
        <v/>
      </c>
      <c r="AI823" s="108" t="str">
        <f>IF(AJ823&lt;&gt;"",HLOOKUP(AJ823,Controle!$2:$3,2,FALSE)+3,"")</f>
        <v/>
      </c>
      <c r="AJ823" s="105" t="str">
        <f t="shared" si="195"/>
        <v/>
      </c>
      <c r="AK823" s="101" t="str">
        <f t="shared" si="196"/>
        <v/>
      </c>
      <c r="AL823" s="89" t="str">
        <f t="shared" si="187"/>
        <v/>
      </c>
      <c r="AM823" s="89" t="str">
        <f t="shared" si="188"/>
        <v/>
      </c>
      <c r="AN823" s="89" t="str">
        <f t="shared" si="189"/>
        <v/>
      </c>
      <c r="AO823" s="89" t="str">
        <f t="shared" si="190"/>
        <v/>
      </c>
      <c r="AP823" s="89" t="str">
        <f t="shared" si="191"/>
        <v/>
      </c>
    </row>
    <row r="824" spans="1:42">
      <c r="A824" t="str">
        <f>IF(B824&lt;&gt;"",VLOOKUP(B824,'Agents Postes'!E$3:F$17,2,FALSE),"")</f>
        <v/>
      </c>
      <c r="B824" s="47"/>
      <c r="C824" s="53"/>
      <c r="D824" s="49"/>
      <c r="E824" s="49"/>
      <c r="F824" s="54"/>
      <c r="G824" s="50"/>
      <c r="H824" s="54"/>
      <c r="I824" s="50"/>
      <c r="J824" s="56"/>
      <c r="K824" s="49"/>
      <c r="L824" s="55"/>
      <c r="M824" s="52"/>
      <c r="N824" s="131"/>
      <c r="P824" s="64" t="str">
        <f t="shared" si="192"/>
        <v>NC</v>
      </c>
      <c r="X824" s="89"/>
      <c r="Y824" s="89" t="str">
        <f t="shared" si="182"/>
        <v/>
      </c>
      <c r="Z824" s="89" t="str">
        <f t="shared" si="183"/>
        <v/>
      </c>
      <c r="AA824" s="89" t="str">
        <f t="shared" si="184"/>
        <v/>
      </c>
      <c r="AB824" s="89" t="str">
        <f t="shared" si="185"/>
        <v/>
      </c>
      <c r="AC824" s="89" t="str">
        <f t="shared" si="186"/>
        <v/>
      </c>
      <c r="AD824" s="100" t="str">
        <f t="shared" si="193"/>
        <v/>
      </c>
      <c r="AE824" s="104" t="str">
        <f t="shared" si="194"/>
        <v/>
      </c>
      <c r="AF824" s="108" t="str">
        <f>IF(AE824&lt;&gt;"",HLOOKUP(AE824,Controle!$2:$3,2,FALSE)+3,"")</f>
        <v/>
      </c>
      <c r="AG824" s="104" t="str">
        <f>IF(AE824&lt;&gt;"",HLOOKUP(AE824,Controle!$2:$3,2,FALSE)+HLOOKUP(AE824,Controle!$2:$3,2,FALSE)*14-8,"")</f>
        <v/>
      </c>
      <c r="AH824" s="105" t="str">
        <f>IF(AJ824&lt;&gt;"",HLOOKUP(AJ824,Controle!$2:$3,2,FALSE)+HLOOKUP(AJ824,Controle!$2:$3,2,FALSE)*14-8,"")</f>
        <v/>
      </c>
      <c r="AI824" s="108" t="str">
        <f>IF(AJ824&lt;&gt;"",HLOOKUP(AJ824,Controle!$2:$3,2,FALSE)+3,"")</f>
        <v/>
      </c>
      <c r="AJ824" s="105" t="str">
        <f t="shared" si="195"/>
        <v/>
      </c>
      <c r="AK824" s="101" t="str">
        <f t="shared" si="196"/>
        <v/>
      </c>
      <c r="AL824" s="89" t="str">
        <f t="shared" si="187"/>
        <v/>
      </c>
      <c r="AM824" s="89" t="str">
        <f t="shared" si="188"/>
        <v/>
      </c>
      <c r="AN824" s="89" t="str">
        <f t="shared" si="189"/>
        <v/>
      </c>
      <c r="AO824" s="89" t="str">
        <f t="shared" si="190"/>
        <v/>
      </c>
      <c r="AP824" s="89" t="str">
        <f t="shared" si="191"/>
        <v/>
      </c>
    </row>
    <row r="825" spans="1:42">
      <c r="A825" t="str">
        <f>IF(B825&lt;&gt;"",VLOOKUP(B825,'Agents Postes'!E$3:F$17,2,FALSE),"")</f>
        <v/>
      </c>
      <c r="B825" s="57"/>
      <c r="C825" s="58"/>
      <c r="D825" s="59"/>
      <c r="E825" s="59"/>
      <c r="F825" s="60"/>
      <c r="G825" s="61"/>
      <c r="H825" s="60"/>
      <c r="I825" s="61"/>
      <c r="J825" s="63"/>
      <c r="K825" s="59"/>
      <c r="L825" s="62"/>
      <c r="M825" s="52"/>
      <c r="N825" s="130"/>
      <c r="P825" s="65" t="str">
        <f t="shared" si="192"/>
        <v>NC</v>
      </c>
      <c r="X825" s="89"/>
      <c r="Y825" s="89" t="str">
        <f t="shared" si="182"/>
        <v/>
      </c>
      <c r="Z825" s="89" t="str">
        <f t="shared" si="183"/>
        <v/>
      </c>
      <c r="AA825" s="89" t="str">
        <f t="shared" si="184"/>
        <v/>
      </c>
      <c r="AB825" s="89" t="str">
        <f t="shared" si="185"/>
        <v/>
      </c>
      <c r="AC825" s="89" t="str">
        <f t="shared" si="186"/>
        <v/>
      </c>
      <c r="AD825" s="100" t="str">
        <f t="shared" si="193"/>
        <v/>
      </c>
      <c r="AE825" s="104" t="str">
        <f t="shared" si="194"/>
        <v/>
      </c>
      <c r="AF825" s="108" t="str">
        <f>IF(AE825&lt;&gt;"",HLOOKUP(AE825,Controle!$2:$3,2,FALSE)+3,"")</f>
        <v/>
      </c>
      <c r="AG825" s="104" t="str">
        <f>IF(AE825&lt;&gt;"",HLOOKUP(AE825,Controle!$2:$3,2,FALSE)+HLOOKUP(AE825,Controle!$2:$3,2,FALSE)*14-8,"")</f>
        <v/>
      </c>
      <c r="AH825" s="105" t="str">
        <f>IF(AJ825&lt;&gt;"",HLOOKUP(AJ825,Controle!$2:$3,2,FALSE)+HLOOKUP(AJ825,Controle!$2:$3,2,FALSE)*14-8,"")</f>
        <v/>
      </c>
      <c r="AI825" s="108" t="str">
        <f>IF(AJ825&lt;&gt;"",HLOOKUP(AJ825,Controle!$2:$3,2,FALSE)+3,"")</f>
        <v/>
      </c>
      <c r="AJ825" s="105" t="str">
        <f t="shared" si="195"/>
        <v/>
      </c>
      <c r="AK825" s="101" t="str">
        <f t="shared" si="196"/>
        <v/>
      </c>
      <c r="AL825" s="89" t="str">
        <f t="shared" si="187"/>
        <v/>
      </c>
      <c r="AM825" s="89" t="str">
        <f t="shared" si="188"/>
        <v/>
      </c>
      <c r="AN825" s="89" t="str">
        <f t="shared" si="189"/>
        <v/>
      </c>
      <c r="AO825" s="89" t="str">
        <f t="shared" si="190"/>
        <v/>
      </c>
      <c r="AP825" s="89" t="str">
        <f t="shared" si="191"/>
        <v/>
      </c>
    </row>
    <row r="826" spans="1:42">
      <c r="A826" t="str">
        <f>IF(B826&lt;&gt;"",VLOOKUP(B826,'Agents Postes'!E$3:F$17,2,FALSE),"")</f>
        <v/>
      </c>
      <c r="B826" s="47"/>
      <c r="C826" s="53"/>
      <c r="D826" s="49"/>
      <c r="E826" s="49"/>
      <c r="F826" s="54"/>
      <c r="G826" s="50"/>
      <c r="H826" s="54"/>
      <c r="I826" s="50"/>
      <c r="J826" s="56"/>
      <c r="K826" s="49"/>
      <c r="L826" s="55"/>
      <c r="M826" s="52"/>
      <c r="N826" s="131"/>
      <c r="P826" s="64" t="str">
        <f t="shared" si="192"/>
        <v>NC</v>
      </c>
      <c r="X826" s="89"/>
      <c r="Y826" s="89" t="str">
        <f t="shared" si="182"/>
        <v/>
      </c>
      <c r="Z826" s="89" t="str">
        <f t="shared" si="183"/>
        <v/>
      </c>
      <c r="AA826" s="89" t="str">
        <f t="shared" si="184"/>
        <v/>
      </c>
      <c r="AB826" s="89" t="str">
        <f t="shared" si="185"/>
        <v/>
      </c>
      <c r="AC826" s="89" t="str">
        <f t="shared" si="186"/>
        <v/>
      </c>
      <c r="AD826" s="100" t="str">
        <f t="shared" si="193"/>
        <v/>
      </c>
      <c r="AE826" s="104" t="str">
        <f t="shared" si="194"/>
        <v/>
      </c>
      <c r="AF826" s="108" t="str">
        <f>IF(AE826&lt;&gt;"",HLOOKUP(AE826,Controle!$2:$3,2,FALSE)+3,"")</f>
        <v/>
      </c>
      <c r="AG826" s="104" t="str">
        <f>IF(AE826&lt;&gt;"",HLOOKUP(AE826,Controle!$2:$3,2,FALSE)+HLOOKUP(AE826,Controle!$2:$3,2,FALSE)*14-8,"")</f>
        <v/>
      </c>
      <c r="AH826" s="105" t="str">
        <f>IF(AJ826&lt;&gt;"",HLOOKUP(AJ826,Controle!$2:$3,2,FALSE)+HLOOKUP(AJ826,Controle!$2:$3,2,FALSE)*14-8,"")</f>
        <v/>
      </c>
      <c r="AI826" s="108" t="str">
        <f>IF(AJ826&lt;&gt;"",HLOOKUP(AJ826,Controle!$2:$3,2,FALSE)+3,"")</f>
        <v/>
      </c>
      <c r="AJ826" s="105" t="str">
        <f t="shared" si="195"/>
        <v/>
      </c>
      <c r="AK826" s="101" t="str">
        <f t="shared" si="196"/>
        <v/>
      </c>
      <c r="AL826" s="89" t="str">
        <f t="shared" si="187"/>
        <v/>
      </c>
      <c r="AM826" s="89" t="str">
        <f t="shared" si="188"/>
        <v/>
      </c>
      <c r="AN826" s="89" t="str">
        <f t="shared" si="189"/>
        <v/>
      </c>
      <c r="AO826" s="89" t="str">
        <f t="shared" si="190"/>
        <v/>
      </c>
      <c r="AP826" s="89" t="str">
        <f t="shared" si="191"/>
        <v/>
      </c>
    </row>
    <row r="827" spans="1:42">
      <c r="A827" t="str">
        <f>IF(B827&lt;&gt;"",VLOOKUP(B827,'Agents Postes'!E$3:F$17,2,FALSE),"")</f>
        <v/>
      </c>
      <c r="B827" s="57"/>
      <c r="C827" s="58"/>
      <c r="D827" s="59"/>
      <c r="E827" s="59"/>
      <c r="F827" s="60"/>
      <c r="G827" s="61"/>
      <c r="H827" s="60"/>
      <c r="I827" s="61"/>
      <c r="J827" s="63"/>
      <c r="K827" s="59"/>
      <c r="L827" s="62"/>
      <c r="M827" s="52"/>
      <c r="N827" s="130"/>
      <c r="P827" s="65" t="str">
        <f t="shared" si="192"/>
        <v>NC</v>
      </c>
      <c r="X827" s="89"/>
      <c r="Y827" s="89" t="str">
        <f t="shared" si="182"/>
        <v/>
      </c>
      <c r="Z827" s="89" t="str">
        <f t="shared" si="183"/>
        <v/>
      </c>
      <c r="AA827" s="89" t="str">
        <f t="shared" si="184"/>
        <v/>
      </c>
      <c r="AB827" s="89" t="str">
        <f t="shared" si="185"/>
        <v/>
      </c>
      <c r="AC827" s="89" t="str">
        <f t="shared" si="186"/>
        <v/>
      </c>
      <c r="AD827" s="100" t="str">
        <f t="shared" si="193"/>
        <v/>
      </c>
      <c r="AE827" s="104" t="str">
        <f t="shared" si="194"/>
        <v/>
      </c>
      <c r="AF827" s="108" t="str">
        <f>IF(AE827&lt;&gt;"",HLOOKUP(AE827,Controle!$2:$3,2,FALSE)+3,"")</f>
        <v/>
      </c>
      <c r="AG827" s="104" t="str">
        <f>IF(AE827&lt;&gt;"",HLOOKUP(AE827,Controle!$2:$3,2,FALSE)+HLOOKUP(AE827,Controle!$2:$3,2,FALSE)*14-8,"")</f>
        <v/>
      </c>
      <c r="AH827" s="105" t="str">
        <f>IF(AJ827&lt;&gt;"",HLOOKUP(AJ827,Controle!$2:$3,2,FALSE)+HLOOKUP(AJ827,Controle!$2:$3,2,FALSE)*14-8,"")</f>
        <v/>
      </c>
      <c r="AI827" s="108" t="str">
        <f>IF(AJ827&lt;&gt;"",HLOOKUP(AJ827,Controle!$2:$3,2,FALSE)+3,"")</f>
        <v/>
      </c>
      <c r="AJ827" s="105" t="str">
        <f t="shared" si="195"/>
        <v/>
      </c>
      <c r="AK827" s="101" t="str">
        <f t="shared" si="196"/>
        <v/>
      </c>
      <c r="AL827" s="89" t="str">
        <f t="shared" si="187"/>
        <v/>
      </c>
      <c r="AM827" s="89" t="str">
        <f t="shared" si="188"/>
        <v/>
      </c>
      <c r="AN827" s="89" t="str">
        <f t="shared" si="189"/>
        <v/>
      </c>
      <c r="AO827" s="89" t="str">
        <f t="shared" si="190"/>
        <v/>
      </c>
      <c r="AP827" s="89" t="str">
        <f t="shared" si="191"/>
        <v/>
      </c>
    </row>
    <row r="828" spans="1:42">
      <c r="A828" t="str">
        <f>IF(B828&lt;&gt;"",VLOOKUP(B828,'Agents Postes'!E$3:F$17,2,FALSE),"")</f>
        <v/>
      </c>
      <c r="B828" s="47"/>
      <c r="C828" s="53"/>
      <c r="D828" s="49"/>
      <c r="E828" s="49"/>
      <c r="F828" s="54"/>
      <c r="G828" s="50"/>
      <c r="H828" s="54"/>
      <c r="I828" s="50"/>
      <c r="J828" s="56"/>
      <c r="K828" s="49"/>
      <c r="L828" s="55"/>
      <c r="M828" s="52"/>
      <c r="N828" s="131"/>
      <c r="P828" s="64" t="str">
        <f t="shared" si="192"/>
        <v>NC</v>
      </c>
      <c r="X828" s="89"/>
      <c r="Y828" s="89" t="str">
        <f t="shared" si="182"/>
        <v/>
      </c>
      <c r="Z828" s="89" t="str">
        <f t="shared" si="183"/>
        <v/>
      </c>
      <c r="AA828" s="89" t="str">
        <f t="shared" si="184"/>
        <v/>
      </c>
      <c r="AB828" s="89" t="str">
        <f t="shared" si="185"/>
        <v/>
      </c>
      <c r="AC828" s="89" t="str">
        <f t="shared" si="186"/>
        <v/>
      </c>
      <c r="AD828" s="100" t="str">
        <f t="shared" si="193"/>
        <v/>
      </c>
      <c r="AE828" s="104" t="str">
        <f t="shared" si="194"/>
        <v/>
      </c>
      <c r="AF828" s="108" t="str">
        <f>IF(AE828&lt;&gt;"",HLOOKUP(AE828,Controle!$2:$3,2,FALSE)+3,"")</f>
        <v/>
      </c>
      <c r="AG828" s="104" t="str">
        <f>IF(AE828&lt;&gt;"",HLOOKUP(AE828,Controle!$2:$3,2,FALSE)+HLOOKUP(AE828,Controle!$2:$3,2,FALSE)*14-8,"")</f>
        <v/>
      </c>
      <c r="AH828" s="105" t="str">
        <f>IF(AJ828&lt;&gt;"",HLOOKUP(AJ828,Controle!$2:$3,2,FALSE)+HLOOKUP(AJ828,Controle!$2:$3,2,FALSE)*14-8,"")</f>
        <v/>
      </c>
      <c r="AI828" s="108" t="str">
        <f>IF(AJ828&lt;&gt;"",HLOOKUP(AJ828,Controle!$2:$3,2,FALSE)+3,"")</f>
        <v/>
      </c>
      <c r="AJ828" s="105" t="str">
        <f t="shared" si="195"/>
        <v/>
      </c>
      <c r="AK828" s="101" t="str">
        <f t="shared" si="196"/>
        <v/>
      </c>
      <c r="AL828" s="89" t="str">
        <f t="shared" si="187"/>
        <v/>
      </c>
      <c r="AM828" s="89" t="str">
        <f t="shared" si="188"/>
        <v/>
      </c>
      <c r="AN828" s="89" t="str">
        <f t="shared" si="189"/>
        <v/>
      </c>
      <c r="AO828" s="89" t="str">
        <f t="shared" si="190"/>
        <v/>
      </c>
      <c r="AP828" s="89" t="str">
        <f t="shared" si="191"/>
        <v/>
      </c>
    </row>
    <row r="829" spans="1:42">
      <c r="A829" t="str">
        <f>IF(B829&lt;&gt;"",VLOOKUP(B829,'Agents Postes'!E$3:F$17,2,FALSE),"")</f>
        <v/>
      </c>
      <c r="B829" s="57"/>
      <c r="C829" s="58"/>
      <c r="D829" s="59"/>
      <c r="E829" s="59"/>
      <c r="F829" s="60"/>
      <c r="G829" s="61"/>
      <c r="H829" s="60"/>
      <c r="I829" s="61"/>
      <c r="J829" s="63"/>
      <c r="K829" s="59"/>
      <c r="L829" s="62"/>
      <c r="M829" s="52"/>
      <c r="N829" s="130"/>
      <c r="P829" s="65" t="str">
        <f t="shared" si="192"/>
        <v>NC</v>
      </c>
      <c r="X829" s="89"/>
      <c r="Y829" s="89" t="str">
        <f t="shared" si="182"/>
        <v/>
      </c>
      <c r="Z829" s="89" t="str">
        <f t="shared" si="183"/>
        <v/>
      </c>
      <c r="AA829" s="89" t="str">
        <f t="shared" si="184"/>
        <v/>
      </c>
      <c r="AB829" s="89" t="str">
        <f t="shared" si="185"/>
        <v/>
      </c>
      <c r="AC829" s="89" t="str">
        <f t="shared" si="186"/>
        <v/>
      </c>
      <c r="AD829" s="100" t="str">
        <f t="shared" si="193"/>
        <v/>
      </c>
      <c r="AE829" s="104" t="str">
        <f t="shared" si="194"/>
        <v/>
      </c>
      <c r="AF829" s="108" t="str">
        <f>IF(AE829&lt;&gt;"",HLOOKUP(AE829,Controle!$2:$3,2,FALSE)+3,"")</f>
        <v/>
      </c>
      <c r="AG829" s="104" t="str">
        <f>IF(AE829&lt;&gt;"",HLOOKUP(AE829,Controle!$2:$3,2,FALSE)+HLOOKUP(AE829,Controle!$2:$3,2,FALSE)*14-8,"")</f>
        <v/>
      </c>
      <c r="AH829" s="105" t="str">
        <f>IF(AJ829&lt;&gt;"",HLOOKUP(AJ829,Controle!$2:$3,2,FALSE)+HLOOKUP(AJ829,Controle!$2:$3,2,FALSE)*14-8,"")</f>
        <v/>
      </c>
      <c r="AI829" s="108" t="str">
        <f>IF(AJ829&lt;&gt;"",HLOOKUP(AJ829,Controle!$2:$3,2,FALSE)+3,"")</f>
        <v/>
      </c>
      <c r="AJ829" s="105" t="str">
        <f t="shared" si="195"/>
        <v/>
      </c>
      <c r="AK829" s="101" t="str">
        <f t="shared" si="196"/>
        <v/>
      </c>
      <c r="AL829" s="89" t="str">
        <f t="shared" si="187"/>
        <v/>
      </c>
      <c r="AM829" s="89" t="str">
        <f t="shared" si="188"/>
        <v/>
      </c>
      <c r="AN829" s="89" t="str">
        <f t="shared" si="189"/>
        <v/>
      </c>
      <c r="AO829" s="89" t="str">
        <f t="shared" si="190"/>
        <v/>
      </c>
      <c r="AP829" s="89" t="str">
        <f t="shared" si="191"/>
        <v/>
      </c>
    </row>
    <row r="830" spans="1:42">
      <c r="A830" t="str">
        <f>IF(B830&lt;&gt;"",VLOOKUP(B830,'Agents Postes'!E$3:F$17,2,FALSE),"")</f>
        <v/>
      </c>
      <c r="B830" s="47"/>
      <c r="C830" s="53"/>
      <c r="D830" s="49"/>
      <c r="E830" s="49"/>
      <c r="F830" s="54"/>
      <c r="G830" s="50"/>
      <c r="H830" s="54"/>
      <c r="I830" s="50"/>
      <c r="J830" s="56"/>
      <c r="K830" s="49"/>
      <c r="L830" s="55"/>
      <c r="M830" s="52"/>
      <c r="N830" s="131"/>
      <c r="P830" s="64" t="str">
        <f t="shared" si="192"/>
        <v>NC</v>
      </c>
      <c r="X830" s="89"/>
      <c r="Y830" s="89" t="str">
        <f t="shared" si="182"/>
        <v/>
      </c>
      <c r="Z830" s="89" t="str">
        <f t="shared" si="183"/>
        <v/>
      </c>
      <c r="AA830" s="89" t="str">
        <f t="shared" si="184"/>
        <v/>
      </c>
      <c r="AB830" s="89" t="str">
        <f t="shared" si="185"/>
        <v/>
      </c>
      <c r="AC830" s="89" t="str">
        <f t="shared" si="186"/>
        <v/>
      </c>
      <c r="AD830" s="100" t="str">
        <f t="shared" si="193"/>
        <v/>
      </c>
      <c r="AE830" s="104" t="str">
        <f t="shared" si="194"/>
        <v/>
      </c>
      <c r="AF830" s="108" t="str">
        <f>IF(AE830&lt;&gt;"",HLOOKUP(AE830,Controle!$2:$3,2,FALSE)+3,"")</f>
        <v/>
      </c>
      <c r="AG830" s="104" t="str">
        <f>IF(AE830&lt;&gt;"",HLOOKUP(AE830,Controle!$2:$3,2,FALSE)+HLOOKUP(AE830,Controle!$2:$3,2,FALSE)*14-8,"")</f>
        <v/>
      </c>
      <c r="AH830" s="105" t="str">
        <f>IF(AJ830&lt;&gt;"",HLOOKUP(AJ830,Controle!$2:$3,2,FALSE)+HLOOKUP(AJ830,Controle!$2:$3,2,FALSE)*14-8,"")</f>
        <v/>
      </c>
      <c r="AI830" s="108" t="str">
        <f>IF(AJ830&lt;&gt;"",HLOOKUP(AJ830,Controle!$2:$3,2,FALSE)+3,"")</f>
        <v/>
      </c>
      <c r="AJ830" s="105" t="str">
        <f t="shared" si="195"/>
        <v/>
      </c>
      <c r="AK830" s="101" t="str">
        <f t="shared" si="196"/>
        <v/>
      </c>
      <c r="AL830" s="89" t="str">
        <f t="shared" si="187"/>
        <v/>
      </c>
      <c r="AM830" s="89" t="str">
        <f t="shared" si="188"/>
        <v/>
      </c>
      <c r="AN830" s="89" t="str">
        <f t="shared" si="189"/>
        <v/>
      </c>
      <c r="AO830" s="89" t="str">
        <f t="shared" si="190"/>
        <v/>
      </c>
      <c r="AP830" s="89" t="str">
        <f t="shared" si="191"/>
        <v/>
      </c>
    </row>
    <row r="831" spans="1:42">
      <c r="A831" t="str">
        <f>IF(B831&lt;&gt;"",VLOOKUP(B831,'Agents Postes'!E$3:F$17,2,FALSE),"")</f>
        <v/>
      </c>
      <c r="B831" s="57"/>
      <c r="C831" s="58"/>
      <c r="D831" s="59"/>
      <c r="E831" s="59"/>
      <c r="F831" s="60"/>
      <c r="G831" s="61"/>
      <c r="H831" s="60"/>
      <c r="I831" s="61"/>
      <c r="J831" s="63"/>
      <c r="K831" s="59"/>
      <c r="L831" s="62"/>
      <c r="M831" s="52"/>
      <c r="N831" s="130"/>
      <c r="P831" s="65" t="str">
        <f t="shared" si="192"/>
        <v>NC</v>
      </c>
      <c r="X831" s="89"/>
      <c r="Y831" s="89" t="str">
        <f t="shared" si="182"/>
        <v/>
      </c>
      <c r="Z831" s="89" t="str">
        <f t="shared" si="183"/>
        <v/>
      </c>
      <c r="AA831" s="89" t="str">
        <f t="shared" si="184"/>
        <v/>
      </c>
      <c r="AB831" s="89" t="str">
        <f t="shared" si="185"/>
        <v/>
      </c>
      <c r="AC831" s="89" t="str">
        <f t="shared" si="186"/>
        <v/>
      </c>
      <c r="AD831" s="100" t="str">
        <f t="shared" si="193"/>
        <v/>
      </c>
      <c r="AE831" s="104" t="str">
        <f t="shared" si="194"/>
        <v/>
      </c>
      <c r="AF831" s="108" t="str">
        <f>IF(AE831&lt;&gt;"",HLOOKUP(AE831,Controle!$2:$3,2,FALSE)+3,"")</f>
        <v/>
      </c>
      <c r="AG831" s="104" t="str">
        <f>IF(AE831&lt;&gt;"",HLOOKUP(AE831,Controle!$2:$3,2,FALSE)+HLOOKUP(AE831,Controle!$2:$3,2,FALSE)*14-8,"")</f>
        <v/>
      </c>
      <c r="AH831" s="105" t="str">
        <f>IF(AJ831&lt;&gt;"",HLOOKUP(AJ831,Controle!$2:$3,2,FALSE)+HLOOKUP(AJ831,Controle!$2:$3,2,FALSE)*14-8,"")</f>
        <v/>
      </c>
      <c r="AI831" s="108" t="str">
        <f>IF(AJ831&lt;&gt;"",HLOOKUP(AJ831,Controle!$2:$3,2,FALSE)+3,"")</f>
        <v/>
      </c>
      <c r="AJ831" s="105" t="str">
        <f t="shared" si="195"/>
        <v/>
      </c>
      <c r="AK831" s="101" t="str">
        <f t="shared" si="196"/>
        <v/>
      </c>
      <c r="AL831" s="89" t="str">
        <f t="shared" si="187"/>
        <v/>
      </c>
      <c r="AM831" s="89" t="str">
        <f t="shared" si="188"/>
        <v/>
      </c>
      <c r="AN831" s="89" t="str">
        <f t="shared" si="189"/>
        <v/>
      </c>
      <c r="AO831" s="89" t="str">
        <f t="shared" si="190"/>
        <v/>
      </c>
      <c r="AP831" s="89" t="str">
        <f t="shared" si="191"/>
        <v/>
      </c>
    </row>
    <row r="832" spans="1:42">
      <c r="A832" t="str">
        <f>IF(B832&lt;&gt;"",VLOOKUP(B832,'Agents Postes'!E$3:F$17,2,FALSE),"")</f>
        <v/>
      </c>
      <c r="B832" s="47"/>
      <c r="C832" s="53"/>
      <c r="D832" s="49"/>
      <c r="E832" s="49"/>
      <c r="F832" s="54"/>
      <c r="G832" s="50"/>
      <c r="H832" s="54"/>
      <c r="I832" s="50"/>
      <c r="J832" s="56"/>
      <c r="K832" s="49"/>
      <c r="L832" s="55"/>
      <c r="M832" s="52"/>
      <c r="N832" s="131"/>
      <c r="P832" s="64" t="str">
        <f t="shared" si="192"/>
        <v>NC</v>
      </c>
      <c r="X832" s="89"/>
      <c r="Y832" s="89" t="str">
        <f t="shared" si="182"/>
        <v/>
      </c>
      <c r="Z832" s="89" t="str">
        <f t="shared" si="183"/>
        <v/>
      </c>
      <c r="AA832" s="89" t="str">
        <f t="shared" si="184"/>
        <v/>
      </c>
      <c r="AB832" s="89" t="str">
        <f t="shared" si="185"/>
        <v/>
      </c>
      <c r="AC832" s="89" t="str">
        <f t="shared" si="186"/>
        <v/>
      </c>
      <c r="AD832" s="100" t="str">
        <f t="shared" si="193"/>
        <v/>
      </c>
      <c r="AE832" s="104" t="str">
        <f t="shared" si="194"/>
        <v/>
      </c>
      <c r="AF832" s="108" t="str">
        <f>IF(AE832&lt;&gt;"",HLOOKUP(AE832,Controle!$2:$3,2,FALSE)+3,"")</f>
        <v/>
      </c>
      <c r="AG832" s="104" t="str">
        <f>IF(AE832&lt;&gt;"",HLOOKUP(AE832,Controle!$2:$3,2,FALSE)+HLOOKUP(AE832,Controle!$2:$3,2,FALSE)*14-8,"")</f>
        <v/>
      </c>
      <c r="AH832" s="105" t="str">
        <f>IF(AJ832&lt;&gt;"",HLOOKUP(AJ832,Controle!$2:$3,2,FALSE)+HLOOKUP(AJ832,Controle!$2:$3,2,FALSE)*14-8,"")</f>
        <v/>
      </c>
      <c r="AI832" s="108" t="str">
        <f>IF(AJ832&lt;&gt;"",HLOOKUP(AJ832,Controle!$2:$3,2,FALSE)+3,"")</f>
        <v/>
      </c>
      <c r="AJ832" s="105" t="str">
        <f t="shared" si="195"/>
        <v/>
      </c>
      <c r="AK832" s="101" t="str">
        <f t="shared" si="196"/>
        <v/>
      </c>
      <c r="AL832" s="89" t="str">
        <f t="shared" si="187"/>
        <v/>
      </c>
      <c r="AM832" s="89" t="str">
        <f t="shared" si="188"/>
        <v/>
      </c>
      <c r="AN832" s="89" t="str">
        <f t="shared" si="189"/>
        <v/>
      </c>
      <c r="AO832" s="89" t="str">
        <f t="shared" si="190"/>
        <v/>
      </c>
      <c r="AP832" s="89" t="str">
        <f t="shared" si="191"/>
        <v/>
      </c>
    </row>
    <row r="833" spans="1:42">
      <c r="A833" t="str">
        <f>IF(B833&lt;&gt;"",VLOOKUP(B833,'Agents Postes'!E$3:F$17,2,FALSE),"")</f>
        <v/>
      </c>
      <c r="B833" s="57"/>
      <c r="C833" s="58"/>
      <c r="D833" s="59"/>
      <c r="E833" s="59"/>
      <c r="F833" s="60"/>
      <c r="G833" s="61"/>
      <c r="H833" s="60"/>
      <c r="I833" s="61"/>
      <c r="J833" s="63"/>
      <c r="K833" s="59"/>
      <c r="L833" s="62"/>
      <c r="M833" s="52"/>
      <c r="N833" s="130"/>
      <c r="P833" s="65" t="str">
        <f t="shared" si="192"/>
        <v>NC</v>
      </c>
      <c r="X833" s="89"/>
      <c r="Y833" s="89" t="str">
        <f t="shared" si="182"/>
        <v/>
      </c>
      <c r="Z833" s="89" t="str">
        <f t="shared" si="183"/>
        <v/>
      </c>
      <c r="AA833" s="89" t="str">
        <f t="shared" si="184"/>
        <v/>
      </c>
      <c r="AB833" s="89" t="str">
        <f t="shared" si="185"/>
        <v/>
      </c>
      <c r="AC833" s="89" t="str">
        <f t="shared" si="186"/>
        <v/>
      </c>
      <c r="AD833" s="100" t="str">
        <f t="shared" si="193"/>
        <v/>
      </c>
      <c r="AE833" s="104" t="str">
        <f t="shared" si="194"/>
        <v/>
      </c>
      <c r="AF833" s="108" t="str">
        <f>IF(AE833&lt;&gt;"",HLOOKUP(AE833,Controle!$2:$3,2,FALSE)+3,"")</f>
        <v/>
      </c>
      <c r="AG833" s="104" t="str">
        <f>IF(AE833&lt;&gt;"",HLOOKUP(AE833,Controle!$2:$3,2,FALSE)+HLOOKUP(AE833,Controle!$2:$3,2,FALSE)*14-8,"")</f>
        <v/>
      </c>
      <c r="AH833" s="105" t="str">
        <f>IF(AJ833&lt;&gt;"",HLOOKUP(AJ833,Controle!$2:$3,2,FALSE)+HLOOKUP(AJ833,Controle!$2:$3,2,FALSE)*14-8,"")</f>
        <v/>
      </c>
      <c r="AI833" s="108" t="str">
        <f>IF(AJ833&lt;&gt;"",HLOOKUP(AJ833,Controle!$2:$3,2,FALSE)+3,"")</f>
        <v/>
      </c>
      <c r="AJ833" s="105" t="str">
        <f t="shared" si="195"/>
        <v/>
      </c>
      <c r="AK833" s="101" t="str">
        <f t="shared" si="196"/>
        <v/>
      </c>
      <c r="AL833" s="89" t="str">
        <f t="shared" si="187"/>
        <v/>
      </c>
      <c r="AM833" s="89" t="str">
        <f t="shared" si="188"/>
        <v/>
      </c>
      <c r="AN833" s="89" t="str">
        <f t="shared" si="189"/>
        <v/>
      </c>
      <c r="AO833" s="89" t="str">
        <f t="shared" si="190"/>
        <v/>
      </c>
      <c r="AP833" s="89" t="str">
        <f t="shared" si="191"/>
        <v/>
      </c>
    </row>
    <row r="834" spans="1:42">
      <c r="A834" t="str">
        <f>IF(B834&lt;&gt;"",VLOOKUP(B834,'Agents Postes'!E$3:F$17,2,FALSE),"")</f>
        <v/>
      </c>
      <c r="B834" s="47"/>
      <c r="C834" s="53"/>
      <c r="D834" s="49"/>
      <c r="E834" s="49"/>
      <c r="F834" s="54"/>
      <c r="G834" s="50"/>
      <c r="H834" s="54"/>
      <c r="I834" s="50"/>
      <c r="J834" s="56"/>
      <c r="K834" s="49"/>
      <c r="L834" s="55"/>
      <c r="M834" s="52"/>
      <c r="N834" s="131"/>
      <c r="P834" s="64" t="str">
        <f t="shared" si="192"/>
        <v>NC</v>
      </c>
      <c r="X834" s="89"/>
      <c r="Y834" s="89" t="str">
        <f t="shared" ref="Y834:Y897" si="197">IF(D834&lt;&gt;"",IF(NETWORKDAYS($D834,$D834,Feries)&gt;=1,1,0),"")</f>
        <v/>
      </c>
      <c r="Z834" s="89" t="str">
        <f t="shared" ref="Z834:Z897" si="198">IF(D834&lt;&gt;"",IF(NETWORKDAYS($D834,$D834+1,Feries)&gt;=1,1,0),"")</f>
        <v/>
      </c>
      <c r="AA834" s="89" t="str">
        <f t="shared" ref="AA834:AA897" si="199">IF(D834&lt;&gt;"",IF(NETWORKDAYS($D834,$D834+2,Feries)&gt;=1,1,0),"")</f>
        <v/>
      </c>
      <c r="AB834" s="89" t="str">
        <f t="shared" ref="AB834:AB897" si="200">IF(D834&lt;&gt;"",IF(NETWORKDAYS($D834,$D834+3,Feries)&gt;=1,1,0),"")</f>
        <v/>
      </c>
      <c r="AC834" s="89" t="str">
        <f t="shared" ref="AC834:AC897" si="201">IF(D834&lt;&gt;"",IF(NETWORKDAYS($D834,$D834+4,Feries)&gt;=1,1,0),"")</f>
        <v/>
      </c>
      <c r="AD834" s="100" t="str">
        <f t="shared" si="193"/>
        <v/>
      </c>
      <c r="AE834" s="104" t="str">
        <f t="shared" si="194"/>
        <v/>
      </c>
      <c r="AF834" s="108" t="str">
        <f>IF(AE834&lt;&gt;"",HLOOKUP(AE834,Controle!$2:$3,2,FALSE)+3,"")</f>
        <v/>
      </c>
      <c r="AG834" s="104" t="str">
        <f>IF(AE834&lt;&gt;"",HLOOKUP(AE834,Controle!$2:$3,2,FALSE)+HLOOKUP(AE834,Controle!$2:$3,2,FALSE)*14-8,"")</f>
        <v/>
      </c>
      <c r="AH834" s="105" t="str">
        <f>IF(AJ834&lt;&gt;"",HLOOKUP(AJ834,Controle!$2:$3,2,FALSE)+HLOOKUP(AJ834,Controle!$2:$3,2,FALSE)*14-8,"")</f>
        <v/>
      </c>
      <c r="AI834" s="108" t="str">
        <f>IF(AJ834&lt;&gt;"",HLOOKUP(AJ834,Controle!$2:$3,2,FALSE)+3,"")</f>
        <v/>
      </c>
      <c r="AJ834" s="105" t="str">
        <f t="shared" si="195"/>
        <v/>
      </c>
      <c r="AK834" s="101" t="str">
        <f t="shared" si="196"/>
        <v/>
      </c>
      <c r="AL834" s="89" t="str">
        <f t="shared" ref="AL834:AL897" si="202">IF(E834&lt;&gt;"",IF(OR(NETWORKDAYS($E834,$E834-4,Feries)=1,NETWORKDAYS($E834,$E834-4,Feries)&lt;0),1,0),"")</f>
        <v/>
      </c>
      <c r="AM834" s="89" t="str">
        <f t="shared" ref="AM834:AM897" si="203">IF(E834&lt;&gt;"",IF(OR(NETWORKDAYS($E834,$E834-3,Feries)=1,NETWORKDAYS($E834,$E834-3,Feries)&lt;0),1,0),"")</f>
        <v/>
      </c>
      <c r="AN834" s="89" t="str">
        <f t="shared" ref="AN834:AN897" si="204">IF(E834&lt;&gt;"",IF(OR(NETWORKDAYS($E834,$E834-2,Feries)=1,NETWORKDAYS($E834,$E834-2,Feries)&lt;0),1,0),"")</f>
        <v/>
      </c>
      <c r="AO834" s="89" t="str">
        <f t="shared" ref="AO834:AO897" si="205">IF(E834&lt;&gt;"",IF(OR(NETWORKDAYS($E834,$E834-1,Feries)=1,NETWORKDAYS($E834,$E834-1,Feries)&lt;0),1,0),"")</f>
        <v/>
      </c>
      <c r="AP834" s="89" t="str">
        <f t="shared" ref="AP834:AP897" si="206">IF(E834&lt;&gt;"",IF(OR(NETWORKDAYS($E834,$E834,Feries)=1,NETWORKDAYS($E834,$E834,Feries)&lt;0),1,0),"")</f>
        <v/>
      </c>
    </row>
    <row r="835" spans="1:42">
      <c r="A835" t="str">
        <f>IF(B835&lt;&gt;"",VLOOKUP(B835,'Agents Postes'!E$3:F$17,2,FALSE),"")</f>
        <v/>
      </c>
      <c r="B835" s="57"/>
      <c r="C835" s="58"/>
      <c r="D835" s="59"/>
      <c r="E835" s="59"/>
      <c r="F835" s="60"/>
      <c r="G835" s="61"/>
      <c r="H835" s="60"/>
      <c r="I835" s="61"/>
      <c r="J835" s="63"/>
      <c r="K835" s="59"/>
      <c r="L835" s="62"/>
      <c r="M835" s="52"/>
      <c r="N835" s="130"/>
      <c r="P835" s="65" t="str">
        <f t="shared" ref="P835:P898" si="207">IF(OR(B835="",C835="",E835="",SUM(F835:K835)=0,AND(S$1&lt;&gt;"",D835&lt;S$1),AND(S$3&lt;&gt;"",E835&gt;S$3),AND(SUM(F835:G835)&gt;0,OR(F835=0,G835=0)),AND(SUM(H835:I835)&gt;0,OR(H835=0,I835=0)),AND(SUM(J835:K835)&gt;0,OR(J835=0,K835=0)),ISERROR(MONTH(D835)),ISERROR(MONTH(E835))),"NC","")</f>
        <v>NC</v>
      </c>
      <c r="X835" s="89"/>
      <c r="Y835" s="89" t="str">
        <f t="shared" si="197"/>
        <v/>
      </c>
      <c r="Z835" s="89" t="str">
        <f t="shared" si="198"/>
        <v/>
      </c>
      <c r="AA835" s="89" t="str">
        <f t="shared" si="199"/>
        <v/>
      </c>
      <c r="AB835" s="89" t="str">
        <f t="shared" si="200"/>
        <v/>
      </c>
      <c r="AC835" s="89" t="str">
        <f t="shared" si="201"/>
        <v/>
      </c>
      <c r="AD835" s="100" t="str">
        <f t="shared" si="193"/>
        <v/>
      </c>
      <c r="AE835" s="104" t="str">
        <f t="shared" si="194"/>
        <v/>
      </c>
      <c r="AF835" s="108" t="str">
        <f>IF(AE835&lt;&gt;"",HLOOKUP(AE835,Controle!$2:$3,2,FALSE)+3,"")</f>
        <v/>
      </c>
      <c r="AG835" s="104" t="str">
        <f>IF(AE835&lt;&gt;"",HLOOKUP(AE835,Controle!$2:$3,2,FALSE)+HLOOKUP(AE835,Controle!$2:$3,2,FALSE)*14-8,"")</f>
        <v/>
      </c>
      <c r="AH835" s="105" t="str">
        <f>IF(AJ835&lt;&gt;"",HLOOKUP(AJ835,Controle!$2:$3,2,FALSE)+HLOOKUP(AJ835,Controle!$2:$3,2,FALSE)*14-8,"")</f>
        <v/>
      </c>
      <c r="AI835" s="108" t="str">
        <f>IF(AJ835&lt;&gt;"",HLOOKUP(AJ835,Controle!$2:$3,2,FALSE)+3,"")</f>
        <v/>
      </c>
      <c r="AJ835" s="105" t="str">
        <f t="shared" si="195"/>
        <v/>
      </c>
      <c r="AK835" s="101" t="str">
        <f t="shared" si="196"/>
        <v/>
      </c>
      <c r="AL835" s="89" t="str">
        <f t="shared" si="202"/>
        <v/>
      </c>
      <c r="AM835" s="89" t="str">
        <f t="shared" si="203"/>
        <v/>
      </c>
      <c r="AN835" s="89" t="str">
        <f t="shared" si="204"/>
        <v/>
      </c>
      <c r="AO835" s="89" t="str">
        <f t="shared" si="205"/>
        <v/>
      </c>
      <c r="AP835" s="89" t="str">
        <f t="shared" si="206"/>
        <v/>
      </c>
    </row>
    <row r="836" spans="1:42">
      <c r="A836" t="str">
        <f>IF(B836&lt;&gt;"",VLOOKUP(B836,'Agents Postes'!E$3:F$17,2,FALSE),"")</f>
        <v/>
      </c>
      <c r="B836" s="47"/>
      <c r="C836" s="53"/>
      <c r="D836" s="49"/>
      <c r="E836" s="49"/>
      <c r="F836" s="54"/>
      <c r="G836" s="50"/>
      <c r="H836" s="54"/>
      <c r="I836" s="50"/>
      <c r="J836" s="56"/>
      <c r="K836" s="49"/>
      <c r="L836" s="55"/>
      <c r="M836" s="52"/>
      <c r="N836" s="131"/>
      <c r="P836" s="64" t="str">
        <f t="shared" si="207"/>
        <v>NC</v>
      </c>
      <c r="X836" s="89"/>
      <c r="Y836" s="89" t="str">
        <f t="shared" si="197"/>
        <v/>
      </c>
      <c r="Z836" s="89" t="str">
        <f t="shared" si="198"/>
        <v/>
      </c>
      <c r="AA836" s="89" t="str">
        <f t="shared" si="199"/>
        <v/>
      </c>
      <c r="AB836" s="89" t="str">
        <f t="shared" si="200"/>
        <v/>
      </c>
      <c r="AC836" s="89" t="str">
        <f t="shared" si="201"/>
        <v/>
      </c>
      <c r="AD836" s="100" t="str">
        <f t="shared" si="193"/>
        <v/>
      </c>
      <c r="AE836" s="104" t="str">
        <f t="shared" si="194"/>
        <v/>
      </c>
      <c r="AF836" s="108" t="str">
        <f>IF(AE836&lt;&gt;"",HLOOKUP(AE836,Controle!$2:$3,2,FALSE)+3,"")</f>
        <v/>
      </c>
      <c r="AG836" s="104" t="str">
        <f>IF(AE836&lt;&gt;"",HLOOKUP(AE836,Controle!$2:$3,2,FALSE)+HLOOKUP(AE836,Controle!$2:$3,2,FALSE)*14-8,"")</f>
        <v/>
      </c>
      <c r="AH836" s="105" t="str">
        <f>IF(AJ836&lt;&gt;"",HLOOKUP(AJ836,Controle!$2:$3,2,FALSE)+HLOOKUP(AJ836,Controle!$2:$3,2,FALSE)*14-8,"")</f>
        <v/>
      </c>
      <c r="AI836" s="108" t="str">
        <f>IF(AJ836&lt;&gt;"",HLOOKUP(AJ836,Controle!$2:$3,2,FALSE)+3,"")</f>
        <v/>
      </c>
      <c r="AJ836" s="105" t="str">
        <f t="shared" si="195"/>
        <v/>
      </c>
      <c r="AK836" s="101" t="str">
        <f t="shared" si="196"/>
        <v/>
      </c>
      <c r="AL836" s="89" t="str">
        <f t="shared" si="202"/>
        <v/>
      </c>
      <c r="AM836" s="89" t="str">
        <f t="shared" si="203"/>
        <v/>
      </c>
      <c r="AN836" s="89" t="str">
        <f t="shared" si="204"/>
        <v/>
      </c>
      <c r="AO836" s="89" t="str">
        <f t="shared" si="205"/>
        <v/>
      </c>
      <c r="AP836" s="89" t="str">
        <f t="shared" si="206"/>
        <v/>
      </c>
    </row>
    <row r="837" spans="1:42">
      <c r="A837" t="str">
        <f>IF(B837&lt;&gt;"",VLOOKUP(B837,'Agents Postes'!E$3:F$17,2,FALSE),"")</f>
        <v/>
      </c>
      <c r="B837" s="57"/>
      <c r="C837" s="58"/>
      <c r="D837" s="59"/>
      <c r="E837" s="59"/>
      <c r="F837" s="60"/>
      <c r="G837" s="61"/>
      <c r="H837" s="60"/>
      <c r="I837" s="61"/>
      <c r="J837" s="63"/>
      <c r="K837" s="59"/>
      <c r="L837" s="62"/>
      <c r="M837" s="52"/>
      <c r="N837" s="130"/>
      <c r="P837" s="65" t="str">
        <f t="shared" si="207"/>
        <v>NC</v>
      </c>
      <c r="X837" s="89"/>
      <c r="Y837" s="89" t="str">
        <f t="shared" si="197"/>
        <v/>
      </c>
      <c r="Z837" s="89" t="str">
        <f t="shared" si="198"/>
        <v/>
      </c>
      <c r="AA837" s="89" t="str">
        <f t="shared" si="199"/>
        <v/>
      </c>
      <c r="AB837" s="89" t="str">
        <f t="shared" si="200"/>
        <v/>
      </c>
      <c r="AC837" s="89" t="str">
        <f t="shared" si="201"/>
        <v/>
      </c>
      <c r="AD837" s="100" t="str">
        <f t="shared" ref="AD837:AD900" si="208">IF(D837&lt;&gt;"",IF(Y837=1,0,IF(Z837=1,1,IF(AA837=1,2,IF(AB837=1,3,IF(AB837=1,4,5))))),"")</f>
        <v/>
      </c>
      <c r="AE837" s="104" t="str">
        <f t="shared" ref="AE837:AE900" si="209">IF(D837&lt;&gt;"",D837+AD837,"")</f>
        <v/>
      </c>
      <c r="AF837" s="108" t="str">
        <f>IF(AE837&lt;&gt;"",HLOOKUP(AE837,Controle!$2:$3,2,FALSE)+3,"")</f>
        <v/>
      </c>
      <c r="AG837" s="104" t="str">
        <f>IF(AE837&lt;&gt;"",HLOOKUP(AE837,Controle!$2:$3,2,FALSE)+HLOOKUP(AE837,Controle!$2:$3,2,FALSE)*14-8,"")</f>
        <v/>
      </c>
      <c r="AH837" s="105" t="str">
        <f>IF(AJ837&lt;&gt;"",HLOOKUP(AJ837,Controle!$2:$3,2,FALSE)+HLOOKUP(AJ837,Controle!$2:$3,2,FALSE)*14-8,"")</f>
        <v/>
      </c>
      <c r="AI837" s="108" t="str">
        <f>IF(AJ837&lt;&gt;"",HLOOKUP(AJ837,Controle!$2:$3,2,FALSE)+3,"")</f>
        <v/>
      </c>
      <c r="AJ837" s="105" t="str">
        <f t="shared" ref="AJ837:AJ900" si="210">IF(E837&lt;&gt;"",E837-AK837,"")</f>
        <v/>
      </c>
      <c r="AK837" s="101" t="str">
        <f t="shared" ref="AK837:AK900" si="211">IF(E837&lt;&gt;"",IF(AP837=1,0,IF(AO837=1,1,IF(AN837=1,2,IF(AM837=1,1,IF(AL837=1,4,5))))),"")</f>
        <v/>
      </c>
      <c r="AL837" s="89" t="str">
        <f t="shared" si="202"/>
        <v/>
      </c>
      <c r="AM837" s="89" t="str">
        <f t="shared" si="203"/>
        <v/>
      </c>
      <c r="AN837" s="89" t="str">
        <f t="shared" si="204"/>
        <v/>
      </c>
      <c r="AO837" s="89" t="str">
        <f t="shared" si="205"/>
        <v/>
      </c>
      <c r="AP837" s="89" t="str">
        <f t="shared" si="206"/>
        <v/>
      </c>
    </row>
    <row r="838" spans="1:42">
      <c r="A838" t="str">
        <f>IF(B838&lt;&gt;"",VLOOKUP(B838,'Agents Postes'!E$3:F$17,2,FALSE),"")</f>
        <v/>
      </c>
      <c r="B838" s="47"/>
      <c r="C838" s="53"/>
      <c r="D838" s="49"/>
      <c r="E838" s="49"/>
      <c r="F838" s="54"/>
      <c r="G838" s="50"/>
      <c r="H838" s="54"/>
      <c r="I838" s="50"/>
      <c r="J838" s="56"/>
      <c r="K838" s="49"/>
      <c r="L838" s="55"/>
      <c r="M838" s="52"/>
      <c r="N838" s="131"/>
      <c r="P838" s="64" t="str">
        <f t="shared" si="207"/>
        <v>NC</v>
      </c>
      <c r="X838" s="89"/>
      <c r="Y838" s="89" t="str">
        <f t="shared" si="197"/>
        <v/>
      </c>
      <c r="Z838" s="89" t="str">
        <f t="shared" si="198"/>
        <v/>
      </c>
      <c r="AA838" s="89" t="str">
        <f t="shared" si="199"/>
        <v/>
      </c>
      <c r="AB838" s="89" t="str">
        <f t="shared" si="200"/>
        <v/>
      </c>
      <c r="AC838" s="89" t="str">
        <f t="shared" si="201"/>
        <v/>
      </c>
      <c r="AD838" s="100" t="str">
        <f t="shared" si="208"/>
        <v/>
      </c>
      <c r="AE838" s="104" t="str">
        <f t="shared" si="209"/>
        <v/>
      </c>
      <c r="AF838" s="108" t="str">
        <f>IF(AE838&lt;&gt;"",HLOOKUP(AE838,Controle!$2:$3,2,FALSE)+3,"")</f>
        <v/>
      </c>
      <c r="AG838" s="104" t="str">
        <f>IF(AE838&lt;&gt;"",HLOOKUP(AE838,Controle!$2:$3,2,FALSE)+HLOOKUP(AE838,Controle!$2:$3,2,FALSE)*14-8,"")</f>
        <v/>
      </c>
      <c r="AH838" s="105" t="str">
        <f>IF(AJ838&lt;&gt;"",HLOOKUP(AJ838,Controle!$2:$3,2,FALSE)+HLOOKUP(AJ838,Controle!$2:$3,2,FALSE)*14-8,"")</f>
        <v/>
      </c>
      <c r="AI838" s="108" t="str">
        <f>IF(AJ838&lt;&gt;"",HLOOKUP(AJ838,Controle!$2:$3,2,FALSE)+3,"")</f>
        <v/>
      </c>
      <c r="AJ838" s="105" t="str">
        <f t="shared" si="210"/>
        <v/>
      </c>
      <c r="AK838" s="101" t="str">
        <f t="shared" si="211"/>
        <v/>
      </c>
      <c r="AL838" s="89" t="str">
        <f t="shared" si="202"/>
        <v/>
      </c>
      <c r="AM838" s="89" t="str">
        <f t="shared" si="203"/>
        <v/>
      </c>
      <c r="AN838" s="89" t="str">
        <f t="shared" si="204"/>
        <v/>
      </c>
      <c r="AO838" s="89" t="str">
        <f t="shared" si="205"/>
        <v/>
      </c>
      <c r="AP838" s="89" t="str">
        <f t="shared" si="206"/>
        <v/>
      </c>
    </row>
    <row r="839" spans="1:42">
      <c r="A839" t="str">
        <f>IF(B839&lt;&gt;"",VLOOKUP(B839,'Agents Postes'!E$3:F$17,2,FALSE),"")</f>
        <v/>
      </c>
      <c r="B839" s="57"/>
      <c r="C839" s="58"/>
      <c r="D839" s="59"/>
      <c r="E839" s="59"/>
      <c r="F839" s="60"/>
      <c r="G839" s="61"/>
      <c r="H839" s="60"/>
      <c r="I839" s="61"/>
      <c r="J839" s="63"/>
      <c r="K839" s="59"/>
      <c r="L839" s="62"/>
      <c r="M839" s="52"/>
      <c r="N839" s="130"/>
      <c r="P839" s="65" t="str">
        <f t="shared" si="207"/>
        <v>NC</v>
      </c>
      <c r="X839" s="89"/>
      <c r="Y839" s="89" t="str">
        <f t="shared" si="197"/>
        <v/>
      </c>
      <c r="Z839" s="89" t="str">
        <f t="shared" si="198"/>
        <v/>
      </c>
      <c r="AA839" s="89" t="str">
        <f t="shared" si="199"/>
        <v/>
      </c>
      <c r="AB839" s="89" t="str">
        <f t="shared" si="200"/>
        <v/>
      </c>
      <c r="AC839" s="89" t="str">
        <f t="shared" si="201"/>
        <v/>
      </c>
      <c r="AD839" s="100" t="str">
        <f t="shared" si="208"/>
        <v/>
      </c>
      <c r="AE839" s="104" t="str">
        <f t="shared" si="209"/>
        <v/>
      </c>
      <c r="AF839" s="108" t="str">
        <f>IF(AE839&lt;&gt;"",HLOOKUP(AE839,Controle!$2:$3,2,FALSE)+3,"")</f>
        <v/>
      </c>
      <c r="AG839" s="104" t="str">
        <f>IF(AE839&lt;&gt;"",HLOOKUP(AE839,Controle!$2:$3,2,FALSE)+HLOOKUP(AE839,Controle!$2:$3,2,FALSE)*14-8,"")</f>
        <v/>
      </c>
      <c r="AH839" s="105" t="str">
        <f>IF(AJ839&lt;&gt;"",HLOOKUP(AJ839,Controle!$2:$3,2,FALSE)+HLOOKUP(AJ839,Controle!$2:$3,2,FALSE)*14-8,"")</f>
        <v/>
      </c>
      <c r="AI839" s="108" t="str">
        <f>IF(AJ839&lt;&gt;"",HLOOKUP(AJ839,Controle!$2:$3,2,FALSE)+3,"")</f>
        <v/>
      </c>
      <c r="AJ839" s="105" t="str">
        <f t="shared" si="210"/>
        <v/>
      </c>
      <c r="AK839" s="101" t="str">
        <f t="shared" si="211"/>
        <v/>
      </c>
      <c r="AL839" s="89" t="str">
        <f t="shared" si="202"/>
        <v/>
      </c>
      <c r="AM839" s="89" t="str">
        <f t="shared" si="203"/>
        <v/>
      </c>
      <c r="AN839" s="89" t="str">
        <f t="shared" si="204"/>
        <v/>
      </c>
      <c r="AO839" s="89" t="str">
        <f t="shared" si="205"/>
        <v/>
      </c>
      <c r="AP839" s="89" t="str">
        <f t="shared" si="206"/>
        <v/>
      </c>
    </row>
    <row r="840" spans="1:42">
      <c r="A840" t="str">
        <f>IF(B840&lt;&gt;"",VLOOKUP(B840,'Agents Postes'!E$3:F$17,2,FALSE),"")</f>
        <v/>
      </c>
      <c r="B840" s="47"/>
      <c r="C840" s="53"/>
      <c r="D840" s="49"/>
      <c r="E840" s="49"/>
      <c r="F840" s="54"/>
      <c r="G840" s="50"/>
      <c r="H840" s="54"/>
      <c r="I840" s="50"/>
      <c r="J840" s="56"/>
      <c r="K840" s="49"/>
      <c r="L840" s="55"/>
      <c r="M840" s="52"/>
      <c r="N840" s="131"/>
      <c r="P840" s="64" t="str">
        <f t="shared" si="207"/>
        <v>NC</v>
      </c>
      <c r="X840" s="89"/>
      <c r="Y840" s="89" t="str">
        <f t="shared" si="197"/>
        <v/>
      </c>
      <c r="Z840" s="89" t="str">
        <f t="shared" si="198"/>
        <v/>
      </c>
      <c r="AA840" s="89" t="str">
        <f t="shared" si="199"/>
        <v/>
      </c>
      <c r="AB840" s="89" t="str">
        <f t="shared" si="200"/>
        <v/>
      </c>
      <c r="AC840" s="89" t="str">
        <f t="shared" si="201"/>
        <v/>
      </c>
      <c r="AD840" s="100" t="str">
        <f t="shared" si="208"/>
        <v/>
      </c>
      <c r="AE840" s="104" t="str">
        <f t="shared" si="209"/>
        <v/>
      </c>
      <c r="AF840" s="108" t="str">
        <f>IF(AE840&lt;&gt;"",HLOOKUP(AE840,Controle!$2:$3,2,FALSE)+3,"")</f>
        <v/>
      </c>
      <c r="AG840" s="104" t="str">
        <f>IF(AE840&lt;&gt;"",HLOOKUP(AE840,Controle!$2:$3,2,FALSE)+HLOOKUP(AE840,Controle!$2:$3,2,FALSE)*14-8,"")</f>
        <v/>
      </c>
      <c r="AH840" s="105" t="str">
        <f>IF(AJ840&lt;&gt;"",HLOOKUP(AJ840,Controle!$2:$3,2,FALSE)+HLOOKUP(AJ840,Controle!$2:$3,2,FALSE)*14-8,"")</f>
        <v/>
      </c>
      <c r="AI840" s="108" t="str">
        <f>IF(AJ840&lt;&gt;"",HLOOKUP(AJ840,Controle!$2:$3,2,FALSE)+3,"")</f>
        <v/>
      </c>
      <c r="AJ840" s="105" t="str">
        <f t="shared" si="210"/>
        <v/>
      </c>
      <c r="AK840" s="101" t="str">
        <f t="shared" si="211"/>
        <v/>
      </c>
      <c r="AL840" s="89" t="str">
        <f t="shared" si="202"/>
        <v/>
      </c>
      <c r="AM840" s="89" t="str">
        <f t="shared" si="203"/>
        <v/>
      </c>
      <c r="AN840" s="89" t="str">
        <f t="shared" si="204"/>
        <v/>
      </c>
      <c r="AO840" s="89" t="str">
        <f t="shared" si="205"/>
        <v/>
      </c>
      <c r="AP840" s="89" t="str">
        <f t="shared" si="206"/>
        <v/>
      </c>
    </row>
    <row r="841" spans="1:42">
      <c r="A841" t="str">
        <f>IF(B841&lt;&gt;"",VLOOKUP(B841,'Agents Postes'!E$3:F$17,2,FALSE),"")</f>
        <v/>
      </c>
      <c r="B841" s="57"/>
      <c r="C841" s="58"/>
      <c r="D841" s="59"/>
      <c r="E841" s="59"/>
      <c r="F841" s="60"/>
      <c r="G841" s="61"/>
      <c r="H841" s="60"/>
      <c r="I841" s="61"/>
      <c r="J841" s="63"/>
      <c r="K841" s="59"/>
      <c r="L841" s="62"/>
      <c r="M841" s="52"/>
      <c r="N841" s="130"/>
      <c r="P841" s="65" t="str">
        <f t="shared" si="207"/>
        <v>NC</v>
      </c>
      <c r="X841" s="89"/>
      <c r="Y841" s="89" t="str">
        <f t="shared" si="197"/>
        <v/>
      </c>
      <c r="Z841" s="89" t="str">
        <f t="shared" si="198"/>
        <v/>
      </c>
      <c r="AA841" s="89" t="str">
        <f t="shared" si="199"/>
        <v/>
      </c>
      <c r="AB841" s="89" t="str">
        <f t="shared" si="200"/>
        <v/>
      </c>
      <c r="AC841" s="89" t="str">
        <f t="shared" si="201"/>
        <v/>
      </c>
      <c r="AD841" s="100" t="str">
        <f t="shared" si="208"/>
        <v/>
      </c>
      <c r="AE841" s="104" t="str">
        <f t="shared" si="209"/>
        <v/>
      </c>
      <c r="AF841" s="108" t="str">
        <f>IF(AE841&lt;&gt;"",HLOOKUP(AE841,Controle!$2:$3,2,FALSE)+3,"")</f>
        <v/>
      </c>
      <c r="AG841" s="104" t="str">
        <f>IF(AE841&lt;&gt;"",HLOOKUP(AE841,Controle!$2:$3,2,FALSE)+HLOOKUP(AE841,Controle!$2:$3,2,FALSE)*14-8,"")</f>
        <v/>
      </c>
      <c r="AH841" s="105" t="str">
        <f>IF(AJ841&lt;&gt;"",HLOOKUP(AJ841,Controle!$2:$3,2,FALSE)+HLOOKUP(AJ841,Controle!$2:$3,2,FALSE)*14-8,"")</f>
        <v/>
      </c>
      <c r="AI841" s="108" t="str">
        <f>IF(AJ841&lt;&gt;"",HLOOKUP(AJ841,Controle!$2:$3,2,FALSE)+3,"")</f>
        <v/>
      </c>
      <c r="AJ841" s="105" t="str">
        <f t="shared" si="210"/>
        <v/>
      </c>
      <c r="AK841" s="101" t="str">
        <f t="shared" si="211"/>
        <v/>
      </c>
      <c r="AL841" s="89" t="str">
        <f t="shared" si="202"/>
        <v/>
      </c>
      <c r="AM841" s="89" t="str">
        <f t="shared" si="203"/>
        <v/>
      </c>
      <c r="AN841" s="89" t="str">
        <f t="shared" si="204"/>
        <v/>
      </c>
      <c r="AO841" s="89" t="str">
        <f t="shared" si="205"/>
        <v/>
      </c>
      <c r="AP841" s="89" t="str">
        <f t="shared" si="206"/>
        <v/>
      </c>
    </row>
    <row r="842" spans="1:42">
      <c r="A842" t="str">
        <f>IF(B842&lt;&gt;"",VLOOKUP(B842,'Agents Postes'!E$3:F$17,2,FALSE),"")</f>
        <v/>
      </c>
      <c r="B842" s="47"/>
      <c r="C842" s="53"/>
      <c r="D842" s="49"/>
      <c r="E842" s="49"/>
      <c r="F842" s="54"/>
      <c r="G842" s="50"/>
      <c r="H842" s="54"/>
      <c r="I842" s="50"/>
      <c r="J842" s="56"/>
      <c r="K842" s="49"/>
      <c r="L842" s="55"/>
      <c r="M842" s="52"/>
      <c r="N842" s="131"/>
      <c r="P842" s="64" t="str">
        <f t="shared" si="207"/>
        <v>NC</v>
      </c>
      <c r="X842" s="89"/>
      <c r="Y842" s="89" t="str">
        <f t="shared" si="197"/>
        <v/>
      </c>
      <c r="Z842" s="89" t="str">
        <f t="shared" si="198"/>
        <v/>
      </c>
      <c r="AA842" s="89" t="str">
        <f t="shared" si="199"/>
        <v/>
      </c>
      <c r="AB842" s="89" t="str">
        <f t="shared" si="200"/>
        <v/>
      </c>
      <c r="AC842" s="89" t="str">
        <f t="shared" si="201"/>
        <v/>
      </c>
      <c r="AD842" s="100" t="str">
        <f t="shared" si="208"/>
        <v/>
      </c>
      <c r="AE842" s="104" t="str">
        <f t="shared" si="209"/>
        <v/>
      </c>
      <c r="AF842" s="108" t="str">
        <f>IF(AE842&lt;&gt;"",HLOOKUP(AE842,Controle!$2:$3,2,FALSE)+3,"")</f>
        <v/>
      </c>
      <c r="AG842" s="104" t="str">
        <f>IF(AE842&lt;&gt;"",HLOOKUP(AE842,Controle!$2:$3,2,FALSE)+HLOOKUP(AE842,Controle!$2:$3,2,FALSE)*14-8,"")</f>
        <v/>
      </c>
      <c r="AH842" s="105" t="str">
        <f>IF(AJ842&lt;&gt;"",HLOOKUP(AJ842,Controle!$2:$3,2,FALSE)+HLOOKUP(AJ842,Controle!$2:$3,2,FALSE)*14-8,"")</f>
        <v/>
      </c>
      <c r="AI842" s="108" t="str">
        <f>IF(AJ842&lt;&gt;"",HLOOKUP(AJ842,Controle!$2:$3,2,FALSE)+3,"")</f>
        <v/>
      </c>
      <c r="AJ842" s="105" t="str">
        <f t="shared" si="210"/>
        <v/>
      </c>
      <c r="AK842" s="101" t="str">
        <f t="shared" si="211"/>
        <v/>
      </c>
      <c r="AL842" s="89" t="str">
        <f t="shared" si="202"/>
        <v/>
      </c>
      <c r="AM842" s="89" t="str">
        <f t="shared" si="203"/>
        <v/>
      </c>
      <c r="AN842" s="89" t="str">
        <f t="shared" si="204"/>
        <v/>
      </c>
      <c r="AO842" s="89" t="str">
        <f t="shared" si="205"/>
        <v/>
      </c>
      <c r="AP842" s="89" t="str">
        <f t="shared" si="206"/>
        <v/>
      </c>
    </row>
    <row r="843" spans="1:42">
      <c r="A843" t="str">
        <f>IF(B843&lt;&gt;"",VLOOKUP(B843,'Agents Postes'!E$3:F$17,2,FALSE),"")</f>
        <v/>
      </c>
      <c r="B843" s="57"/>
      <c r="C843" s="58"/>
      <c r="D843" s="59"/>
      <c r="E843" s="59"/>
      <c r="F843" s="60"/>
      <c r="G843" s="61"/>
      <c r="H843" s="60"/>
      <c r="I843" s="61"/>
      <c r="J843" s="63"/>
      <c r="K843" s="59"/>
      <c r="L843" s="62"/>
      <c r="M843" s="52"/>
      <c r="N843" s="130"/>
      <c r="P843" s="65" t="str">
        <f t="shared" si="207"/>
        <v>NC</v>
      </c>
      <c r="X843" s="89"/>
      <c r="Y843" s="89" t="str">
        <f t="shared" si="197"/>
        <v/>
      </c>
      <c r="Z843" s="89" t="str">
        <f t="shared" si="198"/>
        <v/>
      </c>
      <c r="AA843" s="89" t="str">
        <f t="shared" si="199"/>
        <v/>
      </c>
      <c r="AB843" s="89" t="str">
        <f t="shared" si="200"/>
        <v/>
      </c>
      <c r="AC843" s="89" t="str">
        <f t="shared" si="201"/>
        <v/>
      </c>
      <c r="AD843" s="100" t="str">
        <f t="shared" si="208"/>
        <v/>
      </c>
      <c r="AE843" s="104" t="str">
        <f t="shared" si="209"/>
        <v/>
      </c>
      <c r="AF843" s="108" t="str">
        <f>IF(AE843&lt;&gt;"",HLOOKUP(AE843,Controle!$2:$3,2,FALSE)+3,"")</f>
        <v/>
      </c>
      <c r="AG843" s="104" t="str">
        <f>IF(AE843&lt;&gt;"",HLOOKUP(AE843,Controle!$2:$3,2,FALSE)+HLOOKUP(AE843,Controle!$2:$3,2,FALSE)*14-8,"")</f>
        <v/>
      </c>
      <c r="AH843" s="105" t="str">
        <f>IF(AJ843&lt;&gt;"",HLOOKUP(AJ843,Controle!$2:$3,2,FALSE)+HLOOKUP(AJ843,Controle!$2:$3,2,FALSE)*14-8,"")</f>
        <v/>
      </c>
      <c r="AI843" s="108" t="str">
        <f>IF(AJ843&lt;&gt;"",HLOOKUP(AJ843,Controle!$2:$3,2,FALSE)+3,"")</f>
        <v/>
      </c>
      <c r="AJ843" s="105" t="str">
        <f t="shared" si="210"/>
        <v/>
      </c>
      <c r="AK843" s="101" t="str">
        <f t="shared" si="211"/>
        <v/>
      </c>
      <c r="AL843" s="89" t="str">
        <f t="shared" si="202"/>
        <v/>
      </c>
      <c r="AM843" s="89" t="str">
        <f t="shared" si="203"/>
        <v/>
      </c>
      <c r="AN843" s="89" t="str">
        <f t="shared" si="204"/>
        <v/>
      </c>
      <c r="AO843" s="89" t="str">
        <f t="shared" si="205"/>
        <v/>
      </c>
      <c r="AP843" s="89" t="str">
        <f t="shared" si="206"/>
        <v/>
      </c>
    </row>
    <row r="844" spans="1:42">
      <c r="A844" t="str">
        <f>IF(B844&lt;&gt;"",VLOOKUP(B844,'Agents Postes'!E$3:F$17,2,FALSE),"")</f>
        <v/>
      </c>
      <c r="B844" s="47"/>
      <c r="C844" s="53"/>
      <c r="D844" s="49"/>
      <c r="E844" s="49"/>
      <c r="F844" s="54"/>
      <c r="G844" s="50"/>
      <c r="H844" s="54"/>
      <c r="I844" s="50"/>
      <c r="J844" s="56"/>
      <c r="K844" s="49"/>
      <c r="L844" s="55"/>
      <c r="M844" s="52"/>
      <c r="N844" s="131"/>
      <c r="P844" s="64" t="str">
        <f t="shared" si="207"/>
        <v>NC</v>
      </c>
      <c r="X844" s="89"/>
      <c r="Y844" s="89" t="str">
        <f t="shared" si="197"/>
        <v/>
      </c>
      <c r="Z844" s="89" t="str">
        <f t="shared" si="198"/>
        <v/>
      </c>
      <c r="AA844" s="89" t="str">
        <f t="shared" si="199"/>
        <v/>
      </c>
      <c r="AB844" s="89" t="str">
        <f t="shared" si="200"/>
        <v/>
      </c>
      <c r="AC844" s="89" t="str">
        <f t="shared" si="201"/>
        <v/>
      </c>
      <c r="AD844" s="100" t="str">
        <f t="shared" si="208"/>
        <v/>
      </c>
      <c r="AE844" s="104" t="str">
        <f t="shared" si="209"/>
        <v/>
      </c>
      <c r="AF844" s="108" t="str">
        <f>IF(AE844&lt;&gt;"",HLOOKUP(AE844,Controle!$2:$3,2,FALSE)+3,"")</f>
        <v/>
      </c>
      <c r="AG844" s="104" t="str">
        <f>IF(AE844&lt;&gt;"",HLOOKUP(AE844,Controle!$2:$3,2,FALSE)+HLOOKUP(AE844,Controle!$2:$3,2,FALSE)*14-8,"")</f>
        <v/>
      </c>
      <c r="AH844" s="105" t="str">
        <f>IF(AJ844&lt;&gt;"",HLOOKUP(AJ844,Controle!$2:$3,2,FALSE)+HLOOKUP(AJ844,Controle!$2:$3,2,FALSE)*14-8,"")</f>
        <v/>
      </c>
      <c r="AI844" s="108" t="str">
        <f>IF(AJ844&lt;&gt;"",HLOOKUP(AJ844,Controle!$2:$3,2,FALSE)+3,"")</f>
        <v/>
      </c>
      <c r="AJ844" s="105" t="str">
        <f t="shared" si="210"/>
        <v/>
      </c>
      <c r="AK844" s="101" t="str">
        <f t="shared" si="211"/>
        <v/>
      </c>
      <c r="AL844" s="89" t="str">
        <f t="shared" si="202"/>
        <v/>
      </c>
      <c r="AM844" s="89" t="str">
        <f t="shared" si="203"/>
        <v/>
      </c>
      <c r="AN844" s="89" t="str">
        <f t="shared" si="204"/>
        <v/>
      </c>
      <c r="AO844" s="89" t="str">
        <f t="shared" si="205"/>
        <v/>
      </c>
      <c r="AP844" s="89" t="str">
        <f t="shared" si="206"/>
        <v/>
      </c>
    </row>
    <row r="845" spans="1:42">
      <c r="A845" t="str">
        <f>IF(B845&lt;&gt;"",VLOOKUP(B845,'Agents Postes'!E$3:F$17,2,FALSE),"")</f>
        <v/>
      </c>
      <c r="B845" s="57"/>
      <c r="C845" s="58"/>
      <c r="D845" s="59"/>
      <c r="E845" s="59"/>
      <c r="F845" s="60"/>
      <c r="G845" s="61"/>
      <c r="H845" s="60"/>
      <c r="I845" s="61"/>
      <c r="J845" s="63"/>
      <c r="K845" s="59"/>
      <c r="L845" s="62"/>
      <c r="M845" s="52"/>
      <c r="N845" s="130"/>
      <c r="P845" s="65" t="str">
        <f t="shared" si="207"/>
        <v>NC</v>
      </c>
      <c r="X845" s="89"/>
      <c r="Y845" s="89" t="str">
        <f t="shared" si="197"/>
        <v/>
      </c>
      <c r="Z845" s="89" t="str">
        <f t="shared" si="198"/>
        <v/>
      </c>
      <c r="AA845" s="89" t="str">
        <f t="shared" si="199"/>
        <v/>
      </c>
      <c r="AB845" s="89" t="str">
        <f t="shared" si="200"/>
        <v/>
      </c>
      <c r="AC845" s="89" t="str">
        <f t="shared" si="201"/>
        <v/>
      </c>
      <c r="AD845" s="100" t="str">
        <f t="shared" si="208"/>
        <v/>
      </c>
      <c r="AE845" s="104" t="str">
        <f t="shared" si="209"/>
        <v/>
      </c>
      <c r="AF845" s="108" t="str">
        <f>IF(AE845&lt;&gt;"",HLOOKUP(AE845,Controle!$2:$3,2,FALSE)+3,"")</f>
        <v/>
      </c>
      <c r="AG845" s="104" t="str">
        <f>IF(AE845&lt;&gt;"",HLOOKUP(AE845,Controle!$2:$3,2,FALSE)+HLOOKUP(AE845,Controle!$2:$3,2,FALSE)*14-8,"")</f>
        <v/>
      </c>
      <c r="AH845" s="105" t="str">
        <f>IF(AJ845&lt;&gt;"",HLOOKUP(AJ845,Controle!$2:$3,2,FALSE)+HLOOKUP(AJ845,Controle!$2:$3,2,FALSE)*14-8,"")</f>
        <v/>
      </c>
      <c r="AI845" s="108" t="str">
        <f>IF(AJ845&lt;&gt;"",HLOOKUP(AJ845,Controle!$2:$3,2,FALSE)+3,"")</f>
        <v/>
      </c>
      <c r="AJ845" s="105" t="str">
        <f t="shared" si="210"/>
        <v/>
      </c>
      <c r="AK845" s="101" t="str">
        <f t="shared" si="211"/>
        <v/>
      </c>
      <c r="AL845" s="89" t="str">
        <f t="shared" si="202"/>
        <v/>
      </c>
      <c r="AM845" s="89" t="str">
        <f t="shared" si="203"/>
        <v/>
      </c>
      <c r="AN845" s="89" t="str">
        <f t="shared" si="204"/>
        <v/>
      </c>
      <c r="AO845" s="89" t="str">
        <f t="shared" si="205"/>
        <v/>
      </c>
      <c r="AP845" s="89" t="str">
        <f t="shared" si="206"/>
        <v/>
      </c>
    </row>
    <row r="846" spans="1:42">
      <c r="A846" t="str">
        <f>IF(B846&lt;&gt;"",VLOOKUP(B846,'Agents Postes'!E$3:F$17,2,FALSE),"")</f>
        <v/>
      </c>
      <c r="B846" s="47"/>
      <c r="C846" s="53"/>
      <c r="D846" s="49"/>
      <c r="E846" s="49"/>
      <c r="F846" s="54"/>
      <c r="G846" s="50"/>
      <c r="H846" s="54"/>
      <c r="I846" s="50"/>
      <c r="J846" s="56"/>
      <c r="K846" s="49"/>
      <c r="L846" s="55"/>
      <c r="M846" s="52"/>
      <c r="N846" s="131"/>
      <c r="P846" s="64" t="str">
        <f t="shared" si="207"/>
        <v>NC</v>
      </c>
      <c r="X846" s="89"/>
      <c r="Y846" s="89" t="str">
        <f t="shared" si="197"/>
        <v/>
      </c>
      <c r="Z846" s="89" t="str">
        <f t="shared" si="198"/>
        <v/>
      </c>
      <c r="AA846" s="89" t="str">
        <f t="shared" si="199"/>
        <v/>
      </c>
      <c r="AB846" s="89" t="str">
        <f t="shared" si="200"/>
        <v/>
      </c>
      <c r="AC846" s="89" t="str">
        <f t="shared" si="201"/>
        <v/>
      </c>
      <c r="AD846" s="100" t="str">
        <f t="shared" si="208"/>
        <v/>
      </c>
      <c r="AE846" s="104" t="str">
        <f t="shared" si="209"/>
        <v/>
      </c>
      <c r="AF846" s="108" t="str">
        <f>IF(AE846&lt;&gt;"",HLOOKUP(AE846,Controle!$2:$3,2,FALSE)+3,"")</f>
        <v/>
      </c>
      <c r="AG846" s="104" t="str">
        <f>IF(AE846&lt;&gt;"",HLOOKUP(AE846,Controle!$2:$3,2,FALSE)+HLOOKUP(AE846,Controle!$2:$3,2,FALSE)*14-8,"")</f>
        <v/>
      </c>
      <c r="AH846" s="105" t="str">
        <f>IF(AJ846&lt;&gt;"",HLOOKUP(AJ846,Controle!$2:$3,2,FALSE)+HLOOKUP(AJ846,Controle!$2:$3,2,FALSE)*14-8,"")</f>
        <v/>
      </c>
      <c r="AI846" s="108" t="str">
        <f>IF(AJ846&lt;&gt;"",HLOOKUP(AJ846,Controle!$2:$3,2,FALSE)+3,"")</f>
        <v/>
      </c>
      <c r="AJ846" s="105" t="str">
        <f t="shared" si="210"/>
        <v/>
      </c>
      <c r="AK846" s="101" t="str">
        <f t="shared" si="211"/>
        <v/>
      </c>
      <c r="AL846" s="89" t="str">
        <f t="shared" si="202"/>
        <v/>
      </c>
      <c r="AM846" s="89" t="str">
        <f t="shared" si="203"/>
        <v/>
      </c>
      <c r="AN846" s="89" t="str">
        <f t="shared" si="204"/>
        <v/>
      </c>
      <c r="AO846" s="89" t="str">
        <f t="shared" si="205"/>
        <v/>
      </c>
      <c r="AP846" s="89" t="str">
        <f t="shared" si="206"/>
        <v/>
      </c>
    </row>
    <row r="847" spans="1:42">
      <c r="A847" t="str">
        <f>IF(B847&lt;&gt;"",VLOOKUP(B847,'Agents Postes'!E$3:F$17,2,FALSE),"")</f>
        <v/>
      </c>
      <c r="B847" s="57"/>
      <c r="C847" s="58"/>
      <c r="D847" s="59"/>
      <c r="E847" s="59"/>
      <c r="F847" s="60"/>
      <c r="G847" s="61"/>
      <c r="H847" s="60"/>
      <c r="I847" s="61"/>
      <c r="J847" s="63"/>
      <c r="K847" s="59"/>
      <c r="L847" s="62"/>
      <c r="M847" s="52"/>
      <c r="N847" s="130"/>
      <c r="P847" s="65" t="str">
        <f t="shared" si="207"/>
        <v>NC</v>
      </c>
      <c r="X847" s="89"/>
      <c r="Y847" s="89" t="str">
        <f t="shared" si="197"/>
        <v/>
      </c>
      <c r="Z847" s="89" t="str">
        <f t="shared" si="198"/>
        <v/>
      </c>
      <c r="AA847" s="89" t="str">
        <f t="shared" si="199"/>
        <v/>
      </c>
      <c r="AB847" s="89" t="str">
        <f t="shared" si="200"/>
        <v/>
      </c>
      <c r="AC847" s="89" t="str">
        <f t="shared" si="201"/>
        <v/>
      </c>
      <c r="AD847" s="100" t="str">
        <f t="shared" si="208"/>
        <v/>
      </c>
      <c r="AE847" s="104" t="str">
        <f t="shared" si="209"/>
        <v/>
      </c>
      <c r="AF847" s="108" t="str">
        <f>IF(AE847&lt;&gt;"",HLOOKUP(AE847,Controle!$2:$3,2,FALSE)+3,"")</f>
        <v/>
      </c>
      <c r="AG847" s="104" t="str">
        <f>IF(AE847&lt;&gt;"",HLOOKUP(AE847,Controle!$2:$3,2,FALSE)+HLOOKUP(AE847,Controle!$2:$3,2,FALSE)*14-8,"")</f>
        <v/>
      </c>
      <c r="AH847" s="105" t="str">
        <f>IF(AJ847&lt;&gt;"",HLOOKUP(AJ847,Controle!$2:$3,2,FALSE)+HLOOKUP(AJ847,Controle!$2:$3,2,FALSE)*14-8,"")</f>
        <v/>
      </c>
      <c r="AI847" s="108" t="str">
        <f>IF(AJ847&lt;&gt;"",HLOOKUP(AJ847,Controle!$2:$3,2,FALSE)+3,"")</f>
        <v/>
      </c>
      <c r="AJ847" s="105" t="str">
        <f t="shared" si="210"/>
        <v/>
      </c>
      <c r="AK847" s="101" t="str">
        <f t="shared" si="211"/>
        <v/>
      </c>
      <c r="AL847" s="89" t="str">
        <f t="shared" si="202"/>
        <v/>
      </c>
      <c r="AM847" s="89" t="str">
        <f t="shared" si="203"/>
        <v/>
      </c>
      <c r="AN847" s="89" t="str">
        <f t="shared" si="204"/>
        <v/>
      </c>
      <c r="AO847" s="89" t="str">
        <f t="shared" si="205"/>
        <v/>
      </c>
      <c r="AP847" s="89" t="str">
        <f t="shared" si="206"/>
        <v/>
      </c>
    </row>
    <row r="848" spans="1:42">
      <c r="A848" t="str">
        <f>IF(B848&lt;&gt;"",VLOOKUP(B848,'Agents Postes'!E$3:F$17,2,FALSE),"")</f>
        <v/>
      </c>
      <c r="B848" s="47"/>
      <c r="C848" s="53"/>
      <c r="D848" s="49"/>
      <c r="E848" s="49"/>
      <c r="F848" s="54"/>
      <c r="G848" s="50"/>
      <c r="H848" s="54"/>
      <c r="I848" s="50"/>
      <c r="J848" s="56"/>
      <c r="K848" s="49"/>
      <c r="L848" s="55"/>
      <c r="M848" s="52"/>
      <c r="N848" s="131"/>
      <c r="P848" s="64" t="str">
        <f t="shared" si="207"/>
        <v>NC</v>
      </c>
      <c r="X848" s="89"/>
      <c r="Y848" s="89" t="str">
        <f t="shared" si="197"/>
        <v/>
      </c>
      <c r="Z848" s="89" t="str">
        <f t="shared" si="198"/>
        <v/>
      </c>
      <c r="AA848" s="89" t="str">
        <f t="shared" si="199"/>
        <v/>
      </c>
      <c r="AB848" s="89" t="str">
        <f t="shared" si="200"/>
        <v/>
      </c>
      <c r="AC848" s="89" t="str">
        <f t="shared" si="201"/>
        <v/>
      </c>
      <c r="AD848" s="100" t="str">
        <f t="shared" si="208"/>
        <v/>
      </c>
      <c r="AE848" s="104" t="str">
        <f t="shared" si="209"/>
        <v/>
      </c>
      <c r="AF848" s="108" t="str">
        <f>IF(AE848&lt;&gt;"",HLOOKUP(AE848,Controle!$2:$3,2,FALSE)+3,"")</f>
        <v/>
      </c>
      <c r="AG848" s="104" t="str">
        <f>IF(AE848&lt;&gt;"",HLOOKUP(AE848,Controle!$2:$3,2,FALSE)+HLOOKUP(AE848,Controle!$2:$3,2,FALSE)*14-8,"")</f>
        <v/>
      </c>
      <c r="AH848" s="105" t="str">
        <f>IF(AJ848&lt;&gt;"",HLOOKUP(AJ848,Controle!$2:$3,2,FALSE)+HLOOKUP(AJ848,Controle!$2:$3,2,FALSE)*14-8,"")</f>
        <v/>
      </c>
      <c r="AI848" s="108" t="str">
        <f>IF(AJ848&lt;&gt;"",HLOOKUP(AJ848,Controle!$2:$3,2,FALSE)+3,"")</f>
        <v/>
      </c>
      <c r="AJ848" s="105" t="str">
        <f t="shared" si="210"/>
        <v/>
      </c>
      <c r="AK848" s="101" t="str">
        <f t="shared" si="211"/>
        <v/>
      </c>
      <c r="AL848" s="89" t="str">
        <f t="shared" si="202"/>
        <v/>
      </c>
      <c r="AM848" s="89" t="str">
        <f t="shared" si="203"/>
        <v/>
      </c>
      <c r="AN848" s="89" t="str">
        <f t="shared" si="204"/>
        <v/>
      </c>
      <c r="AO848" s="89" t="str">
        <f t="shared" si="205"/>
        <v/>
      </c>
      <c r="AP848" s="89" t="str">
        <f t="shared" si="206"/>
        <v/>
      </c>
    </row>
    <row r="849" spans="1:42">
      <c r="A849" t="str">
        <f>IF(B849&lt;&gt;"",VLOOKUP(B849,'Agents Postes'!E$3:F$17,2,FALSE),"")</f>
        <v/>
      </c>
      <c r="B849" s="57"/>
      <c r="C849" s="58"/>
      <c r="D849" s="59"/>
      <c r="E849" s="59"/>
      <c r="F849" s="60"/>
      <c r="G849" s="61"/>
      <c r="H849" s="60"/>
      <c r="I849" s="61"/>
      <c r="J849" s="63"/>
      <c r="K849" s="59"/>
      <c r="L849" s="62"/>
      <c r="M849" s="52"/>
      <c r="N849" s="130"/>
      <c r="P849" s="65" t="str">
        <f t="shared" si="207"/>
        <v>NC</v>
      </c>
      <c r="X849" s="89"/>
      <c r="Y849" s="89" t="str">
        <f t="shared" si="197"/>
        <v/>
      </c>
      <c r="Z849" s="89" t="str">
        <f t="shared" si="198"/>
        <v/>
      </c>
      <c r="AA849" s="89" t="str">
        <f t="shared" si="199"/>
        <v/>
      </c>
      <c r="AB849" s="89" t="str">
        <f t="shared" si="200"/>
        <v/>
      </c>
      <c r="AC849" s="89" t="str">
        <f t="shared" si="201"/>
        <v/>
      </c>
      <c r="AD849" s="100" t="str">
        <f t="shared" si="208"/>
        <v/>
      </c>
      <c r="AE849" s="104" t="str">
        <f t="shared" si="209"/>
        <v/>
      </c>
      <c r="AF849" s="108" t="str">
        <f>IF(AE849&lt;&gt;"",HLOOKUP(AE849,Controle!$2:$3,2,FALSE)+3,"")</f>
        <v/>
      </c>
      <c r="AG849" s="104" t="str">
        <f>IF(AE849&lt;&gt;"",HLOOKUP(AE849,Controle!$2:$3,2,FALSE)+HLOOKUP(AE849,Controle!$2:$3,2,FALSE)*14-8,"")</f>
        <v/>
      </c>
      <c r="AH849" s="105" t="str">
        <f>IF(AJ849&lt;&gt;"",HLOOKUP(AJ849,Controle!$2:$3,2,FALSE)+HLOOKUP(AJ849,Controle!$2:$3,2,FALSE)*14-8,"")</f>
        <v/>
      </c>
      <c r="AI849" s="108" t="str">
        <f>IF(AJ849&lt;&gt;"",HLOOKUP(AJ849,Controle!$2:$3,2,FALSE)+3,"")</f>
        <v/>
      </c>
      <c r="AJ849" s="105" t="str">
        <f t="shared" si="210"/>
        <v/>
      </c>
      <c r="AK849" s="101" t="str">
        <f t="shared" si="211"/>
        <v/>
      </c>
      <c r="AL849" s="89" t="str">
        <f t="shared" si="202"/>
        <v/>
      </c>
      <c r="AM849" s="89" t="str">
        <f t="shared" si="203"/>
        <v/>
      </c>
      <c r="AN849" s="89" t="str">
        <f t="shared" si="204"/>
        <v/>
      </c>
      <c r="AO849" s="89" t="str">
        <f t="shared" si="205"/>
        <v/>
      </c>
      <c r="AP849" s="89" t="str">
        <f t="shared" si="206"/>
        <v/>
      </c>
    </row>
    <row r="850" spans="1:42">
      <c r="A850" t="str">
        <f>IF(B850&lt;&gt;"",VLOOKUP(B850,'Agents Postes'!E$3:F$17,2,FALSE),"")</f>
        <v/>
      </c>
      <c r="B850" s="47"/>
      <c r="C850" s="53"/>
      <c r="D850" s="49"/>
      <c r="E850" s="49"/>
      <c r="F850" s="54"/>
      <c r="G850" s="50"/>
      <c r="H850" s="54"/>
      <c r="I850" s="50"/>
      <c r="J850" s="56"/>
      <c r="K850" s="49"/>
      <c r="L850" s="55"/>
      <c r="M850" s="52"/>
      <c r="N850" s="131"/>
      <c r="P850" s="64" t="str">
        <f t="shared" si="207"/>
        <v>NC</v>
      </c>
      <c r="X850" s="89"/>
      <c r="Y850" s="89" t="str">
        <f t="shared" si="197"/>
        <v/>
      </c>
      <c r="Z850" s="89" t="str">
        <f t="shared" si="198"/>
        <v/>
      </c>
      <c r="AA850" s="89" t="str">
        <f t="shared" si="199"/>
        <v/>
      </c>
      <c r="AB850" s="89" t="str">
        <f t="shared" si="200"/>
        <v/>
      </c>
      <c r="AC850" s="89" t="str">
        <f t="shared" si="201"/>
        <v/>
      </c>
      <c r="AD850" s="100" t="str">
        <f t="shared" si="208"/>
        <v/>
      </c>
      <c r="AE850" s="104" t="str">
        <f t="shared" si="209"/>
        <v/>
      </c>
      <c r="AF850" s="108" t="str">
        <f>IF(AE850&lt;&gt;"",HLOOKUP(AE850,Controle!$2:$3,2,FALSE)+3,"")</f>
        <v/>
      </c>
      <c r="AG850" s="104" t="str">
        <f>IF(AE850&lt;&gt;"",HLOOKUP(AE850,Controle!$2:$3,2,FALSE)+HLOOKUP(AE850,Controle!$2:$3,2,FALSE)*14-8,"")</f>
        <v/>
      </c>
      <c r="AH850" s="105" t="str">
        <f>IF(AJ850&lt;&gt;"",HLOOKUP(AJ850,Controle!$2:$3,2,FALSE)+HLOOKUP(AJ850,Controle!$2:$3,2,FALSE)*14-8,"")</f>
        <v/>
      </c>
      <c r="AI850" s="108" t="str">
        <f>IF(AJ850&lt;&gt;"",HLOOKUP(AJ850,Controle!$2:$3,2,FALSE)+3,"")</f>
        <v/>
      </c>
      <c r="AJ850" s="105" t="str">
        <f t="shared" si="210"/>
        <v/>
      </c>
      <c r="AK850" s="101" t="str">
        <f t="shared" si="211"/>
        <v/>
      </c>
      <c r="AL850" s="89" t="str">
        <f t="shared" si="202"/>
        <v/>
      </c>
      <c r="AM850" s="89" t="str">
        <f t="shared" si="203"/>
        <v/>
      </c>
      <c r="AN850" s="89" t="str">
        <f t="shared" si="204"/>
        <v/>
      </c>
      <c r="AO850" s="89" t="str">
        <f t="shared" si="205"/>
        <v/>
      </c>
      <c r="AP850" s="89" t="str">
        <f t="shared" si="206"/>
        <v/>
      </c>
    </row>
    <row r="851" spans="1:42">
      <c r="A851" t="str">
        <f>IF(B851&lt;&gt;"",VLOOKUP(B851,'Agents Postes'!E$3:F$17,2,FALSE),"")</f>
        <v/>
      </c>
      <c r="B851" s="57"/>
      <c r="C851" s="58"/>
      <c r="D851" s="59"/>
      <c r="E851" s="59"/>
      <c r="F851" s="60"/>
      <c r="G851" s="61"/>
      <c r="H851" s="60"/>
      <c r="I851" s="61"/>
      <c r="J851" s="63"/>
      <c r="K851" s="59"/>
      <c r="L851" s="62"/>
      <c r="M851" s="52"/>
      <c r="N851" s="130"/>
      <c r="P851" s="65" t="str">
        <f t="shared" si="207"/>
        <v>NC</v>
      </c>
      <c r="X851" s="89"/>
      <c r="Y851" s="89" t="str">
        <f t="shared" si="197"/>
        <v/>
      </c>
      <c r="Z851" s="89" t="str">
        <f t="shared" si="198"/>
        <v/>
      </c>
      <c r="AA851" s="89" t="str">
        <f t="shared" si="199"/>
        <v/>
      </c>
      <c r="AB851" s="89" t="str">
        <f t="shared" si="200"/>
        <v/>
      </c>
      <c r="AC851" s="89" t="str">
        <f t="shared" si="201"/>
        <v/>
      </c>
      <c r="AD851" s="100" t="str">
        <f t="shared" si="208"/>
        <v/>
      </c>
      <c r="AE851" s="104" t="str">
        <f t="shared" si="209"/>
        <v/>
      </c>
      <c r="AF851" s="108" t="str">
        <f>IF(AE851&lt;&gt;"",HLOOKUP(AE851,Controle!$2:$3,2,FALSE)+3,"")</f>
        <v/>
      </c>
      <c r="AG851" s="104" t="str">
        <f>IF(AE851&lt;&gt;"",HLOOKUP(AE851,Controle!$2:$3,2,FALSE)+HLOOKUP(AE851,Controle!$2:$3,2,FALSE)*14-8,"")</f>
        <v/>
      </c>
      <c r="AH851" s="105" t="str">
        <f>IF(AJ851&lt;&gt;"",HLOOKUP(AJ851,Controle!$2:$3,2,FALSE)+HLOOKUP(AJ851,Controle!$2:$3,2,FALSE)*14-8,"")</f>
        <v/>
      </c>
      <c r="AI851" s="108" t="str">
        <f>IF(AJ851&lt;&gt;"",HLOOKUP(AJ851,Controle!$2:$3,2,FALSE)+3,"")</f>
        <v/>
      </c>
      <c r="AJ851" s="105" t="str">
        <f t="shared" si="210"/>
        <v/>
      </c>
      <c r="AK851" s="101" t="str">
        <f t="shared" si="211"/>
        <v/>
      </c>
      <c r="AL851" s="89" t="str">
        <f t="shared" si="202"/>
        <v/>
      </c>
      <c r="AM851" s="89" t="str">
        <f t="shared" si="203"/>
        <v/>
      </c>
      <c r="AN851" s="89" t="str">
        <f t="shared" si="204"/>
        <v/>
      </c>
      <c r="AO851" s="89" t="str">
        <f t="shared" si="205"/>
        <v/>
      </c>
      <c r="AP851" s="89" t="str">
        <f t="shared" si="206"/>
        <v/>
      </c>
    </row>
    <row r="852" spans="1:42">
      <c r="A852" t="str">
        <f>IF(B852&lt;&gt;"",VLOOKUP(B852,'Agents Postes'!E$3:F$17,2,FALSE),"")</f>
        <v/>
      </c>
      <c r="B852" s="47"/>
      <c r="C852" s="53"/>
      <c r="D852" s="49"/>
      <c r="E852" s="49"/>
      <c r="F852" s="54"/>
      <c r="G852" s="50"/>
      <c r="H852" s="54"/>
      <c r="I852" s="50"/>
      <c r="J852" s="56"/>
      <c r="K852" s="49"/>
      <c r="L852" s="55"/>
      <c r="M852" s="52"/>
      <c r="N852" s="131"/>
      <c r="P852" s="64" t="str">
        <f t="shared" si="207"/>
        <v>NC</v>
      </c>
      <c r="X852" s="89"/>
      <c r="Y852" s="89" t="str">
        <f t="shared" si="197"/>
        <v/>
      </c>
      <c r="Z852" s="89" t="str">
        <f t="shared" si="198"/>
        <v/>
      </c>
      <c r="AA852" s="89" t="str">
        <f t="shared" si="199"/>
        <v/>
      </c>
      <c r="AB852" s="89" t="str">
        <f t="shared" si="200"/>
        <v/>
      </c>
      <c r="AC852" s="89" t="str">
        <f t="shared" si="201"/>
        <v/>
      </c>
      <c r="AD852" s="100" t="str">
        <f t="shared" si="208"/>
        <v/>
      </c>
      <c r="AE852" s="104" t="str">
        <f t="shared" si="209"/>
        <v/>
      </c>
      <c r="AF852" s="108" t="str">
        <f>IF(AE852&lt;&gt;"",HLOOKUP(AE852,Controle!$2:$3,2,FALSE)+3,"")</f>
        <v/>
      </c>
      <c r="AG852" s="104" t="str">
        <f>IF(AE852&lt;&gt;"",HLOOKUP(AE852,Controle!$2:$3,2,FALSE)+HLOOKUP(AE852,Controle!$2:$3,2,FALSE)*14-8,"")</f>
        <v/>
      </c>
      <c r="AH852" s="105" t="str">
        <f>IF(AJ852&lt;&gt;"",HLOOKUP(AJ852,Controle!$2:$3,2,FALSE)+HLOOKUP(AJ852,Controle!$2:$3,2,FALSE)*14-8,"")</f>
        <v/>
      </c>
      <c r="AI852" s="108" t="str">
        <f>IF(AJ852&lt;&gt;"",HLOOKUP(AJ852,Controle!$2:$3,2,FALSE)+3,"")</f>
        <v/>
      </c>
      <c r="AJ852" s="105" t="str">
        <f t="shared" si="210"/>
        <v/>
      </c>
      <c r="AK852" s="101" t="str">
        <f t="shared" si="211"/>
        <v/>
      </c>
      <c r="AL852" s="89" t="str">
        <f t="shared" si="202"/>
        <v/>
      </c>
      <c r="AM852" s="89" t="str">
        <f t="shared" si="203"/>
        <v/>
      </c>
      <c r="AN852" s="89" t="str">
        <f t="shared" si="204"/>
        <v/>
      </c>
      <c r="AO852" s="89" t="str">
        <f t="shared" si="205"/>
        <v/>
      </c>
      <c r="AP852" s="89" t="str">
        <f t="shared" si="206"/>
        <v/>
      </c>
    </row>
    <row r="853" spans="1:42">
      <c r="A853" t="str">
        <f>IF(B853&lt;&gt;"",VLOOKUP(B853,'Agents Postes'!E$3:F$17,2,FALSE),"")</f>
        <v/>
      </c>
      <c r="B853" s="57"/>
      <c r="C853" s="58"/>
      <c r="D853" s="59"/>
      <c r="E853" s="59"/>
      <c r="F853" s="60"/>
      <c r="G853" s="61"/>
      <c r="H853" s="60"/>
      <c r="I853" s="61"/>
      <c r="J853" s="63"/>
      <c r="K853" s="59"/>
      <c r="L853" s="62"/>
      <c r="M853" s="52"/>
      <c r="N853" s="130"/>
      <c r="P853" s="65" t="str">
        <f t="shared" si="207"/>
        <v>NC</v>
      </c>
      <c r="X853" s="89"/>
      <c r="Y853" s="89" t="str">
        <f t="shared" si="197"/>
        <v/>
      </c>
      <c r="Z853" s="89" t="str">
        <f t="shared" si="198"/>
        <v/>
      </c>
      <c r="AA853" s="89" t="str">
        <f t="shared" si="199"/>
        <v/>
      </c>
      <c r="AB853" s="89" t="str">
        <f t="shared" si="200"/>
        <v/>
      </c>
      <c r="AC853" s="89" t="str">
        <f t="shared" si="201"/>
        <v/>
      </c>
      <c r="AD853" s="100" t="str">
        <f t="shared" si="208"/>
        <v/>
      </c>
      <c r="AE853" s="104" t="str">
        <f t="shared" si="209"/>
        <v/>
      </c>
      <c r="AF853" s="108" t="str">
        <f>IF(AE853&lt;&gt;"",HLOOKUP(AE853,Controle!$2:$3,2,FALSE)+3,"")</f>
        <v/>
      </c>
      <c r="AG853" s="104" t="str">
        <f>IF(AE853&lt;&gt;"",HLOOKUP(AE853,Controle!$2:$3,2,FALSE)+HLOOKUP(AE853,Controle!$2:$3,2,FALSE)*14-8,"")</f>
        <v/>
      </c>
      <c r="AH853" s="105" t="str">
        <f>IF(AJ853&lt;&gt;"",HLOOKUP(AJ853,Controle!$2:$3,2,FALSE)+HLOOKUP(AJ853,Controle!$2:$3,2,FALSE)*14-8,"")</f>
        <v/>
      </c>
      <c r="AI853" s="108" t="str">
        <f>IF(AJ853&lt;&gt;"",HLOOKUP(AJ853,Controle!$2:$3,2,FALSE)+3,"")</f>
        <v/>
      </c>
      <c r="AJ853" s="105" t="str">
        <f t="shared" si="210"/>
        <v/>
      </c>
      <c r="AK853" s="101" t="str">
        <f t="shared" si="211"/>
        <v/>
      </c>
      <c r="AL853" s="89" t="str">
        <f t="shared" si="202"/>
        <v/>
      </c>
      <c r="AM853" s="89" t="str">
        <f t="shared" si="203"/>
        <v/>
      </c>
      <c r="AN853" s="89" t="str">
        <f t="shared" si="204"/>
        <v/>
      </c>
      <c r="AO853" s="89" t="str">
        <f t="shared" si="205"/>
        <v/>
      </c>
      <c r="AP853" s="89" t="str">
        <f t="shared" si="206"/>
        <v/>
      </c>
    </row>
    <row r="854" spans="1:42">
      <c r="A854" t="str">
        <f>IF(B854&lt;&gt;"",VLOOKUP(B854,'Agents Postes'!E$3:F$17,2,FALSE),"")</f>
        <v/>
      </c>
      <c r="B854" s="47"/>
      <c r="C854" s="53"/>
      <c r="D854" s="49"/>
      <c r="E854" s="49"/>
      <c r="F854" s="54"/>
      <c r="G854" s="50"/>
      <c r="H854" s="54"/>
      <c r="I854" s="50"/>
      <c r="J854" s="56"/>
      <c r="K854" s="49"/>
      <c r="L854" s="55"/>
      <c r="M854" s="52"/>
      <c r="N854" s="131"/>
      <c r="P854" s="64" t="str">
        <f t="shared" si="207"/>
        <v>NC</v>
      </c>
      <c r="X854" s="89"/>
      <c r="Y854" s="89" t="str">
        <f t="shared" si="197"/>
        <v/>
      </c>
      <c r="Z854" s="89" t="str">
        <f t="shared" si="198"/>
        <v/>
      </c>
      <c r="AA854" s="89" t="str">
        <f t="shared" si="199"/>
        <v/>
      </c>
      <c r="AB854" s="89" t="str">
        <f t="shared" si="200"/>
        <v/>
      </c>
      <c r="AC854" s="89" t="str">
        <f t="shared" si="201"/>
        <v/>
      </c>
      <c r="AD854" s="100" t="str">
        <f t="shared" si="208"/>
        <v/>
      </c>
      <c r="AE854" s="104" t="str">
        <f t="shared" si="209"/>
        <v/>
      </c>
      <c r="AF854" s="108" t="str">
        <f>IF(AE854&lt;&gt;"",HLOOKUP(AE854,Controle!$2:$3,2,FALSE)+3,"")</f>
        <v/>
      </c>
      <c r="AG854" s="104" t="str">
        <f>IF(AE854&lt;&gt;"",HLOOKUP(AE854,Controle!$2:$3,2,FALSE)+HLOOKUP(AE854,Controle!$2:$3,2,FALSE)*14-8,"")</f>
        <v/>
      </c>
      <c r="AH854" s="105" t="str">
        <f>IF(AJ854&lt;&gt;"",HLOOKUP(AJ854,Controle!$2:$3,2,FALSE)+HLOOKUP(AJ854,Controle!$2:$3,2,FALSE)*14-8,"")</f>
        <v/>
      </c>
      <c r="AI854" s="108" t="str">
        <f>IF(AJ854&lt;&gt;"",HLOOKUP(AJ854,Controle!$2:$3,2,FALSE)+3,"")</f>
        <v/>
      </c>
      <c r="AJ854" s="105" t="str">
        <f t="shared" si="210"/>
        <v/>
      </c>
      <c r="AK854" s="101" t="str">
        <f t="shared" si="211"/>
        <v/>
      </c>
      <c r="AL854" s="89" t="str">
        <f t="shared" si="202"/>
        <v/>
      </c>
      <c r="AM854" s="89" t="str">
        <f t="shared" si="203"/>
        <v/>
      </c>
      <c r="AN854" s="89" t="str">
        <f t="shared" si="204"/>
        <v/>
      </c>
      <c r="AO854" s="89" t="str">
        <f t="shared" si="205"/>
        <v/>
      </c>
      <c r="AP854" s="89" t="str">
        <f t="shared" si="206"/>
        <v/>
      </c>
    </row>
    <row r="855" spans="1:42">
      <c r="A855" t="str">
        <f>IF(B855&lt;&gt;"",VLOOKUP(B855,'Agents Postes'!E$3:F$17,2,FALSE),"")</f>
        <v/>
      </c>
      <c r="B855" s="57"/>
      <c r="C855" s="58"/>
      <c r="D855" s="59"/>
      <c r="E855" s="59"/>
      <c r="F855" s="60"/>
      <c r="G855" s="61"/>
      <c r="H855" s="60"/>
      <c r="I855" s="61"/>
      <c r="J855" s="63"/>
      <c r="K855" s="59"/>
      <c r="L855" s="62"/>
      <c r="M855" s="52"/>
      <c r="N855" s="130"/>
      <c r="P855" s="65" t="str">
        <f t="shared" si="207"/>
        <v>NC</v>
      </c>
      <c r="X855" s="89"/>
      <c r="Y855" s="89" t="str">
        <f t="shared" si="197"/>
        <v/>
      </c>
      <c r="Z855" s="89" t="str">
        <f t="shared" si="198"/>
        <v/>
      </c>
      <c r="AA855" s="89" t="str">
        <f t="shared" si="199"/>
        <v/>
      </c>
      <c r="AB855" s="89" t="str">
        <f t="shared" si="200"/>
        <v/>
      </c>
      <c r="AC855" s="89" t="str">
        <f t="shared" si="201"/>
        <v/>
      </c>
      <c r="AD855" s="100" t="str">
        <f t="shared" si="208"/>
        <v/>
      </c>
      <c r="AE855" s="104" t="str">
        <f t="shared" si="209"/>
        <v/>
      </c>
      <c r="AF855" s="108" t="str">
        <f>IF(AE855&lt;&gt;"",HLOOKUP(AE855,Controle!$2:$3,2,FALSE)+3,"")</f>
        <v/>
      </c>
      <c r="AG855" s="104" t="str">
        <f>IF(AE855&lt;&gt;"",HLOOKUP(AE855,Controle!$2:$3,2,FALSE)+HLOOKUP(AE855,Controle!$2:$3,2,FALSE)*14-8,"")</f>
        <v/>
      </c>
      <c r="AH855" s="105" t="str">
        <f>IF(AJ855&lt;&gt;"",HLOOKUP(AJ855,Controle!$2:$3,2,FALSE)+HLOOKUP(AJ855,Controle!$2:$3,2,FALSE)*14-8,"")</f>
        <v/>
      </c>
      <c r="AI855" s="108" t="str">
        <f>IF(AJ855&lt;&gt;"",HLOOKUP(AJ855,Controle!$2:$3,2,FALSE)+3,"")</f>
        <v/>
      </c>
      <c r="AJ855" s="105" t="str">
        <f t="shared" si="210"/>
        <v/>
      </c>
      <c r="AK855" s="101" t="str">
        <f t="shared" si="211"/>
        <v/>
      </c>
      <c r="AL855" s="89" t="str">
        <f t="shared" si="202"/>
        <v/>
      </c>
      <c r="AM855" s="89" t="str">
        <f t="shared" si="203"/>
        <v/>
      </c>
      <c r="AN855" s="89" t="str">
        <f t="shared" si="204"/>
        <v/>
      </c>
      <c r="AO855" s="89" t="str">
        <f t="shared" si="205"/>
        <v/>
      </c>
      <c r="AP855" s="89" t="str">
        <f t="shared" si="206"/>
        <v/>
      </c>
    </row>
    <row r="856" spans="1:42">
      <c r="A856" t="str">
        <f>IF(B856&lt;&gt;"",VLOOKUP(B856,'Agents Postes'!E$3:F$17,2,FALSE),"")</f>
        <v/>
      </c>
      <c r="B856" s="47"/>
      <c r="C856" s="53"/>
      <c r="D856" s="49"/>
      <c r="E856" s="49"/>
      <c r="F856" s="54"/>
      <c r="G856" s="50"/>
      <c r="H856" s="54"/>
      <c r="I856" s="50"/>
      <c r="J856" s="56"/>
      <c r="K856" s="49"/>
      <c r="L856" s="55"/>
      <c r="M856" s="52"/>
      <c r="N856" s="131"/>
      <c r="P856" s="64" t="str">
        <f t="shared" si="207"/>
        <v>NC</v>
      </c>
      <c r="X856" s="89"/>
      <c r="Y856" s="89" t="str">
        <f t="shared" si="197"/>
        <v/>
      </c>
      <c r="Z856" s="89" t="str">
        <f t="shared" si="198"/>
        <v/>
      </c>
      <c r="AA856" s="89" t="str">
        <f t="shared" si="199"/>
        <v/>
      </c>
      <c r="AB856" s="89" t="str">
        <f t="shared" si="200"/>
        <v/>
      </c>
      <c r="AC856" s="89" t="str">
        <f t="shared" si="201"/>
        <v/>
      </c>
      <c r="AD856" s="100" t="str">
        <f t="shared" si="208"/>
        <v/>
      </c>
      <c r="AE856" s="104" t="str">
        <f t="shared" si="209"/>
        <v/>
      </c>
      <c r="AF856" s="108" t="str">
        <f>IF(AE856&lt;&gt;"",HLOOKUP(AE856,Controle!$2:$3,2,FALSE)+3,"")</f>
        <v/>
      </c>
      <c r="AG856" s="104" t="str">
        <f>IF(AE856&lt;&gt;"",HLOOKUP(AE856,Controle!$2:$3,2,FALSE)+HLOOKUP(AE856,Controle!$2:$3,2,FALSE)*14-8,"")</f>
        <v/>
      </c>
      <c r="AH856" s="105" t="str">
        <f>IF(AJ856&lt;&gt;"",HLOOKUP(AJ856,Controle!$2:$3,2,FALSE)+HLOOKUP(AJ856,Controle!$2:$3,2,FALSE)*14-8,"")</f>
        <v/>
      </c>
      <c r="AI856" s="108" t="str">
        <f>IF(AJ856&lt;&gt;"",HLOOKUP(AJ856,Controle!$2:$3,2,FALSE)+3,"")</f>
        <v/>
      </c>
      <c r="AJ856" s="105" t="str">
        <f t="shared" si="210"/>
        <v/>
      </c>
      <c r="AK856" s="101" t="str">
        <f t="shared" si="211"/>
        <v/>
      </c>
      <c r="AL856" s="89" t="str">
        <f t="shared" si="202"/>
        <v/>
      </c>
      <c r="AM856" s="89" t="str">
        <f t="shared" si="203"/>
        <v/>
      </c>
      <c r="AN856" s="89" t="str">
        <f t="shared" si="204"/>
        <v/>
      </c>
      <c r="AO856" s="89" t="str">
        <f t="shared" si="205"/>
        <v/>
      </c>
      <c r="AP856" s="89" t="str">
        <f t="shared" si="206"/>
        <v/>
      </c>
    </row>
    <row r="857" spans="1:42">
      <c r="A857" t="str">
        <f>IF(B857&lt;&gt;"",VLOOKUP(B857,'Agents Postes'!E$3:F$17,2,FALSE),"")</f>
        <v/>
      </c>
      <c r="B857" s="57"/>
      <c r="C857" s="58"/>
      <c r="D857" s="59"/>
      <c r="E857" s="59"/>
      <c r="F857" s="60"/>
      <c r="G857" s="61"/>
      <c r="H857" s="60"/>
      <c r="I857" s="61"/>
      <c r="J857" s="63"/>
      <c r="K857" s="59"/>
      <c r="L857" s="62"/>
      <c r="M857" s="52"/>
      <c r="N857" s="130"/>
      <c r="P857" s="65" t="str">
        <f t="shared" si="207"/>
        <v>NC</v>
      </c>
      <c r="X857" s="89"/>
      <c r="Y857" s="89" t="str">
        <f t="shared" si="197"/>
        <v/>
      </c>
      <c r="Z857" s="89" t="str">
        <f t="shared" si="198"/>
        <v/>
      </c>
      <c r="AA857" s="89" t="str">
        <f t="shared" si="199"/>
        <v/>
      </c>
      <c r="AB857" s="89" t="str">
        <f t="shared" si="200"/>
        <v/>
      </c>
      <c r="AC857" s="89" t="str">
        <f t="shared" si="201"/>
        <v/>
      </c>
      <c r="AD857" s="100" t="str">
        <f t="shared" si="208"/>
        <v/>
      </c>
      <c r="AE857" s="104" t="str">
        <f t="shared" si="209"/>
        <v/>
      </c>
      <c r="AF857" s="108" t="str">
        <f>IF(AE857&lt;&gt;"",HLOOKUP(AE857,Controle!$2:$3,2,FALSE)+3,"")</f>
        <v/>
      </c>
      <c r="AG857" s="104" t="str">
        <f>IF(AE857&lt;&gt;"",HLOOKUP(AE857,Controle!$2:$3,2,FALSE)+HLOOKUP(AE857,Controle!$2:$3,2,FALSE)*14-8,"")</f>
        <v/>
      </c>
      <c r="AH857" s="105" t="str">
        <f>IF(AJ857&lt;&gt;"",HLOOKUP(AJ857,Controle!$2:$3,2,FALSE)+HLOOKUP(AJ857,Controle!$2:$3,2,FALSE)*14-8,"")</f>
        <v/>
      </c>
      <c r="AI857" s="108" t="str">
        <f>IF(AJ857&lt;&gt;"",HLOOKUP(AJ857,Controle!$2:$3,2,FALSE)+3,"")</f>
        <v/>
      </c>
      <c r="AJ857" s="105" t="str">
        <f t="shared" si="210"/>
        <v/>
      </c>
      <c r="AK857" s="101" t="str">
        <f t="shared" si="211"/>
        <v/>
      </c>
      <c r="AL857" s="89" t="str">
        <f t="shared" si="202"/>
        <v/>
      </c>
      <c r="AM857" s="89" t="str">
        <f t="shared" si="203"/>
        <v/>
      </c>
      <c r="AN857" s="89" t="str">
        <f t="shared" si="204"/>
        <v/>
      </c>
      <c r="AO857" s="89" t="str">
        <f t="shared" si="205"/>
        <v/>
      </c>
      <c r="AP857" s="89" t="str">
        <f t="shared" si="206"/>
        <v/>
      </c>
    </row>
    <row r="858" spans="1:42">
      <c r="A858" t="str">
        <f>IF(B858&lt;&gt;"",VLOOKUP(B858,'Agents Postes'!E$3:F$17,2,FALSE),"")</f>
        <v/>
      </c>
      <c r="B858" s="47"/>
      <c r="C858" s="53"/>
      <c r="D858" s="49"/>
      <c r="E858" s="49"/>
      <c r="F858" s="54"/>
      <c r="G858" s="50"/>
      <c r="H858" s="54"/>
      <c r="I858" s="50"/>
      <c r="J858" s="56"/>
      <c r="K858" s="49"/>
      <c r="L858" s="55"/>
      <c r="M858" s="52"/>
      <c r="N858" s="131"/>
      <c r="P858" s="64" t="str">
        <f t="shared" si="207"/>
        <v>NC</v>
      </c>
      <c r="X858" s="89"/>
      <c r="Y858" s="89" t="str">
        <f t="shared" si="197"/>
        <v/>
      </c>
      <c r="Z858" s="89" t="str">
        <f t="shared" si="198"/>
        <v/>
      </c>
      <c r="AA858" s="89" t="str">
        <f t="shared" si="199"/>
        <v/>
      </c>
      <c r="AB858" s="89" t="str">
        <f t="shared" si="200"/>
        <v/>
      </c>
      <c r="AC858" s="89" t="str">
        <f t="shared" si="201"/>
        <v/>
      </c>
      <c r="AD858" s="100" t="str">
        <f t="shared" si="208"/>
        <v/>
      </c>
      <c r="AE858" s="104" t="str">
        <f t="shared" si="209"/>
        <v/>
      </c>
      <c r="AF858" s="108" t="str">
        <f>IF(AE858&lt;&gt;"",HLOOKUP(AE858,Controle!$2:$3,2,FALSE)+3,"")</f>
        <v/>
      </c>
      <c r="AG858" s="104" t="str">
        <f>IF(AE858&lt;&gt;"",HLOOKUP(AE858,Controle!$2:$3,2,FALSE)+HLOOKUP(AE858,Controle!$2:$3,2,FALSE)*14-8,"")</f>
        <v/>
      </c>
      <c r="AH858" s="105" t="str">
        <f>IF(AJ858&lt;&gt;"",HLOOKUP(AJ858,Controle!$2:$3,2,FALSE)+HLOOKUP(AJ858,Controle!$2:$3,2,FALSE)*14-8,"")</f>
        <v/>
      </c>
      <c r="AI858" s="108" t="str">
        <f>IF(AJ858&lt;&gt;"",HLOOKUP(AJ858,Controle!$2:$3,2,FALSE)+3,"")</f>
        <v/>
      </c>
      <c r="AJ858" s="105" t="str">
        <f t="shared" si="210"/>
        <v/>
      </c>
      <c r="AK858" s="101" t="str">
        <f t="shared" si="211"/>
        <v/>
      </c>
      <c r="AL858" s="89" t="str">
        <f t="shared" si="202"/>
        <v/>
      </c>
      <c r="AM858" s="89" t="str">
        <f t="shared" si="203"/>
        <v/>
      </c>
      <c r="AN858" s="89" t="str">
        <f t="shared" si="204"/>
        <v/>
      </c>
      <c r="AO858" s="89" t="str">
        <f t="shared" si="205"/>
        <v/>
      </c>
      <c r="AP858" s="89" t="str">
        <f t="shared" si="206"/>
        <v/>
      </c>
    </row>
    <row r="859" spans="1:42">
      <c r="A859" t="str">
        <f>IF(B859&lt;&gt;"",VLOOKUP(B859,'Agents Postes'!E$3:F$17,2,FALSE),"")</f>
        <v/>
      </c>
      <c r="B859" s="57"/>
      <c r="C859" s="58"/>
      <c r="D859" s="59"/>
      <c r="E859" s="59"/>
      <c r="F859" s="60"/>
      <c r="G859" s="61"/>
      <c r="H859" s="60"/>
      <c r="I859" s="61"/>
      <c r="J859" s="63"/>
      <c r="K859" s="59"/>
      <c r="L859" s="62"/>
      <c r="M859" s="52"/>
      <c r="N859" s="130"/>
      <c r="P859" s="65" t="str">
        <f t="shared" si="207"/>
        <v>NC</v>
      </c>
      <c r="X859" s="89"/>
      <c r="Y859" s="89" t="str">
        <f t="shared" si="197"/>
        <v/>
      </c>
      <c r="Z859" s="89" t="str">
        <f t="shared" si="198"/>
        <v/>
      </c>
      <c r="AA859" s="89" t="str">
        <f t="shared" si="199"/>
        <v/>
      </c>
      <c r="AB859" s="89" t="str">
        <f t="shared" si="200"/>
        <v/>
      </c>
      <c r="AC859" s="89" t="str">
        <f t="shared" si="201"/>
        <v/>
      </c>
      <c r="AD859" s="100" t="str">
        <f t="shared" si="208"/>
        <v/>
      </c>
      <c r="AE859" s="104" t="str">
        <f t="shared" si="209"/>
        <v/>
      </c>
      <c r="AF859" s="108" t="str">
        <f>IF(AE859&lt;&gt;"",HLOOKUP(AE859,Controle!$2:$3,2,FALSE)+3,"")</f>
        <v/>
      </c>
      <c r="AG859" s="104" t="str">
        <f>IF(AE859&lt;&gt;"",HLOOKUP(AE859,Controle!$2:$3,2,FALSE)+HLOOKUP(AE859,Controle!$2:$3,2,FALSE)*14-8,"")</f>
        <v/>
      </c>
      <c r="AH859" s="105" t="str">
        <f>IF(AJ859&lt;&gt;"",HLOOKUP(AJ859,Controle!$2:$3,2,FALSE)+HLOOKUP(AJ859,Controle!$2:$3,2,FALSE)*14-8,"")</f>
        <v/>
      </c>
      <c r="AI859" s="108" t="str">
        <f>IF(AJ859&lt;&gt;"",HLOOKUP(AJ859,Controle!$2:$3,2,FALSE)+3,"")</f>
        <v/>
      </c>
      <c r="AJ859" s="105" t="str">
        <f t="shared" si="210"/>
        <v/>
      </c>
      <c r="AK859" s="101" t="str">
        <f t="shared" si="211"/>
        <v/>
      </c>
      <c r="AL859" s="89" t="str">
        <f t="shared" si="202"/>
        <v/>
      </c>
      <c r="AM859" s="89" t="str">
        <f t="shared" si="203"/>
        <v/>
      </c>
      <c r="AN859" s="89" t="str">
        <f t="shared" si="204"/>
        <v/>
      </c>
      <c r="AO859" s="89" t="str">
        <f t="shared" si="205"/>
        <v/>
      </c>
      <c r="AP859" s="89" t="str">
        <f t="shared" si="206"/>
        <v/>
      </c>
    </row>
    <row r="860" spans="1:42">
      <c r="A860" t="str">
        <f>IF(B860&lt;&gt;"",VLOOKUP(B860,'Agents Postes'!E$3:F$17,2,FALSE),"")</f>
        <v/>
      </c>
      <c r="B860" s="47"/>
      <c r="C860" s="53"/>
      <c r="D860" s="49"/>
      <c r="E860" s="49"/>
      <c r="F860" s="54"/>
      <c r="G860" s="50"/>
      <c r="H860" s="54"/>
      <c r="I860" s="50"/>
      <c r="J860" s="56"/>
      <c r="K860" s="49"/>
      <c r="L860" s="55"/>
      <c r="M860" s="52"/>
      <c r="N860" s="131"/>
      <c r="P860" s="64" t="str">
        <f t="shared" si="207"/>
        <v>NC</v>
      </c>
      <c r="X860" s="89"/>
      <c r="Y860" s="89" t="str">
        <f t="shared" si="197"/>
        <v/>
      </c>
      <c r="Z860" s="89" t="str">
        <f t="shared" si="198"/>
        <v/>
      </c>
      <c r="AA860" s="89" t="str">
        <f t="shared" si="199"/>
        <v/>
      </c>
      <c r="AB860" s="89" t="str">
        <f t="shared" si="200"/>
        <v/>
      </c>
      <c r="AC860" s="89" t="str">
        <f t="shared" si="201"/>
        <v/>
      </c>
      <c r="AD860" s="100" t="str">
        <f t="shared" si="208"/>
        <v/>
      </c>
      <c r="AE860" s="104" t="str">
        <f t="shared" si="209"/>
        <v/>
      </c>
      <c r="AF860" s="108" t="str">
        <f>IF(AE860&lt;&gt;"",HLOOKUP(AE860,Controle!$2:$3,2,FALSE)+3,"")</f>
        <v/>
      </c>
      <c r="AG860" s="104" t="str">
        <f>IF(AE860&lt;&gt;"",HLOOKUP(AE860,Controle!$2:$3,2,FALSE)+HLOOKUP(AE860,Controle!$2:$3,2,FALSE)*14-8,"")</f>
        <v/>
      </c>
      <c r="AH860" s="105" t="str">
        <f>IF(AJ860&lt;&gt;"",HLOOKUP(AJ860,Controle!$2:$3,2,FALSE)+HLOOKUP(AJ860,Controle!$2:$3,2,FALSE)*14-8,"")</f>
        <v/>
      </c>
      <c r="AI860" s="108" t="str">
        <f>IF(AJ860&lt;&gt;"",HLOOKUP(AJ860,Controle!$2:$3,2,FALSE)+3,"")</f>
        <v/>
      </c>
      <c r="AJ860" s="105" t="str">
        <f t="shared" si="210"/>
        <v/>
      </c>
      <c r="AK860" s="101" t="str">
        <f t="shared" si="211"/>
        <v/>
      </c>
      <c r="AL860" s="89" t="str">
        <f t="shared" si="202"/>
        <v/>
      </c>
      <c r="AM860" s="89" t="str">
        <f t="shared" si="203"/>
        <v/>
      </c>
      <c r="AN860" s="89" t="str">
        <f t="shared" si="204"/>
        <v/>
      </c>
      <c r="AO860" s="89" t="str">
        <f t="shared" si="205"/>
        <v/>
      </c>
      <c r="AP860" s="89" t="str">
        <f t="shared" si="206"/>
        <v/>
      </c>
    </row>
    <row r="861" spans="1:42">
      <c r="A861" t="str">
        <f>IF(B861&lt;&gt;"",VLOOKUP(B861,'Agents Postes'!E$3:F$17,2,FALSE),"")</f>
        <v/>
      </c>
      <c r="B861" s="57"/>
      <c r="C861" s="58"/>
      <c r="D861" s="59"/>
      <c r="E861" s="59"/>
      <c r="F861" s="60"/>
      <c r="G861" s="61"/>
      <c r="H861" s="60"/>
      <c r="I861" s="61"/>
      <c r="J861" s="63"/>
      <c r="K861" s="59"/>
      <c r="L861" s="62"/>
      <c r="M861" s="52"/>
      <c r="N861" s="130"/>
      <c r="P861" s="65" t="str">
        <f t="shared" si="207"/>
        <v>NC</v>
      </c>
      <c r="X861" s="89"/>
      <c r="Y861" s="89" t="str">
        <f t="shared" si="197"/>
        <v/>
      </c>
      <c r="Z861" s="89" t="str">
        <f t="shared" si="198"/>
        <v/>
      </c>
      <c r="AA861" s="89" t="str">
        <f t="shared" si="199"/>
        <v/>
      </c>
      <c r="AB861" s="89" t="str">
        <f t="shared" si="200"/>
        <v/>
      </c>
      <c r="AC861" s="89" t="str">
        <f t="shared" si="201"/>
        <v/>
      </c>
      <c r="AD861" s="100" t="str">
        <f t="shared" si="208"/>
        <v/>
      </c>
      <c r="AE861" s="104" t="str">
        <f t="shared" si="209"/>
        <v/>
      </c>
      <c r="AF861" s="108" t="str">
        <f>IF(AE861&lt;&gt;"",HLOOKUP(AE861,Controle!$2:$3,2,FALSE)+3,"")</f>
        <v/>
      </c>
      <c r="AG861" s="104" t="str">
        <f>IF(AE861&lt;&gt;"",HLOOKUP(AE861,Controle!$2:$3,2,FALSE)+HLOOKUP(AE861,Controle!$2:$3,2,FALSE)*14-8,"")</f>
        <v/>
      </c>
      <c r="AH861" s="105" t="str">
        <f>IF(AJ861&lt;&gt;"",HLOOKUP(AJ861,Controle!$2:$3,2,FALSE)+HLOOKUP(AJ861,Controle!$2:$3,2,FALSE)*14-8,"")</f>
        <v/>
      </c>
      <c r="AI861" s="108" t="str">
        <f>IF(AJ861&lt;&gt;"",HLOOKUP(AJ861,Controle!$2:$3,2,FALSE)+3,"")</f>
        <v/>
      </c>
      <c r="AJ861" s="105" t="str">
        <f t="shared" si="210"/>
        <v/>
      </c>
      <c r="AK861" s="101" t="str">
        <f t="shared" si="211"/>
        <v/>
      </c>
      <c r="AL861" s="89" t="str">
        <f t="shared" si="202"/>
        <v/>
      </c>
      <c r="AM861" s="89" t="str">
        <f t="shared" si="203"/>
        <v/>
      </c>
      <c r="AN861" s="89" t="str">
        <f t="shared" si="204"/>
        <v/>
      </c>
      <c r="AO861" s="89" t="str">
        <f t="shared" si="205"/>
        <v/>
      </c>
      <c r="AP861" s="89" t="str">
        <f t="shared" si="206"/>
        <v/>
      </c>
    </row>
    <row r="862" spans="1:42">
      <c r="A862" t="str">
        <f>IF(B862&lt;&gt;"",VLOOKUP(B862,'Agents Postes'!E$3:F$17,2,FALSE),"")</f>
        <v/>
      </c>
      <c r="B862" s="47"/>
      <c r="C862" s="53"/>
      <c r="D862" s="49"/>
      <c r="E862" s="49"/>
      <c r="F862" s="54"/>
      <c r="G862" s="50"/>
      <c r="H862" s="54"/>
      <c r="I862" s="50"/>
      <c r="J862" s="56"/>
      <c r="K862" s="49"/>
      <c r="L862" s="55"/>
      <c r="M862" s="52"/>
      <c r="N862" s="131"/>
      <c r="P862" s="64" t="str">
        <f t="shared" si="207"/>
        <v>NC</v>
      </c>
      <c r="X862" s="89"/>
      <c r="Y862" s="89" t="str">
        <f t="shared" si="197"/>
        <v/>
      </c>
      <c r="Z862" s="89" t="str">
        <f t="shared" si="198"/>
        <v/>
      </c>
      <c r="AA862" s="89" t="str">
        <f t="shared" si="199"/>
        <v/>
      </c>
      <c r="AB862" s="89" t="str">
        <f t="shared" si="200"/>
        <v/>
      </c>
      <c r="AC862" s="89" t="str">
        <f t="shared" si="201"/>
        <v/>
      </c>
      <c r="AD862" s="100" t="str">
        <f t="shared" si="208"/>
        <v/>
      </c>
      <c r="AE862" s="104" t="str">
        <f t="shared" si="209"/>
        <v/>
      </c>
      <c r="AF862" s="108" t="str">
        <f>IF(AE862&lt;&gt;"",HLOOKUP(AE862,Controle!$2:$3,2,FALSE)+3,"")</f>
        <v/>
      </c>
      <c r="AG862" s="104" t="str">
        <f>IF(AE862&lt;&gt;"",HLOOKUP(AE862,Controle!$2:$3,2,FALSE)+HLOOKUP(AE862,Controle!$2:$3,2,FALSE)*14-8,"")</f>
        <v/>
      </c>
      <c r="AH862" s="105" t="str">
        <f>IF(AJ862&lt;&gt;"",HLOOKUP(AJ862,Controle!$2:$3,2,FALSE)+HLOOKUP(AJ862,Controle!$2:$3,2,FALSE)*14-8,"")</f>
        <v/>
      </c>
      <c r="AI862" s="108" t="str">
        <f>IF(AJ862&lt;&gt;"",HLOOKUP(AJ862,Controle!$2:$3,2,FALSE)+3,"")</f>
        <v/>
      </c>
      <c r="AJ862" s="105" t="str">
        <f t="shared" si="210"/>
        <v/>
      </c>
      <c r="AK862" s="101" t="str">
        <f t="shared" si="211"/>
        <v/>
      </c>
      <c r="AL862" s="89" t="str">
        <f t="shared" si="202"/>
        <v/>
      </c>
      <c r="AM862" s="89" t="str">
        <f t="shared" si="203"/>
        <v/>
      </c>
      <c r="AN862" s="89" t="str">
        <f t="shared" si="204"/>
        <v/>
      </c>
      <c r="AO862" s="89" t="str">
        <f t="shared" si="205"/>
        <v/>
      </c>
      <c r="AP862" s="89" t="str">
        <f t="shared" si="206"/>
        <v/>
      </c>
    </row>
    <row r="863" spans="1:42">
      <c r="A863" t="str">
        <f>IF(B863&lt;&gt;"",VLOOKUP(B863,'Agents Postes'!E$3:F$17,2,FALSE),"")</f>
        <v/>
      </c>
      <c r="B863" s="57"/>
      <c r="C863" s="58"/>
      <c r="D863" s="59"/>
      <c r="E863" s="59"/>
      <c r="F863" s="60"/>
      <c r="G863" s="61"/>
      <c r="H863" s="60"/>
      <c r="I863" s="61"/>
      <c r="J863" s="63"/>
      <c r="K863" s="59"/>
      <c r="L863" s="62"/>
      <c r="M863" s="52"/>
      <c r="N863" s="130"/>
      <c r="P863" s="65" t="str">
        <f t="shared" si="207"/>
        <v>NC</v>
      </c>
      <c r="X863" s="89"/>
      <c r="Y863" s="89" t="str">
        <f t="shared" si="197"/>
        <v/>
      </c>
      <c r="Z863" s="89" t="str">
        <f t="shared" si="198"/>
        <v/>
      </c>
      <c r="AA863" s="89" t="str">
        <f t="shared" si="199"/>
        <v/>
      </c>
      <c r="AB863" s="89" t="str">
        <f t="shared" si="200"/>
        <v/>
      </c>
      <c r="AC863" s="89" t="str">
        <f t="shared" si="201"/>
        <v/>
      </c>
      <c r="AD863" s="100" t="str">
        <f t="shared" si="208"/>
        <v/>
      </c>
      <c r="AE863" s="104" t="str">
        <f t="shared" si="209"/>
        <v/>
      </c>
      <c r="AF863" s="108" t="str">
        <f>IF(AE863&lt;&gt;"",HLOOKUP(AE863,Controle!$2:$3,2,FALSE)+3,"")</f>
        <v/>
      </c>
      <c r="AG863" s="104" t="str">
        <f>IF(AE863&lt;&gt;"",HLOOKUP(AE863,Controle!$2:$3,2,FALSE)+HLOOKUP(AE863,Controle!$2:$3,2,FALSE)*14-8,"")</f>
        <v/>
      </c>
      <c r="AH863" s="105" t="str">
        <f>IF(AJ863&lt;&gt;"",HLOOKUP(AJ863,Controle!$2:$3,2,FALSE)+HLOOKUP(AJ863,Controle!$2:$3,2,FALSE)*14-8,"")</f>
        <v/>
      </c>
      <c r="AI863" s="108" t="str">
        <f>IF(AJ863&lt;&gt;"",HLOOKUP(AJ863,Controle!$2:$3,2,FALSE)+3,"")</f>
        <v/>
      </c>
      <c r="AJ863" s="105" t="str">
        <f t="shared" si="210"/>
        <v/>
      </c>
      <c r="AK863" s="101" t="str">
        <f t="shared" si="211"/>
        <v/>
      </c>
      <c r="AL863" s="89" t="str">
        <f t="shared" si="202"/>
        <v/>
      </c>
      <c r="AM863" s="89" t="str">
        <f t="shared" si="203"/>
        <v/>
      </c>
      <c r="AN863" s="89" t="str">
        <f t="shared" si="204"/>
        <v/>
      </c>
      <c r="AO863" s="89" t="str">
        <f t="shared" si="205"/>
        <v/>
      </c>
      <c r="AP863" s="89" t="str">
        <f t="shared" si="206"/>
        <v/>
      </c>
    </row>
    <row r="864" spans="1:42">
      <c r="A864" t="str">
        <f>IF(B864&lt;&gt;"",VLOOKUP(B864,'Agents Postes'!E$3:F$17,2,FALSE),"")</f>
        <v/>
      </c>
      <c r="B864" s="47"/>
      <c r="C864" s="53"/>
      <c r="D864" s="49"/>
      <c r="E864" s="49"/>
      <c r="F864" s="54"/>
      <c r="G864" s="50"/>
      <c r="H864" s="54"/>
      <c r="I864" s="50"/>
      <c r="J864" s="56"/>
      <c r="K864" s="49"/>
      <c r="L864" s="55"/>
      <c r="M864" s="52"/>
      <c r="N864" s="131"/>
      <c r="P864" s="64" t="str">
        <f t="shared" si="207"/>
        <v>NC</v>
      </c>
      <c r="X864" s="89"/>
      <c r="Y864" s="89" t="str">
        <f t="shared" si="197"/>
        <v/>
      </c>
      <c r="Z864" s="89" t="str">
        <f t="shared" si="198"/>
        <v/>
      </c>
      <c r="AA864" s="89" t="str">
        <f t="shared" si="199"/>
        <v/>
      </c>
      <c r="AB864" s="89" t="str">
        <f t="shared" si="200"/>
        <v/>
      </c>
      <c r="AC864" s="89" t="str">
        <f t="shared" si="201"/>
        <v/>
      </c>
      <c r="AD864" s="100" t="str">
        <f t="shared" si="208"/>
        <v/>
      </c>
      <c r="AE864" s="104" t="str">
        <f t="shared" si="209"/>
        <v/>
      </c>
      <c r="AF864" s="108" t="str">
        <f>IF(AE864&lt;&gt;"",HLOOKUP(AE864,Controle!$2:$3,2,FALSE)+3,"")</f>
        <v/>
      </c>
      <c r="AG864" s="104" t="str">
        <f>IF(AE864&lt;&gt;"",HLOOKUP(AE864,Controle!$2:$3,2,FALSE)+HLOOKUP(AE864,Controle!$2:$3,2,FALSE)*14-8,"")</f>
        <v/>
      </c>
      <c r="AH864" s="105" t="str">
        <f>IF(AJ864&lt;&gt;"",HLOOKUP(AJ864,Controle!$2:$3,2,FALSE)+HLOOKUP(AJ864,Controle!$2:$3,2,FALSE)*14-8,"")</f>
        <v/>
      </c>
      <c r="AI864" s="108" t="str">
        <f>IF(AJ864&lt;&gt;"",HLOOKUP(AJ864,Controle!$2:$3,2,FALSE)+3,"")</f>
        <v/>
      </c>
      <c r="AJ864" s="105" t="str">
        <f t="shared" si="210"/>
        <v/>
      </c>
      <c r="AK864" s="101" t="str">
        <f t="shared" si="211"/>
        <v/>
      </c>
      <c r="AL864" s="89" t="str">
        <f t="shared" si="202"/>
        <v/>
      </c>
      <c r="AM864" s="89" t="str">
        <f t="shared" si="203"/>
        <v/>
      </c>
      <c r="AN864" s="89" t="str">
        <f t="shared" si="204"/>
        <v/>
      </c>
      <c r="AO864" s="89" t="str">
        <f t="shared" si="205"/>
        <v/>
      </c>
      <c r="AP864" s="89" t="str">
        <f t="shared" si="206"/>
        <v/>
      </c>
    </row>
    <row r="865" spans="1:42">
      <c r="A865" t="str">
        <f>IF(B865&lt;&gt;"",VLOOKUP(B865,'Agents Postes'!E$3:F$17,2,FALSE),"")</f>
        <v/>
      </c>
      <c r="B865" s="57"/>
      <c r="C865" s="58"/>
      <c r="D865" s="59"/>
      <c r="E865" s="59"/>
      <c r="F865" s="60"/>
      <c r="G865" s="61"/>
      <c r="H865" s="60"/>
      <c r="I865" s="61"/>
      <c r="J865" s="63"/>
      <c r="K865" s="59"/>
      <c r="L865" s="62"/>
      <c r="M865" s="52"/>
      <c r="N865" s="130"/>
      <c r="P865" s="65" t="str">
        <f t="shared" si="207"/>
        <v>NC</v>
      </c>
      <c r="X865" s="89"/>
      <c r="Y865" s="89" t="str">
        <f t="shared" si="197"/>
        <v/>
      </c>
      <c r="Z865" s="89" t="str">
        <f t="shared" si="198"/>
        <v/>
      </c>
      <c r="AA865" s="89" t="str">
        <f t="shared" si="199"/>
        <v/>
      </c>
      <c r="AB865" s="89" t="str">
        <f t="shared" si="200"/>
        <v/>
      </c>
      <c r="AC865" s="89" t="str">
        <f t="shared" si="201"/>
        <v/>
      </c>
      <c r="AD865" s="100" t="str">
        <f t="shared" si="208"/>
        <v/>
      </c>
      <c r="AE865" s="104" t="str">
        <f t="shared" si="209"/>
        <v/>
      </c>
      <c r="AF865" s="108" t="str">
        <f>IF(AE865&lt;&gt;"",HLOOKUP(AE865,Controle!$2:$3,2,FALSE)+3,"")</f>
        <v/>
      </c>
      <c r="AG865" s="104" t="str">
        <f>IF(AE865&lt;&gt;"",HLOOKUP(AE865,Controle!$2:$3,2,FALSE)+HLOOKUP(AE865,Controle!$2:$3,2,FALSE)*14-8,"")</f>
        <v/>
      </c>
      <c r="AH865" s="105" t="str">
        <f>IF(AJ865&lt;&gt;"",HLOOKUP(AJ865,Controle!$2:$3,2,FALSE)+HLOOKUP(AJ865,Controle!$2:$3,2,FALSE)*14-8,"")</f>
        <v/>
      </c>
      <c r="AI865" s="108" t="str">
        <f>IF(AJ865&lt;&gt;"",HLOOKUP(AJ865,Controle!$2:$3,2,FALSE)+3,"")</f>
        <v/>
      </c>
      <c r="AJ865" s="105" t="str">
        <f t="shared" si="210"/>
        <v/>
      </c>
      <c r="AK865" s="101" t="str">
        <f t="shared" si="211"/>
        <v/>
      </c>
      <c r="AL865" s="89" t="str">
        <f t="shared" si="202"/>
        <v/>
      </c>
      <c r="AM865" s="89" t="str">
        <f t="shared" si="203"/>
        <v/>
      </c>
      <c r="AN865" s="89" t="str">
        <f t="shared" si="204"/>
        <v/>
      </c>
      <c r="AO865" s="89" t="str">
        <f t="shared" si="205"/>
        <v/>
      </c>
      <c r="AP865" s="89" t="str">
        <f t="shared" si="206"/>
        <v/>
      </c>
    </row>
    <row r="866" spans="1:42">
      <c r="A866" t="str">
        <f>IF(B866&lt;&gt;"",VLOOKUP(B866,'Agents Postes'!E$3:F$17,2,FALSE),"")</f>
        <v/>
      </c>
      <c r="B866" s="47"/>
      <c r="C866" s="53"/>
      <c r="D866" s="49"/>
      <c r="E866" s="49"/>
      <c r="F866" s="54"/>
      <c r="G866" s="50"/>
      <c r="H866" s="54"/>
      <c r="I866" s="50"/>
      <c r="J866" s="56"/>
      <c r="K866" s="49"/>
      <c r="L866" s="55"/>
      <c r="M866" s="52"/>
      <c r="N866" s="131"/>
      <c r="P866" s="64" t="str">
        <f t="shared" si="207"/>
        <v>NC</v>
      </c>
      <c r="X866" s="89"/>
      <c r="Y866" s="89" t="str">
        <f t="shared" si="197"/>
        <v/>
      </c>
      <c r="Z866" s="89" t="str">
        <f t="shared" si="198"/>
        <v/>
      </c>
      <c r="AA866" s="89" t="str">
        <f t="shared" si="199"/>
        <v/>
      </c>
      <c r="AB866" s="89" t="str">
        <f t="shared" si="200"/>
        <v/>
      </c>
      <c r="AC866" s="89" t="str">
        <f t="shared" si="201"/>
        <v/>
      </c>
      <c r="AD866" s="100" t="str">
        <f t="shared" si="208"/>
        <v/>
      </c>
      <c r="AE866" s="104" t="str">
        <f t="shared" si="209"/>
        <v/>
      </c>
      <c r="AF866" s="108" t="str">
        <f>IF(AE866&lt;&gt;"",HLOOKUP(AE866,Controle!$2:$3,2,FALSE)+3,"")</f>
        <v/>
      </c>
      <c r="AG866" s="104" t="str">
        <f>IF(AE866&lt;&gt;"",HLOOKUP(AE866,Controle!$2:$3,2,FALSE)+HLOOKUP(AE866,Controle!$2:$3,2,FALSE)*14-8,"")</f>
        <v/>
      </c>
      <c r="AH866" s="105" t="str">
        <f>IF(AJ866&lt;&gt;"",HLOOKUP(AJ866,Controle!$2:$3,2,FALSE)+HLOOKUP(AJ866,Controle!$2:$3,2,FALSE)*14-8,"")</f>
        <v/>
      </c>
      <c r="AI866" s="108" t="str">
        <f>IF(AJ866&lt;&gt;"",HLOOKUP(AJ866,Controle!$2:$3,2,FALSE)+3,"")</f>
        <v/>
      </c>
      <c r="AJ866" s="105" t="str">
        <f t="shared" si="210"/>
        <v/>
      </c>
      <c r="AK866" s="101" t="str">
        <f t="shared" si="211"/>
        <v/>
      </c>
      <c r="AL866" s="89" t="str">
        <f t="shared" si="202"/>
        <v/>
      </c>
      <c r="AM866" s="89" t="str">
        <f t="shared" si="203"/>
        <v/>
      </c>
      <c r="AN866" s="89" t="str">
        <f t="shared" si="204"/>
        <v/>
      </c>
      <c r="AO866" s="89" t="str">
        <f t="shared" si="205"/>
        <v/>
      </c>
      <c r="AP866" s="89" t="str">
        <f t="shared" si="206"/>
        <v/>
      </c>
    </row>
    <row r="867" spans="1:42">
      <c r="A867" t="str">
        <f>IF(B867&lt;&gt;"",VLOOKUP(B867,'Agents Postes'!E$3:F$17,2,FALSE),"")</f>
        <v/>
      </c>
      <c r="B867" s="57"/>
      <c r="C867" s="58"/>
      <c r="D867" s="59"/>
      <c r="E867" s="59"/>
      <c r="F867" s="60"/>
      <c r="G867" s="61"/>
      <c r="H867" s="60"/>
      <c r="I867" s="61"/>
      <c r="J867" s="63"/>
      <c r="K867" s="59"/>
      <c r="L867" s="62"/>
      <c r="M867" s="52"/>
      <c r="N867" s="130"/>
      <c r="P867" s="65" t="str">
        <f t="shared" si="207"/>
        <v>NC</v>
      </c>
      <c r="X867" s="89"/>
      <c r="Y867" s="89" t="str">
        <f t="shared" si="197"/>
        <v/>
      </c>
      <c r="Z867" s="89" t="str">
        <f t="shared" si="198"/>
        <v/>
      </c>
      <c r="AA867" s="89" t="str">
        <f t="shared" si="199"/>
        <v/>
      </c>
      <c r="AB867" s="89" t="str">
        <f t="shared" si="200"/>
        <v/>
      </c>
      <c r="AC867" s="89" t="str">
        <f t="shared" si="201"/>
        <v/>
      </c>
      <c r="AD867" s="100" t="str">
        <f t="shared" si="208"/>
        <v/>
      </c>
      <c r="AE867" s="104" t="str">
        <f t="shared" si="209"/>
        <v/>
      </c>
      <c r="AF867" s="108" t="str">
        <f>IF(AE867&lt;&gt;"",HLOOKUP(AE867,Controle!$2:$3,2,FALSE)+3,"")</f>
        <v/>
      </c>
      <c r="AG867" s="104" t="str">
        <f>IF(AE867&lt;&gt;"",HLOOKUP(AE867,Controle!$2:$3,2,FALSE)+HLOOKUP(AE867,Controle!$2:$3,2,FALSE)*14-8,"")</f>
        <v/>
      </c>
      <c r="AH867" s="105" t="str">
        <f>IF(AJ867&lt;&gt;"",HLOOKUP(AJ867,Controle!$2:$3,2,FALSE)+HLOOKUP(AJ867,Controle!$2:$3,2,FALSE)*14-8,"")</f>
        <v/>
      </c>
      <c r="AI867" s="108" t="str">
        <f>IF(AJ867&lt;&gt;"",HLOOKUP(AJ867,Controle!$2:$3,2,FALSE)+3,"")</f>
        <v/>
      </c>
      <c r="AJ867" s="105" t="str">
        <f t="shared" si="210"/>
        <v/>
      </c>
      <c r="AK867" s="101" t="str">
        <f t="shared" si="211"/>
        <v/>
      </c>
      <c r="AL867" s="89" t="str">
        <f t="shared" si="202"/>
        <v/>
      </c>
      <c r="AM867" s="89" t="str">
        <f t="shared" si="203"/>
        <v/>
      </c>
      <c r="AN867" s="89" t="str">
        <f t="shared" si="204"/>
        <v/>
      </c>
      <c r="AO867" s="89" t="str">
        <f t="shared" si="205"/>
        <v/>
      </c>
      <c r="AP867" s="89" t="str">
        <f t="shared" si="206"/>
        <v/>
      </c>
    </row>
    <row r="868" spans="1:42">
      <c r="A868" t="str">
        <f>IF(B868&lt;&gt;"",VLOOKUP(B868,'Agents Postes'!E$3:F$17,2,FALSE),"")</f>
        <v/>
      </c>
      <c r="B868" s="47"/>
      <c r="C868" s="53"/>
      <c r="D868" s="49"/>
      <c r="E868" s="49"/>
      <c r="F868" s="54"/>
      <c r="G868" s="50"/>
      <c r="H868" s="54"/>
      <c r="I868" s="50"/>
      <c r="J868" s="56"/>
      <c r="K868" s="49"/>
      <c r="L868" s="55"/>
      <c r="M868" s="52"/>
      <c r="N868" s="131"/>
      <c r="P868" s="64" t="str">
        <f t="shared" si="207"/>
        <v>NC</v>
      </c>
      <c r="X868" s="89"/>
      <c r="Y868" s="89" t="str">
        <f t="shared" si="197"/>
        <v/>
      </c>
      <c r="Z868" s="89" t="str">
        <f t="shared" si="198"/>
        <v/>
      </c>
      <c r="AA868" s="89" t="str">
        <f t="shared" si="199"/>
        <v/>
      </c>
      <c r="AB868" s="89" t="str">
        <f t="shared" si="200"/>
        <v/>
      </c>
      <c r="AC868" s="89" t="str">
        <f t="shared" si="201"/>
        <v/>
      </c>
      <c r="AD868" s="100" t="str">
        <f t="shared" si="208"/>
        <v/>
      </c>
      <c r="AE868" s="104" t="str">
        <f t="shared" si="209"/>
        <v/>
      </c>
      <c r="AF868" s="108" t="str">
        <f>IF(AE868&lt;&gt;"",HLOOKUP(AE868,Controle!$2:$3,2,FALSE)+3,"")</f>
        <v/>
      </c>
      <c r="AG868" s="104" t="str">
        <f>IF(AE868&lt;&gt;"",HLOOKUP(AE868,Controle!$2:$3,2,FALSE)+HLOOKUP(AE868,Controle!$2:$3,2,FALSE)*14-8,"")</f>
        <v/>
      </c>
      <c r="AH868" s="105" t="str">
        <f>IF(AJ868&lt;&gt;"",HLOOKUP(AJ868,Controle!$2:$3,2,FALSE)+HLOOKUP(AJ868,Controle!$2:$3,2,FALSE)*14-8,"")</f>
        <v/>
      </c>
      <c r="AI868" s="108" t="str">
        <f>IF(AJ868&lt;&gt;"",HLOOKUP(AJ868,Controle!$2:$3,2,FALSE)+3,"")</f>
        <v/>
      </c>
      <c r="AJ868" s="105" t="str">
        <f t="shared" si="210"/>
        <v/>
      </c>
      <c r="AK868" s="101" t="str">
        <f t="shared" si="211"/>
        <v/>
      </c>
      <c r="AL868" s="89" t="str">
        <f t="shared" si="202"/>
        <v/>
      </c>
      <c r="AM868" s="89" t="str">
        <f t="shared" si="203"/>
        <v/>
      </c>
      <c r="AN868" s="89" t="str">
        <f t="shared" si="204"/>
        <v/>
      </c>
      <c r="AO868" s="89" t="str">
        <f t="shared" si="205"/>
        <v/>
      </c>
      <c r="AP868" s="89" t="str">
        <f t="shared" si="206"/>
        <v/>
      </c>
    </row>
    <row r="869" spans="1:42">
      <c r="A869" t="str">
        <f>IF(B869&lt;&gt;"",VLOOKUP(B869,'Agents Postes'!E$3:F$17,2,FALSE),"")</f>
        <v/>
      </c>
      <c r="B869" s="57"/>
      <c r="C869" s="58"/>
      <c r="D869" s="59"/>
      <c r="E869" s="59"/>
      <c r="F869" s="60"/>
      <c r="G869" s="61"/>
      <c r="H869" s="60"/>
      <c r="I869" s="61"/>
      <c r="J869" s="63"/>
      <c r="K869" s="59"/>
      <c r="L869" s="62"/>
      <c r="M869" s="52"/>
      <c r="N869" s="130"/>
      <c r="P869" s="65" t="str">
        <f t="shared" si="207"/>
        <v>NC</v>
      </c>
      <c r="X869" s="89"/>
      <c r="Y869" s="89" t="str">
        <f t="shared" si="197"/>
        <v/>
      </c>
      <c r="Z869" s="89" t="str">
        <f t="shared" si="198"/>
        <v/>
      </c>
      <c r="AA869" s="89" t="str">
        <f t="shared" si="199"/>
        <v/>
      </c>
      <c r="AB869" s="89" t="str">
        <f t="shared" si="200"/>
        <v/>
      </c>
      <c r="AC869" s="89" t="str">
        <f t="shared" si="201"/>
        <v/>
      </c>
      <c r="AD869" s="100" t="str">
        <f t="shared" si="208"/>
        <v/>
      </c>
      <c r="AE869" s="104" t="str">
        <f t="shared" si="209"/>
        <v/>
      </c>
      <c r="AF869" s="108" t="str">
        <f>IF(AE869&lt;&gt;"",HLOOKUP(AE869,Controle!$2:$3,2,FALSE)+3,"")</f>
        <v/>
      </c>
      <c r="AG869" s="104" t="str">
        <f>IF(AE869&lt;&gt;"",HLOOKUP(AE869,Controle!$2:$3,2,FALSE)+HLOOKUP(AE869,Controle!$2:$3,2,FALSE)*14-8,"")</f>
        <v/>
      </c>
      <c r="AH869" s="105" t="str">
        <f>IF(AJ869&lt;&gt;"",HLOOKUP(AJ869,Controle!$2:$3,2,FALSE)+HLOOKUP(AJ869,Controle!$2:$3,2,FALSE)*14-8,"")</f>
        <v/>
      </c>
      <c r="AI869" s="108" t="str">
        <f>IF(AJ869&lt;&gt;"",HLOOKUP(AJ869,Controle!$2:$3,2,FALSE)+3,"")</f>
        <v/>
      </c>
      <c r="AJ869" s="105" t="str">
        <f t="shared" si="210"/>
        <v/>
      </c>
      <c r="AK869" s="101" t="str">
        <f t="shared" si="211"/>
        <v/>
      </c>
      <c r="AL869" s="89" t="str">
        <f t="shared" si="202"/>
        <v/>
      </c>
      <c r="AM869" s="89" t="str">
        <f t="shared" si="203"/>
        <v/>
      </c>
      <c r="AN869" s="89" t="str">
        <f t="shared" si="204"/>
        <v/>
      </c>
      <c r="AO869" s="89" t="str">
        <f t="shared" si="205"/>
        <v/>
      </c>
      <c r="AP869" s="89" t="str">
        <f t="shared" si="206"/>
        <v/>
      </c>
    </row>
    <row r="870" spans="1:42">
      <c r="A870" t="str">
        <f>IF(B870&lt;&gt;"",VLOOKUP(B870,'Agents Postes'!E$3:F$17,2,FALSE),"")</f>
        <v/>
      </c>
      <c r="B870" s="47"/>
      <c r="C870" s="53"/>
      <c r="D870" s="49"/>
      <c r="E870" s="49"/>
      <c r="F870" s="54"/>
      <c r="G870" s="50"/>
      <c r="H870" s="54"/>
      <c r="I870" s="50"/>
      <c r="J870" s="56"/>
      <c r="K870" s="49"/>
      <c r="L870" s="55"/>
      <c r="M870" s="52"/>
      <c r="N870" s="131"/>
      <c r="P870" s="64" t="str">
        <f t="shared" si="207"/>
        <v>NC</v>
      </c>
      <c r="X870" s="89"/>
      <c r="Y870" s="89" t="str">
        <f t="shared" si="197"/>
        <v/>
      </c>
      <c r="Z870" s="89" t="str">
        <f t="shared" si="198"/>
        <v/>
      </c>
      <c r="AA870" s="89" t="str">
        <f t="shared" si="199"/>
        <v/>
      </c>
      <c r="AB870" s="89" t="str">
        <f t="shared" si="200"/>
        <v/>
      </c>
      <c r="AC870" s="89" t="str">
        <f t="shared" si="201"/>
        <v/>
      </c>
      <c r="AD870" s="100" t="str">
        <f t="shared" si="208"/>
        <v/>
      </c>
      <c r="AE870" s="104" t="str">
        <f t="shared" si="209"/>
        <v/>
      </c>
      <c r="AF870" s="108" t="str">
        <f>IF(AE870&lt;&gt;"",HLOOKUP(AE870,Controle!$2:$3,2,FALSE)+3,"")</f>
        <v/>
      </c>
      <c r="AG870" s="104" t="str">
        <f>IF(AE870&lt;&gt;"",HLOOKUP(AE870,Controle!$2:$3,2,FALSE)+HLOOKUP(AE870,Controle!$2:$3,2,FALSE)*14-8,"")</f>
        <v/>
      </c>
      <c r="AH870" s="105" t="str">
        <f>IF(AJ870&lt;&gt;"",HLOOKUP(AJ870,Controle!$2:$3,2,FALSE)+HLOOKUP(AJ870,Controle!$2:$3,2,FALSE)*14-8,"")</f>
        <v/>
      </c>
      <c r="AI870" s="108" t="str">
        <f>IF(AJ870&lt;&gt;"",HLOOKUP(AJ870,Controle!$2:$3,2,FALSE)+3,"")</f>
        <v/>
      </c>
      <c r="AJ870" s="105" t="str">
        <f t="shared" si="210"/>
        <v/>
      </c>
      <c r="AK870" s="101" t="str">
        <f t="shared" si="211"/>
        <v/>
      </c>
      <c r="AL870" s="89" t="str">
        <f t="shared" si="202"/>
        <v/>
      </c>
      <c r="AM870" s="89" t="str">
        <f t="shared" si="203"/>
        <v/>
      </c>
      <c r="AN870" s="89" t="str">
        <f t="shared" si="204"/>
        <v/>
      </c>
      <c r="AO870" s="89" t="str">
        <f t="shared" si="205"/>
        <v/>
      </c>
      <c r="AP870" s="89" t="str">
        <f t="shared" si="206"/>
        <v/>
      </c>
    </row>
    <row r="871" spans="1:42">
      <c r="A871" t="str">
        <f>IF(B871&lt;&gt;"",VLOOKUP(B871,'Agents Postes'!E$3:F$17,2,FALSE),"")</f>
        <v/>
      </c>
      <c r="B871" s="57"/>
      <c r="C871" s="58"/>
      <c r="D871" s="59"/>
      <c r="E871" s="59"/>
      <c r="F871" s="60"/>
      <c r="G871" s="61"/>
      <c r="H871" s="60"/>
      <c r="I871" s="61"/>
      <c r="J871" s="63"/>
      <c r="K871" s="59"/>
      <c r="L871" s="62"/>
      <c r="M871" s="52"/>
      <c r="N871" s="130"/>
      <c r="P871" s="65" t="str">
        <f t="shared" si="207"/>
        <v>NC</v>
      </c>
      <c r="X871" s="89"/>
      <c r="Y871" s="89" t="str">
        <f t="shared" si="197"/>
        <v/>
      </c>
      <c r="Z871" s="89" t="str">
        <f t="shared" si="198"/>
        <v/>
      </c>
      <c r="AA871" s="89" t="str">
        <f t="shared" si="199"/>
        <v/>
      </c>
      <c r="AB871" s="89" t="str">
        <f t="shared" si="200"/>
        <v/>
      </c>
      <c r="AC871" s="89" t="str">
        <f t="shared" si="201"/>
        <v/>
      </c>
      <c r="AD871" s="100" t="str">
        <f t="shared" si="208"/>
        <v/>
      </c>
      <c r="AE871" s="104" t="str">
        <f t="shared" si="209"/>
        <v/>
      </c>
      <c r="AF871" s="108" t="str">
        <f>IF(AE871&lt;&gt;"",HLOOKUP(AE871,Controle!$2:$3,2,FALSE)+3,"")</f>
        <v/>
      </c>
      <c r="AG871" s="104" t="str">
        <f>IF(AE871&lt;&gt;"",HLOOKUP(AE871,Controle!$2:$3,2,FALSE)+HLOOKUP(AE871,Controle!$2:$3,2,FALSE)*14-8,"")</f>
        <v/>
      </c>
      <c r="AH871" s="105" t="str">
        <f>IF(AJ871&lt;&gt;"",HLOOKUP(AJ871,Controle!$2:$3,2,FALSE)+HLOOKUP(AJ871,Controle!$2:$3,2,FALSE)*14-8,"")</f>
        <v/>
      </c>
      <c r="AI871" s="108" t="str">
        <f>IF(AJ871&lt;&gt;"",HLOOKUP(AJ871,Controle!$2:$3,2,FALSE)+3,"")</f>
        <v/>
      </c>
      <c r="AJ871" s="105" t="str">
        <f t="shared" si="210"/>
        <v/>
      </c>
      <c r="AK871" s="101" t="str">
        <f t="shared" si="211"/>
        <v/>
      </c>
      <c r="AL871" s="89" t="str">
        <f t="shared" si="202"/>
        <v/>
      </c>
      <c r="AM871" s="89" t="str">
        <f t="shared" si="203"/>
        <v/>
      </c>
      <c r="AN871" s="89" t="str">
        <f t="shared" si="204"/>
        <v/>
      </c>
      <c r="AO871" s="89" t="str">
        <f t="shared" si="205"/>
        <v/>
      </c>
      <c r="AP871" s="89" t="str">
        <f t="shared" si="206"/>
        <v/>
      </c>
    </row>
    <row r="872" spans="1:42">
      <c r="A872" t="str">
        <f>IF(B872&lt;&gt;"",VLOOKUP(B872,'Agents Postes'!E$3:F$17,2,FALSE),"")</f>
        <v/>
      </c>
      <c r="B872" s="47"/>
      <c r="C872" s="53"/>
      <c r="D872" s="49"/>
      <c r="E872" s="49"/>
      <c r="F872" s="54"/>
      <c r="G872" s="50"/>
      <c r="H872" s="54"/>
      <c r="I872" s="50"/>
      <c r="J872" s="56"/>
      <c r="K872" s="49"/>
      <c r="L872" s="55"/>
      <c r="M872" s="52"/>
      <c r="N872" s="131"/>
      <c r="P872" s="64" t="str">
        <f t="shared" si="207"/>
        <v>NC</v>
      </c>
      <c r="X872" s="89"/>
      <c r="Y872" s="89" t="str">
        <f t="shared" si="197"/>
        <v/>
      </c>
      <c r="Z872" s="89" t="str">
        <f t="shared" si="198"/>
        <v/>
      </c>
      <c r="AA872" s="89" t="str">
        <f t="shared" si="199"/>
        <v/>
      </c>
      <c r="AB872" s="89" t="str">
        <f t="shared" si="200"/>
        <v/>
      </c>
      <c r="AC872" s="89" t="str">
        <f t="shared" si="201"/>
        <v/>
      </c>
      <c r="AD872" s="100" t="str">
        <f t="shared" si="208"/>
        <v/>
      </c>
      <c r="AE872" s="104" t="str">
        <f t="shared" si="209"/>
        <v/>
      </c>
      <c r="AF872" s="108" t="str">
        <f>IF(AE872&lt;&gt;"",HLOOKUP(AE872,Controle!$2:$3,2,FALSE)+3,"")</f>
        <v/>
      </c>
      <c r="AG872" s="104" t="str">
        <f>IF(AE872&lt;&gt;"",HLOOKUP(AE872,Controle!$2:$3,2,FALSE)+HLOOKUP(AE872,Controle!$2:$3,2,FALSE)*14-8,"")</f>
        <v/>
      </c>
      <c r="AH872" s="105" t="str">
        <f>IF(AJ872&lt;&gt;"",HLOOKUP(AJ872,Controle!$2:$3,2,FALSE)+HLOOKUP(AJ872,Controle!$2:$3,2,FALSE)*14-8,"")</f>
        <v/>
      </c>
      <c r="AI872" s="108" t="str">
        <f>IF(AJ872&lt;&gt;"",HLOOKUP(AJ872,Controle!$2:$3,2,FALSE)+3,"")</f>
        <v/>
      </c>
      <c r="AJ872" s="105" t="str">
        <f t="shared" si="210"/>
        <v/>
      </c>
      <c r="AK872" s="101" t="str">
        <f t="shared" si="211"/>
        <v/>
      </c>
      <c r="AL872" s="89" t="str">
        <f t="shared" si="202"/>
        <v/>
      </c>
      <c r="AM872" s="89" t="str">
        <f t="shared" si="203"/>
        <v/>
      </c>
      <c r="AN872" s="89" t="str">
        <f t="shared" si="204"/>
        <v/>
      </c>
      <c r="AO872" s="89" t="str">
        <f t="shared" si="205"/>
        <v/>
      </c>
      <c r="AP872" s="89" t="str">
        <f t="shared" si="206"/>
        <v/>
      </c>
    </row>
    <row r="873" spans="1:42">
      <c r="A873" t="str">
        <f>IF(B873&lt;&gt;"",VLOOKUP(B873,'Agents Postes'!E$3:F$17,2,FALSE),"")</f>
        <v/>
      </c>
      <c r="B873" s="57"/>
      <c r="C873" s="58"/>
      <c r="D873" s="59"/>
      <c r="E873" s="59"/>
      <c r="F873" s="60"/>
      <c r="G873" s="61"/>
      <c r="H873" s="60"/>
      <c r="I873" s="61"/>
      <c r="J873" s="63"/>
      <c r="K873" s="59"/>
      <c r="L873" s="62"/>
      <c r="M873" s="52"/>
      <c r="N873" s="130"/>
      <c r="P873" s="65" t="str">
        <f t="shared" si="207"/>
        <v>NC</v>
      </c>
      <c r="X873" s="89"/>
      <c r="Y873" s="89" t="str">
        <f t="shared" si="197"/>
        <v/>
      </c>
      <c r="Z873" s="89" t="str">
        <f t="shared" si="198"/>
        <v/>
      </c>
      <c r="AA873" s="89" t="str">
        <f t="shared" si="199"/>
        <v/>
      </c>
      <c r="AB873" s="89" t="str">
        <f t="shared" si="200"/>
        <v/>
      </c>
      <c r="AC873" s="89" t="str">
        <f t="shared" si="201"/>
        <v/>
      </c>
      <c r="AD873" s="100" t="str">
        <f t="shared" si="208"/>
        <v/>
      </c>
      <c r="AE873" s="104" t="str">
        <f t="shared" si="209"/>
        <v/>
      </c>
      <c r="AF873" s="108" t="str">
        <f>IF(AE873&lt;&gt;"",HLOOKUP(AE873,Controle!$2:$3,2,FALSE)+3,"")</f>
        <v/>
      </c>
      <c r="AG873" s="104" t="str">
        <f>IF(AE873&lt;&gt;"",HLOOKUP(AE873,Controle!$2:$3,2,FALSE)+HLOOKUP(AE873,Controle!$2:$3,2,FALSE)*14-8,"")</f>
        <v/>
      </c>
      <c r="AH873" s="105" t="str">
        <f>IF(AJ873&lt;&gt;"",HLOOKUP(AJ873,Controle!$2:$3,2,FALSE)+HLOOKUP(AJ873,Controle!$2:$3,2,FALSE)*14-8,"")</f>
        <v/>
      </c>
      <c r="AI873" s="108" t="str">
        <f>IF(AJ873&lt;&gt;"",HLOOKUP(AJ873,Controle!$2:$3,2,FALSE)+3,"")</f>
        <v/>
      </c>
      <c r="AJ873" s="105" t="str">
        <f t="shared" si="210"/>
        <v/>
      </c>
      <c r="AK873" s="101" t="str">
        <f t="shared" si="211"/>
        <v/>
      </c>
      <c r="AL873" s="89" t="str">
        <f t="shared" si="202"/>
        <v/>
      </c>
      <c r="AM873" s="89" t="str">
        <f t="shared" si="203"/>
        <v/>
      </c>
      <c r="AN873" s="89" t="str">
        <f t="shared" si="204"/>
        <v/>
      </c>
      <c r="AO873" s="89" t="str">
        <f t="shared" si="205"/>
        <v/>
      </c>
      <c r="AP873" s="89" t="str">
        <f t="shared" si="206"/>
        <v/>
      </c>
    </row>
    <row r="874" spans="1:42">
      <c r="A874" t="str">
        <f>IF(B874&lt;&gt;"",VLOOKUP(B874,'Agents Postes'!E$3:F$17,2,FALSE),"")</f>
        <v/>
      </c>
      <c r="B874" s="47"/>
      <c r="C874" s="53"/>
      <c r="D874" s="49"/>
      <c r="E874" s="49"/>
      <c r="F874" s="54"/>
      <c r="G874" s="50"/>
      <c r="H874" s="54"/>
      <c r="I874" s="50"/>
      <c r="J874" s="56"/>
      <c r="K874" s="49"/>
      <c r="L874" s="55"/>
      <c r="M874" s="52"/>
      <c r="N874" s="131"/>
      <c r="P874" s="64" t="str">
        <f t="shared" si="207"/>
        <v>NC</v>
      </c>
      <c r="X874" s="89"/>
      <c r="Y874" s="89" t="str">
        <f t="shared" si="197"/>
        <v/>
      </c>
      <c r="Z874" s="89" t="str">
        <f t="shared" si="198"/>
        <v/>
      </c>
      <c r="AA874" s="89" t="str">
        <f t="shared" si="199"/>
        <v/>
      </c>
      <c r="AB874" s="89" t="str">
        <f t="shared" si="200"/>
        <v/>
      </c>
      <c r="AC874" s="89" t="str">
        <f t="shared" si="201"/>
        <v/>
      </c>
      <c r="AD874" s="100" t="str">
        <f t="shared" si="208"/>
        <v/>
      </c>
      <c r="AE874" s="104" t="str">
        <f t="shared" si="209"/>
        <v/>
      </c>
      <c r="AF874" s="108" t="str">
        <f>IF(AE874&lt;&gt;"",HLOOKUP(AE874,Controle!$2:$3,2,FALSE)+3,"")</f>
        <v/>
      </c>
      <c r="AG874" s="104" t="str">
        <f>IF(AE874&lt;&gt;"",HLOOKUP(AE874,Controle!$2:$3,2,FALSE)+HLOOKUP(AE874,Controle!$2:$3,2,FALSE)*14-8,"")</f>
        <v/>
      </c>
      <c r="AH874" s="105" t="str">
        <f>IF(AJ874&lt;&gt;"",HLOOKUP(AJ874,Controle!$2:$3,2,FALSE)+HLOOKUP(AJ874,Controle!$2:$3,2,FALSE)*14-8,"")</f>
        <v/>
      </c>
      <c r="AI874" s="108" t="str">
        <f>IF(AJ874&lt;&gt;"",HLOOKUP(AJ874,Controle!$2:$3,2,FALSE)+3,"")</f>
        <v/>
      </c>
      <c r="AJ874" s="105" t="str">
        <f t="shared" si="210"/>
        <v/>
      </c>
      <c r="AK874" s="101" t="str">
        <f t="shared" si="211"/>
        <v/>
      </c>
      <c r="AL874" s="89" t="str">
        <f t="shared" si="202"/>
        <v/>
      </c>
      <c r="AM874" s="89" t="str">
        <f t="shared" si="203"/>
        <v/>
      </c>
      <c r="AN874" s="89" t="str">
        <f t="shared" si="204"/>
        <v/>
      </c>
      <c r="AO874" s="89" t="str">
        <f t="shared" si="205"/>
        <v/>
      </c>
      <c r="AP874" s="89" t="str">
        <f t="shared" si="206"/>
        <v/>
      </c>
    </row>
    <row r="875" spans="1:42">
      <c r="A875" t="str">
        <f>IF(B875&lt;&gt;"",VLOOKUP(B875,'Agents Postes'!E$3:F$17,2,FALSE),"")</f>
        <v/>
      </c>
      <c r="B875" s="57"/>
      <c r="C875" s="58"/>
      <c r="D875" s="59"/>
      <c r="E875" s="59"/>
      <c r="F875" s="60"/>
      <c r="G875" s="61"/>
      <c r="H875" s="60"/>
      <c r="I875" s="61"/>
      <c r="J875" s="63"/>
      <c r="K875" s="59"/>
      <c r="L875" s="62"/>
      <c r="M875" s="52"/>
      <c r="N875" s="130"/>
      <c r="P875" s="65" t="str">
        <f t="shared" si="207"/>
        <v>NC</v>
      </c>
      <c r="X875" s="89"/>
      <c r="Y875" s="89" t="str">
        <f t="shared" si="197"/>
        <v/>
      </c>
      <c r="Z875" s="89" t="str">
        <f t="shared" si="198"/>
        <v/>
      </c>
      <c r="AA875" s="89" t="str">
        <f t="shared" si="199"/>
        <v/>
      </c>
      <c r="AB875" s="89" t="str">
        <f t="shared" si="200"/>
        <v/>
      </c>
      <c r="AC875" s="89" t="str">
        <f t="shared" si="201"/>
        <v/>
      </c>
      <c r="AD875" s="100" t="str">
        <f t="shared" si="208"/>
        <v/>
      </c>
      <c r="AE875" s="104" t="str">
        <f t="shared" si="209"/>
        <v/>
      </c>
      <c r="AF875" s="108" t="str">
        <f>IF(AE875&lt;&gt;"",HLOOKUP(AE875,Controle!$2:$3,2,FALSE)+3,"")</f>
        <v/>
      </c>
      <c r="AG875" s="104" t="str">
        <f>IF(AE875&lt;&gt;"",HLOOKUP(AE875,Controle!$2:$3,2,FALSE)+HLOOKUP(AE875,Controle!$2:$3,2,FALSE)*14-8,"")</f>
        <v/>
      </c>
      <c r="AH875" s="105" t="str">
        <f>IF(AJ875&lt;&gt;"",HLOOKUP(AJ875,Controle!$2:$3,2,FALSE)+HLOOKUP(AJ875,Controle!$2:$3,2,FALSE)*14-8,"")</f>
        <v/>
      </c>
      <c r="AI875" s="108" t="str">
        <f>IF(AJ875&lt;&gt;"",HLOOKUP(AJ875,Controle!$2:$3,2,FALSE)+3,"")</f>
        <v/>
      </c>
      <c r="AJ875" s="105" t="str">
        <f t="shared" si="210"/>
        <v/>
      </c>
      <c r="AK875" s="101" t="str">
        <f t="shared" si="211"/>
        <v/>
      </c>
      <c r="AL875" s="89" t="str">
        <f t="shared" si="202"/>
        <v/>
      </c>
      <c r="AM875" s="89" t="str">
        <f t="shared" si="203"/>
        <v/>
      </c>
      <c r="AN875" s="89" t="str">
        <f t="shared" si="204"/>
        <v/>
      </c>
      <c r="AO875" s="89" t="str">
        <f t="shared" si="205"/>
        <v/>
      </c>
      <c r="AP875" s="89" t="str">
        <f t="shared" si="206"/>
        <v/>
      </c>
    </row>
    <row r="876" spans="1:42">
      <c r="A876" t="str">
        <f>IF(B876&lt;&gt;"",VLOOKUP(B876,'Agents Postes'!E$3:F$17,2,FALSE),"")</f>
        <v/>
      </c>
      <c r="B876" s="47"/>
      <c r="C876" s="53"/>
      <c r="D876" s="49"/>
      <c r="E876" s="49"/>
      <c r="F876" s="54"/>
      <c r="G876" s="50"/>
      <c r="H876" s="54"/>
      <c r="I876" s="50"/>
      <c r="J876" s="56"/>
      <c r="K876" s="49"/>
      <c r="L876" s="55"/>
      <c r="M876" s="52"/>
      <c r="N876" s="131"/>
      <c r="P876" s="64" t="str">
        <f t="shared" si="207"/>
        <v>NC</v>
      </c>
      <c r="X876" s="89"/>
      <c r="Y876" s="89" t="str">
        <f t="shared" si="197"/>
        <v/>
      </c>
      <c r="Z876" s="89" t="str">
        <f t="shared" si="198"/>
        <v/>
      </c>
      <c r="AA876" s="89" t="str">
        <f t="shared" si="199"/>
        <v/>
      </c>
      <c r="AB876" s="89" t="str">
        <f t="shared" si="200"/>
        <v/>
      </c>
      <c r="AC876" s="89" t="str">
        <f t="shared" si="201"/>
        <v/>
      </c>
      <c r="AD876" s="100" t="str">
        <f t="shared" si="208"/>
        <v/>
      </c>
      <c r="AE876" s="104" t="str">
        <f t="shared" si="209"/>
        <v/>
      </c>
      <c r="AF876" s="108" t="str">
        <f>IF(AE876&lt;&gt;"",HLOOKUP(AE876,Controle!$2:$3,2,FALSE)+3,"")</f>
        <v/>
      </c>
      <c r="AG876" s="104" t="str">
        <f>IF(AE876&lt;&gt;"",HLOOKUP(AE876,Controle!$2:$3,2,FALSE)+HLOOKUP(AE876,Controle!$2:$3,2,FALSE)*14-8,"")</f>
        <v/>
      </c>
      <c r="AH876" s="105" t="str">
        <f>IF(AJ876&lt;&gt;"",HLOOKUP(AJ876,Controle!$2:$3,2,FALSE)+HLOOKUP(AJ876,Controle!$2:$3,2,FALSE)*14-8,"")</f>
        <v/>
      </c>
      <c r="AI876" s="108" t="str">
        <f>IF(AJ876&lt;&gt;"",HLOOKUP(AJ876,Controle!$2:$3,2,FALSE)+3,"")</f>
        <v/>
      </c>
      <c r="AJ876" s="105" t="str">
        <f t="shared" si="210"/>
        <v/>
      </c>
      <c r="AK876" s="101" t="str">
        <f t="shared" si="211"/>
        <v/>
      </c>
      <c r="AL876" s="89" t="str">
        <f t="shared" si="202"/>
        <v/>
      </c>
      <c r="AM876" s="89" t="str">
        <f t="shared" si="203"/>
        <v/>
      </c>
      <c r="AN876" s="89" t="str">
        <f t="shared" si="204"/>
        <v/>
      </c>
      <c r="AO876" s="89" t="str">
        <f t="shared" si="205"/>
        <v/>
      </c>
      <c r="AP876" s="89" t="str">
        <f t="shared" si="206"/>
        <v/>
      </c>
    </row>
    <row r="877" spans="1:42">
      <c r="A877" t="str">
        <f>IF(B877&lt;&gt;"",VLOOKUP(B877,'Agents Postes'!E$3:F$17,2,FALSE),"")</f>
        <v/>
      </c>
      <c r="B877" s="57"/>
      <c r="C877" s="58"/>
      <c r="D877" s="59"/>
      <c r="E877" s="59"/>
      <c r="F877" s="60"/>
      <c r="G877" s="61"/>
      <c r="H877" s="60"/>
      <c r="I877" s="61"/>
      <c r="J877" s="63"/>
      <c r="K877" s="59"/>
      <c r="L877" s="62"/>
      <c r="M877" s="52"/>
      <c r="N877" s="130"/>
      <c r="P877" s="65" t="str">
        <f t="shared" si="207"/>
        <v>NC</v>
      </c>
      <c r="X877" s="89"/>
      <c r="Y877" s="89" t="str">
        <f t="shared" si="197"/>
        <v/>
      </c>
      <c r="Z877" s="89" t="str">
        <f t="shared" si="198"/>
        <v/>
      </c>
      <c r="AA877" s="89" t="str">
        <f t="shared" si="199"/>
        <v/>
      </c>
      <c r="AB877" s="89" t="str">
        <f t="shared" si="200"/>
        <v/>
      </c>
      <c r="AC877" s="89" t="str">
        <f t="shared" si="201"/>
        <v/>
      </c>
      <c r="AD877" s="100" t="str">
        <f t="shared" si="208"/>
        <v/>
      </c>
      <c r="AE877" s="104" t="str">
        <f t="shared" si="209"/>
        <v/>
      </c>
      <c r="AF877" s="108" t="str">
        <f>IF(AE877&lt;&gt;"",HLOOKUP(AE877,Controle!$2:$3,2,FALSE)+3,"")</f>
        <v/>
      </c>
      <c r="AG877" s="104" t="str">
        <f>IF(AE877&lt;&gt;"",HLOOKUP(AE877,Controle!$2:$3,2,FALSE)+HLOOKUP(AE877,Controle!$2:$3,2,FALSE)*14-8,"")</f>
        <v/>
      </c>
      <c r="AH877" s="105" t="str">
        <f>IF(AJ877&lt;&gt;"",HLOOKUP(AJ877,Controle!$2:$3,2,FALSE)+HLOOKUP(AJ877,Controle!$2:$3,2,FALSE)*14-8,"")</f>
        <v/>
      </c>
      <c r="AI877" s="108" t="str">
        <f>IF(AJ877&lt;&gt;"",HLOOKUP(AJ877,Controle!$2:$3,2,FALSE)+3,"")</f>
        <v/>
      </c>
      <c r="AJ877" s="105" t="str">
        <f t="shared" si="210"/>
        <v/>
      </c>
      <c r="AK877" s="101" t="str">
        <f t="shared" si="211"/>
        <v/>
      </c>
      <c r="AL877" s="89" t="str">
        <f t="shared" si="202"/>
        <v/>
      </c>
      <c r="AM877" s="89" t="str">
        <f t="shared" si="203"/>
        <v/>
      </c>
      <c r="AN877" s="89" t="str">
        <f t="shared" si="204"/>
        <v/>
      </c>
      <c r="AO877" s="89" t="str">
        <f t="shared" si="205"/>
        <v/>
      </c>
      <c r="AP877" s="89" t="str">
        <f t="shared" si="206"/>
        <v/>
      </c>
    </row>
    <row r="878" spans="1:42">
      <c r="A878" t="str">
        <f>IF(B878&lt;&gt;"",VLOOKUP(B878,'Agents Postes'!E$3:F$17,2,FALSE),"")</f>
        <v/>
      </c>
      <c r="B878" s="47"/>
      <c r="C878" s="53"/>
      <c r="D878" s="49"/>
      <c r="E878" s="49"/>
      <c r="F878" s="54"/>
      <c r="G878" s="50"/>
      <c r="H878" s="54"/>
      <c r="I878" s="50"/>
      <c r="J878" s="56"/>
      <c r="K878" s="49"/>
      <c r="L878" s="55"/>
      <c r="M878" s="52"/>
      <c r="N878" s="131"/>
      <c r="P878" s="64" t="str">
        <f t="shared" si="207"/>
        <v>NC</v>
      </c>
      <c r="X878" s="89"/>
      <c r="Y878" s="89" t="str">
        <f t="shared" si="197"/>
        <v/>
      </c>
      <c r="Z878" s="89" t="str">
        <f t="shared" si="198"/>
        <v/>
      </c>
      <c r="AA878" s="89" t="str">
        <f t="shared" si="199"/>
        <v/>
      </c>
      <c r="AB878" s="89" t="str">
        <f t="shared" si="200"/>
        <v/>
      </c>
      <c r="AC878" s="89" t="str">
        <f t="shared" si="201"/>
        <v/>
      </c>
      <c r="AD878" s="100" t="str">
        <f t="shared" si="208"/>
        <v/>
      </c>
      <c r="AE878" s="104" t="str">
        <f t="shared" si="209"/>
        <v/>
      </c>
      <c r="AF878" s="108" t="str">
        <f>IF(AE878&lt;&gt;"",HLOOKUP(AE878,Controle!$2:$3,2,FALSE)+3,"")</f>
        <v/>
      </c>
      <c r="AG878" s="104" t="str">
        <f>IF(AE878&lt;&gt;"",HLOOKUP(AE878,Controle!$2:$3,2,FALSE)+HLOOKUP(AE878,Controle!$2:$3,2,FALSE)*14-8,"")</f>
        <v/>
      </c>
      <c r="AH878" s="105" t="str">
        <f>IF(AJ878&lt;&gt;"",HLOOKUP(AJ878,Controle!$2:$3,2,FALSE)+HLOOKUP(AJ878,Controle!$2:$3,2,FALSE)*14-8,"")</f>
        <v/>
      </c>
      <c r="AI878" s="108" t="str">
        <f>IF(AJ878&lt;&gt;"",HLOOKUP(AJ878,Controle!$2:$3,2,FALSE)+3,"")</f>
        <v/>
      </c>
      <c r="AJ878" s="105" t="str">
        <f t="shared" si="210"/>
        <v/>
      </c>
      <c r="AK878" s="101" t="str">
        <f t="shared" si="211"/>
        <v/>
      </c>
      <c r="AL878" s="89" t="str">
        <f t="shared" si="202"/>
        <v/>
      </c>
      <c r="AM878" s="89" t="str">
        <f t="shared" si="203"/>
        <v/>
      </c>
      <c r="AN878" s="89" t="str">
        <f t="shared" si="204"/>
        <v/>
      </c>
      <c r="AO878" s="89" t="str">
        <f t="shared" si="205"/>
        <v/>
      </c>
      <c r="AP878" s="89" t="str">
        <f t="shared" si="206"/>
        <v/>
      </c>
    </row>
    <row r="879" spans="1:42">
      <c r="A879" t="str">
        <f>IF(B879&lt;&gt;"",VLOOKUP(B879,'Agents Postes'!E$3:F$17,2,FALSE),"")</f>
        <v/>
      </c>
      <c r="B879" s="57"/>
      <c r="C879" s="58"/>
      <c r="D879" s="59"/>
      <c r="E879" s="59"/>
      <c r="F879" s="60"/>
      <c r="G879" s="61"/>
      <c r="H879" s="60"/>
      <c r="I879" s="61"/>
      <c r="J879" s="63"/>
      <c r="K879" s="59"/>
      <c r="L879" s="62"/>
      <c r="M879" s="52"/>
      <c r="N879" s="130"/>
      <c r="P879" s="65" t="str">
        <f t="shared" si="207"/>
        <v>NC</v>
      </c>
      <c r="X879" s="89"/>
      <c r="Y879" s="89" t="str">
        <f t="shared" si="197"/>
        <v/>
      </c>
      <c r="Z879" s="89" t="str">
        <f t="shared" si="198"/>
        <v/>
      </c>
      <c r="AA879" s="89" t="str">
        <f t="shared" si="199"/>
        <v/>
      </c>
      <c r="AB879" s="89" t="str">
        <f t="shared" si="200"/>
        <v/>
      </c>
      <c r="AC879" s="89" t="str">
        <f t="shared" si="201"/>
        <v/>
      </c>
      <c r="AD879" s="100" t="str">
        <f t="shared" si="208"/>
        <v/>
      </c>
      <c r="AE879" s="104" t="str">
        <f t="shared" si="209"/>
        <v/>
      </c>
      <c r="AF879" s="108" t="str">
        <f>IF(AE879&lt;&gt;"",HLOOKUP(AE879,Controle!$2:$3,2,FALSE)+3,"")</f>
        <v/>
      </c>
      <c r="AG879" s="104" t="str">
        <f>IF(AE879&lt;&gt;"",HLOOKUP(AE879,Controle!$2:$3,2,FALSE)+HLOOKUP(AE879,Controle!$2:$3,2,FALSE)*14-8,"")</f>
        <v/>
      </c>
      <c r="AH879" s="105" t="str">
        <f>IF(AJ879&lt;&gt;"",HLOOKUP(AJ879,Controle!$2:$3,2,FALSE)+HLOOKUP(AJ879,Controle!$2:$3,2,FALSE)*14-8,"")</f>
        <v/>
      </c>
      <c r="AI879" s="108" t="str">
        <f>IF(AJ879&lt;&gt;"",HLOOKUP(AJ879,Controle!$2:$3,2,FALSE)+3,"")</f>
        <v/>
      </c>
      <c r="AJ879" s="105" t="str">
        <f t="shared" si="210"/>
        <v/>
      </c>
      <c r="AK879" s="101" t="str">
        <f t="shared" si="211"/>
        <v/>
      </c>
      <c r="AL879" s="89" t="str">
        <f t="shared" si="202"/>
        <v/>
      </c>
      <c r="AM879" s="89" t="str">
        <f t="shared" si="203"/>
        <v/>
      </c>
      <c r="AN879" s="89" t="str">
        <f t="shared" si="204"/>
        <v/>
      </c>
      <c r="AO879" s="89" t="str">
        <f t="shared" si="205"/>
        <v/>
      </c>
      <c r="AP879" s="89" t="str">
        <f t="shared" si="206"/>
        <v/>
      </c>
    </row>
    <row r="880" spans="1:42">
      <c r="A880" t="str">
        <f>IF(B880&lt;&gt;"",VLOOKUP(B880,'Agents Postes'!E$3:F$17,2,FALSE),"")</f>
        <v/>
      </c>
      <c r="B880" s="47"/>
      <c r="C880" s="53"/>
      <c r="D880" s="49"/>
      <c r="E880" s="49"/>
      <c r="F880" s="54"/>
      <c r="G880" s="50"/>
      <c r="H880" s="54"/>
      <c r="I880" s="50"/>
      <c r="J880" s="56"/>
      <c r="K880" s="49"/>
      <c r="L880" s="55"/>
      <c r="M880" s="52"/>
      <c r="N880" s="131"/>
      <c r="P880" s="64" t="str">
        <f t="shared" si="207"/>
        <v>NC</v>
      </c>
      <c r="X880" s="89"/>
      <c r="Y880" s="89" t="str">
        <f t="shared" si="197"/>
        <v/>
      </c>
      <c r="Z880" s="89" t="str">
        <f t="shared" si="198"/>
        <v/>
      </c>
      <c r="AA880" s="89" t="str">
        <f t="shared" si="199"/>
        <v/>
      </c>
      <c r="AB880" s="89" t="str">
        <f t="shared" si="200"/>
        <v/>
      </c>
      <c r="AC880" s="89" t="str">
        <f t="shared" si="201"/>
        <v/>
      </c>
      <c r="AD880" s="100" t="str">
        <f t="shared" si="208"/>
        <v/>
      </c>
      <c r="AE880" s="104" t="str">
        <f t="shared" si="209"/>
        <v/>
      </c>
      <c r="AF880" s="108" t="str">
        <f>IF(AE880&lt;&gt;"",HLOOKUP(AE880,Controle!$2:$3,2,FALSE)+3,"")</f>
        <v/>
      </c>
      <c r="AG880" s="104" t="str">
        <f>IF(AE880&lt;&gt;"",HLOOKUP(AE880,Controle!$2:$3,2,FALSE)+HLOOKUP(AE880,Controle!$2:$3,2,FALSE)*14-8,"")</f>
        <v/>
      </c>
      <c r="AH880" s="105" t="str">
        <f>IF(AJ880&lt;&gt;"",HLOOKUP(AJ880,Controle!$2:$3,2,FALSE)+HLOOKUP(AJ880,Controle!$2:$3,2,FALSE)*14-8,"")</f>
        <v/>
      </c>
      <c r="AI880" s="108" t="str">
        <f>IF(AJ880&lt;&gt;"",HLOOKUP(AJ880,Controle!$2:$3,2,FALSE)+3,"")</f>
        <v/>
      </c>
      <c r="AJ880" s="105" t="str">
        <f t="shared" si="210"/>
        <v/>
      </c>
      <c r="AK880" s="101" t="str">
        <f t="shared" si="211"/>
        <v/>
      </c>
      <c r="AL880" s="89" t="str">
        <f t="shared" si="202"/>
        <v/>
      </c>
      <c r="AM880" s="89" t="str">
        <f t="shared" si="203"/>
        <v/>
      </c>
      <c r="AN880" s="89" t="str">
        <f t="shared" si="204"/>
        <v/>
      </c>
      <c r="AO880" s="89" t="str">
        <f t="shared" si="205"/>
        <v/>
      </c>
      <c r="AP880" s="89" t="str">
        <f t="shared" si="206"/>
        <v/>
      </c>
    </row>
    <row r="881" spans="1:42">
      <c r="A881" t="str">
        <f>IF(B881&lt;&gt;"",VLOOKUP(B881,'Agents Postes'!E$3:F$17,2,FALSE),"")</f>
        <v/>
      </c>
      <c r="B881" s="57"/>
      <c r="C881" s="58"/>
      <c r="D881" s="59"/>
      <c r="E881" s="59"/>
      <c r="F881" s="60"/>
      <c r="G881" s="61"/>
      <c r="H881" s="60"/>
      <c r="I881" s="61"/>
      <c r="J881" s="63"/>
      <c r="K881" s="59"/>
      <c r="L881" s="62"/>
      <c r="M881" s="52"/>
      <c r="N881" s="130"/>
      <c r="P881" s="65" t="str">
        <f t="shared" si="207"/>
        <v>NC</v>
      </c>
      <c r="X881" s="89"/>
      <c r="Y881" s="89" t="str">
        <f t="shared" si="197"/>
        <v/>
      </c>
      <c r="Z881" s="89" t="str">
        <f t="shared" si="198"/>
        <v/>
      </c>
      <c r="AA881" s="89" t="str">
        <f t="shared" si="199"/>
        <v/>
      </c>
      <c r="AB881" s="89" t="str">
        <f t="shared" si="200"/>
        <v/>
      </c>
      <c r="AC881" s="89" t="str">
        <f t="shared" si="201"/>
        <v/>
      </c>
      <c r="AD881" s="100" t="str">
        <f t="shared" si="208"/>
        <v/>
      </c>
      <c r="AE881" s="104" t="str">
        <f t="shared" si="209"/>
        <v/>
      </c>
      <c r="AF881" s="108" t="str">
        <f>IF(AE881&lt;&gt;"",HLOOKUP(AE881,Controle!$2:$3,2,FALSE)+3,"")</f>
        <v/>
      </c>
      <c r="AG881" s="104" t="str">
        <f>IF(AE881&lt;&gt;"",HLOOKUP(AE881,Controle!$2:$3,2,FALSE)+HLOOKUP(AE881,Controle!$2:$3,2,FALSE)*14-8,"")</f>
        <v/>
      </c>
      <c r="AH881" s="105" t="str">
        <f>IF(AJ881&lt;&gt;"",HLOOKUP(AJ881,Controle!$2:$3,2,FALSE)+HLOOKUP(AJ881,Controle!$2:$3,2,FALSE)*14-8,"")</f>
        <v/>
      </c>
      <c r="AI881" s="108" t="str">
        <f>IF(AJ881&lt;&gt;"",HLOOKUP(AJ881,Controle!$2:$3,2,FALSE)+3,"")</f>
        <v/>
      </c>
      <c r="AJ881" s="105" t="str">
        <f t="shared" si="210"/>
        <v/>
      </c>
      <c r="AK881" s="101" t="str">
        <f t="shared" si="211"/>
        <v/>
      </c>
      <c r="AL881" s="89" t="str">
        <f t="shared" si="202"/>
        <v/>
      </c>
      <c r="AM881" s="89" t="str">
        <f t="shared" si="203"/>
        <v/>
      </c>
      <c r="AN881" s="89" t="str">
        <f t="shared" si="204"/>
        <v/>
      </c>
      <c r="AO881" s="89" t="str">
        <f t="shared" si="205"/>
        <v/>
      </c>
      <c r="AP881" s="89" t="str">
        <f t="shared" si="206"/>
        <v/>
      </c>
    </row>
    <row r="882" spans="1:42">
      <c r="A882" t="str">
        <f>IF(B882&lt;&gt;"",VLOOKUP(B882,'Agents Postes'!E$3:F$17,2,FALSE),"")</f>
        <v/>
      </c>
      <c r="B882" s="47"/>
      <c r="C882" s="53"/>
      <c r="D882" s="49"/>
      <c r="E882" s="49"/>
      <c r="F882" s="54"/>
      <c r="G882" s="50"/>
      <c r="H882" s="54"/>
      <c r="I882" s="50"/>
      <c r="J882" s="56"/>
      <c r="K882" s="49"/>
      <c r="L882" s="55"/>
      <c r="M882" s="52"/>
      <c r="N882" s="131"/>
      <c r="P882" s="64" t="str">
        <f t="shared" si="207"/>
        <v>NC</v>
      </c>
      <c r="X882" s="89"/>
      <c r="Y882" s="89" t="str">
        <f t="shared" si="197"/>
        <v/>
      </c>
      <c r="Z882" s="89" t="str">
        <f t="shared" si="198"/>
        <v/>
      </c>
      <c r="AA882" s="89" t="str">
        <f t="shared" si="199"/>
        <v/>
      </c>
      <c r="AB882" s="89" t="str">
        <f t="shared" si="200"/>
        <v/>
      </c>
      <c r="AC882" s="89" t="str">
        <f t="shared" si="201"/>
        <v/>
      </c>
      <c r="AD882" s="100" t="str">
        <f t="shared" si="208"/>
        <v/>
      </c>
      <c r="AE882" s="104" t="str">
        <f t="shared" si="209"/>
        <v/>
      </c>
      <c r="AF882" s="108" t="str">
        <f>IF(AE882&lt;&gt;"",HLOOKUP(AE882,Controle!$2:$3,2,FALSE)+3,"")</f>
        <v/>
      </c>
      <c r="AG882" s="104" t="str">
        <f>IF(AE882&lt;&gt;"",HLOOKUP(AE882,Controle!$2:$3,2,FALSE)+HLOOKUP(AE882,Controle!$2:$3,2,FALSE)*14-8,"")</f>
        <v/>
      </c>
      <c r="AH882" s="105" t="str">
        <f>IF(AJ882&lt;&gt;"",HLOOKUP(AJ882,Controle!$2:$3,2,FALSE)+HLOOKUP(AJ882,Controle!$2:$3,2,FALSE)*14-8,"")</f>
        <v/>
      </c>
      <c r="AI882" s="108" t="str">
        <f>IF(AJ882&lt;&gt;"",HLOOKUP(AJ882,Controle!$2:$3,2,FALSE)+3,"")</f>
        <v/>
      </c>
      <c r="AJ882" s="105" t="str">
        <f t="shared" si="210"/>
        <v/>
      </c>
      <c r="AK882" s="101" t="str">
        <f t="shared" si="211"/>
        <v/>
      </c>
      <c r="AL882" s="89" t="str">
        <f t="shared" si="202"/>
        <v/>
      </c>
      <c r="AM882" s="89" t="str">
        <f t="shared" si="203"/>
        <v/>
      </c>
      <c r="AN882" s="89" t="str">
        <f t="shared" si="204"/>
        <v/>
      </c>
      <c r="AO882" s="89" t="str">
        <f t="shared" si="205"/>
        <v/>
      </c>
      <c r="AP882" s="89" t="str">
        <f t="shared" si="206"/>
        <v/>
      </c>
    </row>
    <row r="883" spans="1:42">
      <c r="A883" t="str">
        <f>IF(B883&lt;&gt;"",VLOOKUP(B883,'Agents Postes'!E$3:F$17,2,FALSE),"")</f>
        <v/>
      </c>
      <c r="B883" s="57"/>
      <c r="C883" s="58"/>
      <c r="D883" s="59"/>
      <c r="E883" s="59"/>
      <c r="F883" s="60"/>
      <c r="G883" s="61"/>
      <c r="H883" s="60"/>
      <c r="I883" s="61"/>
      <c r="J883" s="63"/>
      <c r="K883" s="59"/>
      <c r="L883" s="62"/>
      <c r="M883" s="52"/>
      <c r="N883" s="130"/>
      <c r="P883" s="65" t="str">
        <f t="shared" si="207"/>
        <v>NC</v>
      </c>
      <c r="X883" s="89"/>
      <c r="Y883" s="89" t="str">
        <f t="shared" si="197"/>
        <v/>
      </c>
      <c r="Z883" s="89" t="str">
        <f t="shared" si="198"/>
        <v/>
      </c>
      <c r="AA883" s="89" t="str">
        <f t="shared" si="199"/>
        <v/>
      </c>
      <c r="AB883" s="89" t="str">
        <f t="shared" si="200"/>
        <v/>
      </c>
      <c r="AC883" s="89" t="str">
        <f t="shared" si="201"/>
        <v/>
      </c>
      <c r="AD883" s="100" t="str">
        <f t="shared" si="208"/>
        <v/>
      </c>
      <c r="AE883" s="104" t="str">
        <f t="shared" si="209"/>
        <v/>
      </c>
      <c r="AF883" s="108" t="str">
        <f>IF(AE883&lt;&gt;"",HLOOKUP(AE883,Controle!$2:$3,2,FALSE)+3,"")</f>
        <v/>
      </c>
      <c r="AG883" s="104" t="str">
        <f>IF(AE883&lt;&gt;"",HLOOKUP(AE883,Controle!$2:$3,2,FALSE)+HLOOKUP(AE883,Controle!$2:$3,2,FALSE)*14-8,"")</f>
        <v/>
      </c>
      <c r="AH883" s="105" t="str">
        <f>IF(AJ883&lt;&gt;"",HLOOKUP(AJ883,Controle!$2:$3,2,FALSE)+HLOOKUP(AJ883,Controle!$2:$3,2,FALSE)*14-8,"")</f>
        <v/>
      </c>
      <c r="AI883" s="108" t="str">
        <f>IF(AJ883&lt;&gt;"",HLOOKUP(AJ883,Controle!$2:$3,2,FALSE)+3,"")</f>
        <v/>
      </c>
      <c r="AJ883" s="105" t="str">
        <f t="shared" si="210"/>
        <v/>
      </c>
      <c r="AK883" s="101" t="str">
        <f t="shared" si="211"/>
        <v/>
      </c>
      <c r="AL883" s="89" t="str">
        <f t="shared" si="202"/>
        <v/>
      </c>
      <c r="AM883" s="89" t="str">
        <f t="shared" si="203"/>
        <v/>
      </c>
      <c r="AN883" s="89" t="str">
        <f t="shared" si="204"/>
        <v/>
      </c>
      <c r="AO883" s="89" t="str">
        <f t="shared" si="205"/>
        <v/>
      </c>
      <c r="AP883" s="89" t="str">
        <f t="shared" si="206"/>
        <v/>
      </c>
    </row>
    <row r="884" spans="1:42">
      <c r="A884" t="str">
        <f>IF(B884&lt;&gt;"",VLOOKUP(B884,'Agents Postes'!E$3:F$17,2,FALSE),"")</f>
        <v/>
      </c>
      <c r="B884" s="47"/>
      <c r="C884" s="53"/>
      <c r="D884" s="49"/>
      <c r="E884" s="49"/>
      <c r="F884" s="54"/>
      <c r="G884" s="50"/>
      <c r="H884" s="54"/>
      <c r="I884" s="50"/>
      <c r="J884" s="56"/>
      <c r="K884" s="49"/>
      <c r="L884" s="55"/>
      <c r="M884" s="52"/>
      <c r="N884" s="131"/>
      <c r="P884" s="64" t="str">
        <f t="shared" si="207"/>
        <v>NC</v>
      </c>
      <c r="X884" s="89"/>
      <c r="Y884" s="89" t="str">
        <f t="shared" si="197"/>
        <v/>
      </c>
      <c r="Z884" s="89" t="str">
        <f t="shared" si="198"/>
        <v/>
      </c>
      <c r="AA884" s="89" t="str">
        <f t="shared" si="199"/>
        <v/>
      </c>
      <c r="AB884" s="89" t="str">
        <f t="shared" si="200"/>
        <v/>
      </c>
      <c r="AC884" s="89" t="str">
        <f t="shared" si="201"/>
        <v/>
      </c>
      <c r="AD884" s="100" t="str">
        <f t="shared" si="208"/>
        <v/>
      </c>
      <c r="AE884" s="104" t="str">
        <f t="shared" si="209"/>
        <v/>
      </c>
      <c r="AF884" s="108" t="str">
        <f>IF(AE884&lt;&gt;"",HLOOKUP(AE884,Controle!$2:$3,2,FALSE)+3,"")</f>
        <v/>
      </c>
      <c r="AG884" s="104" t="str">
        <f>IF(AE884&lt;&gt;"",HLOOKUP(AE884,Controle!$2:$3,2,FALSE)+HLOOKUP(AE884,Controle!$2:$3,2,FALSE)*14-8,"")</f>
        <v/>
      </c>
      <c r="AH884" s="105" t="str">
        <f>IF(AJ884&lt;&gt;"",HLOOKUP(AJ884,Controle!$2:$3,2,FALSE)+HLOOKUP(AJ884,Controle!$2:$3,2,FALSE)*14-8,"")</f>
        <v/>
      </c>
      <c r="AI884" s="108" t="str">
        <f>IF(AJ884&lt;&gt;"",HLOOKUP(AJ884,Controle!$2:$3,2,FALSE)+3,"")</f>
        <v/>
      </c>
      <c r="AJ884" s="105" t="str">
        <f t="shared" si="210"/>
        <v/>
      </c>
      <c r="AK884" s="101" t="str">
        <f t="shared" si="211"/>
        <v/>
      </c>
      <c r="AL884" s="89" t="str">
        <f t="shared" si="202"/>
        <v/>
      </c>
      <c r="AM884" s="89" t="str">
        <f t="shared" si="203"/>
        <v/>
      </c>
      <c r="AN884" s="89" t="str">
        <f t="shared" si="204"/>
        <v/>
      </c>
      <c r="AO884" s="89" t="str">
        <f t="shared" si="205"/>
        <v/>
      </c>
      <c r="AP884" s="89" t="str">
        <f t="shared" si="206"/>
        <v/>
      </c>
    </row>
    <row r="885" spans="1:42">
      <c r="A885" t="str">
        <f>IF(B885&lt;&gt;"",VLOOKUP(B885,'Agents Postes'!E$3:F$17,2,FALSE),"")</f>
        <v/>
      </c>
      <c r="B885" s="57"/>
      <c r="C885" s="58"/>
      <c r="D885" s="59"/>
      <c r="E885" s="59"/>
      <c r="F885" s="60"/>
      <c r="G885" s="61"/>
      <c r="H885" s="60"/>
      <c r="I885" s="61"/>
      <c r="J885" s="63"/>
      <c r="K885" s="59"/>
      <c r="L885" s="62"/>
      <c r="M885" s="52"/>
      <c r="N885" s="130"/>
      <c r="P885" s="65" t="str">
        <f t="shared" si="207"/>
        <v>NC</v>
      </c>
      <c r="X885" s="89"/>
      <c r="Y885" s="89" t="str">
        <f t="shared" si="197"/>
        <v/>
      </c>
      <c r="Z885" s="89" t="str">
        <f t="shared" si="198"/>
        <v/>
      </c>
      <c r="AA885" s="89" t="str">
        <f t="shared" si="199"/>
        <v/>
      </c>
      <c r="AB885" s="89" t="str">
        <f t="shared" si="200"/>
        <v/>
      </c>
      <c r="AC885" s="89" t="str">
        <f t="shared" si="201"/>
        <v/>
      </c>
      <c r="AD885" s="100" t="str">
        <f t="shared" si="208"/>
        <v/>
      </c>
      <c r="AE885" s="104" t="str">
        <f t="shared" si="209"/>
        <v/>
      </c>
      <c r="AF885" s="108" t="str">
        <f>IF(AE885&lt;&gt;"",HLOOKUP(AE885,Controle!$2:$3,2,FALSE)+3,"")</f>
        <v/>
      </c>
      <c r="AG885" s="104" t="str">
        <f>IF(AE885&lt;&gt;"",HLOOKUP(AE885,Controle!$2:$3,2,FALSE)+HLOOKUP(AE885,Controle!$2:$3,2,FALSE)*14-8,"")</f>
        <v/>
      </c>
      <c r="AH885" s="105" t="str">
        <f>IF(AJ885&lt;&gt;"",HLOOKUP(AJ885,Controle!$2:$3,2,FALSE)+HLOOKUP(AJ885,Controle!$2:$3,2,FALSE)*14-8,"")</f>
        <v/>
      </c>
      <c r="AI885" s="108" t="str">
        <f>IF(AJ885&lt;&gt;"",HLOOKUP(AJ885,Controle!$2:$3,2,FALSE)+3,"")</f>
        <v/>
      </c>
      <c r="AJ885" s="105" t="str">
        <f t="shared" si="210"/>
        <v/>
      </c>
      <c r="AK885" s="101" t="str">
        <f t="shared" si="211"/>
        <v/>
      </c>
      <c r="AL885" s="89" t="str">
        <f t="shared" si="202"/>
        <v/>
      </c>
      <c r="AM885" s="89" t="str">
        <f t="shared" si="203"/>
        <v/>
      </c>
      <c r="AN885" s="89" t="str">
        <f t="shared" si="204"/>
        <v/>
      </c>
      <c r="AO885" s="89" t="str">
        <f t="shared" si="205"/>
        <v/>
      </c>
      <c r="AP885" s="89" t="str">
        <f t="shared" si="206"/>
        <v/>
      </c>
    </row>
    <row r="886" spans="1:42">
      <c r="A886" t="str">
        <f>IF(B886&lt;&gt;"",VLOOKUP(B886,'Agents Postes'!E$3:F$17,2,FALSE),"")</f>
        <v/>
      </c>
      <c r="B886" s="47"/>
      <c r="C886" s="53"/>
      <c r="D886" s="49"/>
      <c r="E886" s="49"/>
      <c r="F886" s="54"/>
      <c r="G886" s="50"/>
      <c r="H886" s="54"/>
      <c r="I886" s="50"/>
      <c r="J886" s="56"/>
      <c r="K886" s="49"/>
      <c r="L886" s="55"/>
      <c r="M886" s="52"/>
      <c r="N886" s="131"/>
      <c r="P886" s="64" t="str">
        <f t="shared" si="207"/>
        <v>NC</v>
      </c>
      <c r="X886" s="89"/>
      <c r="Y886" s="89" t="str">
        <f t="shared" si="197"/>
        <v/>
      </c>
      <c r="Z886" s="89" t="str">
        <f t="shared" si="198"/>
        <v/>
      </c>
      <c r="AA886" s="89" t="str">
        <f t="shared" si="199"/>
        <v/>
      </c>
      <c r="AB886" s="89" t="str">
        <f t="shared" si="200"/>
        <v/>
      </c>
      <c r="AC886" s="89" t="str">
        <f t="shared" si="201"/>
        <v/>
      </c>
      <c r="AD886" s="100" t="str">
        <f t="shared" si="208"/>
        <v/>
      </c>
      <c r="AE886" s="104" t="str">
        <f t="shared" si="209"/>
        <v/>
      </c>
      <c r="AF886" s="108" t="str">
        <f>IF(AE886&lt;&gt;"",HLOOKUP(AE886,Controle!$2:$3,2,FALSE)+3,"")</f>
        <v/>
      </c>
      <c r="AG886" s="104" t="str">
        <f>IF(AE886&lt;&gt;"",HLOOKUP(AE886,Controle!$2:$3,2,FALSE)+HLOOKUP(AE886,Controle!$2:$3,2,FALSE)*14-8,"")</f>
        <v/>
      </c>
      <c r="AH886" s="105" t="str">
        <f>IF(AJ886&lt;&gt;"",HLOOKUP(AJ886,Controle!$2:$3,2,FALSE)+HLOOKUP(AJ886,Controle!$2:$3,2,FALSE)*14-8,"")</f>
        <v/>
      </c>
      <c r="AI886" s="108" t="str">
        <f>IF(AJ886&lt;&gt;"",HLOOKUP(AJ886,Controle!$2:$3,2,FALSE)+3,"")</f>
        <v/>
      </c>
      <c r="AJ886" s="105" t="str">
        <f t="shared" si="210"/>
        <v/>
      </c>
      <c r="AK886" s="101" t="str">
        <f t="shared" si="211"/>
        <v/>
      </c>
      <c r="AL886" s="89" t="str">
        <f t="shared" si="202"/>
        <v/>
      </c>
      <c r="AM886" s="89" t="str">
        <f t="shared" si="203"/>
        <v/>
      </c>
      <c r="AN886" s="89" t="str">
        <f t="shared" si="204"/>
        <v/>
      </c>
      <c r="AO886" s="89" t="str">
        <f t="shared" si="205"/>
        <v/>
      </c>
      <c r="AP886" s="89" t="str">
        <f t="shared" si="206"/>
        <v/>
      </c>
    </row>
    <row r="887" spans="1:42">
      <c r="A887" t="str">
        <f>IF(B887&lt;&gt;"",VLOOKUP(B887,'Agents Postes'!E$3:F$17,2,FALSE),"")</f>
        <v/>
      </c>
      <c r="B887" s="57"/>
      <c r="C887" s="58"/>
      <c r="D887" s="59"/>
      <c r="E887" s="59"/>
      <c r="F887" s="60"/>
      <c r="G887" s="61"/>
      <c r="H887" s="60"/>
      <c r="I887" s="61"/>
      <c r="J887" s="63"/>
      <c r="K887" s="59"/>
      <c r="L887" s="62"/>
      <c r="M887" s="52"/>
      <c r="N887" s="130"/>
      <c r="P887" s="65" t="str">
        <f t="shared" si="207"/>
        <v>NC</v>
      </c>
      <c r="X887" s="89"/>
      <c r="Y887" s="89" t="str">
        <f t="shared" si="197"/>
        <v/>
      </c>
      <c r="Z887" s="89" t="str">
        <f t="shared" si="198"/>
        <v/>
      </c>
      <c r="AA887" s="89" t="str">
        <f t="shared" si="199"/>
        <v/>
      </c>
      <c r="AB887" s="89" t="str">
        <f t="shared" si="200"/>
        <v/>
      </c>
      <c r="AC887" s="89" t="str">
        <f t="shared" si="201"/>
        <v/>
      </c>
      <c r="AD887" s="100" t="str">
        <f t="shared" si="208"/>
        <v/>
      </c>
      <c r="AE887" s="104" t="str">
        <f t="shared" si="209"/>
        <v/>
      </c>
      <c r="AF887" s="108" t="str">
        <f>IF(AE887&lt;&gt;"",HLOOKUP(AE887,Controle!$2:$3,2,FALSE)+3,"")</f>
        <v/>
      </c>
      <c r="AG887" s="104" t="str">
        <f>IF(AE887&lt;&gt;"",HLOOKUP(AE887,Controle!$2:$3,2,FALSE)+HLOOKUP(AE887,Controle!$2:$3,2,FALSE)*14-8,"")</f>
        <v/>
      </c>
      <c r="AH887" s="105" t="str">
        <f>IF(AJ887&lt;&gt;"",HLOOKUP(AJ887,Controle!$2:$3,2,FALSE)+HLOOKUP(AJ887,Controle!$2:$3,2,FALSE)*14-8,"")</f>
        <v/>
      </c>
      <c r="AI887" s="108" t="str">
        <f>IF(AJ887&lt;&gt;"",HLOOKUP(AJ887,Controle!$2:$3,2,FALSE)+3,"")</f>
        <v/>
      </c>
      <c r="AJ887" s="105" t="str">
        <f t="shared" si="210"/>
        <v/>
      </c>
      <c r="AK887" s="101" t="str">
        <f t="shared" si="211"/>
        <v/>
      </c>
      <c r="AL887" s="89" t="str">
        <f t="shared" si="202"/>
        <v/>
      </c>
      <c r="AM887" s="89" t="str">
        <f t="shared" si="203"/>
        <v/>
      </c>
      <c r="AN887" s="89" t="str">
        <f t="shared" si="204"/>
        <v/>
      </c>
      <c r="AO887" s="89" t="str">
        <f t="shared" si="205"/>
        <v/>
      </c>
      <c r="AP887" s="89" t="str">
        <f t="shared" si="206"/>
        <v/>
      </c>
    </row>
    <row r="888" spans="1:42">
      <c r="A888" t="str">
        <f>IF(B888&lt;&gt;"",VLOOKUP(B888,'Agents Postes'!E$3:F$17,2,FALSE),"")</f>
        <v/>
      </c>
      <c r="B888" s="47"/>
      <c r="C888" s="53"/>
      <c r="D888" s="49"/>
      <c r="E888" s="49"/>
      <c r="F888" s="54"/>
      <c r="G888" s="50"/>
      <c r="H888" s="54"/>
      <c r="I888" s="50"/>
      <c r="J888" s="56"/>
      <c r="K888" s="49"/>
      <c r="L888" s="55"/>
      <c r="M888" s="52"/>
      <c r="N888" s="131"/>
      <c r="P888" s="64" t="str">
        <f t="shared" si="207"/>
        <v>NC</v>
      </c>
      <c r="X888" s="89"/>
      <c r="Y888" s="89" t="str">
        <f t="shared" si="197"/>
        <v/>
      </c>
      <c r="Z888" s="89" t="str">
        <f t="shared" si="198"/>
        <v/>
      </c>
      <c r="AA888" s="89" t="str">
        <f t="shared" si="199"/>
        <v/>
      </c>
      <c r="AB888" s="89" t="str">
        <f t="shared" si="200"/>
        <v/>
      </c>
      <c r="AC888" s="89" t="str">
        <f t="shared" si="201"/>
        <v/>
      </c>
      <c r="AD888" s="100" t="str">
        <f t="shared" si="208"/>
        <v/>
      </c>
      <c r="AE888" s="104" t="str">
        <f t="shared" si="209"/>
        <v/>
      </c>
      <c r="AF888" s="108" t="str">
        <f>IF(AE888&lt;&gt;"",HLOOKUP(AE888,Controle!$2:$3,2,FALSE)+3,"")</f>
        <v/>
      </c>
      <c r="AG888" s="104" t="str">
        <f>IF(AE888&lt;&gt;"",HLOOKUP(AE888,Controle!$2:$3,2,FALSE)+HLOOKUP(AE888,Controle!$2:$3,2,FALSE)*14-8,"")</f>
        <v/>
      </c>
      <c r="AH888" s="105" t="str">
        <f>IF(AJ888&lt;&gt;"",HLOOKUP(AJ888,Controle!$2:$3,2,FALSE)+HLOOKUP(AJ888,Controle!$2:$3,2,FALSE)*14-8,"")</f>
        <v/>
      </c>
      <c r="AI888" s="108" t="str">
        <f>IF(AJ888&lt;&gt;"",HLOOKUP(AJ888,Controle!$2:$3,2,FALSE)+3,"")</f>
        <v/>
      </c>
      <c r="AJ888" s="105" t="str">
        <f t="shared" si="210"/>
        <v/>
      </c>
      <c r="AK888" s="101" t="str">
        <f t="shared" si="211"/>
        <v/>
      </c>
      <c r="AL888" s="89" t="str">
        <f t="shared" si="202"/>
        <v/>
      </c>
      <c r="AM888" s="89" t="str">
        <f t="shared" si="203"/>
        <v/>
      </c>
      <c r="AN888" s="89" t="str">
        <f t="shared" si="204"/>
        <v/>
      </c>
      <c r="AO888" s="89" t="str">
        <f t="shared" si="205"/>
        <v/>
      </c>
      <c r="AP888" s="89" t="str">
        <f t="shared" si="206"/>
        <v/>
      </c>
    </row>
    <row r="889" spans="1:42">
      <c r="A889" t="str">
        <f>IF(B889&lt;&gt;"",VLOOKUP(B889,'Agents Postes'!E$3:F$17,2,FALSE),"")</f>
        <v/>
      </c>
      <c r="B889" s="57"/>
      <c r="C889" s="58"/>
      <c r="D889" s="59"/>
      <c r="E889" s="59"/>
      <c r="F889" s="60"/>
      <c r="G889" s="61"/>
      <c r="H889" s="60"/>
      <c r="I889" s="61"/>
      <c r="J889" s="63"/>
      <c r="K889" s="59"/>
      <c r="L889" s="62"/>
      <c r="M889" s="52"/>
      <c r="N889" s="130"/>
      <c r="P889" s="65" t="str">
        <f t="shared" si="207"/>
        <v>NC</v>
      </c>
      <c r="X889" s="89"/>
      <c r="Y889" s="89" t="str">
        <f t="shared" si="197"/>
        <v/>
      </c>
      <c r="Z889" s="89" t="str">
        <f t="shared" si="198"/>
        <v/>
      </c>
      <c r="AA889" s="89" t="str">
        <f t="shared" si="199"/>
        <v/>
      </c>
      <c r="AB889" s="89" t="str">
        <f t="shared" si="200"/>
        <v/>
      </c>
      <c r="AC889" s="89" t="str">
        <f t="shared" si="201"/>
        <v/>
      </c>
      <c r="AD889" s="100" t="str">
        <f t="shared" si="208"/>
        <v/>
      </c>
      <c r="AE889" s="104" t="str">
        <f t="shared" si="209"/>
        <v/>
      </c>
      <c r="AF889" s="108" t="str">
        <f>IF(AE889&lt;&gt;"",HLOOKUP(AE889,Controle!$2:$3,2,FALSE)+3,"")</f>
        <v/>
      </c>
      <c r="AG889" s="104" t="str">
        <f>IF(AE889&lt;&gt;"",HLOOKUP(AE889,Controle!$2:$3,2,FALSE)+HLOOKUP(AE889,Controle!$2:$3,2,FALSE)*14-8,"")</f>
        <v/>
      </c>
      <c r="AH889" s="105" t="str">
        <f>IF(AJ889&lt;&gt;"",HLOOKUP(AJ889,Controle!$2:$3,2,FALSE)+HLOOKUP(AJ889,Controle!$2:$3,2,FALSE)*14-8,"")</f>
        <v/>
      </c>
      <c r="AI889" s="108" t="str">
        <f>IF(AJ889&lt;&gt;"",HLOOKUP(AJ889,Controle!$2:$3,2,FALSE)+3,"")</f>
        <v/>
      </c>
      <c r="AJ889" s="105" t="str">
        <f t="shared" si="210"/>
        <v/>
      </c>
      <c r="AK889" s="101" t="str">
        <f t="shared" si="211"/>
        <v/>
      </c>
      <c r="AL889" s="89" t="str">
        <f t="shared" si="202"/>
        <v/>
      </c>
      <c r="AM889" s="89" t="str">
        <f t="shared" si="203"/>
        <v/>
      </c>
      <c r="AN889" s="89" t="str">
        <f t="shared" si="204"/>
        <v/>
      </c>
      <c r="AO889" s="89" t="str">
        <f t="shared" si="205"/>
        <v/>
      </c>
      <c r="AP889" s="89" t="str">
        <f t="shared" si="206"/>
        <v/>
      </c>
    </row>
    <row r="890" spans="1:42">
      <c r="A890" t="str">
        <f>IF(B890&lt;&gt;"",VLOOKUP(B890,'Agents Postes'!E$3:F$17,2,FALSE),"")</f>
        <v/>
      </c>
      <c r="B890" s="47"/>
      <c r="C890" s="53"/>
      <c r="D890" s="49"/>
      <c r="E890" s="49"/>
      <c r="F890" s="54"/>
      <c r="G890" s="50"/>
      <c r="H890" s="54"/>
      <c r="I890" s="50"/>
      <c r="J890" s="56"/>
      <c r="K890" s="49"/>
      <c r="L890" s="55"/>
      <c r="M890" s="52"/>
      <c r="N890" s="131"/>
      <c r="P890" s="64" t="str">
        <f t="shared" si="207"/>
        <v>NC</v>
      </c>
      <c r="X890" s="89"/>
      <c r="Y890" s="89" t="str">
        <f t="shared" si="197"/>
        <v/>
      </c>
      <c r="Z890" s="89" t="str">
        <f t="shared" si="198"/>
        <v/>
      </c>
      <c r="AA890" s="89" t="str">
        <f t="shared" si="199"/>
        <v/>
      </c>
      <c r="AB890" s="89" t="str">
        <f t="shared" si="200"/>
        <v/>
      </c>
      <c r="AC890" s="89" t="str">
        <f t="shared" si="201"/>
        <v/>
      </c>
      <c r="AD890" s="100" t="str">
        <f t="shared" si="208"/>
        <v/>
      </c>
      <c r="AE890" s="104" t="str">
        <f t="shared" si="209"/>
        <v/>
      </c>
      <c r="AF890" s="108" t="str">
        <f>IF(AE890&lt;&gt;"",HLOOKUP(AE890,Controle!$2:$3,2,FALSE)+3,"")</f>
        <v/>
      </c>
      <c r="AG890" s="104" t="str">
        <f>IF(AE890&lt;&gt;"",HLOOKUP(AE890,Controle!$2:$3,2,FALSE)+HLOOKUP(AE890,Controle!$2:$3,2,FALSE)*14-8,"")</f>
        <v/>
      </c>
      <c r="AH890" s="105" t="str">
        <f>IF(AJ890&lt;&gt;"",HLOOKUP(AJ890,Controle!$2:$3,2,FALSE)+HLOOKUP(AJ890,Controle!$2:$3,2,FALSE)*14-8,"")</f>
        <v/>
      </c>
      <c r="AI890" s="108" t="str">
        <f>IF(AJ890&lt;&gt;"",HLOOKUP(AJ890,Controle!$2:$3,2,FALSE)+3,"")</f>
        <v/>
      </c>
      <c r="AJ890" s="105" t="str">
        <f t="shared" si="210"/>
        <v/>
      </c>
      <c r="AK890" s="101" t="str">
        <f t="shared" si="211"/>
        <v/>
      </c>
      <c r="AL890" s="89" t="str">
        <f t="shared" si="202"/>
        <v/>
      </c>
      <c r="AM890" s="89" t="str">
        <f t="shared" si="203"/>
        <v/>
      </c>
      <c r="AN890" s="89" t="str">
        <f t="shared" si="204"/>
        <v/>
      </c>
      <c r="AO890" s="89" t="str">
        <f t="shared" si="205"/>
        <v/>
      </c>
      <c r="AP890" s="89" t="str">
        <f t="shared" si="206"/>
        <v/>
      </c>
    </row>
    <row r="891" spans="1:42">
      <c r="A891" t="str">
        <f>IF(B891&lt;&gt;"",VLOOKUP(B891,'Agents Postes'!E$3:F$17,2,FALSE),"")</f>
        <v/>
      </c>
      <c r="B891" s="57"/>
      <c r="C891" s="58"/>
      <c r="D891" s="59"/>
      <c r="E891" s="59"/>
      <c r="F891" s="60"/>
      <c r="G891" s="61"/>
      <c r="H891" s="60"/>
      <c r="I891" s="61"/>
      <c r="J891" s="63"/>
      <c r="K891" s="59"/>
      <c r="L891" s="62"/>
      <c r="M891" s="52"/>
      <c r="N891" s="130"/>
      <c r="P891" s="65" t="str">
        <f t="shared" si="207"/>
        <v>NC</v>
      </c>
      <c r="X891" s="89"/>
      <c r="Y891" s="89" t="str">
        <f t="shared" si="197"/>
        <v/>
      </c>
      <c r="Z891" s="89" t="str">
        <f t="shared" si="198"/>
        <v/>
      </c>
      <c r="AA891" s="89" t="str">
        <f t="shared" si="199"/>
        <v/>
      </c>
      <c r="AB891" s="89" t="str">
        <f t="shared" si="200"/>
        <v/>
      </c>
      <c r="AC891" s="89" t="str">
        <f t="shared" si="201"/>
        <v/>
      </c>
      <c r="AD891" s="100" t="str">
        <f t="shared" si="208"/>
        <v/>
      </c>
      <c r="AE891" s="104" t="str">
        <f t="shared" si="209"/>
        <v/>
      </c>
      <c r="AF891" s="108" t="str">
        <f>IF(AE891&lt;&gt;"",HLOOKUP(AE891,Controle!$2:$3,2,FALSE)+3,"")</f>
        <v/>
      </c>
      <c r="AG891" s="104" t="str">
        <f>IF(AE891&lt;&gt;"",HLOOKUP(AE891,Controle!$2:$3,2,FALSE)+HLOOKUP(AE891,Controle!$2:$3,2,FALSE)*14-8,"")</f>
        <v/>
      </c>
      <c r="AH891" s="105" t="str">
        <f>IF(AJ891&lt;&gt;"",HLOOKUP(AJ891,Controle!$2:$3,2,FALSE)+HLOOKUP(AJ891,Controle!$2:$3,2,FALSE)*14-8,"")</f>
        <v/>
      </c>
      <c r="AI891" s="108" t="str">
        <f>IF(AJ891&lt;&gt;"",HLOOKUP(AJ891,Controle!$2:$3,2,FALSE)+3,"")</f>
        <v/>
      </c>
      <c r="AJ891" s="105" t="str">
        <f t="shared" si="210"/>
        <v/>
      </c>
      <c r="AK891" s="101" t="str">
        <f t="shared" si="211"/>
        <v/>
      </c>
      <c r="AL891" s="89" t="str">
        <f t="shared" si="202"/>
        <v/>
      </c>
      <c r="AM891" s="89" t="str">
        <f t="shared" si="203"/>
        <v/>
      </c>
      <c r="AN891" s="89" t="str">
        <f t="shared" si="204"/>
        <v/>
      </c>
      <c r="AO891" s="89" t="str">
        <f t="shared" si="205"/>
        <v/>
      </c>
      <c r="AP891" s="89" t="str">
        <f t="shared" si="206"/>
        <v/>
      </c>
    </row>
    <row r="892" spans="1:42">
      <c r="A892" t="str">
        <f>IF(B892&lt;&gt;"",VLOOKUP(B892,'Agents Postes'!E$3:F$17,2,FALSE),"")</f>
        <v/>
      </c>
      <c r="B892" s="47"/>
      <c r="C892" s="53"/>
      <c r="D892" s="49"/>
      <c r="E892" s="49"/>
      <c r="F892" s="54"/>
      <c r="G892" s="50"/>
      <c r="H892" s="54"/>
      <c r="I892" s="50"/>
      <c r="J892" s="56"/>
      <c r="K892" s="49"/>
      <c r="L892" s="55"/>
      <c r="M892" s="52"/>
      <c r="N892" s="131"/>
      <c r="P892" s="64" t="str">
        <f t="shared" si="207"/>
        <v>NC</v>
      </c>
      <c r="X892" s="89"/>
      <c r="Y892" s="89" t="str">
        <f t="shared" si="197"/>
        <v/>
      </c>
      <c r="Z892" s="89" t="str">
        <f t="shared" si="198"/>
        <v/>
      </c>
      <c r="AA892" s="89" t="str">
        <f t="shared" si="199"/>
        <v/>
      </c>
      <c r="AB892" s="89" t="str">
        <f t="shared" si="200"/>
        <v/>
      </c>
      <c r="AC892" s="89" t="str">
        <f t="shared" si="201"/>
        <v/>
      </c>
      <c r="AD892" s="100" t="str">
        <f t="shared" si="208"/>
        <v/>
      </c>
      <c r="AE892" s="104" t="str">
        <f t="shared" si="209"/>
        <v/>
      </c>
      <c r="AF892" s="108" t="str">
        <f>IF(AE892&lt;&gt;"",HLOOKUP(AE892,Controle!$2:$3,2,FALSE)+3,"")</f>
        <v/>
      </c>
      <c r="AG892" s="104" t="str">
        <f>IF(AE892&lt;&gt;"",HLOOKUP(AE892,Controle!$2:$3,2,FALSE)+HLOOKUP(AE892,Controle!$2:$3,2,FALSE)*14-8,"")</f>
        <v/>
      </c>
      <c r="AH892" s="105" t="str">
        <f>IF(AJ892&lt;&gt;"",HLOOKUP(AJ892,Controle!$2:$3,2,FALSE)+HLOOKUP(AJ892,Controle!$2:$3,2,FALSE)*14-8,"")</f>
        <v/>
      </c>
      <c r="AI892" s="108" t="str">
        <f>IF(AJ892&lt;&gt;"",HLOOKUP(AJ892,Controle!$2:$3,2,FALSE)+3,"")</f>
        <v/>
      </c>
      <c r="AJ892" s="105" t="str">
        <f t="shared" si="210"/>
        <v/>
      </c>
      <c r="AK892" s="101" t="str">
        <f t="shared" si="211"/>
        <v/>
      </c>
      <c r="AL892" s="89" t="str">
        <f t="shared" si="202"/>
        <v/>
      </c>
      <c r="AM892" s="89" t="str">
        <f t="shared" si="203"/>
        <v/>
      </c>
      <c r="AN892" s="89" t="str">
        <f t="shared" si="204"/>
        <v/>
      </c>
      <c r="AO892" s="89" t="str">
        <f t="shared" si="205"/>
        <v/>
      </c>
      <c r="AP892" s="89" t="str">
        <f t="shared" si="206"/>
        <v/>
      </c>
    </row>
    <row r="893" spans="1:42">
      <c r="A893" t="str">
        <f>IF(B893&lt;&gt;"",VLOOKUP(B893,'Agents Postes'!E$3:F$17,2,FALSE),"")</f>
        <v/>
      </c>
      <c r="B893" s="57"/>
      <c r="C893" s="58"/>
      <c r="D893" s="59"/>
      <c r="E893" s="59"/>
      <c r="F893" s="60"/>
      <c r="G893" s="61"/>
      <c r="H893" s="60"/>
      <c r="I893" s="61"/>
      <c r="J893" s="63"/>
      <c r="K893" s="59"/>
      <c r="L893" s="62"/>
      <c r="M893" s="52"/>
      <c r="N893" s="130"/>
      <c r="P893" s="65" t="str">
        <f t="shared" si="207"/>
        <v>NC</v>
      </c>
      <c r="X893" s="89"/>
      <c r="Y893" s="89" t="str">
        <f t="shared" si="197"/>
        <v/>
      </c>
      <c r="Z893" s="89" t="str">
        <f t="shared" si="198"/>
        <v/>
      </c>
      <c r="AA893" s="89" t="str">
        <f t="shared" si="199"/>
        <v/>
      </c>
      <c r="AB893" s="89" t="str">
        <f t="shared" si="200"/>
        <v/>
      </c>
      <c r="AC893" s="89" t="str">
        <f t="shared" si="201"/>
        <v/>
      </c>
      <c r="AD893" s="100" t="str">
        <f t="shared" si="208"/>
        <v/>
      </c>
      <c r="AE893" s="104" t="str">
        <f t="shared" si="209"/>
        <v/>
      </c>
      <c r="AF893" s="108" t="str">
        <f>IF(AE893&lt;&gt;"",HLOOKUP(AE893,Controle!$2:$3,2,FALSE)+3,"")</f>
        <v/>
      </c>
      <c r="AG893" s="104" t="str">
        <f>IF(AE893&lt;&gt;"",HLOOKUP(AE893,Controle!$2:$3,2,FALSE)+HLOOKUP(AE893,Controle!$2:$3,2,FALSE)*14-8,"")</f>
        <v/>
      </c>
      <c r="AH893" s="105" t="str">
        <f>IF(AJ893&lt;&gt;"",HLOOKUP(AJ893,Controle!$2:$3,2,FALSE)+HLOOKUP(AJ893,Controle!$2:$3,2,FALSE)*14-8,"")</f>
        <v/>
      </c>
      <c r="AI893" s="108" t="str">
        <f>IF(AJ893&lt;&gt;"",HLOOKUP(AJ893,Controle!$2:$3,2,FALSE)+3,"")</f>
        <v/>
      </c>
      <c r="AJ893" s="105" t="str">
        <f t="shared" si="210"/>
        <v/>
      </c>
      <c r="AK893" s="101" t="str">
        <f t="shared" si="211"/>
        <v/>
      </c>
      <c r="AL893" s="89" t="str">
        <f t="shared" si="202"/>
        <v/>
      </c>
      <c r="AM893" s="89" t="str">
        <f t="shared" si="203"/>
        <v/>
      </c>
      <c r="AN893" s="89" t="str">
        <f t="shared" si="204"/>
        <v/>
      </c>
      <c r="AO893" s="89" t="str">
        <f t="shared" si="205"/>
        <v/>
      </c>
      <c r="AP893" s="89" t="str">
        <f t="shared" si="206"/>
        <v/>
      </c>
    </row>
    <row r="894" spans="1:42">
      <c r="A894" t="str">
        <f>IF(B894&lt;&gt;"",VLOOKUP(B894,'Agents Postes'!E$3:F$17,2,FALSE),"")</f>
        <v/>
      </c>
      <c r="B894" s="47"/>
      <c r="C894" s="53"/>
      <c r="D894" s="49"/>
      <c r="E894" s="49"/>
      <c r="F894" s="54"/>
      <c r="G894" s="50"/>
      <c r="H894" s="54"/>
      <c r="I894" s="50"/>
      <c r="J894" s="56"/>
      <c r="K894" s="49"/>
      <c r="L894" s="55"/>
      <c r="M894" s="52"/>
      <c r="N894" s="131"/>
      <c r="P894" s="64" t="str">
        <f t="shared" si="207"/>
        <v>NC</v>
      </c>
      <c r="X894" s="89"/>
      <c r="Y894" s="89" t="str">
        <f t="shared" si="197"/>
        <v/>
      </c>
      <c r="Z894" s="89" t="str">
        <f t="shared" si="198"/>
        <v/>
      </c>
      <c r="AA894" s="89" t="str">
        <f t="shared" si="199"/>
        <v/>
      </c>
      <c r="AB894" s="89" t="str">
        <f t="shared" si="200"/>
        <v/>
      </c>
      <c r="AC894" s="89" t="str">
        <f t="shared" si="201"/>
        <v/>
      </c>
      <c r="AD894" s="100" t="str">
        <f t="shared" si="208"/>
        <v/>
      </c>
      <c r="AE894" s="104" t="str">
        <f t="shared" si="209"/>
        <v/>
      </c>
      <c r="AF894" s="108" t="str">
        <f>IF(AE894&lt;&gt;"",HLOOKUP(AE894,Controle!$2:$3,2,FALSE)+3,"")</f>
        <v/>
      </c>
      <c r="AG894" s="104" t="str">
        <f>IF(AE894&lt;&gt;"",HLOOKUP(AE894,Controle!$2:$3,2,FALSE)+HLOOKUP(AE894,Controle!$2:$3,2,FALSE)*14-8,"")</f>
        <v/>
      </c>
      <c r="AH894" s="105" t="str">
        <f>IF(AJ894&lt;&gt;"",HLOOKUP(AJ894,Controle!$2:$3,2,FALSE)+HLOOKUP(AJ894,Controle!$2:$3,2,FALSE)*14-8,"")</f>
        <v/>
      </c>
      <c r="AI894" s="108" t="str">
        <f>IF(AJ894&lt;&gt;"",HLOOKUP(AJ894,Controle!$2:$3,2,FALSE)+3,"")</f>
        <v/>
      </c>
      <c r="AJ894" s="105" t="str">
        <f t="shared" si="210"/>
        <v/>
      </c>
      <c r="AK894" s="101" t="str">
        <f t="shared" si="211"/>
        <v/>
      </c>
      <c r="AL894" s="89" t="str">
        <f t="shared" si="202"/>
        <v/>
      </c>
      <c r="AM894" s="89" t="str">
        <f t="shared" si="203"/>
        <v/>
      </c>
      <c r="AN894" s="89" t="str">
        <f t="shared" si="204"/>
        <v/>
      </c>
      <c r="AO894" s="89" t="str">
        <f t="shared" si="205"/>
        <v/>
      </c>
      <c r="AP894" s="89" t="str">
        <f t="shared" si="206"/>
        <v/>
      </c>
    </row>
    <row r="895" spans="1:42">
      <c r="A895" t="str">
        <f>IF(B895&lt;&gt;"",VLOOKUP(B895,'Agents Postes'!E$3:F$17,2,FALSE),"")</f>
        <v/>
      </c>
      <c r="B895" s="57"/>
      <c r="C895" s="58"/>
      <c r="D895" s="59"/>
      <c r="E895" s="59"/>
      <c r="F895" s="60"/>
      <c r="G895" s="61"/>
      <c r="H895" s="60"/>
      <c r="I895" s="61"/>
      <c r="J895" s="63"/>
      <c r="K895" s="59"/>
      <c r="L895" s="62"/>
      <c r="M895" s="52"/>
      <c r="N895" s="130"/>
      <c r="P895" s="65" t="str">
        <f t="shared" si="207"/>
        <v>NC</v>
      </c>
      <c r="X895" s="89"/>
      <c r="Y895" s="89" t="str">
        <f t="shared" si="197"/>
        <v/>
      </c>
      <c r="Z895" s="89" t="str">
        <f t="shared" si="198"/>
        <v/>
      </c>
      <c r="AA895" s="89" t="str">
        <f t="shared" si="199"/>
        <v/>
      </c>
      <c r="AB895" s="89" t="str">
        <f t="shared" si="200"/>
        <v/>
      </c>
      <c r="AC895" s="89" t="str">
        <f t="shared" si="201"/>
        <v/>
      </c>
      <c r="AD895" s="100" t="str">
        <f t="shared" si="208"/>
        <v/>
      </c>
      <c r="AE895" s="104" t="str">
        <f t="shared" si="209"/>
        <v/>
      </c>
      <c r="AF895" s="108" t="str">
        <f>IF(AE895&lt;&gt;"",HLOOKUP(AE895,Controle!$2:$3,2,FALSE)+3,"")</f>
        <v/>
      </c>
      <c r="AG895" s="104" t="str">
        <f>IF(AE895&lt;&gt;"",HLOOKUP(AE895,Controle!$2:$3,2,FALSE)+HLOOKUP(AE895,Controle!$2:$3,2,FALSE)*14-8,"")</f>
        <v/>
      </c>
      <c r="AH895" s="105" t="str">
        <f>IF(AJ895&lt;&gt;"",HLOOKUP(AJ895,Controle!$2:$3,2,FALSE)+HLOOKUP(AJ895,Controle!$2:$3,2,FALSE)*14-8,"")</f>
        <v/>
      </c>
      <c r="AI895" s="108" t="str">
        <f>IF(AJ895&lt;&gt;"",HLOOKUP(AJ895,Controle!$2:$3,2,FALSE)+3,"")</f>
        <v/>
      </c>
      <c r="AJ895" s="105" t="str">
        <f t="shared" si="210"/>
        <v/>
      </c>
      <c r="AK895" s="101" t="str">
        <f t="shared" si="211"/>
        <v/>
      </c>
      <c r="AL895" s="89" t="str">
        <f t="shared" si="202"/>
        <v/>
      </c>
      <c r="AM895" s="89" t="str">
        <f t="shared" si="203"/>
        <v/>
      </c>
      <c r="AN895" s="89" t="str">
        <f t="shared" si="204"/>
        <v/>
      </c>
      <c r="AO895" s="89" t="str">
        <f t="shared" si="205"/>
        <v/>
      </c>
      <c r="AP895" s="89" t="str">
        <f t="shared" si="206"/>
        <v/>
      </c>
    </row>
    <row r="896" spans="1:42">
      <c r="A896" t="str">
        <f>IF(B896&lt;&gt;"",VLOOKUP(B896,'Agents Postes'!E$3:F$17,2,FALSE),"")</f>
        <v/>
      </c>
      <c r="B896" s="47"/>
      <c r="C896" s="53"/>
      <c r="D896" s="49"/>
      <c r="E896" s="49"/>
      <c r="F896" s="54"/>
      <c r="G896" s="50"/>
      <c r="H896" s="54"/>
      <c r="I896" s="50"/>
      <c r="J896" s="56"/>
      <c r="K896" s="49"/>
      <c r="L896" s="55"/>
      <c r="M896" s="52"/>
      <c r="N896" s="131"/>
      <c r="P896" s="64" t="str">
        <f t="shared" si="207"/>
        <v>NC</v>
      </c>
      <c r="X896" s="89"/>
      <c r="Y896" s="89" t="str">
        <f t="shared" si="197"/>
        <v/>
      </c>
      <c r="Z896" s="89" t="str">
        <f t="shared" si="198"/>
        <v/>
      </c>
      <c r="AA896" s="89" t="str">
        <f t="shared" si="199"/>
        <v/>
      </c>
      <c r="AB896" s="89" t="str">
        <f t="shared" si="200"/>
        <v/>
      </c>
      <c r="AC896" s="89" t="str">
        <f t="shared" si="201"/>
        <v/>
      </c>
      <c r="AD896" s="100" t="str">
        <f t="shared" si="208"/>
        <v/>
      </c>
      <c r="AE896" s="104" t="str">
        <f t="shared" si="209"/>
        <v/>
      </c>
      <c r="AF896" s="108" t="str">
        <f>IF(AE896&lt;&gt;"",HLOOKUP(AE896,Controle!$2:$3,2,FALSE)+3,"")</f>
        <v/>
      </c>
      <c r="AG896" s="104" t="str">
        <f>IF(AE896&lt;&gt;"",HLOOKUP(AE896,Controle!$2:$3,2,FALSE)+HLOOKUP(AE896,Controle!$2:$3,2,FALSE)*14-8,"")</f>
        <v/>
      </c>
      <c r="AH896" s="105" t="str">
        <f>IF(AJ896&lt;&gt;"",HLOOKUP(AJ896,Controle!$2:$3,2,FALSE)+HLOOKUP(AJ896,Controle!$2:$3,2,FALSE)*14-8,"")</f>
        <v/>
      </c>
      <c r="AI896" s="108" t="str">
        <f>IF(AJ896&lt;&gt;"",HLOOKUP(AJ896,Controle!$2:$3,2,FALSE)+3,"")</f>
        <v/>
      </c>
      <c r="AJ896" s="105" t="str">
        <f t="shared" si="210"/>
        <v/>
      </c>
      <c r="AK896" s="101" t="str">
        <f t="shared" si="211"/>
        <v/>
      </c>
      <c r="AL896" s="89" t="str">
        <f t="shared" si="202"/>
        <v/>
      </c>
      <c r="AM896" s="89" t="str">
        <f t="shared" si="203"/>
        <v/>
      </c>
      <c r="AN896" s="89" t="str">
        <f t="shared" si="204"/>
        <v/>
      </c>
      <c r="AO896" s="89" t="str">
        <f t="shared" si="205"/>
        <v/>
      </c>
      <c r="AP896" s="89" t="str">
        <f t="shared" si="206"/>
        <v/>
      </c>
    </row>
    <row r="897" spans="1:42">
      <c r="A897" t="str">
        <f>IF(B897&lt;&gt;"",VLOOKUP(B897,'Agents Postes'!E$3:F$17,2,FALSE),"")</f>
        <v/>
      </c>
      <c r="B897" s="57"/>
      <c r="C897" s="58"/>
      <c r="D897" s="59"/>
      <c r="E897" s="59"/>
      <c r="F897" s="60"/>
      <c r="G897" s="61"/>
      <c r="H897" s="60"/>
      <c r="I897" s="61"/>
      <c r="J897" s="63"/>
      <c r="K897" s="59"/>
      <c r="L897" s="62"/>
      <c r="M897" s="52"/>
      <c r="N897" s="130"/>
      <c r="P897" s="65" t="str">
        <f t="shared" si="207"/>
        <v>NC</v>
      </c>
      <c r="X897" s="89"/>
      <c r="Y897" s="89" t="str">
        <f t="shared" si="197"/>
        <v/>
      </c>
      <c r="Z897" s="89" t="str">
        <f t="shared" si="198"/>
        <v/>
      </c>
      <c r="AA897" s="89" t="str">
        <f t="shared" si="199"/>
        <v/>
      </c>
      <c r="AB897" s="89" t="str">
        <f t="shared" si="200"/>
        <v/>
      </c>
      <c r="AC897" s="89" t="str">
        <f t="shared" si="201"/>
        <v/>
      </c>
      <c r="AD897" s="100" t="str">
        <f t="shared" si="208"/>
        <v/>
      </c>
      <c r="AE897" s="104" t="str">
        <f t="shared" si="209"/>
        <v/>
      </c>
      <c r="AF897" s="108" t="str">
        <f>IF(AE897&lt;&gt;"",HLOOKUP(AE897,Controle!$2:$3,2,FALSE)+3,"")</f>
        <v/>
      </c>
      <c r="AG897" s="104" t="str">
        <f>IF(AE897&lt;&gt;"",HLOOKUP(AE897,Controle!$2:$3,2,FALSE)+HLOOKUP(AE897,Controle!$2:$3,2,FALSE)*14-8,"")</f>
        <v/>
      </c>
      <c r="AH897" s="105" t="str">
        <f>IF(AJ897&lt;&gt;"",HLOOKUP(AJ897,Controle!$2:$3,2,FALSE)+HLOOKUP(AJ897,Controle!$2:$3,2,FALSE)*14-8,"")</f>
        <v/>
      </c>
      <c r="AI897" s="108" t="str">
        <f>IF(AJ897&lt;&gt;"",HLOOKUP(AJ897,Controle!$2:$3,2,FALSE)+3,"")</f>
        <v/>
      </c>
      <c r="AJ897" s="105" t="str">
        <f t="shared" si="210"/>
        <v/>
      </c>
      <c r="AK897" s="101" t="str">
        <f t="shared" si="211"/>
        <v/>
      </c>
      <c r="AL897" s="89" t="str">
        <f t="shared" si="202"/>
        <v/>
      </c>
      <c r="AM897" s="89" t="str">
        <f t="shared" si="203"/>
        <v/>
      </c>
      <c r="AN897" s="89" t="str">
        <f t="shared" si="204"/>
        <v/>
      </c>
      <c r="AO897" s="89" t="str">
        <f t="shared" si="205"/>
        <v/>
      </c>
      <c r="AP897" s="89" t="str">
        <f t="shared" si="206"/>
        <v/>
      </c>
    </row>
    <row r="898" spans="1:42">
      <c r="A898" t="str">
        <f>IF(B898&lt;&gt;"",VLOOKUP(B898,'Agents Postes'!E$3:F$17,2,FALSE),"")</f>
        <v/>
      </c>
      <c r="B898" s="47"/>
      <c r="C898" s="53"/>
      <c r="D898" s="49"/>
      <c r="E898" s="49"/>
      <c r="F898" s="54"/>
      <c r="G898" s="50"/>
      <c r="H898" s="54"/>
      <c r="I898" s="50"/>
      <c r="J898" s="56"/>
      <c r="K898" s="49"/>
      <c r="L898" s="55"/>
      <c r="M898" s="52"/>
      <c r="N898" s="131"/>
      <c r="P898" s="64" t="str">
        <f t="shared" si="207"/>
        <v>NC</v>
      </c>
      <c r="X898" s="89"/>
      <c r="Y898" s="89" t="str">
        <f t="shared" ref="Y898:Y961" si="212">IF(D898&lt;&gt;"",IF(NETWORKDAYS($D898,$D898,Feries)&gt;=1,1,0),"")</f>
        <v/>
      </c>
      <c r="Z898" s="89" t="str">
        <f t="shared" ref="Z898:Z961" si="213">IF(D898&lt;&gt;"",IF(NETWORKDAYS($D898,$D898+1,Feries)&gt;=1,1,0),"")</f>
        <v/>
      </c>
      <c r="AA898" s="89" t="str">
        <f t="shared" ref="AA898:AA961" si="214">IF(D898&lt;&gt;"",IF(NETWORKDAYS($D898,$D898+2,Feries)&gt;=1,1,0),"")</f>
        <v/>
      </c>
      <c r="AB898" s="89" t="str">
        <f t="shared" ref="AB898:AB961" si="215">IF(D898&lt;&gt;"",IF(NETWORKDAYS($D898,$D898+3,Feries)&gt;=1,1,0),"")</f>
        <v/>
      </c>
      <c r="AC898" s="89" t="str">
        <f t="shared" ref="AC898:AC961" si="216">IF(D898&lt;&gt;"",IF(NETWORKDAYS($D898,$D898+4,Feries)&gt;=1,1,0),"")</f>
        <v/>
      </c>
      <c r="AD898" s="100" t="str">
        <f t="shared" si="208"/>
        <v/>
      </c>
      <c r="AE898" s="104" t="str">
        <f t="shared" si="209"/>
        <v/>
      </c>
      <c r="AF898" s="108" t="str">
        <f>IF(AE898&lt;&gt;"",HLOOKUP(AE898,Controle!$2:$3,2,FALSE)+3,"")</f>
        <v/>
      </c>
      <c r="AG898" s="104" t="str">
        <f>IF(AE898&lt;&gt;"",HLOOKUP(AE898,Controle!$2:$3,2,FALSE)+HLOOKUP(AE898,Controle!$2:$3,2,FALSE)*14-8,"")</f>
        <v/>
      </c>
      <c r="AH898" s="105" t="str">
        <f>IF(AJ898&lt;&gt;"",HLOOKUP(AJ898,Controle!$2:$3,2,FALSE)+HLOOKUP(AJ898,Controle!$2:$3,2,FALSE)*14-8,"")</f>
        <v/>
      </c>
      <c r="AI898" s="108" t="str">
        <f>IF(AJ898&lt;&gt;"",HLOOKUP(AJ898,Controle!$2:$3,2,FALSE)+3,"")</f>
        <v/>
      </c>
      <c r="AJ898" s="105" t="str">
        <f t="shared" si="210"/>
        <v/>
      </c>
      <c r="AK898" s="101" t="str">
        <f t="shared" si="211"/>
        <v/>
      </c>
      <c r="AL898" s="89" t="str">
        <f t="shared" ref="AL898:AL961" si="217">IF(E898&lt;&gt;"",IF(OR(NETWORKDAYS($E898,$E898-4,Feries)=1,NETWORKDAYS($E898,$E898-4,Feries)&lt;0),1,0),"")</f>
        <v/>
      </c>
      <c r="AM898" s="89" t="str">
        <f t="shared" ref="AM898:AM961" si="218">IF(E898&lt;&gt;"",IF(OR(NETWORKDAYS($E898,$E898-3,Feries)=1,NETWORKDAYS($E898,$E898-3,Feries)&lt;0),1,0),"")</f>
        <v/>
      </c>
      <c r="AN898" s="89" t="str">
        <f t="shared" ref="AN898:AN961" si="219">IF(E898&lt;&gt;"",IF(OR(NETWORKDAYS($E898,$E898-2,Feries)=1,NETWORKDAYS($E898,$E898-2,Feries)&lt;0),1,0),"")</f>
        <v/>
      </c>
      <c r="AO898" s="89" t="str">
        <f t="shared" ref="AO898:AO961" si="220">IF(E898&lt;&gt;"",IF(OR(NETWORKDAYS($E898,$E898-1,Feries)=1,NETWORKDAYS($E898,$E898-1,Feries)&lt;0),1,0),"")</f>
        <v/>
      </c>
      <c r="AP898" s="89" t="str">
        <f t="shared" ref="AP898:AP961" si="221">IF(E898&lt;&gt;"",IF(OR(NETWORKDAYS($E898,$E898,Feries)=1,NETWORKDAYS($E898,$E898,Feries)&lt;0),1,0),"")</f>
        <v/>
      </c>
    </row>
    <row r="899" spans="1:42">
      <c r="A899" t="str">
        <f>IF(B899&lt;&gt;"",VLOOKUP(B899,'Agents Postes'!E$3:F$17,2,FALSE),"")</f>
        <v/>
      </c>
      <c r="B899" s="57"/>
      <c r="C899" s="58"/>
      <c r="D899" s="59"/>
      <c r="E899" s="59"/>
      <c r="F899" s="60"/>
      <c r="G899" s="61"/>
      <c r="H899" s="60"/>
      <c r="I899" s="61"/>
      <c r="J899" s="63"/>
      <c r="K899" s="59"/>
      <c r="L899" s="62"/>
      <c r="M899" s="52"/>
      <c r="N899" s="130"/>
      <c r="P899" s="65" t="str">
        <f t="shared" ref="P899:P962" si="222">IF(OR(B899="",C899="",E899="",SUM(F899:K899)=0,AND(S$1&lt;&gt;"",D899&lt;S$1),AND(S$3&lt;&gt;"",E899&gt;S$3),AND(SUM(F899:G899)&gt;0,OR(F899=0,G899=0)),AND(SUM(H899:I899)&gt;0,OR(H899=0,I899=0)),AND(SUM(J899:K899)&gt;0,OR(J899=0,K899=0)),ISERROR(MONTH(D899)),ISERROR(MONTH(E899))),"NC","")</f>
        <v>NC</v>
      </c>
      <c r="X899" s="89"/>
      <c r="Y899" s="89" t="str">
        <f t="shared" si="212"/>
        <v/>
      </c>
      <c r="Z899" s="89" t="str">
        <f t="shared" si="213"/>
        <v/>
      </c>
      <c r="AA899" s="89" t="str">
        <f t="shared" si="214"/>
        <v/>
      </c>
      <c r="AB899" s="89" t="str">
        <f t="shared" si="215"/>
        <v/>
      </c>
      <c r="AC899" s="89" t="str">
        <f t="shared" si="216"/>
        <v/>
      </c>
      <c r="AD899" s="100" t="str">
        <f t="shared" si="208"/>
        <v/>
      </c>
      <c r="AE899" s="104" t="str">
        <f t="shared" si="209"/>
        <v/>
      </c>
      <c r="AF899" s="108" t="str">
        <f>IF(AE899&lt;&gt;"",HLOOKUP(AE899,Controle!$2:$3,2,FALSE)+3,"")</f>
        <v/>
      </c>
      <c r="AG899" s="104" t="str">
        <f>IF(AE899&lt;&gt;"",HLOOKUP(AE899,Controle!$2:$3,2,FALSE)+HLOOKUP(AE899,Controle!$2:$3,2,FALSE)*14-8,"")</f>
        <v/>
      </c>
      <c r="AH899" s="105" t="str">
        <f>IF(AJ899&lt;&gt;"",HLOOKUP(AJ899,Controle!$2:$3,2,FALSE)+HLOOKUP(AJ899,Controle!$2:$3,2,FALSE)*14-8,"")</f>
        <v/>
      </c>
      <c r="AI899" s="108" t="str">
        <f>IF(AJ899&lt;&gt;"",HLOOKUP(AJ899,Controle!$2:$3,2,FALSE)+3,"")</f>
        <v/>
      </c>
      <c r="AJ899" s="105" t="str">
        <f t="shared" si="210"/>
        <v/>
      </c>
      <c r="AK899" s="101" t="str">
        <f t="shared" si="211"/>
        <v/>
      </c>
      <c r="AL899" s="89" t="str">
        <f t="shared" si="217"/>
        <v/>
      </c>
      <c r="AM899" s="89" t="str">
        <f t="shared" si="218"/>
        <v/>
      </c>
      <c r="AN899" s="89" t="str">
        <f t="shared" si="219"/>
        <v/>
      </c>
      <c r="AO899" s="89" t="str">
        <f t="shared" si="220"/>
        <v/>
      </c>
      <c r="AP899" s="89" t="str">
        <f t="shared" si="221"/>
        <v/>
      </c>
    </row>
    <row r="900" spans="1:42">
      <c r="A900" t="str">
        <f>IF(B900&lt;&gt;"",VLOOKUP(B900,'Agents Postes'!E$3:F$17,2,FALSE),"")</f>
        <v/>
      </c>
      <c r="B900" s="47"/>
      <c r="C900" s="53"/>
      <c r="D900" s="49"/>
      <c r="E900" s="49"/>
      <c r="F900" s="54"/>
      <c r="G900" s="50"/>
      <c r="H900" s="54"/>
      <c r="I900" s="50"/>
      <c r="J900" s="56"/>
      <c r="K900" s="49"/>
      <c r="L900" s="55"/>
      <c r="M900" s="52"/>
      <c r="N900" s="131"/>
      <c r="P900" s="64" t="str">
        <f t="shared" si="222"/>
        <v>NC</v>
      </c>
      <c r="X900" s="89"/>
      <c r="Y900" s="89" t="str">
        <f t="shared" si="212"/>
        <v/>
      </c>
      <c r="Z900" s="89" t="str">
        <f t="shared" si="213"/>
        <v/>
      </c>
      <c r="AA900" s="89" t="str">
        <f t="shared" si="214"/>
        <v/>
      </c>
      <c r="AB900" s="89" t="str">
        <f t="shared" si="215"/>
        <v/>
      </c>
      <c r="AC900" s="89" t="str">
        <f t="shared" si="216"/>
        <v/>
      </c>
      <c r="AD900" s="100" t="str">
        <f t="shared" si="208"/>
        <v/>
      </c>
      <c r="AE900" s="104" t="str">
        <f t="shared" si="209"/>
        <v/>
      </c>
      <c r="AF900" s="108" t="str">
        <f>IF(AE900&lt;&gt;"",HLOOKUP(AE900,Controle!$2:$3,2,FALSE)+3,"")</f>
        <v/>
      </c>
      <c r="AG900" s="104" t="str">
        <f>IF(AE900&lt;&gt;"",HLOOKUP(AE900,Controle!$2:$3,2,FALSE)+HLOOKUP(AE900,Controle!$2:$3,2,FALSE)*14-8,"")</f>
        <v/>
      </c>
      <c r="AH900" s="105" t="str">
        <f>IF(AJ900&lt;&gt;"",HLOOKUP(AJ900,Controle!$2:$3,2,FALSE)+HLOOKUP(AJ900,Controle!$2:$3,2,FALSE)*14-8,"")</f>
        <v/>
      </c>
      <c r="AI900" s="108" t="str">
        <f>IF(AJ900&lt;&gt;"",HLOOKUP(AJ900,Controle!$2:$3,2,FALSE)+3,"")</f>
        <v/>
      </c>
      <c r="AJ900" s="105" t="str">
        <f t="shared" si="210"/>
        <v/>
      </c>
      <c r="AK900" s="101" t="str">
        <f t="shared" si="211"/>
        <v/>
      </c>
      <c r="AL900" s="89" t="str">
        <f t="shared" si="217"/>
        <v/>
      </c>
      <c r="AM900" s="89" t="str">
        <f t="shared" si="218"/>
        <v/>
      </c>
      <c r="AN900" s="89" t="str">
        <f t="shared" si="219"/>
        <v/>
      </c>
      <c r="AO900" s="89" t="str">
        <f t="shared" si="220"/>
        <v/>
      </c>
      <c r="AP900" s="89" t="str">
        <f t="shared" si="221"/>
        <v/>
      </c>
    </row>
    <row r="901" spans="1:42">
      <c r="A901" t="str">
        <f>IF(B901&lt;&gt;"",VLOOKUP(B901,'Agents Postes'!E$3:F$17,2,FALSE),"")</f>
        <v/>
      </c>
      <c r="B901" s="57"/>
      <c r="C901" s="58"/>
      <c r="D901" s="59"/>
      <c r="E901" s="59"/>
      <c r="F901" s="60"/>
      <c r="G901" s="61"/>
      <c r="H901" s="60"/>
      <c r="I901" s="61"/>
      <c r="J901" s="63"/>
      <c r="K901" s="59"/>
      <c r="L901" s="62"/>
      <c r="M901" s="52"/>
      <c r="N901" s="130"/>
      <c r="P901" s="65" t="str">
        <f t="shared" si="222"/>
        <v>NC</v>
      </c>
      <c r="X901" s="89"/>
      <c r="Y901" s="89" t="str">
        <f t="shared" si="212"/>
        <v/>
      </c>
      <c r="Z901" s="89" t="str">
        <f t="shared" si="213"/>
        <v/>
      </c>
      <c r="AA901" s="89" t="str">
        <f t="shared" si="214"/>
        <v/>
      </c>
      <c r="AB901" s="89" t="str">
        <f t="shared" si="215"/>
        <v/>
      </c>
      <c r="AC901" s="89" t="str">
        <f t="shared" si="216"/>
        <v/>
      </c>
      <c r="AD901" s="100" t="str">
        <f t="shared" ref="AD901:AD964" si="223">IF(D901&lt;&gt;"",IF(Y901=1,0,IF(Z901=1,1,IF(AA901=1,2,IF(AB901=1,3,IF(AB901=1,4,5))))),"")</f>
        <v/>
      </c>
      <c r="AE901" s="104" t="str">
        <f t="shared" ref="AE901:AE964" si="224">IF(D901&lt;&gt;"",D901+AD901,"")</f>
        <v/>
      </c>
      <c r="AF901" s="108" t="str">
        <f>IF(AE901&lt;&gt;"",HLOOKUP(AE901,Controle!$2:$3,2,FALSE)+3,"")</f>
        <v/>
      </c>
      <c r="AG901" s="104" t="str">
        <f>IF(AE901&lt;&gt;"",HLOOKUP(AE901,Controle!$2:$3,2,FALSE)+HLOOKUP(AE901,Controle!$2:$3,2,FALSE)*14-8,"")</f>
        <v/>
      </c>
      <c r="AH901" s="105" t="str">
        <f>IF(AJ901&lt;&gt;"",HLOOKUP(AJ901,Controle!$2:$3,2,FALSE)+HLOOKUP(AJ901,Controle!$2:$3,2,FALSE)*14-8,"")</f>
        <v/>
      </c>
      <c r="AI901" s="108" t="str">
        <f>IF(AJ901&lt;&gt;"",HLOOKUP(AJ901,Controle!$2:$3,2,FALSE)+3,"")</f>
        <v/>
      </c>
      <c r="AJ901" s="105" t="str">
        <f t="shared" ref="AJ901:AJ964" si="225">IF(E901&lt;&gt;"",E901-AK901,"")</f>
        <v/>
      </c>
      <c r="AK901" s="101" t="str">
        <f t="shared" ref="AK901:AK964" si="226">IF(E901&lt;&gt;"",IF(AP901=1,0,IF(AO901=1,1,IF(AN901=1,2,IF(AM901=1,1,IF(AL901=1,4,5))))),"")</f>
        <v/>
      </c>
      <c r="AL901" s="89" t="str">
        <f t="shared" si="217"/>
        <v/>
      </c>
      <c r="AM901" s="89" t="str">
        <f t="shared" si="218"/>
        <v/>
      </c>
      <c r="AN901" s="89" t="str">
        <f t="shared" si="219"/>
        <v/>
      </c>
      <c r="AO901" s="89" t="str">
        <f t="shared" si="220"/>
        <v/>
      </c>
      <c r="AP901" s="89" t="str">
        <f t="shared" si="221"/>
        <v/>
      </c>
    </row>
    <row r="902" spans="1:42">
      <c r="A902" t="str">
        <f>IF(B902&lt;&gt;"",VLOOKUP(B902,'Agents Postes'!E$3:F$17,2,FALSE),"")</f>
        <v/>
      </c>
      <c r="B902" s="47"/>
      <c r="C902" s="53"/>
      <c r="D902" s="49"/>
      <c r="E902" s="49"/>
      <c r="F902" s="54"/>
      <c r="G902" s="50"/>
      <c r="H902" s="54"/>
      <c r="I902" s="50"/>
      <c r="J902" s="56"/>
      <c r="K902" s="49"/>
      <c r="L902" s="55"/>
      <c r="M902" s="52"/>
      <c r="N902" s="131"/>
      <c r="P902" s="64" t="str">
        <f t="shared" si="222"/>
        <v>NC</v>
      </c>
      <c r="X902" s="89"/>
      <c r="Y902" s="89" t="str">
        <f t="shared" si="212"/>
        <v/>
      </c>
      <c r="Z902" s="89" t="str">
        <f t="shared" si="213"/>
        <v/>
      </c>
      <c r="AA902" s="89" t="str">
        <f t="shared" si="214"/>
        <v/>
      </c>
      <c r="AB902" s="89" t="str">
        <f t="shared" si="215"/>
        <v/>
      </c>
      <c r="AC902" s="89" t="str">
        <f t="shared" si="216"/>
        <v/>
      </c>
      <c r="AD902" s="100" t="str">
        <f t="shared" si="223"/>
        <v/>
      </c>
      <c r="AE902" s="104" t="str">
        <f t="shared" si="224"/>
        <v/>
      </c>
      <c r="AF902" s="108" t="str">
        <f>IF(AE902&lt;&gt;"",HLOOKUP(AE902,Controle!$2:$3,2,FALSE)+3,"")</f>
        <v/>
      </c>
      <c r="AG902" s="104" t="str">
        <f>IF(AE902&lt;&gt;"",HLOOKUP(AE902,Controle!$2:$3,2,FALSE)+HLOOKUP(AE902,Controle!$2:$3,2,FALSE)*14-8,"")</f>
        <v/>
      </c>
      <c r="AH902" s="105" t="str">
        <f>IF(AJ902&lt;&gt;"",HLOOKUP(AJ902,Controle!$2:$3,2,FALSE)+HLOOKUP(AJ902,Controle!$2:$3,2,FALSE)*14-8,"")</f>
        <v/>
      </c>
      <c r="AI902" s="108" t="str">
        <f>IF(AJ902&lt;&gt;"",HLOOKUP(AJ902,Controle!$2:$3,2,FALSE)+3,"")</f>
        <v/>
      </c>
      <c r="AJ902" s="105" t="str">
        <f t="shared" si="225"/>
        <v/>
      </c>
      <c r="AK902" s="101" t="str">
        <f t="shared" si="226"/>
        <v/>
      </c>
      <c r="AL902" s="89" t="str">
        <f t="shared" si="217"/>
        <v/>
      </c>
      <c r="AM902" s="89" t="str">
        <f t="shared" si="218"/>
        <v/>
      </c>
      <c r="AN902" s="89" t="str">
        <f t="shared" si="219"/>
        <v/>
      </c>
      <c r="AO902" s="89" t="str">
        <f t="shared" si="220"/>
        <v/>
      </c>
      <c r="AP902" s="89" t="str">
        <f t="shared" si="221"/>
        <v/>
      </c>
    </row>
    <row r="903" spans="1:42">
      <c r="A903" t="str">
        <f>IF(B903&lt;&gt;"",VLOOKUP(B903,'Agents Postes'!E$3:F$17,2,FALSE),"")</f>
        <v/>
      </c>
      <c r="B903" s="57"/>
      <c r="C903" s="58"/>
      <c r="D903" s="59"/>
      <c r="E903" s="59"/>
      <c r="F903" s="60"/>
      <c r="G903" s="61"/>
      <c r="H903" s="60"/>
      <c r="I903" s="61"/>
      <c r="J903" s="63"/>
      <c r="K903" s="59"/>
      <c r="L903" s="62"/>
      <c r="M903" s="52"/>
      <c r="N903" s="130"/>
      <c r="P903" s="65" t="str">
        <f t="shared" si="222"/>
        <v>NC</v>
      </c>
      <c r="X903" s="89"/>
      <c r="Y903" s="89" t="str">
        <f t="shared" si="212"/>
        <v/>
      </c>
      <c r="Z903" s="89" t="str">
        <f t="shared" si="213"/>
        <v/>
      </c>
      <c r="AA903" s="89" t="str">
        <f t="shared" si="214"/>
        <v/>
      </c>
      <c r="AB903" s="89" t="str">
        <f t="shared" si="215"/>
        <v/>
      </c>
      <c r="AC903" s="89" t="str">
        <f t="shared" si="216"/>
        <v/>
      </c>
      <c r="AD903" s="100" t="str">
        <f t="shared" si="223"/>
        <v/>
      </c>
      <c r="AE903" s="104" t="str">
        <f t="shared" si="224"/>
        <v/>
      </c>
      <c r="AF903" s="108" t="str">
        <f>IF(AE903&lt;&gt;"",HLOOKUP(AE903,Controle!$2:$3,2,FALSE)+3,"")</f>
        <v/>
      </c>
      <c r="AG903" s="104" t="str">
        <f>IF(AE903&lt;&gt;"",HLOOKUP(AE903,Controle!$2:$3,2,FALSE)+HLOOKUP(AE903,Controle!$2:$3,2,FALSE)*14-8,"")</f>
        <v/>
      </c>
      <c r="AH903" s="105" t="str">
        <f>IF(AJ903&lt;&gt;"",HLOOKUP(AJ903,Controle!$2:$3,2,FALSE)+HLOOKUP(AJ903,Controle!$2:$3,2,FALSE)*14-8,"")</f>
        <v/>
      </c>
      <c r="AI903" s="108" t="str">
        <f>IF(AJ903&lt;&gt;"",HLOOKUP(AJ903,Controle!$2:$3,2,FALSE)+3,"")</f>
        <v/>
      </c>
      <c r="AJ903" s="105" t="str">
        <f t="shared" si="225"/>
        <v/>
      </c>
      <c r="AK903" s="101" t="str">
        <f t="shared" si="226"/>
        <v/>
      </c>
      <c r="AL903" s="89" t="str">
        <f t="shared" si="217"/>
        <v/>
      </c>
      <c r="AM903" s="89" t="str">
        <f t="shared" si="218"/>
        <v/>
      </c>
      <c r="AN903" s="89" t="str">
        <f t="shared" si="219"/>
        <v/>
      </c>
      <c r="AO903" s="89" t="str">
        <f t="shared" si="220"/>
        <v/>
      </c>
      <c r="AP903" s="89" t="str">
        <f t="shared" si="221"/>
        <v/>
      </c>
    </row>
    <row r="904" spans="1:42">
      <c r="A904" t="str">
        <f>IF(B904&lt;&gt;"",VLOOKUP(B904,'Agents Postes'!E$3:F$17,2,FALSE),"")</f>
        <v/>
      </c>
      <c r="B904" s="47"/>
      <c r="C904" s="53"/>
      <c r="D904" s="49"/>
      <c r="E904" s="49"/>
      <c r="F904" s="54"/>
      <c r="G904" s="50"/>
      <c r="H904" s="54"/>
      <c r="I904" s="50"/>
      <c r="J904" s="56"/>
      <c r="K904" s="49"/>
      <c r="L904" s="55"/>
      <c r="M904" s="52"/>
      <c r="N904" s="131"/>
      <c r="P904" s="64" t="str">
        <f t="shared" si="222"/>
        <v>NC</v>
      </c>
      <c r="X904" s="89"/>
      <c r="Y904" s="89" t="str">
        <f t="shared" si="212"/>
        <v/>
      </c>
      <c r="Z904" s="89" t="str">
        <f t="shared" si="213"/>
        <v/>
      </c>
      <c r="AA904" s="89" t="str">
        <f t="shared" si="214"/>
        <v/>
      </c>
      <c r="AB904" s="89" t="str">
        <f t="shared" si="215"/>
        <v/>
      </c>
      <c r="AC904" s="89" t="str">
        <f t="shared" si="216"/>
        <v/>
      </c>
      <c r="AD904" s="100" t="str">
        <f t="shared" si="223"/>
        <v/>
      </c>
      <c r="AE904" s="104" t="str">
        <f t="shared" si="224"/>
        <v/>
      </c>
      <c r="AF904" s="108" t="str">
        <f>IF(AE904&lt;&gt;"",HLOOKUP(AE904,Controle!$2:$3,2,FALSE)+3,"")</f>
        <v/>
      </c>
      <c r="AG904" s="104" t="str">
        <f>IF(AE904&lt;&gt;"",HLOOKUP(AE904,Controle!$2:$3,2,FALSE)+HLOOKUP(AE904,Controle!$2:$3,2,FALSE)*14-8,"")</f>
        <v/>
      </c>
      <c r="AH904" s="105" t="str">
        <f>IF(AJ904&lt;&gt;"",HLOOKUP(AJ904,Controle!$2:$3,2,FALSE)+HLOOKUP(AJ904,Controle!$2:$3,2,FALSE)*14-8,"")</f>
        <v/>
      </c>
      <c r="AI904" s="108" t="str">
        <f>IF(AJ904&lt;&gt;"",HLOOKUP(AJ904,Controle!$2:$3,2,FALSE)+3,"")</f>
        <v/>
      </c>
      <c r="AJ904" s="105" t="str">
        <f t="shared" si="225"/>
        <v/>
      </c>
      <c r="AK904" s="101" t="str">
        <f t="shared" si="226"/>
        <v/>
      </c>
      <c r="AL904" s="89" t="str">
        <f t="shared" si="217"/>
        <v/>
      </c>
      <c r="AM904" s="89" t="str">
        <f t="shared" si="218"/>
        <v/>
      </c>
      <c r="AN904" s="89" t="str">
        <f t="shared" si="219"/>
        <v/>
      </c>
      <c r="AO904" s="89" t="str">
        <f t="shared" si="220"/>
        <v/>
      </c>
      <c r="AP904" s="89" t="str">
        <f t="shared" si="221"/>
        <v/>
      </c>
    </row>
    <row r="905" spans="1:42">
      <c r="A905" t="str">
        <f>IF(B905&lt;&gt;"",VLOOKUP(B905,'Agents Postes'!E$3:F$17,2,FALSE),"")</f>
        <v/>
      </c>
      <c r="B905" s="57"/>
      <c r="C905" s="58"/>
      <c r="D905" s="59"/>
      <c r="E905" s="59"/>
      <c r="F905" s="60"/>
      <c r="G905" s="61"/>
      <c r="H905" s="60"/>
      <c r="I905" s="61"/>
      <c r="J905" s="63"/>
      <c r="K905" s="59"/>
      <c r="L905" s="62"/>
      <c r="M905" s="52"/>
      <c r="N905" s="130"/>
      <c r="P905" s="65" t="str">
        <f t="shared" si="222"/>
        <v>NC</v>
      </c>
      <c r="X905" s="89"/>
      <c r="Y905" s="89" t="str">
        <f t="shared" si="212"/>
        <v/>
      </c>
      <c r="Z905" s="89" t="str">
        <f t="shared" si="213"/>
        <v/>
      </c>
      <c r="AA905" s="89" t="str">
        <f t="shared" si="214"/>
        <v/>
      </c>
      <c r="AB905" s="89" t="str">
        <f t="shared" si="215"/>
        <v/>
      </c>
      <c r="AC905" s="89" t="str">
        <f t="shared" si="216"/>
        <v/>
      </c>
      <c r="AD905" s="100" t="str">
        <f t="shared" si="223"/>
        <v/>
      </c>
      <c r="AE905" s="104" t="str">
        <f t="shared" si="224"/>
        <v/>
      </c>
      <c r="AF905" s="108" t="str">
        <f>IF(AE905&lt;&gt;"",HLOOKUP(AE905,Controle!$2:$3,2,FALSE)+3,"")</f>
        <v/>
      </c>
      <c r="AG905" s="104" t="str">
        <f>IF(AE905&lt;&gt;"",HLOOKUP(AE905,Controle!$2:$3,2,FALSE)+HLOOKUP(AE905,Controle!$2:$3,2,FALSE)*14-8,"")</f>
        <v/>
      </c>
      <c r="AH905" s="105" t="str">
        <f>IF(AJ905&lt;&gt;"",HLOOKUP(AJ905,Controle!$2:$3,2,FALSE)+HLOOKUP(AJ905,Controle!$2:$3,2,FALSE)*14-8,"")</f>
        <v/>
      </c>
      <c r="AI905" s="108" t="str">
        <f>IF(AJ905&lt;&gt;"",HLOOKUP(AJ905,Controle!$2:$3,2,FALSE)+3,"")</f>
        <v/>
      </c>
      <c r="AJ905" s="105" t="str">
        <f t="shared" si="225"/>
        <v/>
      </c>
      <c r="AK905" s="101" t="str">
        <f t="shared" si="226"/>
        <v/>
      </c>
      <c r="AL905" s="89" t="str">
        <f t="shared" si="217"/>
        <v/>
      </c>
      <c r="AM905" s="89" t="str">
        <f t="shared" si="218"/>
        <v/>
      </c>
      <c r="AN905" s="89" t="str">
        <f t="shared" si="219"/>
        <v/>
      </c>
      <c r="AO905" s="89" t="str">
        <f t="shared" si="220"/>
        <v/>
      </c>
      <c r="AP905" s="89" t="str">
        <f t="shared" si="221"/>
        <v/>
      </c>
    </row>
    <row r="906" spans="1:42">
      <c r="A906" t="str">
        <f>IF(B906&lt;&gt;"",VLOOKUP(B906,'Agents Postes'!E$3:F$17,2,FALSE),"")</f>
        <v/>
      </c>
      <c r="B906" s="47"/>
      <c r="C906" s="53"/>
      <c r="D906" s="49"/>
      <c r="E906" s="49"/>
      <c r="F906" s="54"/>
      <c r="G906" s="50"/>
      <c r="H906" s="54"/>
      <c r="I906" s="50"/>
      <c r="J906" s="56"/>
      <c r="K906" s="49"/>
      <c r="L906" s="55"/>
      <c r="M906" s="52"/>
      <c r="N906" s="131"/>
      <c r="P906" s="64" t="str">
        <f t="shared" si="222"/>
        <v>NC</v>
      </c>
      <c r="X906" s="89"/>
      <c r="Y906" s="89" t="str">
        <f t="shared" si="212"/>
        <v/>
      </c>
      <c r="Z906" s="89" t="str">
        <f t="shared" si="213"/>
        <v/>
      </c>
      <c r="AA906" s="89" t="str">
        <f t="shared" si="214"/>
        <v/>
      </c>
      <c r="AB906" s="89" t="str">
        <f t="shared" si="215"/>
        <v/>
      </c>
      <c r="AC906" s="89" t="str">
        <f t="shared" si="216"/>
        <v/>
      </c>
      <c r="AD906" s="100" t="str">
        <f t="shared" si="223"/>
        <v/>
      </c>
      <c r="AE906" s="104" t="str">
        <f t="shared" si="224"/>
        <v/>
      </c>
      <c r="AF906" s="108" t="str">
        <f>IF(AE906&lt;&gt;"",HLOOKUP(AE906,Controle!$2:$3,2,FALSE)+3,"")</f>
        <v/>
      </c>
      <c r="AG906" s="104" t="str">
        <f>IF(AE906&lt;&gt;"",HLOOKUP(AE906,Controle!$2:$3,2,FALSE)+HLOOKUP(AE906,Controle!$2:$3,2,FALSE)*14-8,"")</f>
        <v/>
      </c>
      <c r="AH906" s="105" t="str">
        <f>IF(AJ906&lt;&gt;"",HLOOKUP(AJ906,Controle!$2:$3,2,FALSE)+HLOOKUP(AJ906,Controle!$2:$3,2,FALSE)*14-8,"")</f>
        <v/>
      </c>
      <c r="AI906" s="108" t="str">
        <f>IF(AJ906&lt;&gt;"",HLOOKUP(AJ906,Controle!$2:$3,2,FALSE)+3,"")</f>
        <v/>
      </c>
      <c r="AJ906" s="105" t="str">
        <f t="shared" si="225"/>
        <v/>
      </c>
      <c r="AK906" s="101" t="str">
        <f t="shared" si="226"/>
        <v/>
      </c>
      <c r="AL906" s="89" t="str">
        <f t="shared" si="217"/>
        <v/>
      </c>
      <c r="AM906" s="89" t="str">
        <f t="shared" si="218"/>
        <v/>
      </c>
      <c r="AN906" s="89" t="str">
        <f t="shared" si="219"/>
        <v/>
      </c>
      <c r="AO906" s="89" t="str">
        <f t="shared" si="220"/>
        <v/>
      </c>
      <c r="AP906" s="89" t="str">
        <f t="shared" si="221"/>
        <v/>
      </c>
    </row>
    <row r="907" spans="1:42">
      <c r="A907" t="str">
        <f>IF(B907&lt;&gt;"",VLOOKUP(B907,'Agents Postes'!E$3:F$17,2,FALSE),"")</f>
        <v/>
      </c>
      <c r="B907" s="57"/>
      <c r="C907" s="58"/>
      <c r="D907" s="59"/>
      <c r="E907" s="59"/>
      <c r="F907" s="60"/>
      <c r="G907" s="61"/>
      <c r="H907" s="60"/>
      <c r="I907" s="61"/>
      <c r="J907" s="63"/>
      <c r="K907" s="59"/>
      <c r="L907" s="62"/>
      <c r="M907" s="52"/>
      <c r="N907" s="130"/>
      <c r="P907" s="65" t="str">
        <f t="shared" si="222"/>
        <v>NC</v>
      </c>
      <c r="X907" s="89"/>
      <c r="Y907" s="89" t="str">
        <f t="shared" si="212"/>
        <v/>
      </c>
      <c r="Z907" s="89" t="str">
        <f t="shared" si="213"/>
        <v/>
      </c>
      <c r="AA907" s="89" t="str">
        <f t="shared" si="214"/>
        <v/>
      </c>
      <c r="AB907" s="89" t="str">
        <f t="shared" si="215"/>
        <v/>
      </c>
      <c r="AC907" s="89" t="str">
        <f t="shared" si="216"/>
        <v/>
      </c>
      <c r="AD907" s="100" t="str">
        <f t="shared" si="223"/>
        <v/>
      </c>
      <c r="AE907" s="104" t="str">
        <f t="shared" si="224"/>
        <v/>
      </c>
      <c r="AF907" s="108" t="str">
        <f>IF(AE907&lt;&gt;"",HLOOKUP(AE907,Controle!$2:$3,2,FALSE)+3,"")</f>
        <v/>
      </c>
      <c r="AG907" s="104" t="str">
        <f>IF(AE907&lt;&gt;"",HLOOKUP(AE907,Controle!$2:$3,2,FALSE)+HLOOKUP(AE907,Controle!$2:$3,2,FALSE)*14-8,"")</f>
        <v/>
      </c>
      <c r="AH907" s="105" t="str">
        <f>IF(AJ907&lt;&gt;"",HLOOKUP(AJ907,Controle!$2:$3,2,FALSE)+HLOOKUP(AJ907,Controle!$2:$3,2,FALSE)*14-8,"")</f>
        <v/>
      </c>
      <c r="AI907" s="108" t="str">
        <f>IF(AJ907&lt;&gt;"",HLOOKUP(AJ907,Controle!$2:$3,2,FALSE)+3,"")</f>
        <v/>
      </c>
      <c r="AJ907" s="105" t="str">
        <f t="shared" si="225"/>
        <v/>
      </c>
      <c r="AK907" s="101" t="str">
        <f t="shared" si="226"/>
        <v/>
      </c>
      <c r="AL907" s="89" t="str">
        <f t="shared" si="217"/>
        <v/>
      </c>
      <c r="AM907" s="89" t="str">
        <f t="shared" si="218"/>
        <v/>
      </c>
      <c r="AN907" s="89" t="str">
        <f t="shared" si="219"/>
        <v/>
      </c>
      <c r="AO907" s="89" t="str">
        <f t="shared" si="220"/>
        <v/>
      </c>
      <c r="AP907" s="89" t="str">
        <f t="shared" si="221"/>
        <v/>
      </c>
    </row>
    <row r="908" spans="1:42">
      <c r="A908" t="str">
        <f>IF(B908&lt;&gt;"",VLOOKUP(B908,'Agents Postes'!E$3:F$17,2,FALSE),"")</f>
        <v/>
      </c>
      <c r="B908" s="47"/>
      <c r="C908" s="53"/>
      <c r="D908" s="49"/>
      <c r="E908" s="49"/>
      <c r="F908" s="54"/>
      <c r="G908" s="50"/>
      <c r="H908" s="54"/>
      <c r="I908" s="50"/>
      <c r="J908" s="56"/>
      <c r="K908" s="49"/>
      <c r="L908" s="55"/>
      <c r="M908" s="52"/>
      <c r="N908" s="131"/>
      <c r="P908" s="64" t="str">
        <f t="shared" si="222"/>
        <v>NC</v>
      </c>
      <c r="X908" s="89"/>
      <c r="Y908" s="89" t="str">
        <f t="shared" si="212"/>
        <v/>
      </c>
      <c r="Z908" s="89" t="str">
        <f t="shared" si="213"/>
        <v/>
      </c>
      <c r="AA908" s="89" t="str">
        <f t="shared" si="214"/>
        <v/>
      </c>
      <c r="AB908" s="89" t="str">
        <f t="shared" si="215"/>
        <v/>
      </c>
      <c r="AC908" s="89" t="str">
        <f t="shared" si="216"/>
        <v/>
      </c>
      <c r="AD908" s="100" t="str">
        <f t="shared" si="223"/>
        <v/>
      </c>
      <c r="AE908" s="104" t="str">
        <f t="shared" si="224"/>
        <v/>
      </c>
      <c r="AF908" s="108" t="str">
        <f>IF(AE908&lt;&gt;"",HLOOKUP(AE908,Controle!$2:$3,2,FALSE)+3,"")</f>
        <v/>
      </c>
      <c r="AG908" s="104" t="str">
        <f>IF(AE908&lt;&gt;"",HLOOKUP(AE908,Controle!$2:$3,2,FALSE)+HLOOKUP(AE908,Controle!$2:$3,2,FALSE)*14-8,"")</f>
        <v/>
      </c>
      <c r="AH908" s="105" t="str">
        <f>IF(AJ908&lt;&gt;"",HLOOKUP(AJ908,Controle!$2:$3,2,FALSE)+HLOOKUP(AJ908,Controle!$2:$3,2,FALSE)*14-8,"")</f>
        <v/>
      </c>
      <c r="AI908" s="108" t="str">
        <f>IF(AJ908&lt;&gt;"",HLOOKUP(AJ908,Controle!$2:$3,2,FALSE)+3,"")</f>
        <v/>
      </c>
      <c r="AJ908" s="105" t="str">
        <f t="shared" si="225"/>
        <v/>
      </c>
      <c r="AK908" s="101" t="str">
        <f t="shared" si="226"/>
        <v/>
      </c>
      <c r="AL908" s="89" t="str">
        <f t="shared" si="217"/>
        <v/>
      </c>
      <c r="AM908" s="89" t="str">
        <f t="shared" si="218"/>
        <v/>
      </c>
      <c r="AN908" s="89" t="str">
        <f t="shared" si="219"/>
        <v/>
      </c>
      <c r="AO908" s="89" t="str">
        <f t="shared" si="220"/>
        <v/>
      </c>
      <c r="AP908" s="89" t="str">
        <f t="shared" si="221"/>
        <v/>
      </c>
    </row>
    <row r="909" spans="1:42">
      <c r="A909" t="str">
        <f>IF(B909&lt;&gt;"",VLOOKUP(B909,'Agents Postes'!E$3:F$17,2,FALSE),"")</f>
        <v/>
      </c>
      <c r="B909" s="57"/>
      <c r="C909" s="58"/>
      <c r="D909" s="59"/>
      <c r="E909" s="59"/>
      <c r="F909" s="60"/>
      <c r="G909" s="61"/>
      <c r="H909" s="60"/>
      <c r="I909" s="61"/>
      <c r="J909" s="63"/>
      <c r="K909" s="59"/>
      <c r="L909" s="62"/>
      <c r="M909" s="52"/>
      <c r="N909" s="130"/>
      <c r="P909" s="65" t="str">
        <f t="shared" si="222"/>
        <v>NC</v>
      </c>
      <c r="X909" s="89"/>
      <c r="Y909" s="89" t="str">
        <f t="shared" si="212"/>
        <v/>
      </c>
      <c r="Z909" s="89" t="str">
        <f t="shared" si="213"/>
        <v/>
      </c>
      <c r="AA909" s="89" t="str">
        <f t="shared" si="214"/>
        <v/>
      </c>
      <c r="AB909" s="89" t="str">
        <f t="shared" si="215"/>
        <v/>
      </c>
      <c r="AC909" s="89" t="str">
        <f t="shared" si="216"/>
        <v/>
      </c>
      <c r="AD909" s="100" t="str">
        <f t="shared" si="223"/>
        <v/>
      </c>
      <c r="AE909" s="104" t="str">
        <f t="shared" si="224"/>
        <v/>
      </c>
      <c r="AF909" s="108" t="str">
        <f>IF(AE909&lt;&gt;"",HLOOKUP(AE909,Controle!$2:$3,2,FALSE)+3,"")</f>
        <v/>
      </c>
      <c r="AG909" s="104" t="str">
        <f>IF(AE909&lt;&gt;"",HLOOKUP(AE909,Controle!$2:$3,2,FALSE)+HLOOKUP(AE909,Controle!$2:$3,2,FALSE)*14-8,"")</f>
        <v/>
      </c>
      <c r="AH909" s="105" t="str">
        <f>IF(AJ909&lt;&gt;"",HLOOKUP(AJ909,Controle!$2:$3,2,FALSE)+HLOOKUP(AJ909,Controle!$2:$3,2,FALSE)*14-8,"")</f>
        <v/>
      </c>
      <c r="AI909" s="108" t="str">
        <f>IF(AJ909&lt;&gt;"",HLOOKUP(AJ909,Controle!$2:$3,2,FALSE)+3,"")</f>
        <v/>
      </c>
      <c r="AJ909" s="105" t="str">
        <f t="shared" si="225"/>
        <v/>
      </c>
      <c r="AK909" s="101" t="str">
        <f t="shared" si="226"/>
        <v/>
      </c>
      <c r="AL909" s="89" t="str">
        <f t="shared" si="217"/>
        <v/>
      </c>
      <c r="AM909" s="89" t="str">
        <f t="shared" si="218"/>
        <v/>
      </c>
      <c r="AN909" s="89" t="str">
        <f t="shared" si="219"/>
        <v/>
      </c>
      <c r="AO909" s="89" t="str">
        <f t="shared" si="220"/>
        <v/>
      </c>
      <c r="AP909" s="89" t="str">
        <f t="shared" si="221"/>
        <v/>
      </c>
    </row>
    <row r="910" spans="1:42">
      <c r="A910" t="str">
        <f>IF(B910&lt;&gt;"",VLOOKUP(B910,'Agents Postes'!E$3:F$17,2,FALSE),"")</f>
        <v/>
      </c>
      <c r="B910" s="47"/>
      <c r="C910" s="53"/>
      <c r="D910" s="49"/>
      <c r="E910" s="49"/>
      <c r="F910" s="54"/>
      <c r="G910" s="50"/>
      <c r="H910" s="54"/>
      <c r="I910" s="50"/>
      <c r="J910" s="56"/>
      <c r="K910" s="49"/>
      <c r="L910" s="55"/>
      <c r="M910" s="52"/>
      <c r="N910" s="131"/>
      <c r="P910" s="64" t="str">
        <f t="shared" si="222"/>
        <v>NC</v>
      </c>
      <c r="X910" s="89"/>
      <c r="Y910" s="89" t="str">
        <f t="shared" si="212"/>
        <v/>
      </c>
      <c r="Z910" s="89" t="str">
        <f t="shared" si="213"/>
        <v/>
      </c>
      <c r="AA910" s="89" t="str">
        <f t="shared" si="214"/>
        <v/>
      </c>
      <c r="AB910" s="89" t="str">
        <f t="shared" si="215"/>
        <v/>
      </c>
      <c r="AC910" s="89" t="str">
        <f t="shared" si="216"/>
        <v/>
      </c>
      <c r="AD910" s="100" t="str">
        <f t="shared" si="223"/>
        <v/>
      </c>
      <c r="AE910" s="104" t="str">
        <f t="shared" si="224"/>
        <v/>
      </c>
      <c r="AF910" s="108" t="str">
        <f>IF(AE910&lt;&gt;"",HLOOKUP(AE910,Controle!$2:$3,2,FALSE)+3,"")</f>
        <v/>
      </c>
      <c r="AG910" s="104" t="str">
        <f>IF(AE910&lt;&gt;"",HLOOKUP(AE910,Controle!$2:$3,2,FALSE)+HLOOKUP(AE910,Controle!$2:$3,2,FALSE)*14-8,"")</f>
        <v/>
      </c>
      <c r="AH910" s="105" t="str">
        <f>IF(AJ910&lt;&gt;"",HLOOKUP(AJ910,Controle!$2:$3,2,FALSE)+HLOOKUP(AJ910,Controle!$2:$3,2,FALSE)*14-8,"")</f>
        <v/>
      </c>
      <c r="AI910" s="108" t="str">
        <f>IF(AJ910&lt;&gt;"",HLOOKUP(AJ910,Controle!$2:$3,2,FALSE)+3,"")</f>
        <v/>
      </c>
      <c r="AJ910" s="105" t="str">
        <f t="shared" si="225"/>
        <v/>
      </c>
      <c r="AK910" s="101" t="str">
        <f t="shared" si="226"/>
        <v/>
      </c>
      <c r="AL910" s="89" t="str">
        <f t="shared" si="217"/>
        <v/>
      </c>
      <c r="AM910" s="89" t="str">
        <f t="shared" si="218"/>
        <v/>
      </c>
      <c r="AN910" s="89" t="str">
        <f t="shared" si="219"/>
        <v/>
      </c>
      <c r="AO910" s="89" t="str">
        <f t="shared" si="220"/>
        <v/>
      </c>
      <c r="AP910" s="89" t="str">
        <f t="shared" si="221"/>
        <v/>
      </c>
    </row>
    <row r="911" spans="1:42">
      <c r="A911" t="str">
        <f>IF(B911&lt;&gt;"",VLOOKUP(B911,'Agents Postes'!E$3:F$17,2,FALSE),"")</f>
        <v/>
      </c>
      <c r="B911" s="57"/>
      <c r="C911" s="58"/>
      <c r="D911" s="59"/>
      <c r="E911" s="59"/>
      <c r="F911" s="60"/>
      <c r="G911" s="61"/>
      <c r="H911" s="60"/>
      <c r="I911" s="61"/>
      <c r="J911" s="63"/>
      <c r="K911" s="59"/>
      <c r="L911" s="62"/>
      <c r="M911" s="52"/>
      <c r="N911" s="130"/>
      <c r="P911" s="65" t="str">
        <f t="shared" si="222"/>
        <v>NC</v>
      </c>
      <c r="X911" s="89"/>
      <c r="Y911" s="89" t="str">
        <f t="shared" si="212"/>
        <v/>
      </c>
      <c r="Z911" s="89" t="str">
        <f t="shared" si="213"/>
        <v/>
      </c>
      <c r="AA911" s="89" t="str">
        <f t="shared" si="214"/>
        <v/>
      </c>
      <c r="AB911" s="89" t="str">
        <f t="shared" si="215"/>
        <v/>
      </c>
      <c r="AC911" s="89" t="str">
        <f t="shared" si="216"/>
        <v/>
      </c>
      <c r="AD911" s="100" t="str">
        <f t="shared" si="223"/>
        <v/>
      </c>
      <c r="AE911" s="104" t="str">
        <f t="shared" si="224"/>
        <v/>
      </c>
      <c r="AF911" s="108" t="str">
        <f>IF(AE911&lt;&gt;"",HLOOKUP(AE911,Controle!$2:$3,2,FALSE)+3,"")</f>
        <v/>
      </c>
      <c r="AG911" s="104" t="str">
        <f>IF(AE911&lt;&gt;"",HLOOKUP(AE911,Controle!$2:$3,2,FALSE)+HLOOKUP(AE911,Controle!$2:$3,2,FALSE)*14-8,"")</f>
        <v/>
      </c>
      <c r="AH911" s="105" t="str">
        <f>IF(AJ911&lt;&gt;"",HLOOKUP(AJ911,Controle!$2:$3,2,FALSE)+HLOOKUP(AJ911,Controle!$2:$3,2,FALSE)*14-8,"")</f>
        <v/>
      </c>
      <c r="AI911" s="108" t="str">
        <f>IF(AJ911&lt;&gt;"",HLOOKUP(AJ911,Controle!$2:$3,2,FALSE)+3,"")</f>
        <v/>
      </c>
      <c r="AJ911" s="105" t="str">
        <f t="shared" si="225"/>
        <v/>
      </c>
      <c r="AK911" s="101" t="str">
        <f t="shared" si="226"/>
        <v/>
      </c>
      <c r="AL911" s="89" t="str">
        <f t="shared" si="217"/>
        <v/>
      </c>
      <c r="AM911" s="89" t="str">
        <f t="shared" si="218"/>
        <v/>
      </c>
      <c r="AN911" s="89" t="str">
        <f t="shared" si="219"/>
        <v/>
      </c>
      <c r="AO911" s="89" t="str">
        <f t="shared" si="220"/>
        <v/>
      </c>
      <c r="AP911" s="89" t="str">
        <f t="shared" si="221"/>
        <v/>
      </c>
    </row>
    <row r="912" spans="1:42">
      <c r="A912" t="str">
        <f>IF(B912&lt;&gt;"",VLOOKUP(B912,'Agents Postes'!E$3:F$17,2,FALSE),"")</f>
        <v/>
      </c>
      <c r="B912" s="47"/>
      <c r="C912" s="53"/>
      <c r="D912" s="49"/>
      <c r="E912" s="49"/>
      <c r="F912" s="54"/>
      <c r="G912" s="50"/>
      <c r="H912" s="54"/>
      <c r="I912" s="50"/>
      <c r="J912" s="56"/>
      <c r="K912" s="49"/>
      <c r="L912" s="55"/>
      <c r="M912" s="52"/>
      <c r="N912" s="131"/>
      <c r="P912" s="64" t="str">
        <f t="shared" si="222"/>
        <v>NC</v>
      </c>
      <c r="X912" s="89"/>
      <c r="Y912" s="89" t="str">
        <f t="shared" si="212"/>
        <v/>
      </c>
      <c r="Z912" s="89" t="str">
        <f t="shared" si="213"/>
        <v/>
      </c>
      <c r="AA912" s="89" t="str">
        <f t="shared" si="214"/>
        <v/>
      </c>
      <c r="AB912" s="89" t="str">
        <f t="shared" si="215"/>
        <v/>
      </c>
      <c r="AC912" s="89" t="str">
        <f t="shared" si="216"/>
        <v/>
      </c>
      <c r="AD912" s="100" t="str">
        <f t="shared" si="223"/>
        <v/>
      </c>
      <c r="AE912" s="104" t="str">
        <f t="shared" si="224"/>
        <v/>
      </c>
      <c r="AF912" s="108" t="str">
        <f>IF(AE912&lt;&gt;"",HLOOKUP(AE912,Controle!$2:$3,2,FALSE)+3,"")</f>
        <v/>
      </c>
      <c r="AG912" s="104" t="str">
        <f>IF(AE912&lt;&gt;"",HLOOKUP(AE912,Controle!$2:$3,2,FALSE)+HLOOKUP(AE912,Controle!$2:$3,2,FALSE)*14-8,"")</f>
        <v/>
      </c>
      <c r="AH912" s="105" t="str">
        <f>IF(AJ912&lt;&gt;"",HLOOKUP(AJ912,Controle!$2:$3,2,FALSE)+HLOOKUP(AJ912,Controle!$2:$3,2,FALSE)*14-8,"")</f>
        <v/>
      </c>
      <c r="AI912" s="108" t="str">
        <f>IF(AJ912&lt;&gt;"",HLOOKUP(AJ912,Controle!$2:$3,2,FALSE)+3,"")</f>
        <v/>
      </c>
      <c r="AJ912" s="105" t="str">
        <f t="shared" si="225"/>
        <v/>
      </c>
      <c r="AK912" s="101" t="str">
        <f t="shared" si="226"/>
        <v/>
      </c>
      <c r="AL912" s="89" t="str">
        <f t="shared" si="217"/>
        <v/>
      </c>
      <c r="AM912" s="89" t="str">
        <f t="shared" si="218"/>
        <v/>
      </c>
      <c r="AN912" s="89" t="str">
        <f t="shared" si="219"/>
        <v/>
      </c>
      <c r="AO912" s="89" t="str">
        <f t="shared" si="220"/>
        <v/>
      </c>
      <c r="AP912" s="89" t="str">
        <f t="shared" si="221"/>
        <v/>
      </c>
    </row>
    <row r="913" spans="1:42">
      <c r="A913" t="str">
        <f>IF(B913&lt;&gt;"",VLOOKUP(B913,'Agents Postes'!E$3:F$17,2,FALSE),"")</f>
        <v/>
      </c>
      <c r="B913" s="57"/>
      <c r="C913" s="58"/>
      <c r="D913" s="59"/>
      <c r="E913" s="59"/>
      <c r="F913" s="60"/>
      <c r="G913" s="61"/>
      <c r="H913" s="60"/>
      <c r="I913" s="61"/>
      <c r="J913" s="63"/>
      <c r="K913" s="59"/>
      <c r="L913" s="62"/>
      <c r="M913" s="52"/>
      <c r="N913" s="130"/>
      <c r="P913" s="65" t="str">
        <f t="shared" si="222"/>
        <v>NC</v>
      </c>
      <c r="X913" s="89"/>
      <c r="Y913" s="89" t="str">
        <f t="shared" si="212"/>
        <v/>
      </c>
      <c r="Z913" s="89" t="str">
        <f t="shared" si="213"/>
        <v/>
      </c>
      <c r="AA913" s="89" t="str">
        <f t="shared" si="214"/>
        <v/>
      </c>
      <c r="AB913" s="89" t="str">
        <f t="shared" si="215"/>
        <v/>
      </c>
      <c r="AC913" s="89" t="str">
        <f t="shared" si="216"/>
        <v/>
      </c>
      <c r="AD913" s="100" t="str">
        <f t="shared" si="223"/>
        <v/>
      </c>
      <c r="AE913" s="104" t="str">
        <f t="shared" si="224"/>
        <v/>
      </c>
      <c r="AF913" s="108" t="str">
        <f>IF(AE913&lt;&gt;"",HLOOKUP(AE913,Controle!$2:$3,2,FALSE)+3,"")</f>
        <v/>
      </c>
      <c r="AG913" s="104" t="str">
        <f>IF(AE913&lt;&gt;"",HLOOKUP(AE913,Controle!$2:$3,2,FALSE)+HLOOKUP(AE913,Controle!$2:$3,2,FALSE)*14-8,"")</f>
        <v/>
      </c>
      <c r="AH913" s="105" t="str">
        <f>IF(AJ913&lt;&gt;"",HLOOKUP(AJ913,Controle!$2:$3,2,FALSE)+HLOOKUP(AJ913,Controle!$2:$3,2,FALSE)*14-8,"")</f>
        <v/>
      </c>
      <c r="AI913" s="108" t="str">
        <f>IF(AJ913&lt;&gt;"",HLOOKUP(AJ913,Controle!$2:$3,2,FALSE)+3,"")</f>
        <v/>
      </c>
      <c r="AJ913" s="105" t="str">
        <f t="shared" si="225"/>
        <v/>
      </c>
      <c r="AK913" s="101" t="str">
        <f t="shared" si="226"/>
        <v/>
      </c>
      <c r="AL913" s="89" t="str">
        <f t="shared" si="217"/>
        <v/>
      </c>
      <c r="AM913" s="89" t="str">
        <f t="shared" si="218"/>
        <v/>
      </c>
      <c r="AN913" s="89" t="str">
        <f t="shared" si="219"/>
        <v/>
      </c>
      <c r="AO913" s="89" t="str">
        <f t="shared" si="220"/>
        <v/>
      </c>
      <c r="AP913" s="89" t="str">
        <f t="shared" si="221"/>
        <v/>
      </c>
    </row>
    <row r="914" spans="1:42">
      <c r="A914" t="str">
        <f>IF(B914&lt;&gt;"",VLOOKUP(B914,'Agents Postes'!E$3:F$17,2,FALSE),"")</f>
        <v/>
      </c>
      <c r="B914" s="47"/>
      <c r="C914" s="53"/>
      <c r="D914" s="49"/>
      <c r="E914" s="49"/>
      <c r="F914" s="54"/>
      <c r="G914" s="50"/>
      <c r="H914" s="54"/>
      <c r="I914" s="50"/>
      <c r="J914" s="56"/>
      <c r="K914" s="49"/>
      <c r="L914" s="55"/>
      <c r="M914" s="52"/>
      <c r="N914" s="131"/>
      <c r="P914" s="64" t="str">
        <f t="shared" si="222"/>
        <v>NC</v>
      </c>
      <c r="X914" s="89"/>
      <c r="Y914" s="89" t="str">
        <f t="shared" si="212"/>
        <v/>
      </c>
      <c r="Z914" s="89" t="str">
        <f t="shared" si="213"/>
        <v/>
      </c>
      <c r="AA914" s="89" t="str">
        <f t="shared" si="214"/>
        <v/>
      </c>
      <c r="AB914" s="89" t="str">
        <f t="shared" si="215"/>
        <v/>
      </c>
      <c r="AC914" s="89" t="str">
        <f t="shared" si="216"/>
        <v/>
      </c>
      <c r="AD914" s="100" t="str">
        <f t="shared" si="223"/>
        <v/>
      </c>
      <c r="AE914" s="104" t="str">
        <f t="shared" si="224"/>
        <v/>
      </c>
      <c r="AF914" s="108" t="str">
        <f>IF(AE914&lt;&gt;"",HLOOKUP(AE914,Controle!$2:$3,2,FALSE)+3,"")</f>
        <v/>
      </c>
      <c r="AG914" s="104" t="str">
        <f>IF(AE914&lt;&gt;"",HLOOKUP(AE914,Controle!$2:$3,2,FALSE)+HLOOKUP(AE914,Controle!$2:$3,2,FALSE)*14-8,"")</f>
        <v/>
      </c>
      <c r="AH914" s="105" t="str">
        <f>IF(AJ914&lt;&gt;"",HLOOKUP(AJ914,Controle!$2:$3,2,FALSE)+HLOOKUP(AJ914,Controle!$2:$3,2,FALSE)*14-8,"")</f>
        <v/>
      </c>
      <c r="AI914" s="108" t="str">
        <f>IF(AJ914&lt;&gt;"",HLOOKUP(AJ914,Controle!$2:$3,2,FALSE)+3,"")</f>
        <v/>
      </c>
      <c r="AJ914" s="105" t="str">
        <f t="shared" si="225"/>
        <v/>
      </c>
      <c r="AK914" s="101" t="str">
        <f t="shared" si="226"/>
        <v/>
      </c>
      <c r="AL914" s="89" t="str">
        <f t="shared" si="217"/>
        <v/>
      </c>
      <c r="AM914" s="89" t="str">
        <f t="shared" si="218"/>
        <v/>
      </c>
      <c r="AN914" s="89" t="str">
        <f t="shared" si="219"/>
        <v/>
      </c>
      <c r="AO914" s="89" t="str">
        <f t="shared" si="220"/>
        <v/>
      </c>
      <c r="AP914" s="89" t="str">
        <f t="shared" si="221"/>
        <v/>
      </c>
    </row>
    <row r="915" spans="1:42">
      <c r="A915" t="str">
        <f>IF(B915&lt;&gt;"",VLOOKUP(B915,'Agents Postes'!E$3:F$17,2,FALSE),"")</f>
        <v/>
      </c>
      <c r="B915" s="57"/>
      <c r="C915" s="58"/>
      <c r="D915" s="59"/>
      <c r="E915" s="59"/>
      <c r="F915" s="60"/>
      <c r="G915" s="61"/>
      <c r="H915" s="60"/>
      <c r="I915" s="61"/>
      <c r="J915" s="63"/>
      <c r="K915" s="59"/>
      <c r="L915" s="62"/>
      <c r="M915" s="52"/>
      <c r="N915" s="130"/>
      <c r="P915" s="65" t="str">
        <f t="shared" si="222"/>
        <v>NC</v>
      </c>
      <c r="X915" s="89"/>
      <c r="Y915" s="89" t="str">
        <f t="shared" si="212"/>
        <v/>
      </c>
      <c r="Z915" s="89" t="str">
        <f t="shared" si="213"/>
        <v/>
      </c>
      <c r="AA915" s="89" t="str">
        <f t="shared" si="214"/>
        <v/>
      </c>
      <c r="AB915" s="89" t="str">
        <f t="shared" si="215"/>
        <v/>
      </c>
      <c r="AC915" s="89" t="str">
        <f t="shared" si="216"/>
        <v/>
      </c>
      <c r="AD915" s="100" t="str">
        <f t="shared" si="223"/>
        <v/>
      </c>
      <c r="AE915" s="104" t="str">
        <f t="shared" si="224"/>
        <v/>
      </c>
      <c r="AF915" s="108" t="str">
        <f>IF(AE915&lt;&gt;"",HLOOKUP(AE915,Controle!$2:$3,2,FALSE)+3,"")</f>
        <v/>
      </c>
      <c r="AG915" s="104" t="str">
        <f>IF(AE915&lt;&gt;"",HLOOKUP(AE915,Controle!$2:$3,2,FALSE)+HLOOKUP(AE915,Controle!$2:$3,2,FALSE)*14-8,"")</f>
        <v/>
      </c>
      <c r="AH915" s="105" t="str">
        <f>IF(AJ915&lt;&gt;"",HLOOKUP(AJ915,Controle!$2:$3,2,FALSE)+HLOOKUP(AJ915,Controle!$2:$3,2,FALSE)*14-8,"")</f>
        <v/>
      </c>
      <c r="AI915" s="108" t="str">
        <f>IF(AJ915&lt;&gt;"",HLOOKUP(AJ915,Controle!$2:$3,2,FALSE)+3,"")</f>
        <v/>
      </c>
      <c r="AJ915" s="105" t="str">
        <f t="shared" si="225"/>
        <v/>
      </c>
      <c r="AK915" s="101" t="str">
        <f t="shared" si="226"/>
        <v/>
      </c>
      <c r="AL915" s="89" t="str">
        <f t="shared" si="217"/>
        <v/>
      </c>
      <c r="AM915" s="89" t="str">
        <f t="shared" si="218"/>
        <v/>
      </c>
      <c r="AN915" s="89" t="str">
        <f t="shared" si="219"/>
        <v/>
      </c>
      <c r="AO915" s="89" t="str">
        <f t="shared" si="220"/>
        <v/>
      </c>
      <c r="AP915" s="89" t="str">
        <f t="shared" si="221"/>
        <v/>
      </c>
    </row>
    <row r="916" spans="1:42">
      <c r="A916" t="str">
        <f>IF(B916&lt;&gt;"",VLOOKUP(B916,'Agents Postes'!E$3:F$17,2,FALSE),"")</f>
        <v/>
      </c>
      <c r="B916" s="47"/>
      <c r="C916" s="53"/>
      <c r="D916" s="49"/>
      <c r="E916" s="49"/>
      <c r="F916" s="54"/>
      <c r="G916" s="50"/>
      <c r="H916" s="54"/>
      <c r="I916" s="50"/>
      <c r="J916" s="56"/>
      <c r="K916" s="49"/>
      <c r="L916" s="55"/>
      <c r="M916" s="52"/>
      <c r="N916" s="131"/>
      <c r="P916" s="64" t="str">
        <f t="shared" si="222"/>
        <v>NC</v>
      </c>
      <c r="X916" s="89"/>
      <c r="Y916" s="89" t="str">
        <f t="shared" si="212"/>
        <v/>
      </c>
      <c r="Z916" s="89" t="str">
        <f t="shared" si="213"/>
        <v/>
      </c>
      <c r="AA916" s="89" t="str">
        <f t="shared" si="214"/>
        <v/>
      </c>
      <c r="AB916" s="89" t="str">
        <f t="shared" si="215"/>
        <v/>
      </c>
      <c r="AC916" s="89" t="str">
        <f t="shared" si="216"/>
        <v/>
      </c>
      <c r="AD916" s="100" t="str">
        <f t="shared" si="223"/>
        <v/>
      </c>
      <c r="AE916" s="104" t="str">
        <f t="shared" si="224"/>
        <v/>
      </c>
      <c r="AF916" s="108" t="str">
        <f>IF(AE916&lt;&gt;"",HLOOKUP(AE916,Controle!$2:$3,2,FALSE)+3,"")</f>
        <v/>
      </c>
      <c r="AG916" s="104" t="str">
        <f>IF(AE916&lt;&gt;"",HLOOKUP(AE916,Controle!$2:$3,2,FALSE)+HLOOKUP(AE916,Controle!$2:$3,2,FALSE)*14-8,"")</f>
        <v/>
      </c>
      <c r="AH916" s="105" t="str">
        <f>IF(AJ916&lt;&gt;"",HLOOKUP(AJ916,Controle!$2:$3,2,FALSE)+HLOOKUP(AJ916,Controle!$2:$3,2,FALSE)*14-8,"")</f>
        <v/>
      </c>
      <c r="AI916" s="108" t="str">
        <f>IF(AJ916&lt;&gt;"",HLOOKUP(AJ916,Controle!$2:$3,2,FALSE)+3,"")</f>
        <v/>
      </c>
      <c r="AJ916" s="105" t="str">
        <f t="shared" si="225"/>
        <v/>
      </c>
      <c r="AK916" s="101" t="str">
        <f t="shared" si="226"/>
        <v/>
      </c>
      <c r="AL916" s="89" t="str">
        <f t="shared" si="217"/>
        <v/>
      </c>
      <c r="AM916" s="89" t="str">
        <f t="shared" si="218"/>
        <v/>
      </c>
      <c r="AN916" s="89" t="str">
        <f t="shared" si="219"/>
        <v/>
      </c>
      <c r="AO916" s="89" t="str">
        <f t="shared" si="220"/>
        <v/>
      </c>
      <c r="AP916" s="89" t="str">
        <f t="shared" si="221"/>
        <v/>
      </c>
    </row>
    <row r="917" spans="1:42">
      <c r="A917" t="str">
        <f>IF(B917&lt;&gt;"",VLOOKUP(B917,'Agents Postes'!E$3:F$17,2,FALSE),"")</f>
        <v/>
      </c>
      <c r="B917" s="57"/>
      <c r="C917" s="58"/>
      <c r="D917" s="59"/>
      <c r="E917" s="59"/>
      <c r="F917" s="60"/>
      <c r="G917" s="61"/>
      <c r="H917" s="60"/>
      <c r="I917" s="61"/>
      <c r="J917" s="63"/>
      <c r="K917" s="59"/>
      <c r="L917" s="62"/>
      <c r="M917" s="52"/>
      <c r="N917" s="130"/>
      <c r="P917" s="65" t="str">
        <f t="shared" si="222"/>
        <v>NC</v>
      </c>
      <c r="X917" s="89"/>
      <c r="Y917" s="89" t="str">
        <f t="shared" si="212"/>
        <v/>
      </c>
      <c r="Z917" s="89" t="str">
        <f t="shared" si="213"/>
        <v/>
      </c>
      <c r="AA917" s="89" t="str">
        <f t="shared" si="214"/>
        <v/>
      </c>
      <c r="AB917" s="89" t="str">
        <f t="shared" si="215"/>
        <v/>
      </c>
      <c r="AC917" s="89" t="str">
        <f t="shared" si="216"/>
        <v/>
      </c>
      <c r="AD917" s="100" t="str">
        <f t="shared" si="223"/>
        <v/>
      </c>
      <c r="AE917" s="104" t="str">
        <f t="shared" si="224"/>
        <v/>
      </c>
      <c r="AF917" s="108" t="str">
        <f>IF(AE917&lt;&gt;"",HLOOKUP(AE917,Controle!$2:$3,2,FALSE)+3,"")</f>
        <v/>
      </c>
      <c r="AG917" s="104" t="str">
        <f>IF(AE917&lt;&gt;"",HLOOKUP(AE917,Controle!$2:$3,2,FALSE)+HLOOKUP(AE917,Controle!$2:$3,2,FALSE)*14-8,"")</f>
        <v/>
      </c>
      <c r="AH917" s="105" t="str">
        <f>IF(AJ917&lt;&gt;"",HLOOKUP(AJ917,Controle!$2:$3,2,FALSE)+HLOOKUP(AJ917,Controle!$2:$3,2,FALSE)*14-8,"")</f>
        <v/>
      </c>
      <c r="AI917" s="108" t="str">
        <f>IF(AJ917&lt;&gt;"",HLOOKUP(AJ917,Controle!$2:$3,2,FALSE)+3,"")</f>
        <v/>
      </c>
      <c r="AJ917" s="105" t="str">
        <f t="shared" si="225"/>
        <v/>
      </c>
      <c r="AK917" s="101" t="str">
        <f t="shared" si="226"/>
        <v/>
      </c>
      <c r="AL917" s="89" t="str">
        <f t="shared" si="217"/>
        <v/>
      </c>
      <c r="AM917" s="89" t="str">
        <f t="shared" si="218"/>
        <v/>
      </c>
      <c r="AN917" s="89" t="str">
        <f t="shared" si="219"/>
        <v/>
      </c>
      <c r="AO917" s="89" t="str">
        <f t="shared" si="220"/>
        <v/>
      </c>
      <c r="AP917" s="89" t="str">
        <f t="shared" si="221"/>
        <v/>
      </c>
    </row>
    <row r="918" spans="1:42">
      <c r="A918" t="str">
        <f>IF(B918&lt;&gt;"",VLOOKUP(B918,'Agents Postes'!E$3:F$17,2,FALSE),"")</f>
        <v/>
      </c>
      <c r="B918" s="47"/>
      <c r="C918" s="53"/>
      <c r="D918" s="49"/>
      <c r="E918" s="49"/>
      <c r="F918" s="54"/>
      <c r="G918" s="50"/>
      <c r="H918" s="54"/>
      <c r="I918" s="50"/>
      <c r="J918" s="56"/>
      <c r="K918" s="49"/>
      <c r="L918" s="55"/>
      <c r="M918" s="52"/>
      <c r="N918" s="131"/>
      <c r="P918" s="64" t="str">
        <f t="shared" si="222"/>
        <v>NC</v>
      </c>
      <c r="X918" s="89"/>
      <c r="Y918" s="89" t="str">
        <f t="shared" si="212"/>
        <v/>
      </c>
      <c r="Z918" s="89" t="str">
        <f t="shared" si="213"/>
        <v/>
      </c>
      <c r="AA918" s="89" t="str">
        <f t="shared" si="214"/>
        <v/>
      </c>
      <c r="AB918" s="89" t="str">
        <f t="shared" si="215"/>
        <v/>
      </c>
      <c r="AC918" s="89" t="str">
        <f t="shared" si="216"/>
        <v/>
      </c>
      <c r="AD918" s="100" t="str">
        <f t="shared" si="223"/>
        <v/>
      </c>
      <c r="AE918" s="104" t="str">
        <f t="shared" si="224"/>
        <v/>
      </c>
      <c r="AF918" s="108" t="str">
        <f>IF(AE918&lt;&gt;"",HLOOKUP(AE918,Controle!$2:$3,2,FALSE)+3,"")</f>
        <v/>
      </c>
      <c r="AG918" s="104" t="str">
        <f>IF(AE918&lt;&gt;"",HLOOKUP(AE918,Controle!$2:$3,2,FALSE)+HLOOKUP(AE918,Controle!$2:$3,2,FALSE)*14-8,"")</f>
        <v/>
      </c>
      <c r="AH918" s="105" t="str">
        <f>IF(AJ918&lt;&gt;"",HLOOKUP(AJ918,Controle!$2:$3,2,FALSE)+HLOOKUP(AJ918,Controle!$2:$3,2,FALSE)*14-8,"")</f>
        <v/>
      </c>
      <c r="AI918" s="108" t="str">
        <f>IF(AJ918&lt;&gt;"",HLOOKUP(AJ918,Controle!$2:$3,2,FALSE)+3,"")</f>
        <v/>
      </c>
      <c r="AJ918" s="105" t="str">
        <f t="shared" si="225"/>
        <v/>
      </c>
      <c r="AK918" s="101" t="str">
        <f t="shared" si="226"/>
        <v/>
      </c>
      <c r="AL918" s="89" t="str">
        <f t="shared" si="217"/>
        <v/>
      </c>
      <c r="AM918" s="89" t="str">
        <f t="shared" si="218"/>
        <v/>
      </c>
      <c r="AN918" s="89" t="str">
        <f t="shared" si="219"/>
        <v/>
      </c>
      <c r="AO918" s="89" t="str">
        <f t="shared" si="220"/>
        <v/>
      </c>
      <c r="AP918" s="89" t="str">
        <f t="shared" si="221"/>
        <v/>
      </c>
    </row>
    <row r="919" spans="1:42">
      <c r="A919" t="str">
        <f>IF(B919&lt;&gt;"",VLOOKUP(B919,'Agents Postes'!E$3:F$17,2,FALSE),"")</f>
        <v/>
      </c>
      <c r="B919" s="57"/>
      <c r="C919" s="58"/>
      <c r="D919" s="59"/>
      <c r="E919" s="59"/>
      <c r="F919" s="60"/>
      <c r="G919" s="61"/>
      <c r="H919" s="60"/>
      <c r="I919" s="61"/>
      <c r="J919" s="63"/>
      <c r="K919" s="59"/>
      <c r="L919" s="62"/>
      <c r="M919" s="52"/>
      <c r="N919" s="130"/>
      <c r="P919" s="65" t="str">
        <f t="shared" si="222"/>
        <v>NC</v>
      </c>
      <c r="X919" s="89"/>
      <c r="Y919" s="89" t="str">
        <f t="shared" si="212"/>
        <v/>
      </c>
      <c r="Z919" s="89" t="str">
        <f t="shared" si="213"/>
        <v/>
      </c>
      <c r="AA919" s="89" t="str">
        <f t="shared" si="214"/>
        <v/>
      </c>
      <c r="AB919" s="89" t="str">
        <f t="shared" si="215"/>
        <v/>
      </c>
      <c r="AC919" s="89" t="str">
        <f t="shared" si="216"/>
        <v/>
      </c>
      <c r="AD919" s="100" t="str">
        <f t="shared" si="223"/>
        <v/>
      </c>
      <c r="AE919" s="104" t="str">
        <f t="shared" si="224"/>
        <v/>
      </c>
      <c r="AF919" s="108" t="str">
        <f>IF(AE919&lt;&gt;"",HLOOKUP(AE919,Controle!$2:$3,2,FALSE)+3,"")</f>
        <v/>
      </c>
      <c r="AG919" s="104" t="str">
        <f>IF(AE919&lt;&gt;"",HLOOKUP(AE919,Controle!$2:$3,2,FALSE)+HLOOKUP(AE919,Controle!$2:$3,2,FALSE)*14-8,"")</f>
        <v/>
      </c>
      <c r="AH919" s="105" t="str">
        <f>IF(AJ919&lt;&gt;"",HLOOKUP(AJ919,Controle!$2:$3,2,FALSE)+HLOOKUP(AJ919,Controle!$2:$3,2,FALSE)*14-8,"")</f>
        <v/>
      </c>
      <c r="AI919" s="108" t="str">
        <f>IF(AJ919&lt;&gt;"",HLOOKUP(AJ919,Controle!$2:$3,2,FALSE)+3,"")</f>
        <v/>
      </c>
      <c r="AJ919" s="105" t="str">
        <f t="shared" si="225"/>
        <v/>
      </c>
      <c r="AK919" s="101" t="str">
        <f t="shared" si="226"/>
        <v/>
      </c>
      <c r="AL919" s="89" t="str">
        <f t="shared" si="217"/>
        <v/>
      </c>
      <c r="AM919" s="89" t="str">
        <f t="shared" si="218"/>
        <v/>
      </c>
      <c r="AN919" s="89" t="str">
        <f t="shared" si="219"/>
        <v/>
      </c>
      <c r="AO919" s="89" t="str">
        <f t="shared" si="220"/>
        <v/>
      </c>
      <c r="AP919" s="89" t="str">
        <f t="shared" si="221"/>
        <v/>
      </c>
    </row>
    <row r="920" spans="1:42">
      <c r="A920" t="str">
        <f>IF(B920&lt;&gt;"",VLOOKUP(B920,'Agents Postes'!E$3:F$17,2,FALSE),"")</f>
        <v/>
      </c>
      <c r="B920" s="47"/>
      <c r="C920" s="53"/>
      <c r="D920" s="49"/>
      <c r="E920" s="49"/>
      <c r="F920" s="54"/>
      <c r="G920" s="50"/>
      <c r="H920" s="54"/>
      <c r="I920" s="50"/>
      <c r="J920" s="56"/>
      <c r="K920" s="49"/>
      <c r="L920" s="55"/>
      <c r="M920" s="52"/>
      <c r="N920" s="131"/>
      <c r="P920" s="64" t="str">
        <f t="shared" si="222"/>
        <v>NC</v>
      </c>
      <c r="X920" s="89"/>
      <c r="Y920" s="89" t="str">
        <f t="shared" si="212"/>
        <v/>
      </c>
      <c r="Z920" s="89" t="str">
        <f t="shared" si="213"/>
        <v/>
      </c>
      <c r="AA920" s="89" t="str">
        <f t="shared" si="214"/>
        <v/>
      </c>
      <c r="AB920" s="89" t="str">
        <f t="shared" si="215"/>
        <v/>
      </c>
      <c r="AC920" s="89" t="str">
        <f t="shared" si="216"/>
        <v/>
      </c>
      <c r="AD920" s="100" t="str">
        <f t="shared" si="223"/>
        <v/>
      </c>
      <c r="AE920" s="104" t="str">
        <f t="shared" si="224"/>
        <v/>
      </c>
      <c r="AF920" s="108" t="str">
        <f>IF(AE920&lt;&gt;"",HLOOKUP(AE920,Controle!$2:$3,2,FALSE)+3,"")</f>
        <v/>
      </c>
      <c r="AG920" s="104" t="str">
        <f>IF(AE920&lt;&gt;"",HLOOKUP(AE920,Controle!$2:$3,2,FALSE)+HLOOKUP(AE920,Controle!$2:$3,2,FALSE)*14-8,"")</f>
        <v/>
      </c>
      <c r="AH920" s="105" t="str">
        <f>IF(AJ920&lt;&gt;"",HLOOKUP(AJ920,Controle!$2:$3,2,FALSE)+HLOOKUP(AJ920,Controle!$2:$3,2,FALSE)*14-8,"")</f>
        <v/>
      </c>
      <c r="AI920" s="108" t="str">
        <f>IF(AJ920&lt;&gt;"",HLOOKUP(AJ920,Controle!$2:$3,2,FALSE)+3,"")</f>
        <v/>
      </c>
      <c r="AJ920" s="105" t="str">
        <f t="shared" si="225"/>
        <v/>
      </c>
      <c r="AK920" s="101" t="str">
        <f t="shared" si="226"/>
        <v/>
      </c>
      <c r="AL920" s="89" t="str">
        <f t="shared" si="217"/>
        <v/>
      </c>
      <c r="AM920" s="89" t="str">
        <f t="shared" si="218"/>
        <v/>
      </c>
      <c r="AN920" s="89" t="str">
        <f t="shared" si="219"/>
        <v/>
      </c>
      <c r="AO920" s="89" t="str">
        <f t="shared" si="220"/>
        <v/>
      </c>
      <c r="AP920" s="89" t="str">
        <f t="shared" si="221"/>
        <v/>
      </c>
    </row>
    <row r="921" spans="1:42">
      <c r="A921" t="str">
        <f>IF(B921&lt;&gt;"",VLOOKUP(B921,'Agents Postes'!E$3:F$17,2,FALSE),"")</f>
        <v/>
      </c>
      <c r="B921" s="57"/>
      <c r="C921" s="58"/>
      <c r="D921" s="59"/>
      <c r="E921" s="59"/>
      <c r="F921" s="60"/>
      <c r="G921" s="61"/>
      <c r="H921" s="60"/>
      <c r="I921" s="61"/>
      <c r="J921" s="63"/>
      <c r="K921" s="59"/>
      <c r="L921" s="62"/>
      <c r="M921" s="52"/>
      <c r="N921" s="130"/>
      <c r="P921" s="65" t="str">
        <f t="shared" si="222"/>
        <v>NC</v>
      </c>
      <c r="X921" s="89"/>
      <c r="Y921" s="89" t="str">
        <f t="shared" si="212"/>
        <v/>
      </c>
      <c r="Z921" s="89" t="str">
        <f t="shared" si="213"/>
        <v/>
      </c>
      <c r="AA921" s="89" t="str">
        <f t="shared" si="214"/>
        <v/>
      </c>
      <c r="AB921" s="89" t="str">
        <f t="shared" si="215"/>
        <v/>
      </c>
      <c r="AC921" s="89" t="str">
        <f t="shared" si="216"/>
        <v/>
      </c>
      <c r="AD921" s="100" t="str">
        <f t="shared" si="223"/>
        <v/>
      </c>
      <c r="AE921" s="104" t="str">
        <f t="shared" si="224"/>
        <v/>
      </c>
      <c r="AF921" s="108" t="str">
        <f>IF(AE921&lt;&gt;"",HLOOKUP(AE921,Controle!$2:$3,2,FALSE)+3,"")</f>
        <v/>
      </c>
      <c r="AG921" s="104" t="str">
        <f>IF(AE921&lt;&gt;"",HLOOKUP(AE921,Controle!$2:$3,2,FALSE)+HLOOKUP(AE921,Controle!$2:$3,2,FALSE)*14-8,"")</f>
        <v/>
      </c>
      <c r="AH921" s="105" t="str">
        <f>IF(AJ921&lt;&gt;"",HLOOKUP(AJ921,Controle!$2:$3,2,FALSE)+HLOOKUP(AJ921,Controle!$2:$3,2,FALSE)*14-8,"")</f>
        <v/>
      </c>
      <c r="AI921" s="108" t="str">
        <f>IF(AJ921&lt;&gt;"",HLOOKUP(AJ921,Controle!$2:$3,2,FALSE)+3,"")</f>
        <v/>
      </c>
      <c r="AJ921" s="105" t="str">
        <f t="shared" si="225"/>
        <v/>
      </c>
      <c r="AK921" s="101" t="str">
        <f t="shared" si="226"/>
        <v/>
      </c>
      <c r="AL921" s="89" t="str">
        <f t="shared" si="217"/>
        <v/>
      </c>
      <c r="AM921" s="89" t="str">
        <f t="shared" si="218"/>
        <v/>
      </c>
      <c r="AN921" s="89" t="str">
        <f t="shared" si="219"/>
        <v/>
      </c>
      <c r="AO921" s="89" t="str">
        <f t="shared" si="220"/>
        <v/>
      </c>
      <c r="AP921" s="89" t="str">
        <f t="shared" si="221"/>
        <v/>
      </c>
    </row>
    <row r="922" spans="1:42">
      <c r="A922" t="str">
        <f>IF(B922&lt;&gt;"",VLOOKUP(B922,'Agents Postes'!E$3:F$17,2,FALSE),"")</f>
        <v/>
      </c>
      <c r="B922" s="47"/>
      <c r="C922" s="53"/>
      <c r="D922" s="49"/>
      <c r="E922" s="49"/>
      <c r="F922" s="54"/>
      <c r="G922" s="50"/>
      <c r="H922" s="54"/>
      <c r="I922" s="50"/>
      <c r="J922" s="56"/>
      <c r="K922" s="49"/>
      <c r="L922" s="55"/>
      <c r="M922" s="52"/>
      <c r="N922" s="131"/>
      <c r="P922" s="64" t="str">
        <f t="shared" si="222"/>
        <v>NC</v>
      </c>
      <c r="X922" s="89"/>
      <c r="Y922" s="89" t="str">
        <f t="shared" si="212"/>
        <v/>
      </c>
      <c r="Z922" s="89" t="str">
        <f t="shared" si="213"/>
        <v/>
      </c>
      <c r="AA922" s="89" t="str">
        <f t="shared" si="214"/>
        <v/>
      </c>
      <c r="AB922" s="89" t="str">
        <f t="shared" si="215"/>
        <v/>
      </c>
      <c r="AC922" s="89" t="str">
        <f t="shared" si="216"/>
        <v/>
      </c>
      <c r="AD922" s="100" t="str">
        <f t="shared" si="223"/>
        <v/>
      </c>
      <c r="AE922" s="104" t="str">
        <f t="shared" si="224"/>
        <v/>
      </c>
      <c r="AF922" s="108" t="str">
        <f>IF(AE922&lt;&gt;"",HLOOKUP(AE922,Controle!$2:$3,2,FALSE)+3,"")</f>
        <v/>
      </c>
      <c r="AG922" s="104" t="str">
        <f>IF(AE922&lt;&gt;"",HLOOKUP(AE922,Controle!$2:$3,2,FALSE)+HLOOKUP(AE922,Controle!$2:$3,2,FALSE)*14-8,"")</f>
        <v/>
      </c>
      <c r="AH922" s="105" t="str">
        <f>IF(AJ922&lt;&gt;"",HLOOKUP(AJ922,Controle!$2:$3,2,FALSE)+HLOOKUP(AJ922,Controle!$2:$3,2,FALSE)*14-8,"")</f>
        <v/>
      </c>
      <c r="AI922" s="108" t="str">
        <f>IF(AJ922&lt;&gt;"",HLOOKUP(AJ922,Controle!$2:$3,2,FALSE)+3,"")</f>
        <v/>
      </c>
      <c r="AJ922" s="105" t="str">
        <f t="shared" si="225"/>
        <v/>
      </c>
      <c r="AK922" s="101" t="str">
        <f t="shared" si="226"/>
        <v/>
      </c>
      <c r="AL922" s="89" t="str">
        <f t="shared" si="217"/>
        <v/>
      </c>
      <c r="AM922" s="89" t="str">
        <f t="shared" si="218"/>
        <v/>
      </c>
      <c r="AN922" s="89" t="str">
        <f t="shared" si="219"/>
        <v/>
      </c>
      <c r="AO922" s="89" t="str">
        <f t="shared" si="220"/>
        <v/>
      </c>
      <c r="AP922" s="89" t="str">
        <f t="shared" si="221"/>
        <v/>
      </c>
    </row>
    <row r="923" spans="1:42">
      <c r="A923" t="str">
        <f>IF(B923&lt;&gt;"",VLOOKUP(B923,'Agents Postes'!E$3:F$17,2,FALSE),"")</f>
        <v/>
      </c>
      <c r="B923" s="57"/>
      <c r="C923" s="58"/>
      <c r="D923" s="59"/>
      <c r="E923" s="59"/>
      <c r="F923" s="60"/>
      <c r="G923" s="61"/>
      <c r="H923" s="60"/>
      <c r="I923" s="61"/>
      <c r="J923" s="63"/>
      <c r="K923" s="59"/>
      <c r="L923" s="62"/>
      <c r="M923" s="52"/>
      <c r="N923" s="130"/>
      <c r="P923" s="65" t="str">
        <f t="shared" si="222"/>
        <v>NC</v>
      </c>
      <c r="X923" s="89"/>
      <c r="Y923" s="89" t="str">
        <f t="shared" si="212"/>
        <v/>
      </c>
      <c r="Z923" s="89" t="str">
        <f t="shared" si="213"/>
        <v/>
      </c>
      <c r="AA923" s="89" t="str">
        <f t="shared" si="214"/>
        <v/>
      </c>
      <c r="AB923" s="89" t="str">
        <f t="shared" si="215"/>
        <v/>
      </c>
      <c r="AC923" s="89" t="str">
        <f t="shared" si="216"/>
        <v/>
      </c>
      <c r="AD923" s="100" t="str">
        <f t="shared" si="223"/>
        <v/>
      </c>
      <c r="AE923" s="104" t="str">
        <f t="shared" si="224"/>
        <v/>
      </c>
      <c r="AF923" s="108" t="str">
        <f>IF(AE923&lt;&gt;"",HLOOKUP(AE923,Controle!$2:$3,2,FALSE)+3,"")</f>
        <v/>
      </c>
      <c r="AG923" s="104" t="str">
        <f>IF(AE923&lt;&gt;"",HLOOKUP(AE923,Controle!$2:$3,2,FALSE)+HLOOKUP(AE923,Controle!$2:$3,2,FALSE)*14-8,"")</f>
        <v/>
      </c>
      <c r="AH923" s="105" t="str">
        <f>IF(AJ923&lt;&gt;"",HLOOKUP(AJ923,Controle!$2:$3,2,FALSE)+HLOOKUP(AJ923,Controle!$2:$3,2,FALSE)*14-8,"")</f>
        <v/>
      </c>
      <c r="AI923" s="108" t="str">
        <f>IF(AJ923&lt;&gt;"",HLOOKUP(AJ923,Controle!$2:$3,2,FALSE)+3,"")</f>
        <v/>
      </c>
      <c r="AJ923" s="105" t="str">
        <f t="shared" si="225"/>
        <v/>
      </c>
      <c r="AK923" s="101" t="str">
        <f t="shared" si="226"/>
        <v/>
      </c>
      <c r="AL923" s="89" t="str">
        <f t="shared" si="217"/>
        <v/>
      </c>
      <c r="AM923" s="89" t="str">
        <f t="shared" si="218"/>
        <v/>
      </c>
      <c r="AN923" s="89" t="str">
        <f t="shared" si="219"/>
        <v/>
      </c>
      <c r="AO923" s="89" t="str">
        <f t="shared" si="220"/>
        <v/>
      </c>
      <c r="AP923" s="89" t="str">
        <f t="shared" si="221"/>
        <v/>
      </c>
    </row>
    <row r="924" spans="1:42">
      <c r="A924" t="str">
        <f>IF(B924&lt;&gt;"",VLOOKUP(B924,'Agents Postes'!E$3:F$17,2,FALSE),"")</f>
        <v/>
      </c>
      <c r="B924" s="47"/>
      <c r="C924" s="53"/>
      <c r="D924" s="49"/>
      <c r="E924" s="49"/>
      <c r="F924" s="54"/>
      <c r="G924" s="50"/>
      <c r="H924" s="54"/>
      <c r="I924" s="50"/>
      <c r="J924" s="56"/>
      <c r="K924" s="49"/>
      <c r="L924" s="55"/>
      <c r="M924" s="52"/>
      <c r="N924" s="131"/>
      <c r="P924" s="64" t="str">
        <f t="shared" si="222"/>
        <v>NC</v>
      </c>
      <c r="X924" s="89"/>
      <c r="Y924" s="89" t="str">
        <f t="shared" si="212"/>
        <v/>
      </c>
      <c r="Z924" s="89" t="str">
        <f t="shared" si="213"/>
        <v/>
      </c>
      <c r="AA924" s="89" t="str">
        <f t="shared" si="214"/>
        <v/>
      </c>
      <c r="AB924" s="89" t="str">
        <f t="shared" si="215"/>
        <v/>
      </c>
      <c r="AC924" s="89" t="str">
        <f t="shared" si="216"/>
        <v/>
      </c>
      <c r="AD924" s="100" t="str">
        <f t="shared" si="223"/>
        <v/>
      </c>
      <c r="AE924" s="104" t="str">
        <f t="shared" si="224"/>
        <v/>
      </c>
      <c r="AF924" s="108" t="str">
        <f>IF(AE924&lt;&gt;"",HLOOKUP(AE924,Controle!$2:$3,2,FALSE)+3,"")</f>
        <v/>
      </c>
      <c r="AG924" s="104" t="str">
        <f>IF(AE924&lt;&gt;"",HLOOKUP(AE924,Controle!$2:$3,2,FALSE)+HLOOKUP(AE924,Controle!$2:$3,2,FALSE)*14-8,"")</f>
        <v/>
      </c>
      <c r="AH924" s="105" t="str">
        <f>IF(AJ924&lt;&gt;"",HLOOKUP(AJ924,Controle!$2:$3,2,FALSE)+HLOOKUP(AJ924,Controle!$2:$3,2,FALSE)*14-8,"")</f>
        <v/>
      </c>
      <c r="AI924" s="108" t="str">
        <f>IF(AJ924&lt;&gt;"",HLOOKUP(AJ924,Controle!$2:$3,2,FALSE)+3,"")</f>
        <v/>
      </c>
      <c r="AJ924" s="105" t="str">
        <f t="shared" si="225"/>
        <v/>
      </c>
      <c r="AK924" s="101" t="str">
        <f t="shared" si="226"/>
        <v/>
      </c>
      <c r="AL924" s="89" t="str">
        <f t="shared" si="217"/>
        <v/>
      </c>
      <c r="AM924" s="89" t="str">
        <f t="shared" si="218"/>
        <v/>
      </c>
      <c r="AN924" s="89" t="str">
        <f t="shared" si="219"/>
        <v/>
      </c>
      <c r="AO924" s="89" t="str">
        <f t="shared" si="220"/>
        <v/>
      </c>
      <c r="AP924" s="89" t="str">
        <f t="shared" si="221"/>
        <v/>
      </c>
    </row>
    <row r="925" spans="1:42">
      <c r="A925" t="str">
        <f>IF(B925&lt;&gt;"",VLOOKUP(B925,'Agents Postes'!E$3:F$17,2,FALSE),"")</f>
        <v/>
      </c>
      <c r="B925" s="57"/>
      <c r="C925" s="58"/>
      <c r="D925" s="59"/>
      <c r="E925" s="59"/>
      <c r="F925" s="60"/>
      <c r="G925" s="61"/>
      <c r="H925" s="60"/>
      <c r="I925" s="61"/>
      <c r="J925" s="63"/>
      <c r="K925" s="59"/>
      <c r="L925" s="62"/>
      <c r="M925" s="52"/>
      <c r="N925" s="130"/>
      <c r="P925" s="65" t="str">
        <f t="shared" si="222"/>
        <v>NC</v>
      </c>
      <c r="X925" s="89"/>
      <c r="Y925" s="89" t="str">
        <f t="shared" si="212"/>
        <v/>
      </c>
      <c r="Z925" s="89" t="str">
        <f t="shared" si="213"/>
        <v/>
      </c>
      <c r="AA925" s="89" t="str">
        <f t="shared" si="214"/>
        <v/>
      </c>
      <c r="AB925" s="89" t="str">
        <f t="shared" si="215"/>
        <v/>
      </c>
      <c r="AC925" s="89" t="str">
        <f t="shared" si="216"/>
        <v/>
      </c>
      <c r="AD925" s="100" t="str">
        <f t="shared" si="223"/>
        <v/>
      </c>
      <c r="AE925" s="104" t="str">
        <f t="shared" si="224"/>
        <v/>
      </c>
      <c r="AF925" s="108" t="str">
        <f>IF(AE925&lt;&gt;"",HLOOKUP(AE925,Controle!$2:$3,2,FALSE)+3,"")</f>
        <v/>
      </c>
      <c r="AG925" s="104" t="str">
        <f>IF(AE925&lt;&gt;"",HLOOKUP(AE925,Controle!$2:$3,2,FALSE)+HLOOKUP(AE925,Controle!$2:$3,2,FALSE)*14-8,"")</f>
        <v/>
      </c>
      <c r="AH925" s="105" t="str">
        <f>IF(AJ925&lt;&gt;"",HLOOKUP(AJ925,Controle!$2:$3,2,FALSE)+HLOOKUP(AJ925,Controle!$2:$3,2,FALSE)*14-8,"")</f>
        <v/>
      </c>
      <c r="AI925" s="108" t="str">
        <f>IF(AJ925&lt;&gt;"",HLOOKUP(AJ925,Controle!$2:$3,2,FALSE)+3,"")</f>
        <v/>
      </c>
      <c r="AJ925" s="105" t="str">
        <f t="shared" si="225"/>
        <v/>
      </c>
      <c r="AK925" s="101" t="str">
        <f t="shared" si="226"/>
        <v/>
      </c>
      <c r="AL925" s="89" t="str">
        <f t="shared" si="217"/>
        <v/>
      </c>
      <c r="AM925" s="89" t="str">
        <f t="shared" si="218"/>
        <v/>
      </c>
      <c r="AN925" s="89" t="str">
        <f t="shared" si="219"/>
        <v/>
      </c>
      <c r="AO925" s="89" t="str">
        <f t="shared" si="220"/>
        <v/>
      </c>
      <c r="AP925" s="89" t="str">
        <f t="shared" si="221"/>
        <v/>
      </c>
    </row>
    <row r="926" spans="1:42">
      <c r="A926" t="str">
        <f>IF(B926&lt;&gt;"",VLOOKUP(B926,'Agents Postes'!E$3:F$17,2,FALSE),"")</f>
        <v/>
      </c>
      <c r="B926" s="47"/>
      <c r="C926" s="53"/>
      <c r="D926" s="49"/>
      <c r="E926" s="49"/>
      <c r="F926" s="54"/>
      <c r="G926" s="50"/>
      <c r="H926" s="54"/>
      <c r="I926" s="50"/>
      <c r="J926" s="56"/>
      <c r="K926" s="49"/>
      <c r="L926" s="55"/>
      <c r="M926" s="52"/>
      <c r="N926" s="131"/>
      <c r="P926" s="64" t="str">
        <f t="shared" si="222"/>
        <v>NC</v>
      </c>
      <c r="X926" s="89"/>
      <c r="Y926" s="89" t="str">
        <f t="shared" si="212"/>
        <v/>
      </c>
      <c r="Z926" s="89" t="str">
        <f t="shared" si="213"/>
        <v/>
      </c>
      <c r="AA926" s="89" t="str">
        <f t="shared" si="214"/>
        <v/>
      </c>
      <c r="AB926" s="89" t="str">
        <f t="shared" si="215"/>
        <v/>
      </c>
      <c r="AC926" s="89" t="str">
        <f t="shared" si="216"/>
        <v/>
      </c>
      <c r="AD926" s="100" t="str">
        <f t="shared" si="223"/>
        <v/>
      </c>
      <c r="AE926" s="104" t="str">
        <f t="shared" si="224"/>
        <v/>
      </c>
      <c r="AF926" s="108" t="str">
        <f>IF(AE926&lt;&gt;"",HLOOKUP(AE926,Controle!$2:$3,2,FALSE)+3,"")</f>
        <v/>
      </c>
      <c r="AG926" s="104" t="str">
        <f>IF(AE926&lt;&gt;"",HLOOKUP(AE926,Controle!$2:$3,2,FALSE)+HLOOKUP(AE926,Controle!$2:$3,2,FALSE)*14-8,"")</f>
        <v/>
      </c>
      <c r="AH926" s="105" t="str">
        <f>IF(AJ926&lt;&gt;"",HLOOKUP(AJ926,Controle!$2:$3,2,FALSE)+HLOOKUP(AJ926,Controle!$2:$3,2,FALSE)*14-8,"")</f>
        <v/>
      </c>
      <c r="AI926" s="108" t="str">
        <f>IF(AJ926&lt;&gt;"",HLOOKUP(AJ926,Controle!$2:$3,2,FALSE)+3,"")</f>
        <v/>
      </c>
      <c r="AJ926" s="105" t="str">
        <f t="shared" si="225"/>
        <v/>
      </c>
      <c r="AK926" s="101" t="str">
        <f t="shared" si="226"/>
        <v/>
      </c>
      <c r="AL926" s="89" t="str">
        <f t="shared" si="217"/>
        <v/>
      </c>
      <c r="AM926" s="89" t="str">
        <f t="shared" si="218"/>
        <v/>
      </c>
      <c r="AN926" s="89" t="str">
        <f t="shared" si="219"/>
        <v/>
      </c>
      <c r="AO926" s="89" t="str">
        <f t="shared" si="220"/>
        <v/>
      </c>
      <c r="AP926" s="89" t="str">
        <f t="shared" si="221"/>
        <v/>
      </c>
    </row>
    <row r="927" spans="1:42">
      <c r="A927" t="str">
        <f>IF(B927&lt;&gt;"",VLOOKUP(B927,'Agents Postes'!E$3:F$17,2,FALSE),"")</f>
        <v/>
      </c>
      <c r="B927" s="57"/>
      <c r="C927" s="58"/>
      <c r="D927" s="59"/>
      <c r="E927" s="59"/>
      <c r="F927" s="60"/>
      <c r="G927" s="61"/>
      <c r="H927" s="60"/>
      <c r="I927" s="61"/>
      <c r="J927" s="63"/>
      <c r="K927" s="59"/>
      <c r="L927" s="62"/>
      <c r="M927" s="52"/>
      <c r="N927" s="130"/>
      <c r="P927" s="65" t="str">
        <f t="shared" si="222"/>
        <v>NC</v>
      </c>
      <c r="X927" s="89"/>
      <c r="Y927" s="89" t="str">
        <f t="shared" si="212"/>
        <v/>
      </c>
      <c r="Z927" s="89" t="str">
        <f t="shared" si="213"/>
        <v/>
      </c>
      <c r="AA927" s="89" t="str">
        <f t="shared" si="214"/>
        <v/>
      </c>
      <c r="AB927" s="89" t="str">
        <f t="shared" si="215"/>
        <v/>
      </c>
      <c r="AC927" s="89" t="str">
        <f t="shared" si="216"/>
        <v/>
      </c>
      <c r="AD927" s="100" t="str">
        <f t="shared" si="223"/>
        <v/>
      </c>
      <c r="AE927" s="104" t="str">
        <f t="shared" si="224"/>
        <v/>
      </c>
      <c r="AF927" s="108" t="str">
        <f>IF(AE927&lt;&gt;"",HLOOKUP(AE927,Controle!$2:$3,2,FALSE)+3,"")</f>
        <v/>
      </c>
      <c r="AG927" s="104" t="str">
        <f>IF(AE927&lt;&gt;"",HLOOKUP(AE927,Controle!$2:$3,2,FALSE)+HLOOKUP(AE927,Controle!$2:$3,2,FALSE)*14-8,"")</f>
        <v/>
      </c>
      <c r="AH927" s="105" t="str">
        <f>IF(AJ927&lt;&gt;"",HLOOKUP(AJ927,Controle!$2:$3,2,FALSE)+HLOOKUP(AJ927,Controle!$2:$3,2,FALSE)*14-8,"")</f>
        <v/>
      </c>
      <c r="AI927" s="108" t="str">
        <f>IF(AJ927&lt;&gt;"",HLOOKUP(AJ927,Controle!$2:$3,2,FALSE)+3,"")</f>
        <v/>
      </c>
      <c r="AJ927" s="105" t="str">
        <f t="shared" si="225"/>
        <v/>
      </c>
      <c r="AK927" s="101" t="str">
        <f t="shared" si="226"/>
        <v/>
      </c>
      <c r="AL927" s="89" t="str">
        <f t="shared" si="217"/>
        <v/>
      </c>
      <c r="AM927" s="89" t="str">
        <f t="shared" si="218"/>
        <v/>
      </c>
      <c r="AN927" s="89" t="str">
        <f t="shared" si="219"/>
        <v/>
      </c>
      <c r="AO927" s="89" t="str">
        <f t="shared" si="220"/>
        <v/>
      </c>
      <c r="AP927" s="89" t="str">
        <f t="shared" si="221"/>
        <v/>
      </c>
    </row>
    <row r="928" spans="1:42">
      <c r="A928" t="str">
        <f>IF(B928&lt;&gt;"",VLOOKUP(B928,'Agents Postes'!E$3:F$17,2,FALSE),"")</f>
        <v/>
      </c>
      <c r="B928" s="47"/>
      <c r="C928" s="53"/>
      <c r="D928" s="49"/>
      <c r="E928" s="49"/>
      <c r="F928" s="54"/>
      <c r="G928" s="50"/>
      <c r="H928" s="54"/>
      <c r="I928" s="50"/>
      <c r="J928" s="56"/>
      <c r="K928" s="49"/>
      <c r="L928" s="55"/>
      <c r="M928" s="52"/>
      <c r="N928" s="131"/>
      <c r="P928" s="64" t="str">
        <f t="shared" si="222"/>
        <v>NC</v>
      </c>
      <c r="X928" s="89"/>
      <c r="Y928" s="89" t="str">
        <f t="shared" si="212"/>
        <v/>
      </c>
      <c r="Z928" s="89" t="str">
        <f t="shared" si="213"/>
        <v/>
      </c>
      <c r="AA928" s="89" t="str">
        <f t="shared" si="214"/>
        <v/>
      </c>
      <c r="AB928" s="89" t="str">
        <f t="shared" si="215"/>
        <v/>
      </c>
      <c r="AC928" s="89" t="str">
        <f t="shared" si="216"/>
        <v/>
      </c>
      <c r="AD928" s="100" t="str">
        <f t="shared" si="223"/>
        <v/>
      </c>
      <c r="AE928" s="104" t="str">
        <f t="shared" si="224"/>
        <v/>
      </c>
      <c r="AF928" s="108" t="str">
        <f>IF(AE928&lt;&gt;"",HLOOKUP(AE928,Controle!$2:$3,2,FALSE)+3,"")</f>
        <v/>
      </c>
      <c r="AG928" s="104" t="str">
        <f>IF(AE928&lt;&gt;"",HLOOKUP(AE928,Controle!$2:$3,2,FALSE)+HLOOKUP(AE928,Controle!$2:$3,2,FALSE)*14-8,"")</f>
        <v/>
      </c>
      <c r="AH928" s="105" t="str">
        <f>IF(AJ928&lt;&gt;"",HLOOKUP(AJ928,Controle!$2:$3,2,FALSE)+HLOOKUP(AJ928,Controle!$2:$3,2,FALSE)*14-8,"")</f>
        <v/>
      </c>
      <c r="AI928" s="108" t="str">
        <f>IF(AJ928&lt;&gt;"",HLOOKUP(AJ928,Controle!$2:$3,2,FALSE)+3,"")</f>
        <v/>
      </c>
      <c r="AJ928" s="105" t="str">
        <f t="shared" si="225"/>
        <v/>
      </c>
      <c r="AK928" s="101" t="str">
        <f t="shared" si="226"/>
        <v/>
      </c>
      <c r="AL928" s="89" t="str">
        <f t="shared" si="217"/>
        <v/>
      </c>
      <c r="AM928" s="89" t="str">
        <f t="shared" si="218"/>
        <v/>
      </c>
      <c r="AN928" s="89" t="str">
        <f t="shared" si="219"/>
        <v/>
      </c>
      <c r="AO928" s="89" t="str">
        <f t="shared" si="220"/>
        <v/>
      </c>
      <c r="AP928" s="89" t="str">
        <f t="shared" si="221"/>
        <v/>
      </c>
    </row>
    <row r="929" spans="1:42">
      <c r="A929" t="str">
        <f>IF(B929&lt;&gt;"",VLOOKUP(B929,'Agents Postes'!E$3:F$17,2,FALSE),"")</f>
        <v/>
      </c>
      <c r="B929" s="57"/>
      <c r="C929" s="58"/>
      <c r="D929" s="59"/>
      <c r="E929" s="59"/>
      <c r="F929" s="60"/>
      <c r="G929" s="61"/>
      <c r="H929" s="60"/>
      <c r="I929" s="61"/>
      <c r="J929" s="63"/>
      <c r="K929" s="59"/>
      <c r="L929" s="62"/>
      <c r="M929" s="52"/>
      <c r="N929" s="130"/>
      <c r="P929" s="65" t="str">
        <f t="shared" si="222"/>
        <v>NC</v>
      </c>
      <c r="X929" s="89"/>
      <c r="Y929" s="89" t="str">
        <f t="shared" si="212"/>
        <v/>
      </c>
      <c r="Z929" s="89" t="str">
        <f t="shared" si="213"/>
        <v/>
      </c>
      <c r="AA929" s="89" t="str">
        <f t="shared" si="214"/>
        <v/>
      </c>
      <c r="AB929" s="89" t="str">
        <f t="shared" si="215"/>
        <v/>
      </c>
      <c r="AC929" s="89" t="str">
        <f t="shared" si="216"/>
        <v/>
      </c>
      <c r="AD929" s="100" t="str">
        <f t="shared" si="223"/>
        <v/>
      </c>
      <c r="AE929" s="104" t="str">
        <f t="shared" si="224"/>
        <v/>
      </c>
      <c r="AF929" s="108" t="str">
        <f>IF(AE929&lt;&gt;"",HLOOKUP(AE929,Controle!$2:$3,2,FALSE)+3,"")</f>
        <v/>
      </c>
      <c r="AG929" s="104" t="str">
        <f>IF(AE929&lt;&gt;"",HLOOKUP(AE929,Controle!$2:$3,2,FALSE)+HLOOKUP(AE929,Controle!$2:$3,2,FALSE)*14-8,"")</f>
        <v/>
      </c>
      <c r="AH929" s="105" t="str">
        <f>IF(AJ929&lt;&gt;"",HLOOKUP(AJ929,Controle!$2:$3,2,FALSE)+HLOOKUP(AJ929,Controle!$2:$3,2,FALSE)*14-8,"")</f>
        <v/>
      </c>
      <c r="AI929" s="108" t="str">
        <f>IF(AJ929&lt;&gt;"",HLOOKUP(AJ929,Controle!$2:$3,2,FALSE)+3,"")</f>
        <v/>
      </c>
      <c r="AJ929" s="105" t="str">
        <f t="shared" si="225"/>
        <v/>
      </c>
      <c r="AK929" s="101" t="str">
        <f t="shared" si="226"/>
        <v/>
      </c>
      <c r="AL929" s="89" t="str">
        <f t="shared" si="217"/>
        <v/>
      </c>
      <c r="AM929" s="89" t="str">
        <f t="shared" si="218"/>
        <v/>
      </c>
      <c r="AN929" s="89" t="str">
        <f t="shared" si="219"/>
        <v/>
      </c>
      <c r="AO929" s="89" t="str">
        <f t="shared" si="220"/>
        <v/>
      </c>
      <c r="AP929" s="89" t="str">
        <f t="shared" si="221"/>
        <v/>
      </c>
    </row>
    <row r="930" spans="1:42">
      <c r="A930" t="str">
        <f>IF(B930&lt;&gt;"",VLOOKUP(B930,'Agents Postes'!E$3:F$17,2,FALSE),"")</f>
        <v/>
      </c>
      <c r="B930" s="47"/>
      <c r="C930" s="53"/>
      <c r="D930" s="49"/>
      <c r="E930" s="49"/>
      <c r="F930" s="54"/>
      <c r="G930" s="50"/>
      <c r="H930" s="54"/>
      <c r="I930" s="50"/>
      <c r="J930" s="56"/>
      <c r="K930" s="49"/>
      <c r="L930" s="55"/>
      <c r="M930" s="52"/>
      <c r="N930" s="131"/>
      <c r="P930" s="64" t="str">
        <f t="shared" si="222"/>
        <v>NC</v>
      </c>
      <c r="X930" s="89"/>
      <c r="Y930" s="89" t="str">
        <f t="shared" si="212"/>
        <v/>
      </c>
      <c r="Z930" s="89" t="str">
        <f t="shared" si="213"/>
        <v/>
      </c>
      <c r="AA930" s="89" t="str">
        <f t="shared" si="214"/>
        <v/>
      </c>
      <c r="AB930" s="89" t="str">
        <f t="shared" si="215"/>
        <v/>
      </c>
      <c r="AC930" s="89" t="str">
        <f t="shared" si="216"/>
        <v/>
      </c>
      <c r="AD930" s="100" t="str">
        <f t="shared" si="223"/>
        <v/>
      </c>
      <c r="AE930" s="104" t="str">
        <f t="shared" si="224"/>
        <v/>
      </c>
      <c r="AF930" s="108" t="str">
        <f>IF(AE930&lt;&gt;"",HLOOKUP(AE930,Controle!$2:$3,2,FALSE)+3,"")</f>
        <v/>
      </c>
      <c r="AG930" s="104" t="str">
        <f>IF(AE930&lt;&gt;"",HLOOKUP(AE930,Controle!$2:$3,2,FALSE)+HLOOKUP(AE930,Controle!$2:$3,2,FALSE)*14-8,"")</f>
        <v/>
      </c>
      <c r="AH930" s="105" t="str">
        <f>IF(AJ930&lt;&gt;"",HLOOKUP(AJ930,Controle!$2:$3,2,FALSE)+HLOOKUP(AJ930,Controle!$2:$3,2,FALSE)*14-8,"")</f>
        <v/>
      </c>
      <c r="AI930" s="108" t="str">
        <f>IF(AJ930&lt;&gt;"",HLOOKUP(AJ930,Controle!$2:$3,2,FALSE)+3,"")</f>
        <v/>
      </c>
      <c r="AJ930" s="105" t="str">
        <f t="shared" si="225"/>
        <v/>
      </c>
      <c r="AK930" s="101" t="str">
        <f t="shared" si="226"/>
        <v/>
      </c>
      <c r="AL930" s="89" t="str">
        <f t="shared" si="217"/>
        <v/>
      </c>
      <c r="AM930" s="89" t="str">
        <f t="shared" si="218"/>
        <v/>
      </c>
      <c r="AN930" s="89" t="str">
        <f t="shared" si="219"/>
        <v/>
      </c>
      <c r="AO930" s="89" t="str">
        <f t="shared" si="220"/>
        <v/>
      </c>
      <c r="AP930" s="89" t="str">
        <f t="shared" si="221"/>
        <v/>
      </c>
    </row>
    <row r="931" spans="1:42">
      <c r="A931" t="str">
        <f>IF(B931&lt;&gt;"",VLOOKUP(B931,'Agents Postes'!E$3:F$17,2,FALSE),"")</f>
        <v/>
      </c>
      <c r="B931" s="57"/>
      <c r="C931" s="58"/>
      <c r="D931" s="59"/>
      <c r="E931" s="59"/>
      <c r="F931" s="60"/>
      <c r="G931" s="61"/>
      <c r="H931" s="60"/>
      <c r="I931" s="61"/>
      <c r="J931" s="63"/>
      <c r="K931" s="59"/>
      <c r="L931" s="62"/>
      <c r="M931" s="52"/>
      <c r="N931" s="130"/>
      <c r="P931" s="65" t="str">
        <f t="shared" si="222"/>
        <v>NC</v>
      </c>
      <c r="X931" s="89"/>
      <c r="Y931" s="89" t="str">
        <f t="shared" si="212"/>
        <v/>
      </c>
      <c r="Z931" s="89" t="str">
        <f t="shared" si="213"/>
        <v/>
      </c>
      <c r="AA931" s="89" t="str">
        <f t="shared" si="214"/>
        <v/>
      </c>
      <c r="AB931" s="89" t="str">
        <f t="shared" si="215"/>
        <v/>
      </c>
      <c r="AC931" s="89" t="str">
        <f t="shared" si="216"/>
        <v/>
      </c>
      <c r="AD931" s="100" t="str">
        <f t="shared" si="223"/>
        <v/>
      </c>
      <c r="AE931" s="104" t="str">
        <f t="shared" si="224"/>
        <v/>
      </c>
      <c r="AF931" s="108" t="str">
        <f>IF(AE931&lt;&gt;"",HLOOKUP(AE931,Controle!$2:$3,2,FALSE)+3,"")</f>
        <v/>
      </c>
      <c r="AG931" s="104" t="str">
        <f>IF(AE931&lt;&gt;"",HLOOKUP(AE931,Controle!$2:$3,2,FALSE)+HLOOKUP(AE931,Controle!$2:$3,2,FALSE)*14-8,"")</f>
        <v/>
      </c>
      <c r="AH931" s="105" t="str">
        <f>IF(AJ931&lt;&gt;"",HLOOKUP(AJ931,Controle!$2:$3,2,FALSE)+HLOOKUP(AJ931,Controle!$2:$3,2,FALSE)*14-8,"")</f>
        <v/>
      </c>
      <c r="AI931" s="108" t="str">
        <f>IF(AJ931&lt;&gt;"",HLOOKUP(AJ931,Controle!$2:$3,2,FALSE)+3,"")</f>
        <v/>
      </c>
      <c r="AJ931" s="105" t="str">
        <f t="shared" si="225"/>
        <v/>
      </c>
      <c r="AK931" s="101" t="str">
        <f t="shared" si="226"/>
        <v/>
      </c>
      <c r="AL931" s="89" t="str">
        <f t="shared" si="217"/>
        <v/>
      </c>
      <c r="AM931" s="89" t="str">
        <f t="shared" si="218"/>
        <v/>
      </c>
      <c r="AN931" s="89" t="str">
        <f t="shared" si="219"/>
        <v/>
      </c>
      <c r="AO931" s="89" t="str">
        <f t="shared" si="220"/>
        <v/>
      </c>
      <c r="AP931" s="89" t="str">
        <f t="shared" si="221"/>
        <v/>
      </c>
    </row>
    <row r="932" spans="1:42">
      <c r="A932" t="str">
        <f>IF(B932&lt;&gt;"",VLOOKUP(B932,'Agents Postes'!E$3:F$17,2,FALSE),"")</f>
        <v/>
      </c>
      <c r="B932" s="47"/>
      <c r="C932" s="53"/>
      <c r="D932" s="49"/>
      <c r="E932" s="49"/>
      <c r="F932" s="54"/>
      <c r="G932" s="50"/>
      <c r="H932" s="54"/>
      <c r="I932" s="50"/>
      <c r="J932" s="56"/>
      <c r="K932" s="49"/>
      <c r="L932" s="55"/>
      <c r="M932" s="52"/>
      <c r="N932" s="131"/>
      <c r="P932" s="64" t="str">
        <f t="shared" si="222"/>
        <v>NC</v>
      </c>
      <c r="X932" s="89"/>
      <c r="Y932" s="89" t="str">
        <f t="shared" si="212"/>
        <v/>
      </c>
      <c r="Z932" s="89" t="str">
        <f t="shared" si="213"/>
        <v/>
      </c>
      <c r="AA932" s="89" t="str">
        <f t="shared" si="214"/>
        <v/>
      </c>
      <c r="AB932" s="89" t="str">
        <f t="shared" si="215"/>
        <v/>
      </c>
      <c r="AC932" s="89" t="str">
        <f t="shared" si="216"/>
        <v/>
      </c>
      <c r="AD932" s="100" t="str">
        <f t="shared" si="223"/>
        <v/>
      </c>
      <c r="AE932" s="104" t="str">
        <f t="shared" si="224"/>
        <v/>
      </c>
      <c r="AF932" s="108" t="str">
        <f>IF(AE932&lt;&gt;"",HLOOKUP(AE932,Controle!$2:$3,2,FALSE)+3,"")</f>
        <v/>
      </c>
      <c r="AG932" s="104" t="str">
        <f>IF(AE932&lt;&gt;"",HLOOKUP(AE932,Controle!$2:$3,2,FALSE)+HLOOKUP(AE932,Controle!$2:$3,2,FALSE)*14-8,"")</f>
        <v/>
      </c>
      <c r="AH932" s="105" t="str">
        <f>IF(AJ932&lt;&gt;"",HLOOKUP(AJ932,Controle!$2:$3,2,FALSE)+HLOOKUP(AJ932,Controle!$2:$3,2,FALSE)*14-8,"")</f>
        <v/>
      </c>
      <c r="AI932" s="108" t="str">
        <f>IF(AJ932&lt;&gt;"",HLOOKUP(AJ932,Controle!$2:$3,2,FALSE)+3,"")</f>
        <v/>
      </c>
      <c r="AJ932" s="105" t="str">
        <f t="shared" si="225"/>
        <v/>
      </c>
      <c r="AK932" s="101" t="str">
        <f t="shared" si="226"/>
        <v/>
      </c>
      <c r="AL932" s="89" t="str">
        <f t="shared" si="217"/>
        <v/>
      </c>
      <c r="AM932" s="89" t="str">
        <f t="shared" si="218"/>
        <v/>
      </c>
      <c r="AN932" s="89" t="str">
        <f t="shared" si="219"/>
        <v/>
      </c>
      <c r="AO932" s="89" t="str">
        <f t="shared" si="220"/>
        <v/>
      </c>
      <c r="AP932" s="89" t="str">
        <f t="shared" si="221"/>
        <v/>
      </c>
    </row>
    <row r="933" spans="1:42">
      <c r="A933" t="str">
        <f>IF(B933&lt;&gt;"",VLOOKUP(B933,'Agents Postes'!E$3:F$17,2,FALSE),"")</f>
        <v/>
      </c>
      <c r="B933" s="57"/>
      <c r="C933" s="58"/>
      <c r="D933" s="59"/>
      <c r="E933" s="59"/>
      <c r="F933" s="60"/>
      <c r="G933" s="61"/>
      <c r="H933" s="60"/>
      <c r="I933" s="61"/>
      <c r="J933" s="63"/>
      <c r="K933" s="59"/>
      <c r="L933" s="62"/>
      <c r="M933" s="52"/>
      <c r="N933" s="130"/>
      <c r="P933" s="65" t="str">
        <f t="shared" si="222"/>
        <v>NC</v>
      </c>
      <c r="X933" s="89"/>
      <c r="Y933" s="89" t="str">
        <f t="shared" si="212"/>
        <v/>
      </c>
      <c r="Z933" s="89" t="str">
        <f t="shared" si="213"/>
        <v/>
      </c>
      <c r="AA933" s="89" t="str">
        <f t="shared" si="214"/>
        <v/>
      </c>
      <c r="AB933" s="89" t="str">
        <f t="shared" si="215"/>
        <v/>
      </c>
      <c r="AC933" s="89" t="str">
        <f t="shared" si="216"/>
        <v/>
      </c>
      <c r="AD933" s="100" t="str">
        <f t="shared" si="223"/>
        <v/>
      </c>
      <c r="AE933" s="104" t="str">
        <f t="shared" si="224"/>
        <v/>
      </c>
      <c r="AF933" s="108" t="str">
        <f>IF(AE933&lt;&gt;"",HLOOKUP(AE933,Controle!$2:$3,2,FALSE)+3,"")</f>
        <v/>
      </c>
      <c r="AG933" s="104" t="str">
        <f>IF(AE933&lt;&gt;"",HLOOKUP(AE933,Controle!$2:$3,2,FALSE)+HLOOKUP(AE933,Controle!$2:$3,2,FALSE)*14-8,"")</f>
        <v/>
      </c>
      <c r="AH933" s="105" t="str">
        <f>IF(AJ933&lt;&gt;"",HLOOKUP(AJ933,Controle!$2:$3,2,FALSE)+HLOOKUP(AJ933,Controle!$2:$3,2,FALSE)*14-8,"")</f>
        <v/>
      </c>
      <c r="AI933" s="108" t="str">
        <f>IF(AJ933&lt;&gt;"",HLOOKUP(AJ933,Controle!$2:$3,2,FALSE)+3,"")</f>
        <v/>
      </c>
      <c r="AJ933" s="105" t="str">
        <f t="shared" si="225"/>
        <v/>
      </c>
      <c r="AK933" s="101" t="str">
        <f t="shared" si="226"/>
        <v/>
      </c>
      <c r="AL933" s="89" t="str">
        <f t="shared" si="217"/>
        <v/>
      </c>
      <c r="AM933" s="89" t="str">
        <f t="shared" si="218"/>
        <v/>
      </c>
      <c r="AN933" s="89" t="str">
        <f t="shared" si="219"/>
        <v/>
      </c>
      <c r="AO933" s="89" t="str">
        <f t="shared" si="220"/>
        <v/>
      </c>
      <c r="AP933" s="89" t="str">
        <f t="shared" si="221"/>
        <v/>
      </c>
    </row>
    <row r="934" spans="1:42">
      <c r="A934" t="str">
        <f>IF(B934&lt;&gt;"",VLOOKUP(B934,'Agents Postes'!E$3:F$17,2,FALSE),"")</f>
        <v/>
      </c>
      <c r="B934" s="47"/>
      <c r="C934" s="53"/>
      <c r="D934" s="49"/>
      <c r="E934" s="49"/>
      <c r="F934" s="54"/>
      <c r="G934" s="50"/>
      <c r="H934" s="54"/>
      <c r="I934" s="50"/>
      <c r="J934" s="56"/>
      <c r="K934" s="49"/>
      <c r="L934" s="55"/>
      <c r="M934" s="52"/>
      <c r="N934" s="131"/>
      <c r="P934" s="64" t="str">
        <f t="shared" si="222"/>
        <v>NC</v>
      </c>
      <c r="X934" s="89"/>
      <c r="Y934" s="89" t="str">
        <f t="shared" si="212"/>
        <v/>
      </c>
      <c r="Z934" s="89" t="str">
        <f t="shared" si="213"/>
        <v/>
      </c>
      <c r="AA934" s="89" t="str">
        <f t="shared" si="214"/>
        <v/>
      </c>
      <c r="AB934" s="89" t="str">
        <f t="shared" si="215"/>
        <v/>
      </c>
      <c r="AC934" s="89" t="str">
        <f t="shared" si="216"/>
        <v/>
      </c>
      <c r="AD934" s="100" t="str">
        <f t="shared" si="223"/>
        <v/>
      </c>
      <c r="AE934" s="104" t="str">
        <f t="shared" si="224"/>
        <v/>
      </c>
      <c r="AF934" s="108" t="str">
        <f>IF(AE934&lt;&gt;"",HLOOKUP(AE934,Controle!$2:$3,2,FALSE)+3,"")</f>
        <v/>
      </c>
      <c r="AG934" s="104" t="str">
        <f>IF(AE934&lt;&gt;"",HLOOKUP(AE934,Controle!$2:$3,2,FALSE)+HLOOKUP(AE934,Controle!$2:$3,2,FALSE)*14-8,"")</f>
        <v/>
      </c>
      <c r="AH934" s="105" t="str">
        <f>IF(AJ934&lt;&gt;"",HLOOKUP(AJ934,Controle!$2:$3,2,FALSE)+HLOOKUP(AJ934,Controle!$2:$3,2,FALSE)*14-8,"")</f>
        <v/>
      </c>
      <c r="AI934" s="108" t="str">
        <f>IF(AJ934&lt;&gt;"",HLOOKUP(AJ934,Controle!$2:$3,2,FALSE)+3,"")</f>
        <v/>
      </c>
      <c r="AJ934" s="105" t="str">
        <f t="shared" si="225"/>
        <v/>
      </c>
      <c r="AK934" s="101" t="str">
        <f t="shared" si="226"/>
        <v/>
      </c>
      <c r="AL934" s="89" t="str">
        <f t="shared" si="217"/>
        <v/>
      </c>
      <c r="AM934" s="89" t="str">
        <f t="shared" si="218"/>
        <v/>
      </c>
      <c r="AN934" s="89" t="str">
        <f t="shared" si="219"/>
        <v/>
      </c>
      <c r="AO934" s="89" t="str">
        <f t="shared" si="220"/>
        <v/>
      </c>
      <c r="AP934" s="89" t="str">
        <f t="shared" si="221"/>
        <v/>
      </c>
    </row>
    <row r="935" spans="1:42">
      <c r="A935" t="str">
        <f>IF(B935&lt;&gt;"",VLOOKUP(B935,'Agents Postes'!E$3:F$17,2,FALSE),"")</f>
        <v/>
      </c>
      <c r="B935" s="57"/>
      <c r="C935" s="58"/>
      <c r="D935" s="59"/>
      <c r="E935" s="59"/>
      <c r="F935" s="60"/>
      <c r="G935" s="61"/>
      <c r="H935" s="60"/>
      <c r="I935" s="61"/>
      <c r="J935" s="63"/>
      <c r="K935" s="59"/>
      <c r="L935" s="62"/>
      <c r="M935" s="52"/>
      <c r="N935" s="130"/>
      <c r="P935" s="65" t="str">
        <f t="shared" si="222"/>
        <v>NC</v>
      </c>
      <c r="X935" s="89"/>
      <c r="Y935" s="89" t="str">
        <f t="shared" si="212"/>
        <v/>
      </c>
      <c r="Z935" s="89" t="str">
        <f t="shared" si="213"/>
        <v/>
      </c>
      <c r="AA935" s="89" t="str">
        <f t="shared" si="214"/>
        <v/>
      </c>
      <c r="AB935" s="89" t="str">
        <f t="shared" si="215"/>
        <v/>
      </c>
      <c r="AC935" s="89" t="str">
        <f t="shared" si="216"/>
        <v/>
      </c>
      <c r="AD935" s="100" t="str">
        <f t="shared" si="223"/>
        <v/>
      </c>
      <c r="AE935" s="104" t="str">
        <f t="shared" si="224"/>
        <v/>
      </c>
      <c r="AF935" s="108" t="str">
        <f>IF(AE935&lt;&gt;"",HLOOKUP(AE935,Controle!$2:$3,2,FALSE)+3,"")</f>
        <v/>
      </c>
      <c r="AG935" s="104" t="str">
        <f>IF(AE935&lt;&gt;"",HLOOKUP(AE935,Controle!$2:$3,2,FALSE)+HLOOKUP(AE935,Controle!$2:$3,2,FALSE)*14-8,"")</f>
        <v/>
      </c>
      <c r="AH935" s="105" t="str">
        <f>IF(AJ935&lt;&gt;"",HLOOKUP(AJ935,Controle!$2:$3,2,FALSE)+HLOOKUP(AJ935,Controle!$2:$3,2,FALSE)*14-8,"")</f>
        <v/>
      </c>
      <c r="AI935" s="108" t="str">
        <f>IF(AJ935&lt;&gt;"",HLOOKUP(AJ935,Controle!$2:$3,2,FALSE)+3,"")</f>
        <v/>
      </c>
      <c r="AJ935" s="105" t="str">
        <f t="shared" si="225"/>
        <v/>
      </c>
      <c r="AK935" s="101" t="str">
        <f t="shared" si="226"/>
        <v/>
      </c>
      <c r="AL935" s="89" t="str">
        <f t="shared" si="217"/>
        <v/>
      </c>
      <c r="AM935" s="89" t="str">
        <f t="shared" si="218"/>
        <v/>
      </c>
      <c r="AN935" s="89" t="str">
        <f t="shared" si="219"/>
        <v/>
      </c>
      <c r="AO935" s="89" t="str">
        <f t="shared" si="220"/>
        <v/>
      </c>
      <c r="AP935" s="89" t="str">
        <f t="shared" si="221"/>
        <v/>
      </c>
    </row>
    <row r="936" spans="1:42">
      <c r="A936" t="str">
        <f>IF(B936&lt;&gt;"",VLOOKUP(B936,'Agents Postes'!E$3:F$17,2,FALSE),"")</f>
        <v/>
      </c>
      <c r="B936" s="47"/>
      <c r="C936" s="53"/>
      <c r="D936" s="49"/>
      <c r="E936" s="49"/>
      <c r="F936" s="54"/>
      <c r="G936" s="50"/>
      <c r="H936" s="54"/>
      <c r="I936" s="50"/>
      <c r="J936" s="56"/>
      <c r="K936" s="49"/>
      <c r="L936" s="55"/>
      <c r="M936" s="52"/>
      <c r="N936" s="131"/>
      <c r="P936" s="64" t="str">
        <f t="shared" si="222"/>
        <v>NC</v>
      </c>
      <c r="X936" s="89"/>
      <c r="Y936" s="89" t="str">
        <f t="shared" si="212"/>
        <v/>
      </c>
      <c r="Z936" s="89" t="str">
        <f t="shared" si="213"/>
        <v/>
      </c>
      <c r="AA936" s="89" t="str">
        <f t="shared" si="214"/>
        <v/>
      </c>
      <c r="AB936" s="89" t="str">
        <f t="shared" si="215"/>
        <v/>
      </c>
      <c r="AC936" s="89" t="str">
        <f t="shared" si="216"/>
        <v/>
      </c>
      <c r="AD936" s="100" t="str">
        <f t="shared" si="223"/>
        <v/>
      </c>
      <c r="AE936" s="104" t="str">
        <f t="shared" si="224"/>
        <v/>
      </c>
      <c r="AF936" s="108" t="str">
        <f>IF(AE936&lt;&gt;"",HLOOKUP(AE936,Controle!$2:$3,2,FALSE)+3,"")</f>
        <v/>
      </c>
      <c r="AG936" s="104" t="str">
        <f>IF(AE936&lt;&gt;"",HLOOKUP(AE936,Controle!$2:$3,2,FALSE)+HLOOKUP(AE936,Controle!$2:$3,2,FALSE)*14-8,"")</f>
        <v/>
      </c>
      <c r="AH936" s="105" t="str">
        <f>IF(AJ936&lt;&gt;"",HLOOKUP(AJ936,Controle!$2:$3,2,FALSE)+HLOOKUP(AJ936,Controle!$2:$3,2,FALSE)*14-8,"")</f>
        <v/>
      </c>
      <c r="AI936" s="108" t="str">
        <f>IF(AJ936&lt;&gt;"",HLOOKUP(AJ936,Controle!$2:$3,2,FALSE)+3,"")</f>
        <v/>
      </c>
      <c r="AJ936" s="105" t="str">
        <f t="shared" si="225"/>
        <v/>
      </c>
      <c r="AK936" s="101" t="str">
        <f t="shared" si="226"/>
        <v/>
      </c>
      <c r="AL936" s="89" t="str">
        <f t="shared" si="217"/>
        <v/>
      </c>
      <c r="AM936" s="89" t="str">
        <f t="shared" si="218"/>
        <v/>
      </c>
      <c r="AN936" s="89" t="str">
        <f t="shared" si="219"/>
        <v/>
      </c>
      <c r="AO936" s="89" t="str">
        <f t="shared" si="220"/>
        <v/>
      </c>
      <c r="AP936" s="89" t="str">
        <f t="shared" si="221"/>
        <v/>
      </c>
    </row>
    <row r="937" spans="1:42">
      <c r="A937" t="str">
        <f>IF(B937&lt;&gt;"",VLOOKUP(B937,'Agents Postes'!E$3:F$17,2,FALSE),"")</f>
        <v/>
      </c>
      <c r="B937" s="57"/>
      <c r="C937" s="58"/>
      <c r="D937" s="59"/>
      <c r="E937" s="59"/>
      <c r="F937" s="60"/>
      <c r="G937" s="61"/>
      <c r="H937" s="60"/>
      <c r="I937" s="61"/>
      <c r="J937" s="63"/>
      <c r="K937" s="59"/>
      <c r="L937" s="62"/>
      <c r="M937" s="52"/>
      <c r="N937" s="130"/>
      <c r="P937" s="65" t="str">
        <f t="shared" si="222"/>
        <v>NC</v>
      </c>
      <c r="X937" s="89"/>
      <c r="Y937" s="89" t="str">
        <f t="shared" si="212"/>
        <v/>
      </c>
      <c r="Z937" s="89" t="str">
        <f t="shared" si="213"/>
        <v/>
      </c>
      <c r="AA937" s="89" t="str">
        <f t="shared" si="214"/>
        <v/>
      </c>
      <c r="AB937" s="89" t="str">
        <f t="shared" si="215"/>
        <v/>
      </c>
      <c r="AC937" s="89" t="str">
        <f t="shared" si="216"/>
        <v/>
      </c>
      <c r="AD937" s="100" t="str">
        <f t="shared" si="223"/>
        <v/>
      </c>
      <c r="AE937" s="104" t="str">
        <f t="shared" si="224"/>
        <v/>
      </c>
      <c r="AF937" s="108" t="str">
        <f>IF(AE937&lt;&gt;"",HLOOKUP(AE937,Controle!$2:$3,2,FALSE)+3,"")</f>
        <v/>
      </c>
      <c r="AG937" s="104" t="str">
        <f>IF(AE937&lt;&gt;"",HLOOKUP(AE937,Controle!$2:$3,2,FALSE)+HLOOKUP(AE937,Controle!$2:$3,2,FALSE)*14-8,"")</f>
        <v/>
      </c>
      <c r="AH937" s="105" t="str">
        <f>IF(AJ937&lt;&gt;"",HLOOKUP(AJ937,Controle!$2:$3,2,FALSE)+HLOOKUP(AJ937,Controle!$2:$3,2,FALSE)*14-8,"")</f>
        <v/>
      </c>
      <c r="AI937" s="108" t="str">
        <f>IF(AJ937&lt;&gt;"",HLOOKUP(AJ937,Controle!$2:$3,2,FALSE)+3,"")</f>
        <v/>
      </c>
      <c r="AJ937" s="105" t="str">
        <f t="shared" si="225"/>
        <v/>
      </c>
      <c r="AK937" s="101" t="str">
        <f t="shared" si="226"/>
        <v/>
      </c>
      <c r="AL937" s="89" t="str">
        <f t="shared" si="217"/>
        <v/>
      </c>
      <c r="AM937" s="89" t="str">
        <f t="shared" si="218"/>
        <v/>
      </c>
      <c r="AN937" s="89" t="str">
        <f t="shared" si="219"/>
        <v/>
      </c>
      <c r="AO937" s="89" t="str">
        <f t="shared" si="220"/>
        <v/>
      </c>
      <c r="AP937" s="89" t="str">
        <f t="shared" si="221"/>
        <v/>
      </c>
    </row>
    <row r="938" spans="1:42">
      <c r="A938" t="str">
        <f>IF(B938&lt;&gt;"",VLOOKUP(B938,'Agents Postes'!E$3:F$17,2,FALSE),"")</f>
        <v/>
      </c>
      <c r="B938" s="47"/>
      <c r="C938" s="53"/>
      <c r="D938" s="49"/>
      <c r="E938" s="49"/>
      <c r="F938" s="54"/>
      <c r="G938" s="50"/>
      <c r="H938" s="54"/>
      <c r="I938" s="50"/>
      <c r="J938" s="56"/>
      <c r="K938" s="49"/>
      <c r="L938" s="55"/>
      <c r="M938" s="52"/>
      <c r="N938" s="131"/>
      <c r="P938" s="64" t="str">
        <f t="shared" si="222"/>
        <v>NC</v>
      </c>
      <c r="X938" s="89"/>
      <c r="Y938" s="89" t="str">
        <f t="shared" si="212"/>
        <v/>
      </c>
      <c r="Z938" s="89" t="str">
        <f t="shared" si="213"/>
        <v/>
      </c>
      <c r="AA938" s="89" t="str">
        <f t="shared" si="214"/>
        <v/>
      </c>
      <c r="AB938" s="89" t="str">
        <f t="shared" si="215"/>
        <v/>
      </c>
      <c r="AC938" s="89" t="str">
        <f t="shared" si="216"/>
        <v/>
      </c>
      <c r="AD938" s="100" t="str">
        <f t="shared" si="223"/>
        <v/>
      </c>
      <c r="AE938" s="104" t="str">
        <f t="shared" si="224"/>
        <v/>
      </c>
      <c r="AF938" s="108" t="str">
        <f>IF(AE938&lt;&gt;"",HLOOKUP(AE938,Controle!$2:$3,2,FALSE)+3,"")</f>
        <v/>
      </c>
      <c r="AG938" s="104" t="str">
        <f>IF(AE938&lt;&gt;"",HLOOKUP(AE938,Controle!$2:$3,2,FALSE)+HLOOKUP(AE938,Controle!$2:$3,2,FALSE)*14-8,"")</f>
        <v/>
      </c>
      <c r="AH938" s="105" t="str">
        <f>IF(AJ938&lt;&gt;"",HLOOKUP(AJ938,Controle!$2:$3,2,FALSE)+HLOOKUP(AJ938,Controle!$2:$3,2,FALSE)*14-8,"")</f>
        <v/>
      </c>
      <c r="AI938" s="108" t="str">
        <f>IF(AJ938&lt;&gt;"",HLOOKUP(AJ938,Controle!$2:$3,2,FALSE)+3,"")</f>
        <v/>
      </c>
      <c r="AJ938" s="105" t="str">
        <f t="shared" si="225"/>
        <v/>
      </c>
      <c r="AK938" s="101" t="str">
        <f t="shared" si="226"/>
        <v/>
      </c>
      <c r="AL938" s="89" t="str">
        <f t="shared" si="217"/>
        <v/>
      </c>
      <c r="AM938" s="89" t="str">
        <f t="shared" si="218"/>
        <v/>
      </c>
      <c r="AN938" s="89" t="str">
        <f t="shared" si="219"/>
        <v/>
      </c>
      <c r="AO938" s="89" t="str">
        <f t="shared" si="220"/>
        <v/>
      </c>
      <c r="AP938" s="89" t="str">
        <f t="shared" si="221"/>
        <v/>
      </c>
    </row>
    <row r="939" spans="1:42">
      <c r="A939" t="str">
        <f>IF(B939&lt;&gt;"",VLOOKUP(B939,'Agents Postes'!E$3:F$17,2,FALSE),"")</f>
        <v/>
      </c>
      <c r="B939" s="57"/>
      <c r="C939" s="58"/>
      <c r="D939" s="59"/>
      <c r="E939" s="59"/>
      <c r="F939" s="60"/>
      <c r="G939" s="61"/>
      <c r="H939" s="60"/>
      <c r="I939" s="61"/>
      <c r="J939" s="63"/>
      <c r="K939" s="59"/>
      <c r="L939" s="62"/>
      <c r="M939" s="52"/>
      <c r="N939" s="130"/>
      <c r="P939" s="65" t="str">
        <f t="shared" si="222"/>
        <v>NC</v>
      </c>
      <c r="X939" s="89"/>
      <c r="Y939" s="89" t="str">
        <f t="shared" si="212"/>
        <v/>
      </c>
      <c r="Z939" s="89" t="str">
        <f t="shared" si="213"/>
        <v/>
      </c>
      <c r="AA939" s="89" t="str">
        <f t="shared" si="214"/>
        <v/>
      </c>
      <c r="AB939" s="89" t="str">
        <f t="shared" si="215"/>
        <v/>
      </c>
      <c r="AC939" s="89" t="str">
        <f t="shared" si="216"/>
        <v/>
      </c>
      <c r="AD939" s="100" t="str">
        <f t="shared" si="223"/>
        <v/>
      </c>
      <c r="AE939" s="104" t="str">
        <f t="shared" si="224"/>
        <v/>
      </c>
      <c r="AF939" s="108" t="str">
        <f>IF(AE939&lt;&gt;"",HLOOKUP(AE939,Controle!$2:$3,2,FALSE)+3,"")</f>
        <v/>
      </c>
      <c r="AG939" s="104" t="str">
        <f>IF(AE939&lt;&gt;"",HLOOKUP(AE939,Controle!$2:$3,2,FALSE)+HLOOKUP(AE939,Controle!$2:$3,2,FALSE)*14-8,"")</f>
        <v/>
      </c>
      <c r="AH939" s="105" t="str">
        <f>IF(AJ939&lt;&gt;"",HLOOKUP(AJ939,Controle!$2:$3,2,FALSE)+HLOOKUP(AJ939,Controle!$2:$3,2,FALSE)*14-8,"")</f>
        <v/>
      </c>
      <c r="AI939" s="108" t="str">
        <f>IF(AJ939&lt;&gt;"",HLOOKUP(AJ939,Controle!$2:$3,2,FALSE)+3,"")</f>
        <v/>
      </c>
      <c r="AJ939" s="105" t="str">
        <f t="shared" si="225"/>
        <v/>
      </c>
      <c r="AK939" s="101" t="str">
        <f t="shared" si="226"/>
        <v/>
      </c>
      <c r="AL939" s="89" t="str">
        <f t="shared" si="217"/>
        <v/>
      </c>
      <c r="AM939" s="89" t="str">
        <f t="shared" si="218"/>
        <v/>
      </c>
      <c r="AN939" s="89" t="str">
        <f t="shared" si="219"/>
        <v/>
      </c>
      <c r="AO939" s="89" t="str">
        <f t="shared" si="220"/>
        <v/>
      </c>
      <c r="AP939" s="89" t="str">
        <f t="shared" si="221"/>
        <v/>
      </c>
    </row>
    <row r="940" spans="1:42">
      <c r="A940" t="str">
        <f>IF(B940&lt;&gt;"",VLOOKUP(B940,'Agents Postes'!E$3:F$17,2,FALSE),"")</f>
        <v/>
      </c>
      <c r="B940" s="47"/>
      <c r="C940" s="53"/>
      <c r="D940" s="49"/>
      <c r="E940" s="49"/>
      <c r="F940" s="54"/>
      <c r="G940" s="50"/>
      <c r="H940" s="54"/>
      <c r="I940" s="50"/>
      <c r="J940" s="56"/>
      <c r="K940" s="49"/>
      <c r="L940" s="55"/>
      <c r="M940" s="52"/>
      <c r="N940" s="131"/>
      <c r="P940" s="64" t="str">
        <f t="shared" si="222"/>
        <v>NC</v>
      </c>
      <c r="X940" s="89"/>
      <c r="Y940" s="89" t="str">
        <f t="shared" si="212"/>
        <v/>
      </c>
      <c r="Z940" s="89" t="str">
        <f t="shared" si="213"/>
        <v/>
      </c>
      <c r="AA940" s="89" t="str">
        <f t="shared" si="214"/>
        <v/>
      </c>
      <c r="AB940" s="89" t="str">
        <f t="shared" si="215"/>
        <v/>
      </c>
      <c r="AC940" s="89" t="str">
        <f t="shared" si="216"/>
        <v/>
      </c>
      <c r="AD940" s="100" t="str">
        <f t="shared" si="223"/>
        <v/>
      </c>
      <c r="AE940" s="104" t="str">
        <f t="shared" si="224"/>
        <v/>
      </c>
      <c r="AF940" s="108" t="str">
        <f>IF(AE940&lt;&gt;"",HLOOKUP(AE940,Controle!$2:$3,2,FALSE)+3,"")</f>
        <v/>
      </c>
      <c r="AG940" s="104" t="str">
        <f>IF(AE940&lt;&gt;"",HLOOKUP(AE940,Controle!$2:$3,2,FALSE)+HLOOKUP(AE940,Controle!$2:$3,2,FALSE)*14-8,"")</f>
        <v/>
      </c>
      <c r="AH940" s="105" t="str">
        <f>IF(AJ940&lt;&gt;"",HLOOKUP(AJ940,Controle!$2:$3,2,FALSE)+HLOOKUP(AJ940,Controle!$2:$3,2,FALSE)*14-8,"")</f>
        <v/>
      </c>
      <c r="AI940" s="108" t="str">
        <f>IF(AJ940&lt;&gt;"",HLOOKUP(AJ940,Controle!$2:$3,2,FALSE)+3,"")</f>
        <v/>
      </c>
      <c r="AJ940" s="105" t="str">
        <f t="shared" si="225"/>
        <v/>
      </c>
      <c r="AK940" s="101" t="str">
        <f t="shared" si="226"/>
        <v/>
      </c>
      <c r="AL940" s="89" t="str">
        <f t="shared" si="217"/>
        <v/>
      </c>
      <c r="AM940" s="89" t="str">
        <f t="shared" si="218"/>
        <v/>
      </c>
      <c r="AN940" s="89" t="str">
        <f t="shared" si="219"/>
        <v/>
      </c>
      <c r="AO940" s="89" t="str">
        <f t="shared" si="220"/>
        <v/>
      </c>
      <c r="AP940" s="89" t="str">
        <f t="shared" si="221"/>
        <v/>
      </c>
    </row>
    <row r="941" spans="1:42">
      <c r="A941" t="str">
        <f>IF(B941&lt;&gt;"",VLOOKUP(B941,'Agents Postes'!E$3:F$17,2,FALSE),"")</f>
        <v/>
      </c>
      <c r="B941" s="57"/>
      <c r="C941" s="58"/>
      <c r="D941" s="59"/>
      <c r="E941" s="59"/>
      <c r="F941" s="60"/>
      <c r="G941" s="61"/>
      <c r="H941" s="60"/>
      <c r="I941" s="61"/>
      <c r="J941" s="63"/>
      <c r="K941" s="59"/>
      <c r="L941" s="62"/>
      <c r="M941" s="52"/>
      <c r="N941" s="130"/>
      <c r="P941" s="65" t="str">
        <f t="shared" si="222"/>
        <v>NC</v>
      </c>
      <c r="X941" s="89"/>
      <c r="Y941" s="89" t="str">
        <f t="shared" si="212"/>
        <v/>
      </c>
      <c r="Z941" s="89" t="str">
        <f t="shared" si="213"/>
        <v/>
      </c>
      <c r="AA941" s="89" t="str">
        <f t="shared" si="214"/>
        <v/>
      </c>
      <c r="AB941" s="89" t="str">
        <f t="shared" si="215"/>
        <v/>
      </c>
      <c r="AC941" s="89" t="str">
        <f t="shared" si="216"/>
        <v/>
      </c>
      <c r="AD941" s="100" t="str">
        <f t="shared" si="223"/>
        <v/>
      </c>
      <c r="AE941" s="104" t="str">
        <f t="shared" si="224"/>
        <v/>
      </c>
      <c r="AF941" s="108" t="str">
        <f>IF(AE941&lt;&gt;"",HLOOKUP(AE941,Controle!$2:$3,2,FALSE)+3,"")</f>
        <v/>
      </c>
      <c r="AG941" s="104" t="str">
        <f>IF(AE941&lt;&gt;"",HLOOKUP(AE941,Controle!$2:$3,2,FALSE)+HLOOKUP(AE941,Controle!$2:$3,2,FALSE)*14-8,"")</f>
        <v/>
      </c>
      <c r="AH941" s="105" t="str">
        <f>IF(AJ941&lt;&gt;"",HLOOKUP(AJ941,Controle!$2:$3,2,FALSE)+HLOOKUP(AJ941,Controle!$2:$3,2,FALSE)*14-8,"")</f>
        <v/>
      </c>
      <c r="AI941" s="108" t="str">
        <f>IF(AJ941&lt;&gt;"",HLOOKUP(AJ941,Controle!$2:$3,2,FALSE)+3,"")</f>
        <v/>
      </c>
      <c r="AJ941" s="105" t="str">
        <f t="shared" si="225"/>
        <v/>
      </c>
      <c r="AK941" s="101" t="str">
        <f t="shared" si="226"/>
        <v/>
      </c>
      <c r="AL941" s="89" t="str">
        <f t="shared" si="217"/>
        <v/>
      </c>
      <c r="AM941" s="89" t="str">
        <f t="shared" si="218"/>
        <v/>
      </c>
      <c r="AN941" s="89" t="str">
        <f t="shared" si="219"/>
        <v/>
      </c>
      <c r="AO941" s="89" t="str">
        <f t="shared" si="220"/>
        <v/>
      </c>
      <c r="AP941" s="89" t="str">
        <f t="shared" si="221"/>
        <v/>
      </c>
    </row>
    <row r="942" spans="1:42">
      <c r="A942" t="str">
        <f>IF(B942&lt;&gt;"",VLOOKUP(B942,'Agents Postes'!E$3:F$17,2,FALSE),"")</f>
        <v/>
      </c>
      <c r="B942" s="47"/>
      <c r="C942" s="53"/>
      <c r="D942" s="49"/>
      <c r="E942" s="49"/>
      <c r="F942" s="54"/>
      <c r="G942" s="50"/>
      <c r="H942" s="54"/>
      <c r="I942" s="50"/>
      <c r="J942" s="56"/>
      <c r="K942" s="49"/>
      <c r="L942" s="55"/>
      <c r="M942" s="52"/>
      <c r="N942" s="131"/>
      <c r="P942" s="64" t="str">
        <f t="shared" si="222"/>
        <v>NC</v>
      </c>
      <c r="X942" s="89"/>
      <c r="Y942" s="89" t="str">
        <f t="shared" si="212"/>
        <v/>
      </c>
      <c r="Z942" s="89" t="str">
        <f t="shared" si="213"/>
        <v/>
      </c>
      <c r="AA942" s="89" t="str">
        <f t="shared" si="214"/>
        <v/>
      </c>
      <c r="AB942" s="89" t="str">
        <f t="shared" si="215"/>
        <v/>
      </c>
      <c r="AC942" s="89" t="str">
        <f t="shared" si="216"/>
        <v/>
      </c>
      <c r="AD942" s="100" t="str">
        <f t="shared" si="223"/>
        <v/>
      </c>
      <c r="AE942" s="104" t="str">
        <f t="shared" si="224"/>
        <v/>
      </c>
      <c r="AF942" s="108" t="str">
        <f>IF(AE942&lt;&gt;"",HLOOKUP(AE942,Controle!$2:$3,2,FALSE)+3,"")</f>
        <v/>
      </c>
      <c r="AG942" s="104" t="str">
        <f>IF(AE942&lt;&gt;"",HLOOKUP(AE942,Controle!$2:$3,2,FALSE)+HLOOKUP(AE942,Controle!$2:$3,2,FALSE)*14-8,"")</f>
        <v/>
      </c>
      <c r="AH942" s="105" t="str">
        <f>IF(AJ942&lt;&gt;"",HLOOKUP(AJ942,Controle!$2:$3,2,FALSE)+HLOOKUP(AJ942,Controle!$2:$3,2,FALSE)*14-8,"")</f>
        <v/>
      </c>
      <c r="AI942" s="108" t="str">
        <f>IF(AJ942&lt;&gt;"",HLOOKUP(AJ942,Controle!$2:$3,2,FALSE)+3,"")</f>
        <v/>
      </c>
      <c r="AJ942" s="105" t="str">
        <f t="shared" si="225"/>
        <v/>
      </c>
      <c r="AK942" s="101" t="str">
        <f t="shared" si="226"/>
        <v/>
      </c>
      <c r="AL942" s="89" t="str">
        <f t="shared" si="217"/>
        <v/>
      </c>
      <c r="AM942" s="89" t="str">
        <f t="shared" si="218"/>
        <v/>
      </c>
      <c r="AN942" s="89" t="str">
        <f t="shared" si="219"/>
        <v/>
      </c>
      <c r="AO942" s="89" t="str">
        <f t="shared" si="220"/>
        <v/>
      </c>
      <c r="AP942" s="89" t="str">
        <f t="shared" si="221"/>
        <v/>
      </c>
    </row>
    <row r="943" spans="1:42">
      <c r="A943" t="str">
        <f>IF(B943&lt;&gt;"",VLOOKUP(B943,'Agents Postes'!E$3:F$17,2,FALSE),"")</f>
        <v/>
      </c>
      <c r="B943" s="57"/>
      <c r="C943" s="58"/>
      <c r="D943" s="59"/>
      <c r="E943" s="59"/>
      <c r="F943" s="60"/>
      <c r="G943" s="61"/>
      <c r="H943" s="60"/>
      <c r="I943" s="61"/>
      <c r="J943" s="63"/>
      <c r="K943" s="59"/>
      <c r="L943" s="62"/>
      <c r="M943" s="52"/>
      <c r="N943" s="130"/>
      <c r="P943" s="65" t="str">
        <f t="shared" si="222"/>
        <v>NC</v>
      </c>
      <c r="X943" s="89"/>
      <c r="Y943" s="89" t="str">
        <f t="shared" si="212"/>
        <v/>
      </c>
      <c r="Z943" s="89" t="str">
        <f t="shared" si="213"/>
        <v/>
      </c>
      <c r="AA943" s="89" t="str">
        <f t="shared" si="214"/>
        <v/>
      </c>
      <c r="AB943" s="89" t="str">
        <f t="shared" si="215"/>
        <v/>
      </c>
      <c r="AC943" s="89" t="str">
        <f t="shared" si="216"/>
        <v/>
      </c>
      <c r="AD943" s="100" t="str">
        <f t="shared" si="223"/>
        <v/>
      </c>
      <c r="AE943" s="104" t="str">
        <f t="shared" si="224"/>
        <v/>
      </c>
      <c r="AF943" s="108" t="str">
        <f>IF(AE943&lt;&gt;"",HLOOKUP(AE943,Controle!$2:$3,2,FALSE)+3,"")</f>
        <v/>
      </c>
      <c r="AG943" s="104" t="str">
        <f>IF(AE943&lt;&gt;"",HLOOKUP(AE943,Controle!$2:$3,2,FALSE)+HLOOKUP(AE943,Controle!$2:$3,2,FALSE)*14-8,"")</f>
        <v/>
      </c>
      <c r="AH943" s="105" t="str">
        <f>IF(AJ943&lt;&gt;"",HLOOKUP(AJ943,Controle!$2:$3,2,FALSE)+HLOOKUP(AJ943,Controle!$2:$3,2,FALSE)*14-8,"")</f>
        <v/>
      </c>
      <c r="AI943" s="108" t="str">
        <f>IF(AJ943&lt;&gt;"",HLOOKUP(AJ943,Controle!$2:$3,2,FALSE)+3,"")</f>
        <v/>
      </c>
      <c r="AJ943" s="105" t="str">
        <f t="shared" si="225"/>
        <v/>
      </c>
      <c r="AK943" s="101" t="str">
        <f t="shared" si="226"/>
        <v/>
      </c>
      <c r="AL943" s="89" t="str">
        <f t="shared" si="217"/>
        <v/>
      </c>
      <c r="AM943" s="89" t="str">
        <f t="shared" si="218"/>
        <v/>
      </c>
      <c r="AN943" s="89" t="str">
        <f t="shared" si="219"/>
        <v/>
      </c>
      <c r="AO943" s="89" t="str">
        <f t="shared" si="220"/>
        <v/>
      </c>
      <c r="AP943" s="89" t="str">
        <f t="shared" si="221"/>
        <v/>
      </c>
    </row>
    <row r="944" spans="1:42">
      <c r="A944" t="str">
        <f>IF(B944&lt;&gt;"",VLOOKUP(B944,'Agents Postes'!E$3:F$17,2,FALSE),"")</f>
        <v/>
      </c>
      <c r="B944" s="47"/>
      <c r="C944" s="53"/>
      <c r="D944" s="49"/>
      <c r="E944" s="49"/>
      <c r="F944" s="54"/>
      <c r="G944" s="50"/>
      <c r="H944" s="54"/>
      <c r="I944" s="50"/>
      <c r="J944" s="56"/>
      <c r="K944" s="49"/>
      <c r="L944" s="55"/>
      <c r="M944" s="52"/>
      <c r="N944" s="131"/>
      <c r="P944" s="64" t="str">
        <f t="shared" si="222"/>
        <v>NC</v>
      </c>
      <c r="X944" s="89"/>
      <c r="Y944" s="89" t="str">
        <f t="shared" si="212"/>
        <v/>
      </c>
      <c r="Z944" s="89" t="str">
        <f t="shared" si="213"/>
        <v/>
      </c>
      <c r="AA944" s="89" t="str">
        <f t="shared" si="214"/>
        <v/>
      </c>
      <c r="AB944" s="89" t="str">
        <f t="shared" si="215"/>
        <v/>
      </c>
      <c r="AC944" s="89" t="str">
        <f t="shared" si="216"/>
        <v/>
      </c>
      <c r="AD944" s="100" t="str">
        <f t="shared" si="223"/>
        <v/>
      </c>
      <c r="AE944" s="104" t="str">
        <f t="shared" si="224"/>
        <v/>
      </c>
      <c r="AF944" s="108" t="str">
        <f>IF(AE944&lt;&gt;"",HLOOKUP(AE944,Controle!$2:$3,2,FALSE)+3,"")</f>
        <v/>
      </c>
      <c r="AG944" s="104" t="str">
        <f>IF(AE944&lt;&gt;"",HLOOKUP(AE944,Controle!$2:$3,2,FALSE)+HLOOKUP(AE944,Controle!$2:$3,2,FALSE)*14-8,"")</f>
        <v/>
      </c>
      <c r="AH944" s="105" t="str">
        <f>IF(AJ944&lt;&gt;"",HLOOKUP(AJ944,Controle!$2:$3,2,FALSE)+HLOOKUP(AJ944,Controle!$2:$3,2,FALSE)*14-8,"")</f>
        <v/>
      </c>
      <c r="AI944" s="108" t="str">
        <f>IF(AJ944&lt;&gt;"",HLOOKUP(AJ944,Controle!$2:$3,2,FALSE)+3,"")</f>
        <v/>
      </c>
      <c r="AJ944" s="105" t="str">
        <f t="shared" si="225"/>
        <v/>
      </c>
      <c r="AK944" s="101" t="str">
        <f t="shared" si="226"/>
        <v/>
      </c>
      <c r="AL944" s="89" t="str">
        <f t="shared" si="217"/>
        <v/>
      </c>
      <c r="AM944" s="89" t="str">
        <f t="shared" si="218"/>
        <v/>
      </c>
      <c r="AN944" s="89" t="str">
        <f t="shared" si="219"/>
        <v/>
      </c>
      <c r="AO944" s="89" t="str">
        <f t="shared" si="220"/>
        <v/>
      </c>
      <c r="AP944" s="89" t="str">
        <f t="shared" si="221"/>
        <v/>
      </c>
    </row>
    <row r="945" spans="1:42">
      <c r="A945" t="str">
        <f>IF(B945&lt;&gt;"",VLOOKUP(B945,'Agents Postes'!E$3:F$17,2,FALSE),"")</f>
        <v/>
      </c>
      <c r="B945" s="57"/>
      <c r="C945" s="58"/>
      <c r="D945" s="59"/>
      <c r="E945" s="59"/>
      <c r="F945" s="60"/>
      <c r="G945" s="61"/>
      <c r="H945" s="60"/>
      <c r="I945" s="61"/>
      <c r="J945" s="63"/>
      <c r="K945" s="59"/>
      <c r="L945" s="62"/>
      <c r="M945" s="52"/>
      <c r="N945" s="130"/>
      <c r="P945" s="65" t="str">
        <f t="shared" si="222"/>
        <v>NC</v>
      </c>
      <c r="X945" s="89"/>
      <c r="Y945" s="89" t="str">
        <f t="shared" si="212"/>
        <v/>
      </c>
      <c r="Z945" s="89" t="str">
        <f t="shared" si="213"/>
        <v/>
      </c>
      <c r="AA945" s="89" t="str">
        <f t="shared" si="214"/>
        <v/>
      </c>
      <c r="AB945" s="89" t="str">
        <f t="shared" si="215"/>
        <v/>
      </c>
      <c r="AC945" s="89" t="str">
        <f t="shared" si="216"/>
        <v/>
      </c>
      <c r="AD945" s="100" t="str">
        <f t="shared" si="223"/>
        <v/>
      </c>
      <c r="AE945" s="104" t="str">
        <f t="shared" si="224"/>
        <v/>
      </c>
      <c r="AF945" s="108" t="str">
        <f>IF(AE945&lt;&gt;"",HLOOKUP(AE945,Controle!$2:$3,2,FALSE)+3,"")</f>
        <v/>
      </c>
      <c r="AG945" s="104" t="str">
        <f>IF(AE945&lt;&gt;"",HLOOKUP(AE945,Controle!$2:$3,2,FALSE)+HLOOKUP(AE945,Controle!$2:$3,2,FALSE)*14-8,"")</f>
        <v/>
      </c>
      <c r="AH945" s="105" t="str">
        <f>IF(AJ945&lt;&gt;"",HLOOKUP(AJ945,Controle!$2:$3,2,FALSE)+HLOOKUP(AJ945,Controle!$2:$3,2,FALSE)*14-8,"")</f>
        <v/>
      </c>
      <c r="AI945" s="108" t="str">
        <f>IF(AJ945&lt;&gt;"",HLOOKUP(AJ945,Controle!$2:$3,2,FALSE)+3,"")</f>
        <v/>
      </c>
      <c r="AJ945" s="105" t="str">
        <f t="shared" si="225"/>
        <v/>
      </c>
      <c r="AK945" s="101" t="str">
        <f t="shared" si="226"/>
        <v/>
      </c>
      <c r="AL945" s="89" t="str">
        <f t="shared" si="217"/>
        <v/>
      </c>
      <c r="AM945" s="89" t="str">
        <f t="shared" si="218"/>
        <v/>
      </c>
      <c r="AN945" s="89" t="str">
        <f t="shared" si="219"/>
        <v/>
      </c>
      <c r="AO945" s="89" t="str">
        <f t="shared" si="220"/>
        <v/>
      </c>
      <c r="AP945" s="89" t="str">
        <f t="shared" si="221"/>
        <v/>
      </c>
    </row>
    <row r="946" spans="1:42">
      <c r="A946" t="str">
        <f>IF(B946&lt;&gt;"",VLOOKUP(B946,'Agents Postes'!E$3:F$17,2,FALSE),"")</f>
        <v/>
      </c>
      <c r="B946" s="47"/>
      <c r="C946" s="53"/>
      <c r="D946" s="49"/>
      <c r="E946" s="49"/>
      <c r="F946" s="54"/>
      <c r="G946" s="50"/>
      <c r="H946" s="54"/>
      <c r="I946" s="50"/>
      <c r="J946" s="56"/>
      <c r="K946" s="49"/>
      <c r="L946" s="55"/>
      <c r="M946" s="52"/>
      <c r="N946" s="131"/>
      <c r="P946" s="64" t="str">
        <f t="shared" si="222"/>
        <v>NC</v>
      </c>
      <c r="X946" s="89"/>
      <c r="Y946" s="89" t="str">
        <f t="shared" si="212"/>
        <v/>
      </c>
      <c r="Z946" s="89" t="str">
        <f t="shared" si="213"/>
        <v/>
      </c>
      <c r="AA946" s="89" t="str">
        <f t="shared" si="214"/>
        <v/>
      </c>
      <c r="AB946" s="89" t="str">
        <f t="shared" si="215"/>
        <v/>
      </c>
      <c r="AC946" s="89" t="str">
        <f t="shared" si="216"/>
        <v/>
      </c>
      <c r="AD946" s="100" t="str">
        <f t="shared" si="223"/>
        <v/>
      </c>
      <c r="AE946" s="104" t="str">
        <f t="shared" si="224"/>
        <v/>
      </c>
      <c r="AF946" s="108" t="str">
        <f>IF(AE946&lt;&gt;"",HLOOKUP(AE946,Controle!$2:$3,2,FALSE)+3,"")</f>
        <v/>
      </c>
      <c r="AG946" s="104" t="str">
        <f>IF(AE946&lt;&gt;"",HLOOKUP(AE946,Controle!$2:$3,2,FALSE)+HLOOKUP(AE946,Controle!$2:$3,2,FALSE)*14-8,"")</f>
        <v/>
      </c>
      <c r="AH946" s="105" t="str">
        <f>IF(AJ946&lt;&gt;"",HLOOKUP(AJ946,Controle!$2:$3,2,FALSE)+HLOOKUP(AJ946,Controle!$2:$3,2,FALSE)*14-8,"")</f>
        <v/>
      </c>
      <c r="AI946" s="108" t="str">
        <f>IF(AJ946&lt;&gt;"",HLOOKUP(AJ946,Controle!$2:$3,2,FALSE)+3,"")</f>
        <v/>
      </c>
      <c r="AJ946" s="105" t="str">
        <f t="shared" si="225"/>
        <v/>
      </c>
      <c r="AK946" s="101" t="str">
        <f t="shared" si="226"/>
        <v/>
      </c>
      <c r="AL946" s="89" t="str">
        <f t="shared" si="217"/>
        <v/>
      </c>
      <c r="AM946" s="89" t="str">
        <f t="shared" si="218"/>
        <v/>
      </c>
      <c r="AN946" s="89" t="str">
        <f t="shared" si="219"/>
        <v/>
      </c>
      <c r="AO946" s="89" t="str">
        <f t="shared" si="220"/>
        <v/>
      </c>
      <c r="AP946" s="89" t="str">
        <f t="shared" si="221"/>
        <v/>
      </c>
    </row>
    <row r="947" spans="1:42">
      <c r="A947" t="str">
        <f>IF(B947&lt;&gt;"",VLOOKUP(B947,'Agents Postes'!E$3:F$17,2,FALSE),"")</f>
        <v/>
      </c>
      <c r="B947" s="57"/>
      <c r="C947" s="58"/>
      <c r="D947" s="59"/>
      <c r="E947" s="59"/>
      <c r="F947" s="60"/>
      <c r="G947" s="61"/>
      <c r="H947" s="60"/>
      <c r="I947" s="61"/>
      <c r="J947" s="63"/>
      <c r="K947" s="59"/>
      <c r="L947" s="62"/>
      <c r="M947" s="52"/>
      <c r="N947" s="130"/>
      <c r="P947" s="65" t="str">
        <f t="shared" si="222"/>
        <v>NC</v>
      </c>
      <c r="X947" s="89"/>
      <c r="Y947" s="89" t="str">
        <f t="shared" si="212"/>
        <v/>
      </c>
      <c r="Z947" s="89" t="str">
        <f t="shared" si="213"/>
        <v/>
      </c>
      <c r="AA947" s="89" t="str">
        <f t="shared" si="214"/>
        <v/>
      </c>
      <c r="AB947" s="89" t="str">
        <f t="shared" si="215"/>
        <v/>
      </c>
      <c r="AC947" s="89" t="str">
        <f t="shared" si="216"/>
        <v/>
      </c>
      <c r="AD947" s="100" t="str">
        <f t="shared" si="223"/>
        <v/>
      </c>
      <c r="AE947" s="104" t="str">
        <f t="shared" si="224"/>
        <v/>
      </c>
      <c r="AF947" s="108" t="str">
        <f>IF(AE947&lt;&gt;"",HLOOKUP(AE947,Controle!$2:$3,2,FALSE)+3,"")</f>
        <v/>
      </c>
      <c r="AG947" s="104" t="str">
        <f>IF(AE947&lt;&gt;"",HLOOKUP(AE947,Controle!$2:$3,2,FALSE)+HLOOKUP(AE947,Controle!$2:$3,2,FALSE)*14-8,"")</f>
        <v/>
      </c>
      <c r="AH947" s="105" t="str">
        <f>IF(AJ947&lt;&gt;"",HLOOKUP(AJ947,Controle!$2:$3,2,FALSE)+HLOOKUP(AJ947,Controle!$2:$3,2,FALSE)*14-8,"")</f>
        <v/>
      </c>
      <c r="AI947" s="108" t="str">
        <f>IF(AJ947&lt;&gt;"",HLOOKUP(AJ947,Controle!$2:$3,2,FALSE)+3,"")</f>
        <v/>
      </c>
      <c r="AJ947" s="105" t="str">
        <f t="shared" si="225"/>
        <v/>
      </c>
      <c r="AK947" s="101" t="str">
        <f t="shared" si="226"/>
        <v/>
      </c>
      <c r="AL947" s="89" t="str">
        <f t="shared" si="217"/>
        <v/>
      </c>
      <c r="AM947" s="89" t="str">
        <f t="shared" si="218"/>
        <v/>
      </c>
      <c r="AN947" s="89" t="str">
        <f t="shared" si="219"/>
        <v/>
      </c>
      <c r="AO947" s="89" t="str">
        <f t="shared" si="220"/>
        <v/>
      </c>
      <c r="AP947" s="89" t="str">
        <f t="shared" si="221"/>
        <v/>
      </c>
    </row>
    <row r="948" spans="1:42">
      <c r="A948" t="str">
        <f>IF(B948&lt;&gt;"",VLOOKUP(B948,'Agents Postes'!E$3:F$17,2,FALSE),"")</f>
        <v/>
      </c>
      <c r="B948" s="47"/>
      <c r="C948" s="53"/>
      <c r="D948" s="49"/>
      <c r="E948" s="49"/>
      <c r="F948" s="54"/>
      <c r="G948" s="50"/>
      <c r="H948" s="54"/>
      <c r="I948" s="50"/>
      <c r="J948" s="56"/>
      <c r="K948" s="49"/>
      <c r="L948" s="55"/>
      <c r="M948" s="52"/>
      <c r="N948" s="131"/>
      <c r="P948" s="64" t="str">
        <f t="shared" si="222"/>
        <v>NC</v>
      </c>
      <c r="X948" s="89"/>
      <c r="Y948" s="89" t="str">
        <f t="shared" si="212"/>
        <v/>
      </c>
      <c r="Z948" s="89" t="str">
        <f t="shared" si="213"/>
        <v/>
      </c>
      <c r="AA948" s="89" t="str">
        <f t="shared" si="214"/>
        <v/>
      </c>
      <c r="AB948" s="89" t="str">
        <f t="shared" si="215"/>
        <v/>
      </c>
      <c r="AC948" s="89" t="str">
        <f t="shared" si="216"/>
        <v/>
      </c>
      <c r="AD948" s="100" t="str">
        <f t="shared" si="223"/>
        <v/>
      </c>
      <c r="AE948" s="104" t="str">
        <f t="shared" si="224"/>
        <v/>
      </c>
      <c r="AF948" s="108" t="str">
        <f>IF(AE948&lt;&gt;"",HLOOKUP(AE948,Controle!$2:$3,2,FALSE)+3,"")</f>
        <v/>
      </c>
      <c r="AG948" s="104" t="str">
        <f>IF(AE948&lt;&gt;"",HLOOKUP(AE948,Controle!$2:$3,2,FALSE)+HLOOKUP(AE948,Controle!$2:$3,2,FALSE)*14-8,"")</f>
        <v/>
      </c>
      <c r="AH948" s="105" t="str">
        <f>IF(AJ948&lt;&gt;"",HLOOKUP(AJ948,Controle!$2:$3,2,FALSE)+HLOOKUP(AJ948,Controle!$2:$3,2,FALSE)*14-8,"")</f>
        <v/>
      </c>
      <c r="AI948" s="108" t="str">
        <f>IF(AJ948&lt;&gt;"",HLOOKUP(AJ948,Controle!$2:$3,2,FALSE)+3,"")</f>
        <v/>
      </c>
      <c r="AJ948" s="105" t="str">
        <f t="shared" si="225"/>
        <v/>
      </c>
      <c r="AK948" s="101" t="str">
        <f t="shared" si="226"/>
        <v/>
      </c>
      <c r="AL948" s="89" t="str">
        <f t="shared" si="217"/>
        <v/>
      </c>
      <c r="AM948" s="89" t="str">
        <f t="shared" si="218"/>
        <v/>
      </c>
      <c r="AN948" s="89" t="str">
        <f t="shared" si="219"/>
        <v/>
      </c>
      <c r="AO948" s="89" t="str">
        <f t="shared" si="220"/>
        <v/>
      </c>
      <c r="AP948" s="89" t="str">
        <f t="shared" si="221"/>
        <v/>
      </c>
    </row>
    <row r="949" spans="1:42">
      <c r="A949" t="str">
        <f>IF(B949&lt;&gt;"",VLOOKUP(B949,'Agents Postes'!E$3:F$17,2,FALSE),"")</f>
        <v/>
      </c>
      <c r="B949" s="57"/>
      <c r="C949" s="58"/>
      <c r="D949" s="59"/>
      <c r="E949" s="59"/>
      <c r="F949" s="60"/>
      <c r="G949" s="61"/>
      <c r="H949" s="60"/>
      <c r="I949" s="61"/>
      <c r="J949" s="63"/>
      <c r="K949" s="59"/>
      <c r="L949" s="62"/>
      <c r="M949" s="52"/>
      <c r="N949" s="130"/>
      <c r="P949" s="65" t="str">
        <f t="shared" si="222"/>
        <v>NC</v>
      </c>
      <c r="X949" s="89"/>
      <c r="Y949" s="89" t="str">
        <f t="shared" si="212"/>
        <v/>
      </c>
      <c r="Z949" s="89" t="str">
        <f t="shared" si="213"/>
        <v/>
      </c>
      <c r="AA949" s="89" t="str">
        <f t="shared" si="214"/>
        <v/>
      </c>
      <c r="AB949" s="89" t="str">
        <f t="shared" si="215"/>
        <v/>
      </c>
      <c r="AC949" s="89" t="str">
        <f t="shared" si="216"/>
        <v/>
      </c>
      <c r="AD949" s="100" t="str">
        <f t="shared" si="223"/>
        <v/>
      </c>
      <c r="AE949" s="104" t="str">
        <f t="shared" si="224"/>
        <v/>
      </c>
      <c r="AF949" s="108" t="str">
        <f>IF(AE949&lt;&gt;"",HLOOKUP(AE949,Controle!$2:$3,2,FALSE)+3,"")</f>
        <v/>
      </c>
      <c r="AG949" s="104" t="str">
        <f>IF(AE949&lt;&gt;"",HLOOKUP(AE949,Controle!$2:$3,2,FALSE)+HLOOKUP(AE949,Controle!$2:$3,2,FALSE)*14-8,"")</f>
        <v/>
      </c>
      <c r="AH949" s="105" t="str">
        <f>IF(AJ949&lt;&gt;"",HLOOKUP(AJ949,Controle!$2:$3,2,FALSE)+HLOOKUP(AJ949,Controle!$2:$3,2,FALSE)*14-8,"")</f>
        <v/>
      </c>
      <c r="AI949" s="108" t="str">
        <f>IF(AJ949&lt;&gt;"",HLOOKUP(AJ949,Controle!$2:$3,2,FALSE)+3,"")</f>
        <v/>
      </c>
      <c r="AJ949" s="105" t="str">
        <f t="shared" si="225"/>
        <v/>
      </c>
      <c r="AK949" s="101" t="str">
        <f t="shared" si="226"/>
        <v/>
      </c>
      <c r="AL949" s="89" t="str">
        <f t="shared" si="217"/>
        <v/>
      </c>
      <c r="AM949" s="89" t="str">
        <f t="shared" si="218"/>
        <v/>
      </c>
      <c r="AN949" s="89" t="str">
        <f t="shared" si="219"/>
        <v/>
      </c>
      <c r="AO949" s="89" t="str">
        <f t="shared" si="220"/>
        <v/>
      </c>
      <c r="AP949" s="89" t="str">
        <f t="shared" si="221"/>
        <v/>
      </c>
    </row>
    <row r="950" spans="1:42">
      <c r="A950" t="str">
        <f>IF(B950&lt;&gt;"",VLOOKUP(B950,'Agents Postes'!E$3:F$17,2,FALSE),"")</f>
        <v/>
      </c>
      <c r="B950" s="47"/>
      <c r="C950" s="53"/>
      <c r="D950" s="49"/>
      <c r="E950" s="49"/>
      <c r="F950" s="54"/>
      <c r="G950" s="50"/>
      <c r="H950" s="54"/>
      <c r="I950" s="50"/>
      <c r="J950" s="56"/>
      <c r="K950" s="49"/>
      <c r="L950" s="55"/>
      <c r="M950" s="52"/>
      <c r="N950" s="131"/>
      <c r="P950" s="64" t="str">
        <f t="shared" si="222"/>
        <v>NC</v>
      </c>
      <c r="X950" s="89"/>
      <c r="Y950" s="89" t="str">
        <f t="shared" si="212"/>
        <v/>
      </c>
      <c r="Z950" s="89" t="str">
        <f t="shared" si="213"/>
        <v/>
      </c>
      <c r="AA950" s="89" t="str">
        <f t="shared" si="214"/>
        <v/>
      </c>
      <c r="AB950" s="89" t="str">
        <f t="shared" si="215"/>
        <v/>
      </c>
      <c r="AC950" s="89" t="str">
        <f t="shared" si="216"/>
        <v/>
      </c>
      <c r="AD950" s="100" t="str">
        <f t="shared" si="223"/>
        <v/>
      </c>
      <c r="AE950" s="104" t="str">
        <f t="shared" si="224"/>
        <v/>
      </c>
      <c r="AF950" s="108" t="str">
        <f>IF(AE950&lt;&gt;"",HLOOKUP(AE950,Controle!$2:$3,2,FALSE)+3,"")</f>
        <v/>
      </c>
      <c r="AG950" s="104" t="str">
        <f>IF(AE950&lt;&gt;"",HLOOKUP(AE950,Controle!$2:$3,2,FALSE)+HLOOKUP(AE950,Controle!$2:$3,2,FALSE)*14-8,"")</f>
        <v/>
      </c>
      <c r="AH950" s="105" t="str">
        <f>IF(AJ950&lt;&gt;"",HLOOKUP(AJ950,Controle!$2:$3,2,FALSE)+HLOOKUP(AJ950,Controle!$2:$3,2,FALSE)*14-8,"")</f>
        <v/>
      </c>
      <c r="AI950" s="108" t="str">
        <f>IF(AJ950&lt;&gt;"",HLOOKUP(AJ950,Controle!$2:$3,2,FALSE)+3,"")</f>
        <v/>
      </c>
      <c r="AJ950" s="105" t="str">
        <f t="shared" si="225"/>
        <v/>
      </c>
      <c r="AK950" s="101" t="str">
        <f t="shared" si="226"/>
        <v/>
      </c>
      <c r="AL950" s="89" t="str">
        <f t="shared" si="217"/>
        <v/>
      </c>
      <c r="AM950" s="89" t="str">
        <f t="shared" si="218"/>
        <v/>
      </c>
      <c r="AN950" s="89" t="str">
        <f t="shared" si="219"/>
        <v/>
      </c>
      <c r="AO950" s="89" t="str">
        <f t="shared" si="220"/>
        <v/>
      </c>
      <c r="AP950" s="89" t="str">
        <f t="shared" si="221"/>
        <v/>
      </c>
    </row>
    <row r="951" spans="1:42">
      <c r="A951" t="str">
        <f>IF(B951&lt;&gt;"",VLOOKUP(B951,'Agents Postes'!E$3:F$17,2,FALSE),"")</f>
        <v/>
      </c>
      <c r="B951" s="57"/>
      <c r="C951" s="58"/>
      <c r="D951" s="59"/>
      <c r="E951" s="59"/>
      <c r="F951" s="60"/>
      <c r="G951" s="61"/>
      <c r="H951" s="60"/>
      <c r="I951" s="61"/>
      <c r="J951" s="63"/>
      <c r="K951" s="59"/>
      <c r="L951" s="62"/>
      <c r="M951" s="52"/>
      <c r="N951" s="130"/>
      <c r="P951" s="65" t="str">
        <f t="shared" si="222"/>
        <v>NC</v>
      </c>
      <c r="X951" s="89"/>
      <c r="Y951" s="89" t="str">
        <f t="shared" si="212"/>
        <v/>
      </c>
      <c r="Z951" s="89" t="str">
        <f t="shared" si="213"/>
        <v/>
      </c>
      <c r="AA951" s="89" t="str">
        <f t="shared" si="214"/>
        <v/>
      </c>
      <c r="AB951" s="89" t="str">
        <f t="shared" si="215"/>
        <v/>
      </c>
      <c r="AC951" s="89" t="str">
        <f t="shared" si="216"/>
        <v/>
      </c>
      <c r="AD951" s="100" t="str">
        <f t="shared" si="223"/>
        <v/>
      </c>
      <c r="AE951" s="104" t="str">
        <f t="shared" si="224"/>
        <v/>
      </c>
      <c r="AF951" s="108" t="str">
        <f>IF(AE951&lt;&gt;"",HLOOKUP(AE951,Controle!$2:$3,2,FALSE)+3,"")</f>
        <v/>
      </c>
      <c r="AG951" s="104" t="str">
        <f>IF(AE951&lt;&gt;"",HLOOKUP(AE951,Controle!$2:$3,2,FALSE)+HLOOKUP(AE951,Controle!$2:$3,2,FALSE)*14-8,"")</f>
        <v/>
      </c>
      <c r="AH951" s="105" t="str">
        <f>IF(AJ951&lt;&gt;"",HLOOKUP(AJ951,Controle!$2:$3,2,FALSE)+HLOOKUP(AJ951,Controle!$2:$3,2,FALSE)*14-8,"")</f>
        <v/>
      </c>
      <c r="AI951" s="108" t="str">
        <f>IF(AJ951&lt;&gt;"",HLOOKUP(AJ951,Controle!$2:$3,2,FALSE)+3,"")</f>
        <v/>
      </c>
      <c r="AJ951" s="105" t="str">
        <f t="shared" si="225"/>
        <v/>
      </c>
      <c r="AK951" s="101" t="str">
        <f t="shared" si="226"/>
        <v/>
      </c>
      <c r="AL951" s="89" t="str">
        <f t="shared" si="217"/>
        <v/>
      </c>
      <c r="AM951" s="89" t="str">
        <f t="shared" si="218"/>
        <v/>
      </c>
      <c r="AN951" s="89" t="str">
        <f t="shared" si="219"/>
        <v/>
      </c>
      <c r="AO951" s="89" t="str">
        <f t="shared" si="220"/>
        <v/>
      </c>
      <c r="AP951" s="89" t="str">
        <f t="shared" si="221"/>
        <v/>
      </c>
    </row>
    <row r="952" spans="1:42">
      <c r="A952" t="str">
        <f>IF(B952&lt;&gt;"",VLOOKUP(B952,'Agents Postes'!E$3:F$17,2,FALSE),"")</f>
        <v/>
      </c>
      <c r="B952" s="47"/>
      <c r="C952" s="53"/>
      <c r="D952" s="49"/>
      <c r="E952" s="49"/>
      <c r="F952" s="54"/>
      <c r="G952" s="50"/>
      <c r="H952" s="54"/>
      <c r="I952" s="50"/>
      <c r="J952" s="56"/>
      <c r="K952" s="49"/>
      <c r="L952" s="55"/>
      <c r="M952" s="52"/>
      <c r="N952" s="131"/>
      <c r="P952" s="64" t="str">
        <f t="shared" si="222"/>
        <v>NC</v>
      </c>
      <c r="X952" s="89"/>
      <c r="Y952" s="89" t="str">
        <f t="shared" si="212"/>
        <v/>
      </c>
      <c r="Z952" s="89" t="str">
        <f t="shared" si="213"/>
        <v/>
      </c>
      <c r="AA952" s="89" t="str">
        <f t="shared" si="214"/>
        <v/>
      </c>
      <c r="AB952" s="89" t="str">
        <f t="shared" si="215"/>
        <v/>
      </c>
      <c r="AC952" s="89" t="str">
        <f t="shared" si="216"/>
        <v/>
      </c>
      <c r="AD952" s="100" t="str">
        <f t="shared" si="223"/>
        <v/>
      </c>
      <c r="AE952" s="104" t="str">
        <f t="shared" si="224"/>
        <v/>
      </c>
      <c r="AF952" s="108" t="str">
        <f>IF(AE952&lt;&gt;"",HLOOKUP(AE952,Controle!$2:$3,2,FALSE)+3,"")</f>
        <v/>
      </c>
      <c r="AG952" s="104" t="str">
        <f>IF(AE952&lt;&gt;"",HLOOKUP(AE952,Controle!$2:$3,2,FALSE)+HLOOKUP(AE952,Controle!$2:$3,2,FALSE)*14-8,"")</f>
        <v/>
      </c>
      <c r="AH952" s="105" t="str">
        <f>IF(AJ952&lt;&gt;"",HLOOKUP(AJ952,Controle!$2:$3,2,FALSE)+HLOOKUP(AJ952,Controle!$2:$3,2,FALSE)*14-8,"")</f>
        <v/>
      </c>
      <c r="AI952" s="108" t="str">
        <f>IF(AJ952&lt;&gt;"",HLOOKUP(AJ952,Controle!$2:$3,2,FALSE)+3,"")</f>
        <v/>
      </c>
      <c r="AJ952" s="105" t="str">
        <f t="shared" si="225"/>
        <v/>
      </c>
      <c r="AK952" s="101" t="str">
        <f t="shared" si="226"/>
        <v/>
      </c>
      <c r="AL952" s="89" t="str">
        <f t="shared" si="217"/>
        <v/>
      </c>
      <c r="AM952" s="89" t="str">
        <f t="shared" si="218"/>
        <v/>
      </c>
      <c r="AN952" s="89" t="str">
        <f t="shared" si="219"/>
        <v/>
      </c>
      <c r="AO952" s="89" t="str">
        <f t="shared" si="220"/>
        <v/>
      </c>
      <c r="AP952" s="89" t="str">
        <f t="shared" si="221"/>
        <v/>
      </c>
    </row>
    <row r="953" spans="1:42">
      <c r="A953" t="str">
        <f>IF(B953&lt;&gt;"",VLOOKUP(B953,'Agents Postes'!E$3:F$17,2,FALSE),"")</f>
        <v/>
      </c>
      <c r="B953" s="57"/>
      <c r="C953" s="58"/>
      <c r="D953" s="59"/>
      <c r="E953" s="59"/>
      <c r="F953" s="60"/>
      <c r="G953" s="61"/>
      <c r="H953" s="60"/>
      <c r="I953" s="61"/>
      <c r="J953" s="63"/>
      <c r="K953" s="59"/>
      <c r="L953" s="62"/>
      <c r="M953" s="52"/>
      <c r="N953" s="130"/>
      <c r="P953" s="65" t="str">
        <f t="shared" si="222"/>
        <v>NC</v>
      </c>
      <c r="X953" s="89"/>
      <c r="Y953" s="89" t="str">
        <f t="shared" si="212"/>
        <v/>
      </c>
      <c r="Z953" s="89" t="str">
        <f t="shared" si="213"/>
        <v/>
      </c>
      <c r="AA953" s="89" t="str">
        <f t="shared" si="214"/>
        <v/>
      </c>
      <c r="AB953" s="89" t="str">
        <f t="shared" si="215"/>
        <v/>
      </c>
      <c r="AC953" s="89" t="str">
        <f t="shared" si="216"/>
        <v/>
      </c>
      <c r="AD953" s="100" t="str">
        <f t="shared" si="223"/>
        <v/>
      </c>
      <c r="AE953" s="104" t="str">
        <f t="shared" si="224"/>
        <v/>
      </c>
      <c r="AF953" s="108" t="str">
        <f>IF(AE953&lt;&gt;"",HLOOKUP(AE953,Controle!$2:$3,2,FALSE)+3,"")</f>
        <v/>
      </c>
      <c r="AG953" s="104" t="str">
        <f>IF(AE953&lt;&gt;"",HLOOKUP(AE953,Controle!$2:$3,2,FALSE)+HLOOKUP(AE953,Controle!$2:$3,2,FALSE)*14-8,"")</f>
        <v/>
      </c>
      <c r="AH953" s="105" t="str">
        <f>IF(AJ953&lt;&gt;"",HLOOKUP(AJ953,Controle!$2:$3,2,FALSE)+HLOOKUP(AJ953,Controle!$2:$3,2,FALSE)*14-8,"")</f>
        <v/>
      </c>
      <c r="AI953" s="108" t="str">
        <f>IF(AJ953&lt;&gt;"",HLOOKUP(AJ953,Controle!$2:$3,2,FALSE)+3,"")</f>
        <v/>
      </c>
      <c r="AJ953" s="105" t="str">
        <f t="shared" si="225"/>
        <v/>
      </c>
      <c r="AK953" s="101" t="str">
        <f t="shared" si="226"/>
        <v/>
      </c>
      <c r="AL953" s="89" t="str">
        <f t="shared" si="217"/>
        <v/>
      </c>
      <c r="AM953" s="89" t="str">
        <f t="shared" si="218"/>
        <v/>
      </c>
      <c r="AN953" s="89" t="str">
        <f t="shared" si="219"/>
        <v/>
      </c>
      <c r="AO953" s="89" t="str">
        <f t="shared" si="220"/>
        <v/>
      </c>
      <c r="AP953" s="89" t="str">
        <f t="shared" si="221"/>
        <v/>
      </c>
    </row>
    <row r="954" spans="1:42">
      <c r="A954" t="str">
        <f>IF(B954&lt;&gt;"",VLOOKUP(B954,'Agents Postes'!E$3:F$17,2,FALSE),"")</f>
        <v/>
      </c>
      <c r="B954" s="47"/>
      <c r="C954" s="53"/>
      <c r="D954" s="49"/>
      <c r="E954" s="49"/>
      <c r="F954" s="54"/>
      <c r="G954" s="50"/>
      <c r="H954" s="54"/>
      <c r="I954" s="50"/>
      <c r="J954" s="56"/>
      <c r="K954" s="49"/>
      <c r="L954" s="55"/>
      <c r="M954" s="52"/>
      <c r="N954" s="131"/>
      <c r="P954" s="64" t="str">
        <f t="shared" si="222"/>
        <v>NC</v>
      </c>
      <c r="X954" s="89"/>
      <c r="Y954" s="89" t="str">
        <f t="shared" si="212"/>
        <v/>
      </c>
      <c r="Z954" s="89" t="str">
        <f t="shared" si="213"/>
        <v/>
      </c>
      <c r="AA954" s="89" t="str">
        <f t="shared" si="214"/>
        <v/>
      </c>
      <c r="AB954" s="89" t="str">
        <f t="shared" si="215"/>
        <v/>
      </c>
      <c r="AC954" s="89" t="str">
        <f t="shared" si="216"/>
        <v/>
      </c>
      <c r="AD954" s="100" t="str">
        <f t="shared" si="223"/>
        <v/>
      </c>
      <c r="AE954" s="104" t="str">
        <f t="shared" si="224"/>
        <v/>
      </c>
      <c r="AF954" s="108" t="str">
        <f>IF(AE954&lt;&gt;"",HLOOKUP(AE954,Controle!$2:$3,2,FALSE)+3,"")</f>
        <v/>
      </c>
      <c r="AG954" s="104" t="str">
        <f>IF(AE954&lt;&gt;"",HLOOKUP(AE954,Controle!$2:$3,2,FALSE)+HLOOKUP(AE954,Controle!$2:$3,2,FALSE)*14-8,"")</f>
        <v/>
      </c>
      <c r="AH954" s="105" t="str">
        <f>IF(AJ954&lt;&gt;"",HLOOKUP(AJ954,Controle!$2:$3,2,FALSE)+HLOOKUP(AJ954,Controle!$2:$3,2,FALSE)*14-8,"")</f>
        <v/>
      </c>
      <c r="AI954" s="108" t="str">
        <f>IF(AJ954&lt;&gt;"",HLOOKUP(AJ954,Controle!$2:$3,2,FALSE)+3,"")</f>
        <v/>
      </c>
      <c r="AJ954" s="105" t="str">
        <f t="shared" si="225"/>
        <v/>
      </c>
      <c r="AK954" s="101" t="str">
        <f t="shared" si="226"/>
        <v/>
      </c>
      <c r="AL954" s="89" t="str">
        <f t="shared" si="217"/>
        <v/>
      </c>
      <c r="AM954" s="89" t="str">
        <f t="shared" si="218"/>
        <v/>
      </c>
      <c r="AN954" s="89" t="str">
        <f t="shared" si="219"/>
        <v/>
      </c>
      <c r="AO954" s="89" t="str">
        <f t="shared" si="220"/>
        <v/>
      </c>
      <c r="AP954" s="89" t="str">
        <f t="shared" si="221"/>
        <v/>
      </c>
    </row>
    <row r="955" spans="1:42">
      <c r="A955" t="str">
        <f>IF(B955&lt;&gt;"",VLOOKUP(B955,'Agents Postes'!E$3:F$17,2,FALSE),"")</f>
        <v/>
      </c>
      <c r="B955" s="57"/>
      <c r="C955" s="58"/>
      <c r="D955" s="59"/>
      <c r="E955" s="59"/>
      <c r="F955" s="60"/>
      <c r="G955" s="61"/>
      <c r="H955" s="60"/>
      <c r="I955" s="61"/>
      <c r="J955" s="63"/>
      <c r="K955" s="59"/>
      <c r="L955" s="62"/>
      <c r="M955" s="52"/>
      <c r="N955" s="130"/>
      <c r="P955" s="65" t="str">
        <f t="shared" si="222"/>
        <v>NC</v>
      </c>
      <c r="X955" s="89"/>
      <c r="Y955" s="89" t="str">
        <f t="shared" si="212"/>
        <v/>
      </c>
      <c r="Z955" s="89" t="str">
        <f t="shared" si="213"/>
        <v/>
      </c>
      <c r="AA955" s="89" t="str">
        <f t="shared" si="214"/>
        <v/>
      </c>
      <c r="AB955" s="89" t="str">
        <f t="shared" si="215"/>
        <v/>
      </c>
      <c r="AC955" s="89" t="str">
        <f t="shared" si="216"/>
        <v/>
      </c>
      <c r="AD955" s="100" t="str">
        <f t="shared" si="223"/>
        <v/>
      </c>
      <c r="AE955" s="104" t="str">
        <f t="shared" si="224"/>
        <v/>
      </c>
      <c r="AF955" s="108" t="str">
        <f>IF(AE955&lt;&gt;"",HLOOKUP(AE955,Controle!$2:$3,2,FALSE)+3,"")</f>
        <v/>
      </c>
      <c r="AG955" s="104" t="str">
        <f>IF(AE955&lt;&gt;"",HLOOKUP(AE955,Controle!$2:$3,2,FALSE)+HLOOKUP(AE955,Controle!$2:$3,2,FALSE)*14-8,"")</f>
        <v/>
      </c>
      <c r="AH955" s="105" t="str">
        <f>IF(AJ955&lt;&gt;"",HLOOKUP(AJ955,Controle!$2:$3,2,FALSE)+HLOOKUP(AJ955,Controle!$2:$3,2,FALSE)*14-8,"")</f>
        <v/>
      </c>
      <c r="AI955" s="108" t="str">
        <f>IF(AJ955&lt;&gt;"",HLOOKUP(AJ955,Controle!$2:$3,2,FALSE)+3,"")</f>
        <v/>
      </c>
      <c r="AJ955" s="105" t="str">
        <f t="shared" si="225"/>
        <v/>
      </c>
      <c r="AK955" s="101" t="str">
        <f t="shared" si="226"/>
        <v/>
      </c>
      <c r="AL955" s="89" t="str">
        <f t="shared" si="217"/>
        <v/>
      </c>
      <c r="AM955" s="89" t="str">
        <f t="shared" si="218"/>
        <v/>
      </c>
      <c r="AN955" s="89" t="str">
        <f t="shared" si="219"/>
        <v/>
      </c>
      <c r="AO955" s="89" t="str">
        <f t="shared" si="220"/>
        <v/>
      </c>
      <c r="AP955" s="89" t="str">
        <f t="shared" si="221"/>
        <v/>
      </c>
    </row>
    <row r="956" spans="1:42">
      <c r="A956" t="str">
        <f>IF(B956&lt;&gt;"",VLOOKUP(B956,'Agents Postes'!E$3:F$17,2,FALSE),"")</f>
        <v/>
      </c>
      <c r="B956" s="47"/>
      <c r="C956" s="53"/>
      <c r="D956" s="49"/>
      <c r="E956" s="49"/>
      <c r="F956" s="54"/>
      <c r="G956" s="50"/>
      <c r="H956" s="54"/>
      <c r="I956" s="50"/>
      <c r="J956" s="56"/>
      <c r="K956" s="49"/>
      <c r="L956" s="55"/>
      <c r="M956" s="52"/>
      <c r="N956" s="131"/>
      <c r="P956" s="64" t="str">
        <f t="shared" si="222"/>
        <v>NC</v>
      </c>
      <c r="X956" s="89"/>
      <c r="Y956" s="89" t="str">
        <f t="shared" si="212"/>
        <v/>
      </c>
      <c r="Z956" s="89" t="str">
        <f t="shared" si="213"/>
        <v/>
      </c>
      <c r="AA956" s="89" t="str">
        <f t="shared" si="214"/>
        <v/>
      </c>
      <c r="AB956" s="89" t="str">
        <f t="shared" si="215"/>
        <v/>
      </c>
      <c r="AC956" s="89" t="str">
        <f t="shared" si="216"/>
        <v/>
      </c>
      <c r="AD956" s="100" t="str">
        <f t="shared" si="223"/>
        <v/>
      </c>
      <c r="AE956" s="104" t="str">
        <f t="shared" si="224"/>
        <v/>
      </c>
      <c r="AF956" s="108" t="str">
        <f>IF(AE956&lt;&gt;"",HLOOKUP(AE956,Controle!$2:$3,2,FALSE)+3,"")</f>
        <v/>
      </c>
      <c r="AG956" s="104" t="str">
        <f>IF(AE956&lt;&gt;"",HLOOKUP(AE956,Controle!$2:$3,2,FALSE)+HLOOKUP(AE956,Controle!$2:$3,2,FALSE)*14-8,"")</f>
        <v/>
      </c>
      <c r="AH956" s="105" t="str">
        <f>IF(AJ956&lt;&gt;"",HLOOKUP(AJ956,Controle!$2:$3,2,FALSE)+HLOOKUP(AJ956,Controle!$2:$3,2,FALSE)*14-8,"")</f>
        <v/>
      </c>
      <c r="AI956" s="108" t="str">
        <f>IF(AJ956&lt;&gt;"",HLOOKUP(AJ956,Controle!$2:$3,2,FALSE)+3,"")</f>
        <v/>
      </c>
      <c r="AJ956" s="105" t="str">
        <f t="shared" si="225"/>
        <v/>
      </c>
      <c r="AK956" s="101" t="str">
        <f t="shared" si="226"/>
        <v/>
      </c>
      <c r="AL956" s="89" t="str">
        <f t="shared" si="217"/>
        <v/>
      </c>
      <c r="AM956" s="89" t="str">
        <f t="shared" si="218"/>
        <v/>
      </c>
      <c r="AN956" s="89" t="str">
        <f t="shared" si="219"/>
        <v/>
      </c>
      <c r="AO956" s="89" t="str">
        <f t="shared" si="220"/>
        <v/>
      </c>
      <c r="AP956" s="89" t="str">
        <f t="shared" si="221"/>
        <v/>
      </c>
    </row>
    <row r="957" spans="1:42">
      <c r="A957" t="str">
        <f>IF(B957&lt;&gt;"",VLOOKUP(B957,'Agents Postes'!E$3:F$17,2,FALSE),"")</f>
        <v/>
      </c>
      <c r="B957" s="57"/>
      <c r="C957" s="58"/>
      <c r="D957" s="59"/>
      <c r="E957" s="59"/>
      <c r="F957" s="60"/>
      <c r="G957" s="61"/>
      <c r="H957" s="60"/>
      <c r="I957" s="61"/>
      <c r="J957" s="63"/>
      <c r="K957" s="59"/>
      <c r="L957" s="62"/>
      <c r="M957" s="52"/>
      <c r="N957" s="130"/>
      <c r="P957" s="65" t="str">
        <f t="shared" si="222"/>
        <v>NC</v>
      </c>
      <c r="X957" s="89"/>
      <c r="Y957" s="89" t="str">
        <f t="shared" si="212"/>
        <v/>
      </c>
      <c r="Z957" s="89" t="str">
        <f t="shared" si="213"/>
        <v/>
      </c>
      <c r="AA957" s="89" t="str">
        <f t="shared" si="214"/>
        <v/>
      </c>
      <c r="AB957" s="89" t="str">
        <f t="shared" si="215"/>
        <v/>
      </c>
      <c r="AC957" s="89" t="str">
        <f t="shared" si="216"/>
        <v/>
      </c>
      <c r="AD957" s="100" t="str">
        <f t="shared" si="223"/>
        <v/>
      </c>
      <c r="AE957" s="104" t="str">
        <f t="shared" si="224"/>
        <v/>
      </c>
      <c r="AF957" s="108" t="str">
        <f>IF(AE957&lt;&gt;"",HLOOKUP(AE957,Controle!$2:$3,2,FALSE)+3,"")</f>
        <v/>
      </c>
      <c r="AG957" s="104" t="str">
        <f>IF(AE957&lt;&gt;"",HLOOKUP(AE957,Controle!$2:$3,2,FALSE)+HLOOKUP(AE957,Controle!$2:$3,2,FALSE)*14-8,"")</f>
        <v/>
      </c>
      <c r="AH957" s="105" t="str">
        <f>IF(AJ957&lt;&gt;"",HLOOKUP(AJ957,Controle!$2:$3,2,FALSE)+HLOOKUP(AJ957,Controle!$2:$3,2,FALSE)*14-8,"")</f>
        <v/>
      </c>
      <c r="AI957" s="108" t="str">
        <f>IF(AJ957&lt;&gt;"",HLOOKUP(AJ957,Controle!$2:$3,2,FALSE)+3,"")</f>
        <v/>
      </c>
      <c r="AJ957" s="105" t="str">
        <f t="shared" si="225"/>
        <v/>
      </c>
      <c r="AK957" s="101" t="str">
        <f t="shared" si="226"/>
        <v/>
      </c>
      <c r="AL957" s="89" t="str">
        <f t="shared" si="217"/>
        <v/>
      </c>
      <c r="AM957" s="89" t="str">
        <f t="shared" si="218"/>
        <v/>
      </c>
      <c r="AN957" s="89" t="str">
        <f t="shared" si="219"/>
        <v/>
      </c>
      <c r="AO957" s="89" t="str">
        <f t="shared" si="220"/>
        <v/>
      </c>
      <c r="AP957" s="89" t="str">
        <f t="shared" si="221"/>
        <v/>
      </c>
    </row>
    <row r="958" spans="1:42">
      <c r="A958" t="str">
        <f>IF(B958&lt;&gt;"",VLOOKUP(B958,'Agents Postes'!E$3:F$17,2,FALSE),"")</f>
        <v/>
      </c>
      <c r="B958" s="47"/>
      <c r="C958" s="53"/>
      <c r="D958" s="49"/>
      <c r="E958" s="49"/>
      <c r="F958" s="54"/>
      <c r="G958" s="50"/>
      <c r="H958" s="54"/>
      <c r="I958" s="50"/>
      <c r="J958" s="56"/>
      <c r="K958" s="49"/>
      <c r="L958" s="55"/>
      <c r="M958" s="52"/>
      <c r="N958" s="131"/>
      <c r="P958" s="64" t="str">
        <f t="shared" si="222"/>
        <v>NC</v>
      </c>
      <c r="X958" s="89"/>
      <c r="Y958" s="89" t="str">
        <f t="shared" si="212"/>
        <v/>
      </c>
      <c r="Z958" s="89" t="str">
        <f t="shared" si="213"/>
        <v/>
      </c>
      <c r="AA958" s="89" t="str">
        <f t="shared" si="214"/>
        <v/>
      </c>
      <c r="AB958" s="89" t="str">
        <f t="shared" si="215"/>
        <v/>
      </c>
      <c r="AC958" s="89" t="str">
        <f t="shared" si="216"/>
        <v/>
      </c>
      <c r="AD958" s="100" t="str">
        <f t="shared" si="223"/>
        <v/>
      </c>
      <c r="AE958" s="104" t="str">
        <f t="shared" si="224"/>
        <v/>
      </c>
      <c r="AF958" s="108" t="str">
        <f>IF(AE958&lt;&gt;"",HLOOKUP(AE958,Controle!$2:$3,2,FALSE)+3,"")</f>
        <v/>
      </c>
      <c r="AG958" s="104" t="str">
        <f>IF(AE958&lt;&gt;"",HLOOKUP(AE958,Controle!$2:$3,2,FALSE)+HLOOKUP(AE958,Controle!$2:$3,2,FALSE)*14-8,"")</f>
        <v/>
      </c>
      <c r="AH958" s="105" t="str">
        <f>IF(AJ958&lt;&gt;"",HLOOKUP(AJ958,Controle!$2:$3,2,FALSE)+HLOOKUP(AJ958,Controle!$2:$3,2,FALSE)*14-8,"")</f>
        <v/>
      </c>
      <c r="AI958" s="108" t="str">
        <f>IF(AJ958&lt;&gt;"",HLOOKUP(AJ958,Controle!$2:$3,2,FALSE)+3,"")</f>
        <v/>
      </c>
      <c r="AJ958" s="105" t="str">
        <f t="shared" si="225"/>
        <v/>
      </c>
      <c r="AK958" s="101" t="str">
        <f t="shared" si="226"/>
        <v/>
      </c>
      <c r="AL958" s="89" t="str">
        <f t="shared" si="217"/>
        <v/>
      </c>
      <c r="AM958" s="89" t="str">
        <f t="shared" si="218"/>
        <v/>
      </c>
      <c r="AN958" s="89" t="str">
        <f t="shared" si="219"/>
        <v/>
      </c>
      <c r="AO958" s="89" t="str">
        <f t="shared" si="220"/>
        <v/>
      </c>
      <c r="AP958" s="89" t="str">
        <f t="shared" si="221"/>
        <v/>
      </c>
    </row>
    <row r="959" spans="1:42">
      <c r="A959" t="str">
        <f>IF(B959&lt;&gt;"",VLOOKUP(B959,'Agents Postes'!E$3:F$17,2,FALSE),"")</f>
        <v/>
      </c>
      <c r="B959" s="57"/>
      <c r="C959" s="58"/>
      <c r="D959" s="59"/>
      <c r="E959" s="59"/>
      <c r="F959" s="60"/>
      <c r="G959" s="61"/>
      <c r="H959" s="60"/>
      <c r="I959" s="61"/>
      <c r="J959" s="63"/>
      <c r="K959" s="59"/>
      <c r="L959" s="62"/>
      <c r="M959" s="52"/>
      <c r="N959" s="130"/>
      <c r="P959" s="65" t="str">
        <f t="shared" si="222"/>
        <v>NC</v>
      </c>
      <c r="X959" s="89"/>
      <c r="Y959" s="89" t="str">
        <f t="shared" si="212"/>
        <v/>
      </c>
      <c r="Z959" s="89" t="str">
        <f t="shared" si="213"/>
        <v/>
      </c>
      <c r="AA959" s="89" t="str">
        <f t="shared" si="214"/>
        <v/>
      </c>
      <c r="AB959" s="89" t="str">
        <f t="shared" si="215"/>
        <v/>
      </c>
      <c r="AC959" s="89" t="str">
        <f t="shared" si="216"/>
        <v/>
      </c>
      <c r="AD959" s="100" t="str">
        <f t="shared" si="223"/>
        <v/>
      </c>
      <c r="AE959" s="104" t="str">
        <f t="shared" si="224"/>
        <v/>
      </c>
      <c r="AF959" s="108" t="str">
        <f>IF(AE959&lt;&gt;"",HLOOKUP(AE959,Controle!$2:$3,2,FALSE)+3,"")</f>
        <v/>
      </c>
      <c r="AG959" s="104" t="str">
        <f>IF(AE959&lt;&gt;"",HLOOKUP(AE959,Controle!$2:$3,2,FALSE)+HLOOKUP(AE959,Controle!$2:$3,2,FALSE)*14-8,"")</f>
        <v/>
      </c>
      <c r="AH959" s="105" t="str">
        <f>IF(AJ959&lt;&gt;"",HLOOKUP(AJ959,Controle!$2:$3,2,FALSE)+HLOOKUP(AJ959,Controle!$2:$3,2,FALSE)*14-8,"")</f>
        <v/>
      </c>
      <c r="AI959" s="108" t="str">
        <f>IF(AJ959&lt;&gt;"",HLOOKUP(AJ959,Controle!$2:$3,2,FALSE)+3,"")</f>
        <v/>
      </c>
      <c r="AJ959" s="105" t="str">
        <f t="shared" si="225"/>
        <v/>
      </c>
      <c r="AK959" s="101" t="str">
        <f t="shared" si="226"/>
        <v/>
      </c>
      <c r="AL959" s="89" t="str">
        <f t="shared" si="217"/>
        <v/>
      </c>
      <c r="AM959" s="89" t="str">
        <f t="shared" si="218"/>
        <v/>
      </c>
      <c r="AN959" s="89" t="str">
        <f t="shared" si="219"/>
        <v/>
      </c>
      <c r="AO959" s="89" t="str">
        <f t="shared" si="220"/>
        <v/>
      </c>
      <c r="AP959" s="89" t="str">
        <f t="shared" si="221"/>
        <v/>
      </c>
    </row>
    <row r="960" spans="1:42">
      <c r="A960" t="str">
        <f>IF(B960&lt;&gt;"",VLOOKUP(B960,'Agents Postes'!E$3:F$17,2,FALSE),"")</f>
        <v/>
      </c>
      <c r="B960" s="47"/>
      <c r="C960" s="53"/>
      <c r="D960" s="49"/>
      <c r="E960" s="49"/>
      <c r="F960" s="54"/>
      <c r="G960" s="50"/>
      <c r="H960" s="54"/>
      <c r="I960" s="50"/>
      <c r="J960" s="56"/>
      <c r="K960" s="49"/>
      <c r="L960" s="55"/>
      <c r="M960" s="52"/>
      <c r="N960" s="131"/>
      <c r="P960" s="64" t="str">
        <f t="shared" si="222"/>
        <v>NC</v>
      </c>
      <c r="X960" s="89"/>
      <c r="Y960" s="89" t="str">
        <f t="shared" si="212"/>
        <v/>
      </c>
      <c r="Z960" s="89" t="str">
        <f t="shared" si="213"/>
        <v/>
      </c>
      <c r="AA960" s="89" t="str">
        <f t="shared" si="214"/>
        <v/>
      </c>
      <c r="AB960" s="89" t="str">
        <f t="shared" si="215"/>
        <v/>
      </c>
      <c r="AC960" s="89" t="str">
        <f t="shared" si="216"/>
        <v/>
      </c>
      <c r="AD960" s="100" t="str">
        <f t="shared" si="223"/>
        <v/>
      </c>
      <c r="AE960" s="104" t="str">
        <f t="shared" si="224"/>
        <v/>
      </c>
      <c r="AF960" s="108" t="str">
        <f>IF(AE960&lt;&gt;"",HLOOKUP(AE960,Controle!$2:$3,2,FALSE)+3,"")</f>
        <v/>
      </c>
      <c r="AG960" s="104" t="str">
        <f>IF(AE960&lt;&gt;"",HLOOKUP(AE960,Controle!$2:$3,2,FALSE)+HLOOKUP(AE960,Controle!$2:$3,2,FALSE)*14-8,"")</f>
        <v/>
      </c>
      <c r="AH960" s="105" t="str">
        <f>IF(AJ960&lt;&gt;"",HLOOKUP(AJ960,Controle!$2:$3,2,FALSE)+HLOOKUP(AJ960,Controle!$2:$3,2,FALSE)*14-8,"")</f>
        <v/>
      </c>
      <c r="AI960" s="108" t="str">
        <f>IF(AJ960&lt;&gt;"",HLOOKUP(AJ960,Controle!$2:$3,2,FALSE)+3,"")</f>
        <v/>
      </c>
      <c r="AJ960" s="105" t="str">
        <f t="shared" si="225"/>
        <v/>
      </c>
      <c r="AK960" s="101" t="str">
        <f t="shared" si="226"/>
        <v/>
      </c>
      <c r="AL960" s="89" t="str">
        <f t="shared" si="217"/>
        <v/>
      </c>
      <c r="AM960" s="89" t="str">
        <f t="shared" si="218"/>
        <v/>
      </c>
      <c r="AN960" s="89" t="str">
        <f t="shared" si="219"/>
        <v/>
      </c>
      <c r="AO960" s="89" t="str">
        <f t="shared" si="220"/>
        <v/>
      </c>
      <c r="AP960" s="89" t="str">
        <f t="shared" si="221"/>
        <v/>
      </c>
    </row>
    <row r="961" spans="1:42">
      <c r="A961" t="str">
        <f>IF(B961&lt;&gt;"",VLOOKUP(B961,'Agents Postes'!E$3:F$17,2,FALSE),"")</f>
        <v/>
      </c>
      <c r="B961" s="57"/>
      <c r="C961" s="58"/>
      <c r="D961" s="59"/>
      <c r="E961" s="59"/>
      <c r="F961" s="60"/>
      <c r="G961" s="61"/>
      <c r="H961" s="60"/>
      <c r="I961" s="61"/>
      <c r="J961" s="63"/>
      <c r="K961" s="59"/>
      <c r="L961" s="62"/>
      <c r="M961" s="52"/>
      <c r="N961" s="130"/>
      <c r="P961" s="65" t="str">
        <f t="shared" si="222"/>
        <v>NC</v>
      </c>
      <c r="X961" s="89"/>
      <c r="Y961" s="89" t="str">
        <f t="shared" si="212"/>
        <v/>
      </c>
      <c r="Z961" s="89" t="str">
        <f t="shared" si="213"/>
        <v/>
      </c>
      <c r="AA961" s="89" t="str">
        <f t="shared" si="214"/>
        <v/>
      </c>
      <c r="AB961" s="89" t="str">
        <f t="shared" si="215"/>
        <v/>
      </c>
      <c r="AC961" s="89" t="str">
        <f t="shared" si="216"/>
        <v/>
      </c>
      <c r="AD961" s="100" t="str">
        <f t="shared" si="223"/>
        <v/>
      </c>
      <c r="AE961" s="104" t="str">
        <f t="shared" si="224"/>
        <v/>
      </c>
      <c r="AF961" s="108" t="str">
        <f>IF(AE961&lt;&gt;"",HLOOKUP(AE961,Controle!$2:$3,2,FALSE)+3,"")</f>
        <v/>
      </c>
      <c r="AG961" s="104" t="str">
        <f>IF(AE961&lt;&gt;"",HLOOKUP(AE961,Controle!$2:$3,2,FALSE)+HLOOKUP(AE961,Controle!$2:$3,2,FALSE)*14-8,"")</f>
        <v/>
      </c>
      <c r="AH961" s="105" t="str">
        <f>IF(AJ961&lt;&gt;"",HLOOKUP(AJ961,Controle!$2:$3,2,FALSE)+HLOOKUP(AJ961,Controle!$2:$3,2,FALSE)*14-8,"")</f>
        <v/>
      </c>
      <c r="AI961" s="108" t="str">
        <f>IF(AJ961&lt;&gt;"",HLOOKUP(AJ961,Controle!$2:$3,2,FALSE)+3,"")</f>
        <v/>
      </c>
      <c r="AJ961" s="105" t="str">
        <f t="shared" si="225"/>
        <v/>
      </c>
      <c r="AK961" s="101" t="str">
        <f t="shared" si="226"/>
        <v/>
      </c>
      <c r="AL961" s="89" t="str">
        <f t="shared" si="217"/>
        <v/>
      </c>
      <c r="AM961" s="89" t="str">
        <f t="shared" si="218"/>
        <v/>
      </c>
      <c r="AN961" s="89" t="str">
        <f t="shared" si="219"/>
        <v/>
      </c>
      <c r="AO961" s="89" t="str">
        <f t="shared" si="220"/>
        <v/>
      </c>
      <c r="AP961" s="89" t="str">
        <f t="shared" si="221"/>
        <v/>
      </c>
    </row>
    <row r="962" spans="1:42">
      <c r="A962" t="str">
        <f>IF(B962&lt;&gt;"",VLOOKUP(B962,'Agents Postes'!E$3:F$17,2,FALSE),"")</f>
        <v/>
      </c>
      <c r="B962" s="47"/>
      <c r="C962" s="53"/>
      <c r="D962" s="49"/>
      <c r="E962" s="49"/>
      <c r="F962" s="54"/>
      <c r="G962" s="50"/>
      <c r="H962" s="54"/>
      <c r="I962" s="50"/>
      <c r="J962" s="56"/>
      <c r="K962" s="49"/>
      <c r="L962" s="55"/>
      <c r="M962" s="52"/>
      <c r="N962" s="131"/>
      <c r="P962" s="64" t="str">
        <f t="shared" si="222"/>
        <v>NC</v>
      </c>
      <c r="X962" s="89"/>
      <c r="Y962" s="89" t="str">
        <f t="shared" ref="Y962:Y1025" si="227">IF(D962&lt;&gt;"",IF(NETWORKDAYS($D962,$D962,Feries)&gt;=1,1,0),"")</f>
        <v/>
      </c>
      <c r="Z962" s="89" t="str">
        <f t="shared" ref="Z962:Z1025" si="228">IF(D962&lt;&gt;"",IF(NETWORKDAYS($D962,$D962+1,Feries)&gt;=1,1,0),"")</f>
        <v/>
      </c>
      <c r="AA962" s="89" t="str">
        <f t="shared" ref="AA962:AA1025" si="229">IF(D962&lt;&gt;"",IF(NETWORKDAYS($D962,$D962+2,Feries)&gt;=1,1,0),"")</f>
        <v/>
      </c>
      <c r="AB962" s="89" t="str">
        <f t="shared" ref="AB962:AB1025" si="230">IF(D962&lt;&gt;"",IF(NETWORKDAYS($D962,$D962+3,Feries)&gt;=1,1,0),"")</f>
        <v/>
      </c>
      <c r="AC962" s="89" t="str">
        <f t="shared" ref="AC962:AC1025" si="231">IF(D962&lt;&gt;"",IF(NETWORKDAYS($D962,$D962+4,Feries)&gt;=1,1,0),"")</f>
        <v/>
      </c>
      <c r="AD962" s="100" t="str">
        <f t="shared" si="223"/>
        <v/>
      </c>
      <c r="AE962" s="104" t="str">
        <f t="shared" si="224"/>
        <v/>
      </c>
      <c r="AF962" s="108" t="str">
        <f>IF(AE962&lt;&gt;"",HLOOKUP(AE962,Controle!$2:$3,2,FALSE)+3,"")</f>
        <v/>
      </c>
      <c r="AG962" s="104" t="str">
        <f>IF(AE962&lt;&gt;"",HLOOKUP(AE962,Controle!$2:$3,2,FALSE)+HLOOKUP(AE962,Controle!$2:$3,2,FALSE)*14-8,"")</f>
        <v/>
      </c>
      <c r="AH962" s="105" t="str">
        <f>IF(AJ962&lt;&gt;"",HLOOKUP(AJ962,Controle!$2:$3,2,FALSE)+HLOOKUP(AJ962,Controle!$2:$3,2,FALSE)*14-8,"")</f>
        <v/>
      </c>
      <c r="AI962" s="108" t="str">
        <f>IF(AJ962&lt;&gt;"",HLOOKUP(AJ962,Controle!$2:$3,2,FALSE)+3,"")</f>
        <v/>
      </c>
      <c r="AJ962" s="105" t="str">
        <f t="shared" si="225"/>
        <v/>
      </c>
      <c r="AK962" s="101" t="str">
        <f t="shared" si="226"/>
        <v/>
      </c>
      <c r="AL962" s="89" t="str">
        <f t="shared" ref="AL962:AL1025" si="232">IF(E962&lt;&gt;"",IF(OR(NETWORKDAYS($E962,$E962-4,Feries)=1,NETWORKDAYS($E962,$E962-4,Feries)&lt;0),1,0),"")</f>
        <v/>
      </c>
      <c r="AM962" s="89" t="str">
        <f t="shared" ref="AM962:AM1025" si="233">IF(E962&lt;&gt;"",IF(OR(NETWORKDAYS($E962,$E962-3,Feries)=1,NETWORKDAYS($E962,$E962-3,Feries)&lt;0),1,0),"")</f>
        <v/>
      </c>
      <c r="AN962" s="89" t="str">
        <f t="shared" ref="AN962:AN1025" si="234">IF(E962&lt;&gt;"",IF(OR(NETWORKDAYS($E962,$E962-2,Feries)=1,NETWORKDAYS($E962,$E962-2,Feries)&lt;0),1,0),"")</f>
        <v/>
      </c>
      <c r="AO962" s="89" t="str">
        <f t="shared" ref="AO962:AO1025" si="235">IF(E962&lt;&gt;"",IF(OR(NETWORKDAYS($E962,$E962-1,Feries)=1,NETWORKDAYS($E962,$E962-1,Feries)&lt;0),1,0),"")</f>
        <v/>
      </c>
      <c r="AP962" s="89" t="str">
        <f t="shared" ref="AP962:AP1025" si="236">IF(E962&lt;&gt;"",IF(OR(NETWORKDAYS($E962,$E962,Feries)=1,NETWORKDAYS($E962,$E962,Feries)&lt;0),1,0),"")</f>
        <v/>
      </c>
    </row>
    <row r="963" spans="1:42">
      <c r="A963" t="str">
        <f>IF(B963&lt;&gt;"",VLOOKUP(B963,'Agents Postes'!E$3:F$17,2,FALSE),"")</f>
        <v/>
      </c>
      <c r="B963" s="57"/>
      <c r="C963" s="58"/>
      <c r="D963" s="59"/>
      <c r="E963" s="59"/>
      <c r="F963" s="60"/>
      <c r="G963" s="61"/>
      <c r="H963" s="60"/>
      <c r="I963" s="61"/>
      <c r="J963" s="63"/>
      <c r="K963" s="59"/>
      <c r="L963" s="62"/>
      <c r="M963" s="52"/>
      <c r="N963" s="130"/>
      <c r="P963" s="65" t="str">
        <f t="shared" ref="P963:P1026" si="237">IF(OR(B963="",C963="",E963="",SUM(F963:K963)=0,AND(S$1&lt;&gt;"",D963&lt;S$1),AND(S$3&lt;&gt;"",E963&gt;S$3),AND(SUM(F963:G963)&gt;0,OR(F963=0,G963=0)),AND(SUM(H963:I963)&gt;0,OR(H963=0,I963=0)),AND(SUM(J963:K963)&gt;0,OR(J963=0,K963=0)),ISERROR(MONTH(D963)),ISERROR(MONTH(E963))),"NC","")</f>
        <v>NC</v>
      </c>
      <c r="X963" s="89"/>
      <c r="Y963" s="89" t="str">
        <f t="shared" si="227"/>
        <v/>
      </c>
      <c r="Z963" s="89" t="str">
        <f t="shared" si="228"/>
        <v/>
      </c>
      <c r="AA963" s="89" t="str">
        <f t="shared" si="229"/>
        <v/>
      </c>
      <c r="AB963" s="89" t="str">
        <f t="shared" si="230"/>
        <v/>
      </c>
      <c r="AC963" s="89" t="str">
        <f t="shared" si="231"/>
        <v/>
      </c>
      <c r="AD963" s="100" t="str">
        <f t="shared" si="223"/>
        <v/>
      </c>
      <c r="AE963" s="104" t="str">
        <f t="shared" si="224"/>
        <v/>
      </c>
      <c r="AF963" s="108" t="str">
        <f>IF(AE963&lt;&gt;"",HLOOKUP(AE963,Controle!$2:$3,2,FALSE)+3,"")</f>
        <v/>
      </c>
      <c r="AG963" s="104" t="str">
        <f>IF(AE963&lt;&gt;"",HLOOKUP(AE963,Controle!$2:$3,2,FALSE)+HLOOKUP(AE963,Controle!$2:$3,2,FALSE)*14-8,"")</f>
        <v/>
      </c>
      <c r="AH963" s="105" t="str">
        <f>IF(AJ963&lt;&gt;"",HLOOKUP(AJ963,Controle!$2:$3,2,FALSE)+HLOOKUP(AJ963,Controle!$2:$3,2,FALSE)*14-8,"")</f>
        <v/>
      </c>
      <c r="AI963" s="108" t="str">
        <f>IF(AJ963&lt;&gt;"",HLOOKUP(AJ963,Controle!$2:$3,2,FALSE)+3,"")</f>
        <v/>
      </c>
      <c r="AJ963" s="105" t="str">
        <f t="shared" si="225"/>
        <v/>
      </c>
      <c r="AK963" s="101" t="str">
        <f t="shared" si="226"/>
        <v/>
      </c>
      <c r="AL963" s="89" t="str">
        <f t="shared" si="232"/>
        <v/>
      </c>
      <c r="AM963" s="89" t="str">
        <f t="shared" si="233"/>
        <v/>
      </c>
      <c r="AN963" s="89" t="str">
        <f t="shared" si="234"/>
        <v/>
      </c>
      <c r="AO963" s="89" t="str">
        <f t="shared" si="235"/>
        <v/>
      </c>
      <c r="AP963" s="89" t="str">
        <f t="shared" si="236"/>
        <v/>
      </c>
    </row>
    <row r="964" spans="1:42">
      <c r="A964" t="str">
        <f>IF(B964&lt;&gt;"",VLOOKUP(B964,'Agents Postes'!E$3:F$17,2,FALSE),"")</f>
        <v/>
      </c>
      <c r="B964" s="47"/>
      <c r="C964" s="53"/>
      <c r="D964" s="49"/>
      <c r="E964" s="49"/>
      <c r="F964" s="54"/>
      <c r="G964" s="50"/>
      <c r="H964" s="54"/>
      <c r="I964" s="50"/>
      <c r="J964" s="56"/>
      <c r="K964" s="49"/>
      <c r="L964" s="55"/>
      <c r="M964" s="52"/>
      <c r="N964" s="131"/>
      <c r="P964" s="64" t="str">
        <f t="shared" si="237"/>
        <v>NC</v>
      </c>
      <c r="X964" s="89"/>
      <c r="Y964" s="89" t="str">
        <f t="shared" si="227"/>
        <v/>
      </c>
      <c r="Z964" s="89" t="str">
        <f t="shared" si="228"/>
        <v/>
      </c>
      <c r="AA964" s="89" t="str">
        <f t="shared" si="229"/>
        <v/>
      </c>
      <c r="AB964" s="89" t="str">
        <f t="shared" si="230"/>
        <v/>
      </c>
      <c r="AC964" s="89" t="str">
        <f t="shared" si="231"/>
        <v/>
      </c>
      <c r="AD964" s="100" t="str">
        <f t="shared" si="223"/>
        <v/>
      </c>
      <c r="AE964" s="104" t="str">
        <f t="shared" si="224"/>
        <v/>
      </c>
      <c r="AF964" s="108" t="str">
        <f>IF(AE964&lt;&gt;"",HLOOKUP(AE964,Controle!$2:$3,2,FALSE)+3,"")</f>
        <v/>
      </c>
      <c r="AG964" s="104" t="str">
        <f>IF(AE964&lt;&gt;"",HLOOKUP(AE964,Controle!$2:$3,2,FALSE)+HLOOKUP(AE964,Controle!$2:$3,2,FALSE)*14-8,"")</f>
        <v/>
      </c>
      <c r="AH964" s="105" t="str">
        <f>IF(AJ964&lt;&gt;"",HLOOKUP(AJ964,Controle!$2:$3,2,FALSE)+HLOOKUP(AJ964,Controle!$2:$3,2,FALSE)*14-8,"")</f>
        <v/>
      </c>
      <c r="AI964" s="108" t="str">
        <f>IF(AJ964&lt;&gt;"",HLOOKUP(AJ964,Controle!$2:$3,2,FALSE)+3,"")</f>
        <v/>
      </c>
      <c r="AJ964" s="105" t="str">
        <f t="shared" si="225"/>
        <v/>
      </c>
      <c r="AK964" s="101" t="str">
        <f t="shared" si="226"/>
        <v/>
      </c>
      <c r="AL964" s="89" t="str">
        <f t="shared" si="232"/>
        <v/>
      </c>
      <c r="AM964" s="89" t="str">
        <f t="shared" si="233"/>
        <v/>
      </c>
      <c r="AN964" s="89" t="str">
        <f t="shared" si="234"/>
        <v/>
      </c>
      <c r="AO964" s="89" t="str">
        <f t="shared" si="235"/>
        <v/>
      </c>
      <c r="AP964" s="89" t="str">
        <f t="shared" si="236"/>
        <v/>
      </c>
    </row>
    <row r="965" spans="1:42">
      <c r="A965" t="str">
        <f>IF(B965&lt;&gt;"",VLOOKUP(B965,'Agents Postes'!E$3:F$17,2,FALSE),"")</f>
        <v/>
      </c>
      <c r="B965" s="57"/>
      <c r="C965" s="58"/>
      <c r="D965" s="59"/>
      <c r="E965" s="59"/>
      <c r="F965" s="60"/>
      <c r="G965" s="61"/>
      <c r="H965" s="60"/>
      <c r="I965" s="61"/>
      <c r="J965" s="63"/>
      <c r="K965" s="59"/>
      <c r="L965" s="62"/>
      <c r="M965" s="52"/>
      <c r="N965" s="130"/>
      <c r="P965" s="65" t="str">
        <f t="shared" si="237"/>
        <v>NC</v>
      </c>
      <c r="X965" s="89"/>
      <c r="Y965" s="89" t="str">
        <f t="shared" si="227"/>
        <v/>
      </c>
      <c r="Z965" s="89" t="str">
        <f t="shared" si="228"/>
        <v/>
      </c>
      <c r="AA965" s="89" t="str">
        <f t="shared" si="229"/>
        <v/>
      </c>
      <c r="AB965" s="89" t="str">
        <f t="shared" si="230"/>
        <v/>
      </c>
      <c r="AC965" s="89" t="str">
        <f t="shared" si="231"/>
        <v/>
      </c>
      <c r="AD965" s="100" t="str">
        <f t="shared" ref="AD965:AD1028" si="238">IF(D965&lt;&gt;"",IF(Y965=1,0,IF(Z965=1,1,IF(AA965=1,2,IF(AB965=1,3,IF(AB965=1,4,5))))),"")</f>
        <v/>
      </c>
      <c r="AE965" s="104" t="str">
        <f t="shared" ref="AE965:AE1028" si="239">IF(D965&lt;&gt;"",D965+AD965,"")</f>
        <v/>
      </c>
      <c r="AF965" s="108" t="str">
        <f>IF(AE965&lt;&gt;"",HLOOKUP(AE965,Controle!$2:$3,2,FALSE)+3,"")</f>
        <v/>
      </c>
      <c r="AG965" s="104" t="str">
        <f>IF(AE965&lt;&gt;"",HLOOKUP(AE965,Controle!$2:$3,2,FALSE)+HLOOKUP(AE965,Controle!$2:$3,2,FALSE)*14-8,"")</f>
        <v/>
      </c>
      <c r="AH965" s="105" t="str">
        <f>IF(AJ965&lt;&gt;"",HLOOKUP(AJ965,Controle!$2:$3,2,FALSE)+HLOOKUP(AJ965,Controle!$2:$3,2,FALSE)*14-8,"")</f>
        <v/>
      </c>
      <c r="AI965" s="108" t="str">
        <f>IF(AJ965&lt;&gt;"",HLOOKUP(AJ965,Controle!$2:$3,2,FALSE)+3,"")</f>
        <v/>
      </c>
      <c r="AJ965" s="105" t="str">
        <f t="shared" ref="AJ965:AJ1028" si="240">IF(E965&lt;&gt;"",E965-AK965,"")</f>
        <v/>
      </c>
      <c r="AK965" s="101" t="str">
        <f t="shared" ref="AK965:AK1028" si="241">IF(E965&lt;&gt;"",IF(AP965=1,0,IF(AO965=1,1,IF(AN965=1,2,IF(AM965=1,1,IF(AL965=1,4,5))))),"")</f>
        <v/>
      </c>
      <c r="AL965" s="89" t="str">
        <f t="shared" si="232"/>
        <v/>
      </c>
      <c r="AM965" s="89" t="str">
        <f t="shared" si="233"/>
        <v/>
      </c>
      <c r="AN965" s="89" t="str">
        <f t="shared" si="234"/>
        <v/>
      </c>
      <c r="AO965" s="89" t="str">
        <f t="shared" si="235"/>
        <v/>
      </c>
      <c r="AP965" s="89" t="str">
        <f t="shared" si="236"/>
        <v/>
      </c>
    </row>
    <row r="966" spans="1:42">
      <c r="A966" t="str">
        <f>IF(B966&lt;&gt;"",VLOOKUP(B966,'Agents Postes'!E$3:F$17,2,FALSE),"")</f>
        <v/>
      </c>
      <c r="B966" s="47"/>
      <c r="C966" s="53"/>
      <c r="D966" s="49"/>
      <c r="E966" s="49"/>
      <c r="F966" s="54"/>
      <c r="G966" s="50"/>
      <c r="H966" s="54"/>
      <c r="I966" s="50"/>
      <c r="J966" s="56"/>
      <c r="K966" s="49"/>
      <c r="L966" s="55"/>
      <c r="M966" s="52"/>
      <c r="N966" s="131"/>
      <c r="P966" s="64" t="str">
        <f t="shared" si="237"/>
        <v>NC</v>
      </c>
      <c r="X966" s="89"/>
      <c r="Y966" s="89" t="str">
        <f t="shared" si="227"/>
        <v/>
      </c>
      <c r="Z966" s="89" t="str">
        <f t="shared" si="228"/>
        <v/>
      </c>
      <c r="AA966" s="89" t="str">
        <f t="shared" si="229"/>
        <v/>
      </c>
      <c r="AB966" s="89" t="str">
        <f t="shared" si="230"/>
        <v/>
      </c>
      <c r="AC966" s="89" t="str">
        <f t="shared" si="231"/>
        <v/>
      </c>
      <c r="AD966" s="100" t="str">
        <f t="shared" si="238"/>
        <v/>
      </c>
      <c r="AE966" s="104" t="str">
        <f t="shared" si="239"/>
        <v/>
      </c>
      <c r="AF966" s="108" t="str">
        <f>IF(AE966&lt;&gt;"",HLOOKUP(AE966,Controle!$2:$3,2,FALSE)+3,"")</f>
        <v/>
      </c>
      <c r="AG966" s="104" t="str">
        <f>IF(AE966&lt;&gt;"",HLOOKUP(AE966,Controle!$2:$3,2,FALSE)+HLOOKUP(AE966,Controle!$2:$3,2,FALSE)*14-8,"")</f>
        <v/>
      </c>
      <c r="AH966" s="105" t="str">
        <f>IF(AJ966&lt;&gt;"",HLOOKUP(AJ966,Controle!$2:$3,2,FALSE)+HLOOKUP(AJ966,Controle!$2:$3,2,FALSE)*14-8,"")</f>
        <v/>
      </c>
      <c r="AI966" s="108" t="str">
        <f>IF(AJ966&lt;&gt;"",HLOOKUP(AJ966,Controle!$2:$3,2,FALSE)+3,"")</f>
        <v/>
      </c>
      <c r="AJ966" s="105" t="str">
        <f t="shared" si="240"/>
        <v/>
      </c>
      <c r="AK966" s="101" t="str">
        <f t="shared" si="241"/>
        <v/>
      </c>
      <c r="AL966" s="89" t="str">
        <f t="shared" si="232"/>
        <v/>
      </c>
      <c r="AM966" s="89" t="str">
        <f t="shared" si="233"/>
        <v/>
      </c>
      <c r="AN966" s="89" t="str">
        <f t="shared" si="234"/>
        <v/>
      </c>
      <c r="AO966" s="89" t="str">
        <f t="shared" si="235"/>
        <v/>
      </c>
      <c r="AP966" s="89" t="str">
        <f t="shared" si="236"/>
        <v/>
      </c>
    </row>
    <row r="967" spans="1:42">
      <c r="A967" t="str">
        <f>IF(B967&lt;&gt;"",VLOOKUP(B967,'Agents Postes'!E$3:F$17,2,FALSE),"")</f>
        <v/>
      </c>
      <c r="B967" s="57"/>
      <c r="C967" s="58"/>
      <c r="D967" s="59"/>
      <c r="E967" s="59"/>
      <c r="F967" s="60"/>
      <c r="G967" s="61"/>
      <c r="H967" s="60"/>
      <c r="I967" s="61"/>
      <c r="J967" s="63"/>
      <c r="K967" s="59"/>
      <c r="L967" s="62"/>
      <c r="M967" s="52"/>
      <c r="N967" s="130"/>
      <c r="P967" s="65" t="str">
        <f t="shared" si="237"/>
        <v>NC</v>
      </c>
      <c r="X967" s="89"/>
      <c r="Y967" s="89" t="str">
        <f t="shared" si="227"/>
        <v/>
      </c>
      <c r="Z967" s="89" t="str">
        <f t="shared" si="228"/>
        <v/>
      </c>
      <c r="AA967" s="89" t="str">
        <f t="shared" si="229"/>
        <v/>
      </c>
      <c r="AB967" s="89" t="str">
        <f t="shared" si="230"/>
        <v/>
      </c>
      <c r="AC967" s="89" t="str">
        <f t="shared" si="231"/>
        <v/>
      </c>
      <c r="AD967" s="100" t="str">
        <f t="shared" si="238"/>
        <v/>
      </c>
      <c r="AE967" s="104" t="str">
        <f t="shared" si="239"/>
        <v/>
      </c>
      <c r="AF967" s="108" t="str">
        <f>IF(AE967&lt;&gt;"",HLOOKUP(AE967,Controle!$2:$3,2,FALSE)+3,"")</f>
        <v/>
      </c>
      <c r="AG967" s="104" t="str">
        <f>IF(AE967&lt;&gt;"",HLOOKUP(AE967,Controle!$2:$3,2,FALSE)+HLOOKUP(AE967,Controle!$2:$3,2,FALSE)*14-8,"")</f>
        <v/>
      </c>
      <c r="AH967" s="105" t="str">
        <f>IF(AJ967&lt;&gt;"",HLOOKUP(AJ967,Controle!$2:$3,2,FALSE)+HLOOKUP(AJ967,Controle!$2:$3,2,FALSE)*14-8,"")</f>
        <v/>
      </c>
      <c r="AI967" s="108" t="str">
        <f>IF(AJ967&lt;&gt;"",HLOOKUP(AJ967,Controle!$2:$3,2,FALSE)+3,"")</f>
        <v/>
      </c>
      <c r="AJ967" s="105" t="str">
        <f t="shared" si="240"/>
        <v/>
      </c>
      <c r="AK967" s="101" t="str">
        <f t="shared" si="241"/>
        <v/>
      </c>
      <c r="AL967" s="89" t="str">
        <f t="shared" si="232"/>
        <v/>
      </c>
      <c r="AM967" s="89" t="str">
        <f t="shared" si="233"/>
        <v/>
      </c>
      <c r="AN967" s="89" t="str">
        <f t="shared" si="234"/>
        <v/>
      </c>
      <c r="AO967" s="89" t="str">
        <f t="shared" si="235"/>
        <v/>
      </c>
      <c r="AP967" s="89" t="str">
        <f t="shared" si="236"/>
        <v/>
      </c>
    </row>
    <row r="968" spans="1:42">
      <c r="A968" t="str">
        <f>IF(B968&lt;&gt;"",VLOOKUP(B968,'Agents Postes'!E$3:F$17,2,FALSE),"")</f>
        <v/>
      </c>
      <c r="B968" s="47"/>
      <c r="C968" s="53"/>
      <c r="D968" s="49"/>
      <c r="E968" s="49"/>
      <c r="F968" s="54"/>
      <c r="G968" s="50"/>
      <c r="H968" s="54"/>
      <c r="I968" s="50"/>
      <c r="J968" s="56"/>
      <c r="K968" s="49"/>
      <c r="L968" s="55"/>
      <c r="M968" s="52"/>
      <c r="N968" s="131"/>
      <c r="P968" s="64" t="str">
        <f t="shared" si="237"/>
        <v>NC</v>
      </c>
      <c r="X968" s="89"/>
      <c r="Y968" s="89" t="str">
        <f t="shared" si="227"/>
        <v/>
      </c>
      <c r="Z968" s="89" t="str">
        <f t="shared" si="228"/>
        <v/>
      </c>
      <c r="AA968" s="89" t="str">
        <f t="shared" si="229"/>
        <v/>
      </c>
      <c r="AB968" s="89" t="str">
        <f t="shared" si="230"/>
        <v/>
      </c>
      <c r="AC968" s="89" t="str">
        <f t="shared" si="231"/>
        <v/>
      </c>
      <c r="AD968" s="100" t="str">
        <f t="shared" si="238"/>
        <v/>
      </c>
      <c r="AE968" s="104" t="str">
        <f t="shared" si="239"/>
        <v/>
      </c>
      <c r="AF968" s="108" t="str">
        <f>IF(AE968&lt;&gt;"",HLOOKUP(AE968,Controle!$2:$3,2,FALSE)+3,"")</f>
        <v/>
      </c>
      <c r="AG968" s="104" t="str">
        <f>IF(AE968&lt;&gt;"",HLOOKUP(AE968,Controle!$2:$3,2,FALSE)+HLOOKUP(AE968,Controle!$2:$3,2,FALSE)*14-8,"")</f>
        <v/>
      </c>
      <c r="AH968" s="105" t="str">
        <f>IF(AJ968&lt;&gt;"",HLOOKUP(AJ968,Controle!$2:$3,2,FALSE)+HLOOKUP(AJ968,Controle!$2:$3,2,FALSE)*14-8,"")</f>
        <v/>
      </c>
      <c r="AI968" s="108" t="str">
        <f>IF(AJ968&lt;&gt;"",HLOOKUP(AJ968,Controle!$2:$3,2,FALSE)+3,"")</f>
        <v/>
      </c>
      <c r="AJ968" s="105" t="str">
        <f t="shared" si="240"/>
        <v/>
      </c>
      <c r="AK968" s="101" t="str">
        <f t="shared" si="241"/>
        <v/>
      </c>
      <c r="AL968" s="89" t="str">
        <f t="shared" si="232"/>
        <v/>
      </c>
      <c r="AM968" s="89" t="str">
        <f t="shared" si="233"/>
        <v/>
      </c>
      <c r="AN968" s="89" t="str">
        <f t="shared" si="234"/>
        <v/>
      </c>
      <c r="AO968" s="89" t="str">
        <f t="shared" si="235"/>
        <v/>
      </c>
      <c r="AP968" s="89" t="str">
        <f t="shared" si="236"/>
        <v/>
      </c>
    </row>
    <row r="969" spans="1:42">
      <c r="A969" t="str">
        <f>IF(B969&lt;&gt;"",VLOOKUP(B969,'Agents Postes'!E$3:F$17,2,FALSE),"")</f>
        <v/>
      </c>
      <c r="B969" s="57"/>
      <c r="C969" s="58"/>
      <c r="D969" s="59"/>
      <c r="E969" s="59"/>
      <c r="F969" s="60"/>
      <c r="G969" s="61"/>
      <c r="H969" s="60"/>
      <c r="I969" s="61"/>
      <c r="J969" s="63"/>
      <c r="K969" s="59"/>
      <c r="L969" s="62"/>
      <c r="M969" s="52"/>
      <c r="N969" s="130"/>
      <c r="P969" s="65" t="str">
        <f t="shared" si="237"/>
        <v>NC</v>
      </c>
      <c r="X969" s="89"/>
      <c r="Y969" s="89" t="str">
        <f t="shared" si="227"/>
        <v/>
      </c>
      <c r="Z969" s="89" t="str">
        <f t="shared" si="228"/>
        <v/>
      </c>
      <c r="AA969" s="89" t="str">
        <f t="shared" si="229"/>
        <v/>
      </c>
      <c r="AB969" s="89" t="str">
        <f t="shared" si="230"/>
        <v/>
      </c>
      <c r="AC969" s="89" t="str">
        <f t="shared" si="231"/>
        <v/>
      </c>
      <c r="AD969" s="100" t="str">
        <f t="shared" si="238"/>
        <v/>
      </c>
      <c r="AE969" s="104" t="str">
        <f t="shared" si="239"/>
        <v/>
      </c>
      <c r="AF969" s="108" t="str">
        <f>IF(AE969&lt;&gt;"",HLOOKUP(AE969,Controle!$2:$3,2,FALSE)+3,"")</f>
        <v/>
      </c>
      <c r="AG969" s="104" t="str">
        <f>IF(AE969&lt;&gt;"",HLOOKUP(AE969,Controle!$2:$3,2,FALSE)+HLOOKUP(AE969,Controle!$2:$3,2,FALSE)*14-8,"")</f>
        <v/>
      </c>
      <c r="AH969" s="105" t="str">
        <f>IF(AJ969&lt;&gt;"",HLOOKUP(AJ969,Controle!$2:$3,2,FALSE)+HLOOKUP(AJ969,Controle!$2:$3,2,FALSE)*14-8,"")</f>
        <v/>
      </c>
      <c r="AI969" s="108" t="str">
        <f>IF(AJ969&lt;&gt;"",HLOOKUP(AJ969,Controle!$2:$3,2,FALSE)+3,"")</f>
        <v/>
      </c>
      <c r="AJ969" s="105" t="str">
        <f t="shared" si="240"/>
        <v/>
      </c>
      <c r="AK969" s="101" t="str">
        <f t="shared" si="241"/>
        <v/>
      </c>
      <c r="AL969" s="89" t="str">
        <f t="shared" si="232"/>
        <v/>
      </c>
      <c r="AM969" s="89" t="str">
        <f t="shared" si="233"/>
        <v/>
      </c>
      <c r="AN969" s="89" t="str">
        <f t="shared" si="234"/>
        <v/>
      </c>
      <c r="AO969" s="89" t="str">
        <f t="shared" si="235"/>
        <v/>
      </c>
      <c r="AP969" s="89" t="str">
        <f t="shared" si="236"/>
        <v/>
      </c>
    </row>
    <row r="970" spans="1:42">
      <c r="A970" t="str">
        <f>IF(B970&lt;&gt;"",VLOOKUP(B970,'Agents Postes'!E$3:F$17,2,FALSE),"")</f>
        <v/>
      </c>
      <c r="B970" s="47"/>
      <c r="C970" s="53"/>
      <c r="D970" s="49"/>
      <c r="E970" s="49"/>
      <c r="F970" s="54"/>
      <c r="G970" s="50"/>
      <c r="H970" s="54"/>
      <c r="I970" s="50"/>
      <c r="J970" s="56"/>
      <c r="K970" s="49"/>
      <c r="L970" s="55"/>
      <c r="M970" s="52"/>
      <c r="N970" s="131"/>
      <c r="P970" s="64" t="str">
        <f t="shared" si="237"/>
        <v>NC</v>
      </c>
      <c r="X970" s="89"/>
      <c r="Y970" s="89" t="str">
        <f t="shared" si="227"/>
        <v/>
      </c>
      <c r="Z970" s="89" t="str">
        <f t="shared" si="228"/>
        <v/>
      </c>
      <c r="AA970" s="89" t="str">
        <f t="shared" si="229"/>
        <v/>
      </c>
      <c r="AB970" s="89" t="str">
        <f t="shared" si="230"/>
        <v/>
      </c>
      <c r="AC970" s="89" t="str">
        <f t="shared" si="231"/>
        <v/>
      </c>
      <c r="AD970" s="100" t="str">
        <f t="shared" si="238"/>
        <v/>
      </c>
      <c r="AE970" s="104" t="str">
        <f t="shared" si="239"/>
        <v/>
      </c>
      <c r="AF970" s="108" t="str">
        <f>IF(AE970&lt;&gt;"",HLOOKUP(AE970,Controle!$2:$3,2,FALSE)+3,"")</f>
        <v/>
      </c>
      <c r="AG970" s="104" t="str">
        <f>IF(AE970&lt;&gt;"",HLOOKUP(AE970,Controle!$2:$3,2,FALSE)+HLOOKUP(AE970,Controle!$2:$3,2,FALSE)*14-8,"")</f>
        <v/>
      </c>
      <c r="AH970" s="105" t="str">
        <f>IF(AJ970&lt;&gt;"",HLOOKUP(AJ970,Controle!$2:$3,2,FALSE)+HLOOKUP(AJ970,Controle!$2:$3,2,FALSE)*14-8,"")</f>
        <v/>
      </c>
      <c r="AI970" s="108" t="str">
        <f>IF(AJ970&lt;&gt;"",HLOOKUP(AJ970,Controle!$2:$3,2,FALSE)+3,"")</f>
        <v/>
      </c>
      <c r="AJ970" s="105" t="str">
        <f t="shared" si="240"/>
        <v/>
      </c>
      <c r="AK970" s="101" t="str">
        <f t="shared" si="241"/>
        <v/>
      </c>
      <c r="AL970" s="89" t="str">
        <f t="shared" si="232"/>
        <v/>
      </c>
      <c r="AM970" s="89" t="str">
        <f t="shared" si="233"/>
        <v/>
      </c>
      <c r="AN970" s="89" t="str">
        <f t="shared" si="234"/>
        <v/>
      </c>
      <c r="AO970" s="89" t="str">
        <f t="shared" si="235"/>
        <v/>
      </c>
      <c r="AP970" s="89" t="str">
        <f t="shared" si="236"/>
        <v/>
      </c>
    </row>
    <row r="971" spans="1:42">
      <c r="A971" t="str">
        <f>IF(B971&lt;&gt;"",VLOOKUP(B971,'Agents Postes'!E$3:F$17,2,FALSE),"")</f>
        <v/>
      </c>
      <c r="B971" s="57"/>
      <c r="C971" s="58"/>
      <c r="D971" s="59"/>
      <c r="E971" s="59"/>
      <c r="F971" s="60"/>
      <c r="G971" s="61"/>
      <c r="H971" s="60"/>
      <c r="I971" s="61"/>
      <c r="J971" s="63"/>
      <c r="K971" s="59"/>
      <c r="L971" s="62"/>
      <c r="M971" s="52"/>
      <c r="N971" s="130"/>
      <c r="P971" s="65" t="str">
        <f t="shared" si="237"/>
        <v>NC</v>
      </c>
      <c r="X971" s="89"/>
      <c r="Y971" s="89" t="str">
        <f t="shared" si="227"/>
        <v/>
      </c>
      <c r="Z971" s="89" t="str">
        <f t="shared" si="228"/>
        <v/>
      </c>
      <c r="AA971" s="89" t="str">
        <f t="shared" si="229"/>
        <v/>
      </c>
      <c r="AB971" s="89" t="str">
        <f t="shared" si="230"/>
        <v/>
      </c>
      <c r="AC971" s="89" t="str">
        <f t="shared" si="231"/>
        <v/>
      </c>
      <c r="AD971" s="100" t="str">
        <f t="shared" si="238"/>
        <v/>
      </c>
      <c r="AE971" s="104" t="str">
        <f t="shared" si="239"/>
        <v/>
      </c>
      <c r="AF971" s="108" t="str">
        <f>IF(AE971&lt;&gt;"",HLOOKUP(AE971,Controle!$2:$3,2,FALSE)+3,"")</f>
        <v/>
      </c>
      <c r="AG971" s="104" t="str">
        <f>IF(AE971&lt;&gt;"",HLOOKUP(AE971,Controle!$2:$3,2,FALSE)+HLOOKUP(AE971,Controle!$2:$3,2,FALSE)*14-8,"")</f>
        <v/>
      </c>
      <c r="AH971" s="105" t="str">
        <f>IF(AJ971&lt;&gt;"",HLOOKUP(AJ971,Controle!$2:$3,2,FALSE)+HLOOKUP(AJ971,Controle!$2:$3,2,FALSE)*14-8,"")</f>
        <v/>
      </c>
      <c r="AI971" s="108" t="str">
        <f>IF(AJ971&lt;&gt;"",HLOOKUP(AJ971,Controle!$2:$3,2,FALSE)+3,"")</f>
        <v/>
      </c>
      <c r="AJ971" s="105" t="str">
        <f t="shared" si="240"/>
        <v/>
      </c>
      <c r="AK971" s="101" t="str">
        <f t="shared" si="241"/>
        <v/>
      </c>
      <c r="AL971" s="89" t="str">
        <f t="shared" si="232"/>
        <v/>
      </c>
      <c r="AM971" s="89" t="str">
        <f t="shared" si="233"/>
        <v/>
      </c>
      <c r="AN971" s="89" t="str">
        <f t="shared" si="234"/>
        <v/>
      </c>
      <c r="AO971" s="89" t="str">
        <f t="shared" si="235"/>
        <v/>
      </c>
      <c r="AP971" s="89" t="str">
        <f t="shared" si="236"/>
        <v/>
      </c>
    </row>
    <row r="972" spans="1:42">
      <c r="A972" t="str">
        <f>IF(B972&lt;&gt;"",VLOOKUP(B972,'Agents Postes'!E$3:F$17,2,FALSE),"")</f>
        <v/>
      </c>
      <c r="B972" s="47"/>
      <c r="C972" s="53"/>
      <c r="D972" s="49"/>
      <c r="E972" s="49"/>
      <c r="F972" s="54"/>
      <c r="G972" s="50"/>
      <c r="H972" s="54"/>
      <c r="I972" s="50"/>
      <c r="J972" s="56"/>
      <c r="K972" s="49"/>
      <c r="L972" s="55"/>
      <c r="M972" s="52"/>
      <c r="N972" s="131"/>
      <c r="P972" s="64" t="str">
        <f t="shared" si="237"/>
        <v>NC</v>
      </c>
      <c r="X972" s="89"/>
      <c r="Y972" s="89" t="str">
        <f t="shared" si="227"/>
        <v/>
      </c>
      <c r="Z972" s="89" t="str">
        <f t="shared" si="228"/>
        <v/>
      </c>
      <c r="AA972" s="89" t="str">
        <f t="shared" si="229"/>
        <v/>
      </c>
      <c r="AB972" s="89" t="str">
        <f t="shared" si="230"/>
        <v/>
      </c>
      <c r="AC972" s="89" t="str">
        <f t="shared" si="231"/>
        <v/>
      </c>
      <c r="AD972" s="100" t="str">
        <f t="shared" si="238"/>
        <v/>
      </c>
      <c r="AE972" s="104" t="str">
        <f t="shared" si="239"/>
        <v/>
      </c>
      <c r="AF972" s="108" t="str">
        <f>IF(AE972&lt;&gt;"",HLOOKUP(AE972,Controle!$2:$3,2,FALSE)+3,"")</f>
        <v/>
      </c>
      <c r="AG972" s="104" t="str">
        <f>IF(AE972&lt;&gt;"",HLOOKUP(AE972,Controle!$2:$3,2,FALSE)+HLOOKUP(AE972,Controle!$2:$3,2,FALSE)*14-8,"")</f>
        <v/>
      </c>
      <c r="AH972" s="105" t="str">
        <f>IF(AJ972&lt;&gt;"",HLOOKUP(AJ972,Controle!$2:$3,2,FALSE)+HLOOKUP(AJ972,Controle!$2:$3,2,FALSE)*14-8,"")</f>
        <v/>
      </c>
      <c r="AI972" s="108" t="str">
        <f>IF(AJ972&lt;&gt;"",HLOOKUP(AJ972,Controle!$2:$3,2,FALSE)+3,"")</f>
        <v/>
      </c>
      <c r="AJ972" s="105" t="str">
        <f t="shared" si="240"/>
        <v/>
      </c>
      <c r="AK972" s="101" t="str">
        <f t="shared" si="241"/>
        <v/>
      </c>
      <c r="AL972" s="89" t="str">
        <f t="shared" si="232"/>
        <v/>
      </c>
      <c r="AM972" s="89" t="str">
        <f t="shared" si="233"/>
        <v/>
      </c>
      <c r="AN972" s="89" t="str">
        <f t="shared" si="234"/>
        <v/>
      </c>
      <c r="AO972" s="89" t="str">
        <f t="shared" si="235"/>
        <v/>
      </c>
      <c r="AP972" s="89" t="str">
        <f t="shared" si="236"/>
        <v/>
      </c>
    </row>
    <row r="973" spans="1:42">
      <c r="A973" t="str">
        <f>IF(B973&lt;&gt;"",VLOOKUP(B973,'Agents Postes'!E$3:F$17,2,FALSE),"")</f>
        <v/>
      </c>
      <c r="B973" s="57"/>
      <c r="C973" s="58"/>
      <c r="D973" s="59"/>
      <c r="E973" s="59"/>
      <c r="F973" s="60"/>
      <c r="G973" s="61"/>
      <c r="H973" s="60"/>
      <c r="I973" s="61"/>
      <c r="J973" s="63"/>
      <c r="K973" s="59"/>
      <c r="L973" s="62"/>
      <c r="M973" s="52"/>
      <c r="N973" s="130"/>
      <c r="P973" s="65" t="str">
        <f t="shared" si="237"/>
        <v>NC</v>
      </c>
      <c r="X973" s="89"/>
      <c r="Y973" s="89" t="str">
        <f t="shared" si="227"/>
        <v/>
      </c>
      <c r="Z973" s="89" t="str">
        <f t="shared" si="228"/>
        <v/>
      </c>
      <c r="AA973" s="89" t="str">
        <f t="shared" si="229"/>
        <v/>
      </c>
      <c r="AB973" s="89" t="str">
        <f t="shared" si="230"/>
        <v/>
      </c>
      <c r="AC973" s="89" t="str">
        <f t="shared" si="231"/>
        <v/>
      </c>
      <c r="AD973" s="100" t="str">
        <f t="shared" si="238"/>
        <v/>
      </c>
      <c r="AE973" s="104" t="str">
        <f t="shared" si="239"/>
        <v/>
      </c>
      <c r="AF973" s="108" t="str">
        <f>IF(AE973&lt;&gt;"",HLOOKUP(AE973,Controle!$2:$3,2,FALSE)+3,"")</f>
        <v/>
      </c>
      <c r="AG973" s="104" t="str">
        <f>IF(AE973&lt;&gt;"",HLOOKUP(AE973,Controle!$2:$3,2,FALSE)+HLOOKUP(AE973,Controle!$2:$3,2,FALSE)*14-8,"")</f>
        <v/>
      </c>
      <c r="AH973" s="105" t="str">
        <f>IF(AJ973&lt;&gt;"",HLOOKUP(AJ973,Controle!$2:$3,2,FALSE)+HLOOKUP(AJ973,Controle!$2:$3,2,FALSE)*14-8,"")</f>
        <v/>
      </c>
      <c r="AI973" s="108" t="str">
        <f>IF(AJ973&lt;&gt;"",HLOOKUP(AJ973,Controle!$2:$3,2,FALSE)+3,"")</f>
        <v/>
      </c>
      <c r="AJ973" s="105" t="str">
        <f t="shared" si="240"/>
        <v/>
      </c>
      <c r="AK973" s="101" t="str">
        <f t="shared" si="241"/>
        <v/>
      </c>
      <c r="AL973" s="89" t="str">
        <f t="shared" si="232"/>
        <v/>
      </c>
      <c r="AM973" s="89" t="str">
        <f t="shared" si="233"/>
        <v/>
      </c>
      <c r="AN973" s="89" t="str">
        <f t="shared" si="234"/>
        <v/>
      </c>
      <c r="AO973" s="89" t="str">
        <f t="shared" si="235"/>
        <v/>
      </c>
      <c r="AP973" s="89" t="str">
        <f t="shared" si="236"/>
        <v/>
      </c>
    </row>
    <row r="974" spans="1:42">
      <c r="A974" t="str">
        <f>IF(B974&lt;&gt;"",VLOOKUP(B974,'Agents Postes'!E$3:F$17,2,FALSE),"")</f>
        <v/>
      </c>
      <c r="B974" s="47"/>
      <c r="C974" s="53"/>
      <c r="D974" s="49"/>
      <c r="E974" s="49"/>
      <c r="F974" s="54"/>
      <c r="G974" s="50"/>
      <c r="H974" s="54"/>
      <c r="I974" s="50"/>
      <c r="J974" s="56"/>
      <c r="K974" s="49"/>
      <c r="L974" s="55"/>
      <c r="M974" s="52"/>
      <c r="N974" s="131"/>
      <c r="P974" s="64" t="str">
        <f t="shared" si="237"/>
        <v>NC</v>
      </c>
      <c r="X974" s="89"/>
      <c r="Y974" s="89" t="str">
        <f t="shared" si="227"/>
        <v/>
      </c>
      <c r="Z974" s="89" t="str">
        <f t="shared" si="228"/>
        <v/>
      </c>
      <c r="AA974" s="89" t="str">
        <f t="shared" si="229"/>
        <v/>
      </c>
      <c r="AB974" s="89" t="str">
        <f t="shared" si="230"/>
        <v/>
      </c>
      <c r="AC974" s="89" t="str">
        <f t="shared" si="231"/>
        <v/>
      </c>
      <c r="AD974" s="100" t="str">
        <f t="shared" si="238"/>
        <v/>
      </c>
      <c r="AE974" s="104" t="str">
        <f t="shared" si="239"/>
        <v/>
      </c>
      <c r="AF974" s="108" t="str">
        <f>IF(AE974&lt;&gt;"",HLOOKUP(AE974,Controle!$2:$3,2,FALSE)+3,"")</f>
        <v/>
      </c>
      <c r="AG974" s="104" t="str">
        <f>IF(AE974&lt;&gt;"",HLOOKUP(AE974,Controle!$2:$3,2,FALSE)+HLOOKUP(AE974,Controle!$2:$3,2,FALSE)*14-8,"")</f>
        <v/>
      </c>
      <c r="AH974" s="105" t="str">
        <f>IF(AJ974&lt;&gt;"",HLOOKUP(AJ974,Controle!$2:$3,2,FALSE)+HLOOKUP(AJ974,Controle!$2:$3,2,FALSE)*14-8,"")</f>
        <v/>
      </c>
      <c r="AI974" s="108" t="str">
        <f>IF(AJ974&lt;&gt;"",HLOOKUP(AJ974,Controle!$2:$3,2,FALSE)+3,"")</f>
        <v/>
      </c>
      <c r="AJ974" s="105" t="str">
        <f t="shared" si="240"/>
        <v/>
      </c>
      <c r="AK974" s="101" t="str">
        <f t="shared" si="241"/>
        <v/>
      </c>
      <c r="AL974" s="89" t="str">
        <f t="shared" si="232"/>
        <v/>
      </c>
      <c r="AM974" s="89" t="str">
        <f t="shared" si="233"/>
        <v/>
      </c>
      <c r="AN974" s="89" t="str">
        <f t="shared" si="234"/>
        <v/>
      </c>
      <c r="AO974" s="89" t="str">
        <f t="shared" si="235"/>
        <v/>
      </c>
      <c r="AP974" s="89" t="str">
        <f t="shared" si="236"/>
        <v/>
      </c>
    </row>
    <row r="975" spans="1:42">
      <c r="A975" t="str">
        <f>IF(B975&lt;&gt;"",VLOOKUP(B975,'Agents Postes'!E$3:F$17,2,FALSE),"")</f>
        <v/>
      </c>
      <c r="B975" s="57"/>
      <c r="C975" s="58"/>
      <c r="D975" s="59"/>
      <c r="E975" s="59"/>
      <c r="F975" s="60"/>
      <c r="G975" s="61"/>
      <c r="H975" s="60"/>
      <c r="I975" s="61"/>
      <c r="J975" s="63"/>
      <c r="K975" s="59"/>
      <c r="L975" s="62"/>
      <c r="M975" s="52"/>
      <c r="N975" s="130"/>
      <c r="P975" s="65" t="str">
        <f t="shared" si="237"/>
        <v>NC</v>
      </c>
      <c r="X975" s="89"/>
      <c r="Y975" s="89" t="str">
        <f t="shared" si="227"/>
        <v/>
      </c>
      <c r="Z975" s="89" t="str">
        <f t="shared" si="228"/>
        <v/>
      </c>
      <c r="AA975" s="89" t="str">
        <f t="shared" si="229"/>
        <v/>
      </c>
      <c r="AB975" s="89" t="str">
        <f t="shared" si="230"/>
        <v/>
      </c>
      <c r="AC975" s="89" t="str">
        <f t="shared" si="231"/>
        <v/>
      </c>
      <c r="AD975" s="100" t="str">
        <f t="shared" si="238"/>
        <v/>
      </c>
      <c r="AE975" s="104" t="str">
        <f t="shared" si="239"/>
        <v/>
      </c>
      <c r="AF975" s="108" t="str">
        <f>IF(AE975&lt;&gt;"",HLOOKUP(AE975,Controle!$2:$3,2,FALSE)+3,"")</f>
        <v/>
      </c>
      <c r="AG975" s="104" t="str">
        <f>IF(AE975&lt;&gt;"",HLOOKUP(AE975,Controle!$2:$3,2,FALSE)+HLOOKUP(AE975,Controle!$2:$3,2,FALSE)*14-8,"")</f>
        <v/>
      </c>
      <c r="AH975" s="105" t="str">
        <f>IF(AJ975&lt;&gt;"",HLOOKUP(AJ975,Controle!$2:$3,2,FALSE)+HLOOKUP(AJ975,Controle!$2:$3,2,FALSE)*14-8,"")</f>
        <v/>
      </c>
      <c r="AI975" s="108" t="str">
        <f>IF(AJ975&lt;&gt;"",HLOOKUP(AJ975,Controle!$2:$3,2,FALSE)+3,"")</f>
        <v/>
      </c>
      <c r="AJ975" s="105" t="str">
        <f t="shared" si="240"/>
        <v/>
      </c>
      <c r="AK975" s="101" t="str">
        <f t="shared" si="241"/>
        <v/>
      </c>
      <c r="AL975" s="89" t="str">
        <f t="shared" si="232"/>
        <v/>
      </c>
      <c r="AM975" s="89" t="str">
        <f t="shared" si="233"/>
        <v/>
      </c>
      <c r="AN975" s="89" t="str">
        <f t="shared" si="234"/>
        <v/>
      </c>
      <c r="AO975" s="89" t="str">
        <f t="shared" si="235"/>
        <v/>
      </c>
      <c r="AP975" s="89" t="str">
        <f t="shared" si="236"/>
        <v/>
      </c>
    </row>
    <row r="976" spans="1:42">
      <c r="A976" t="str">
        <f>IF(B976&lt;&gt;"",VLOOKUP(B976,'Agents Postes'!E$3:F$17,2,FALSE),"")</f>
        <v/>
      </c>
      <c r="B976" s="47"/>
      <c r="C976" s="53"/>
      <c r="D976" s="49"/>
      <c r="E976" s="49"/>
      <c r="F976" s="54"/>
      <c r="G976" s="50"/>
      <c r="H976" s="54"/>
      <c r="I976" s="50"/>
      <c r="J976" s="56"/>
      <c r="K976" s="49"/>
      <c r="L976" s="55"/>
      <c r="M976" s="52"/>
      <c r="N976" s="131"/>
      <c r="P976" s="64" t="str">
        <f t="shared" si="237"/>
        <v>NC</v>
      </c>
      <c r="X976" s="89"/>
      <c r="Y976" s="89" t="str">
        <f t="shared" si="227"/>
        <v/>
      </c>
      <c r="Z976" s="89" t="str">
        <f t="shared" si="228"/>
        <v/>
      </c>
      <c r="AA976" s="89" t="str">
        <f t="shared" si="229"/>
        <v/>
      </c>
      <c r="AB976" s="89" t="str">
        <f t="shared" si="230"/>
        <v/>
      </c>
      <c r="AC976" s="89" t="str">
        <f t="shared" si="231"/>
        <v/>
      </c>
      <c r="AD976" s="100" t="str">
        <f t="shared" si="238"/>
        <v/>
      </c>
      <c r="AE976" s="104" t="str">
        <f t="shared" si="239"/>
        <v/>
      </c>
      <c r="AF976" s="108" t="str">
        <f>IF(AE976&lt;&gt;"",HLOOKUP(AE976,Controle!$2:$3,2,FALSE)+3,"")</f>
        <v/>
      </c>
      <c r="AG976" s="104" t="str">
        <f>IF(AE976&lt;&gt;"",HLOOKUP(AE976,Controle!$2:$3,2,FALSE)+HLOOKUP(AE976,Controle!$2:$3,2,FALSE)*14-8,"")</f>
        <v/>
      </c>
      <c r="AH976" s="105" t="str">
        <f>IF(AJ976&lt;&gt;"",HLOOKUP(AJ976,Controle!$2:$3,2,FALSE)+HLOOKUP(AJ976,Controle!$2:$3,2,FALSE)*14-8,"")</f>
        <v/>
      </c>
      <c r="AI976" s="108" t="str">
        <f>IF(AJ976&lt;&gt;"",HLOOKUP(AJ976,Controle!$2:$3,2,FALSE)+3,"")</f>
        <v/>
      </c>
      <c r="AJ976" s="105" t="str">
        <f t="shared" si="240"/>
        <v/>
      </c>
      <c r="AK976" s="101" t="str">
        <f t="shared" si="241"/>
        <v/>
      </c>
      <c r="AL976" s="89" t="str">
        <f t="shared" si="232"/>
        <v/>
      </c>
      <c r="AM976" s="89" t="str">
        <f t="shared" si="233"/>
        <v/>
      </c>
      <c r="AN976" s="89" t="str">
        <f t="shared" si="234"/>
        <v/>
      </c>
      <c r="AO976" s="89" t="str">
        <f t="shared" si="235"/>
        <v/>
      </c>
      <c r="AP976" s="89" t="str">
        <f t="shared" si="236"/>
        <v/>
      </c>
    </row>
    <row r="977" spans="1:42">
      <c r="A977" t="str">
        <f>IF(B977&lt;&gt;"",VLOOKUP(B977,'Agents Postes'!E$3:F$17,2,FALSE),"")</f>
        <v/>
      </c>
      <c r="B977" s="57"/>
      <c r="C977" s="58"/>
      <c r="D977" s="59"/>
      <c r="E977" s="59"/>
      <c r="F977" s="60"/>
      <c r="G977" s="61"/>
      <c r="H977" s="60"/>
      <c r="I977" s="61"/>
      <c r="J977" s="63"/>
      <c r="K977" s="59"/>
      <c r="L977" s="62"/>
      <c r="M977" s="52"/>
      <c r="N977" s="130"/>
      <c r="P977" s="65" t="str">
        <f t="shared" si="237"/>
        <v>NC</v>
      </c>
      <c r="X977" s="89"/>
      <c r="Y977" s="89" t="str">
        <f t="shared" si="227"/>
        <v/>
      </c>
      <c r="Z977" s="89" t="str">
        <f t="shared" si="228"/>
        <v/>
      </c>
      <c r="AA977" s="89" t="str">
        <f t="shared" si="229"/>
        <v/>
      </c>
      <c r="AB977" s="89" t="str">
        <f t="shared" si="230"/>
        <v/>
      </c>
      <c r="AC977" s="89" t="str">
        <f t="shared" si="231"/>
        <v/>
      </c>
      <c r="AD977" s="100" t="str">
        <f t="shared" si="238"/>
        <v/>
      </c>
      <c r="AE977" s="104" t="str">
        <f t="shared" si="239"/>
        <v/>
      </c>
      <c r="AF977" s="108" t="str">
        <f>IF(AE977&lt;&gt;"",HLOOKUP(AE977,Controle!$2:$3,2,FALSE)+3,"")</f>
        <v/>
      </c>
      <c r="AG977" s="104" t="str">
        <f>IF(AE977&lt;&gt;"",HLOOKUP(AE977,Controle!$2:$3,2,FALSE)+HLOOKUP(AE977,Controle!$2:$3,2,FALSE)*14-8,"")</f>
        <v/>
      </c>
      <c r="AH977" s="105" t="str">
        <f>IF(AJ977&lt;&gt;"",HLOOKUP(AJ977,Controle!$2:$3,2,FALSE)+HLOOKUP(AJ977,Controle!$2:$3,2,FALSE)*14-8,"")</f>
        <v/>
      </c>
      <c r="AI977" s="108" t="str">
        <f>IF(AJ977&lt;&gt;"",HLOOKUP(AJ977,Controle!$2:$3,2,FALSE)+3,"")</f>
        <v/>
      </c>
      <c r="AJ977" s="105" t="str">
        <f t="shared" si="240"/>
        <v/>
      </c>
      <c r="AK977" s="101" t="str">
        <f t="shared" si="241"/>
        <v/>
      </c>
      <c r="AL977" s="89" t="str">
        <f t="shared" si="232"/>
        <v/>
      </c>
      <c r="AM977" s="89" t="str">
        <f t="shared" si="233"/>
        <v/>
      </c>
      <c r="AN977" s="89" t="str">
        <f t="shared" si="234"/>
        <v/>
      </c>
      <c r="AO977" s="89" t="str">
        <f t="shared" si="235"/>
        <v/>
      </c>
      <c r="AP977" s="89" t="str">
        <f t="shared" si="236"/>
        <v/>
      </c>
    </row>
    <row r="978" spans="1:42">
      <c r="A978" t="str">
        <f>IF(B978&lt;&gt;"",VLOOKUP(B978,'Agents Postes'!E$3:F$17,2,FALSE),"")</f>
        <v/>
      </c>
      <c r="B978" s="47"/>
      <c r="C978" s="53"/>
      <c r="D978" s="49"/>
      <c r="E978" s="49"/>
      <c r="F978" s="54"/>
      <c r="G978" s="50"/>
      <c r="H978" s="54"/>
      <c r="I978" s="50"/>
      <c r="J978" s="56"/>
      <c r="K978" s="49"/>
      <c r="L978" s="55"/>
      <c r="M978" s="52"/>
      <c r="N978" s="131"/>
      <c r="P978" s="64" t="str">
        <f t="shared" si="237"/>
        <v>NC</v>
      </c>
      <c r="X978" s="89"/>
      <c r="Y978" s="89" t="str">
        <f t="shared" si="227"/>
        <v/>
      </c>
      <c r="Z978" s="89" t="str">
        <f t="shared" si="228"/>
        <v/>
      </c>
      <c r="AA978" s="89" t="str">
        <f t="shared" si="229"/>
        <v/>
      </c>
      <c r="AB978" s="89" t="str">
        <f t="shared" si="230"/>
        <v/>
      </c>
      <c r="AC978" s="89" t="str">
        <f t="shared" si="231"/>
        <v/>
      </c>
      <c r="AD978" s="100" t="str">
        <f t="shared" si="238"/>
        <v/>
      </c>
      <c r="AE978" s="104" t="str">
        <f t="shared" si="239"/>
        <v/>
      </c>
      <c r="AF978" s="108" t="str">
        <f>IF(AE978&lt;&gt;"",HLOOKUP(AE978,Controle!$2:$3,2,FALSE)+3,"")</f>
        <v/>
      </c>
      <c r="AG978" s="104" t="str">
        <f>IF(AE978&lt;&gt;"",HLOOKUP(AE978,Controle!$2:$3,2,FALSE)+HLOOKUP(AE978,Controle!$2:$3,2,FALSE)*14-8,"")</f>
        <v/>
      </c>
      <c r="AH978" s="105" t="str">
        <f>IF(AJ978&lt;&gt;"",HLOOKUP(AJ978,Controle!$2:$3,2,FALSE)+HLOOKUP(AJ978,Controle!$2:$3,2,FALSE)*14-8,"")</f>
        <v/>
      </c>
      <c r="AI978" s="108" t="str">
        <f>IF(AJ978&lt;&gt;"",HLOOKUP(AJ978,Controle!$2:$3,2,FALSE)+3,"")</f>
        <v/>
      </c>
      <c r="AJ978" s="105" t="str">
        <f t="shared" si="240"/>
        <v/>
      </c>
      <c r="AK978" s="101" t="str">
        <f t="shared" si="241"/>
        <v/>
      </c>
      <c r="AL978" s="89" t="str">
        <f t="shared" si="232"/>
        <v/>
      </c>
      <c r="AM978" s="89" t="str">
        <f t="shared" si="233"/>
        <v/>
      </c>
      <c r="AN978" s="89" t="str">
        <f t="shared" si="234"/>
        <v/>
      </c>
      <c r="AO978" s="89" t="str">
        <f t="shared" si="235"/>
        <v/>
      </c>
      <c r="AP978" s="89" t="str">
        <f t="shared" si="236"/>
        <v/>
      </c>
    </row>
    <row r="979" spans="1:42">
      <c r="A979" t="str">
        <f>IF(B979&lt;&gt;"",VLOOKUP(B979,'Agents Postes'!E$3:F$17,2,FALSE),"")</f>
        <v/>
      </c>
      <c r="B979" s="57"/>
      <c r="C979" s="58"/>
      <c r="D979" s="59"/>
      <c r="E979" s="59"/>
      <c r="F979" s="60"/>
      <c r="G979" s="61"/>
      <c r="H979" s="60"/>
      <c r="I979" s="61"/>
      <c r="J979" s="63"/>
      <c r="K979" s="59"/>
      <c r="L979" s="62"/>
      <c r="M979" s="52"/>
      <c r="N979" s="130"/>
      <c r="P979" s="65" t="str">
        <f t="shared" si="237"/>
        <v>NC</v>
      </c>
      <c r="X979" s="89"/>
      <c r="Y979" s="89" t="str">
        <f t="shared" si="227"/>
        <v/>
      </c>
      <c r="Z979" s="89" t="str">
        <f t="shared" si="228"/>
        <v/>
      </c>
      <c r="AA979" s="89" t="str">
        <f t="shared" si="229"/>
        <v/>
      </c>
      <c r="AB979" s="89" t="str">
        <f t="shared" si="230"/>
        <v/>
      </c>
      <c r="AC979" s="89" t="str">
        <f t="shared" si="231"/>
        <v/>
      </c>
      <c r="AD979" s="100" t="str">
        <f t="shared" si="238"/>
        <v/>
      </c>
      <c r="AE979" s="104" t="str">
        <f t="shared" si="239"/>
        <v/>
      </c>
      <c r="AF979" s="108" t="str">
        <f>IF(AE979&lt;&gt;"",HLOOKUP(AE979,Controle!$2:$3,2,FALSE)+3,"")</f>
        <v/>
      </c>
      <c r="AG979" s="104" t="str">
        <f>IF(AE979&lt;&gt;"",HLOOKUP(AE979,Controle!$2:$3,2,FALSE)+HLOOKUP(AE979,Controle!$2:$3,2,FALSE)*14-8,"")</f>
        <v/>
      </c>
      <c r="AH979" s="105" t="str">
        <f>IF(AJ979&lt;&gt;"",HLOOKUP(AJ979,Controle!$2:$3,2,FALSE)+HLOOKUP(AJ979,Controle!$2:$3,2,FALSE)*14-8,"")</f>
        <v/>
      </c>
      <c r="AI979" s="108" t="str">
        <f>IF(AJ979&lt;&gt;"",HLOOKUP(AJ979,Controle!$2:$3,2,FALSE)+3,"")</f>
        <v/>
      </c>
      <c r="AJ979" s="105" t="str">
        <f t="shared" si="240"/>
        <v/>
      </c>
      <c r="AK979" s="101" t="str">
        <f t="shared" si="241"/>
        <v/>
      </c>
      <c r="AL979" s="89" t="str">
        <f t="shared" si="232"/>
        <v/>
      </c>
      <c r="AM979" s="89" t="str">
        <f t="shared" si="233"/>
        <v/>
      </c>
      <c r="AN979" s="89" t="str">
        <f t="shared" si="234"/>
        <v/>
      </c>
      <c r="AO979" s="89" t="str">
        <f t="shared" si="235"/>
        <v/>
      </c>
      <c r="AP979" s="89" t="str">
        <f t="shared" si="236"/>
        <v/>
      </c>
    </row>
    <row r="980" spans="1:42">
      <c r="A980" t="str">
        <f>IF(B980&lt;&gt;"",VLOOKUP(B980,'Agents Postes'!E$3:F$17,2,FALSE),"")</f>
        <v/>
      </c>
      <c r="B980" s="47"/>
      <c r="C980" s="53"/>
      <c r="D980" s="49"/>
      <c r="E980" s="49"/>
      <c r="F980" s="54"/>
      <c r="G980" s="50"/>
      <c r="H980" s="54"/>
      <c r="I980" s="50"/>
      <c r="J980" s="56"/>
      <c r="K980" s="49"/>
      <c r="L980" s="55"/>
      <c r="M980" s="52"/>
      <c r="N980" s="131"/>
      <c r="P980" s="64" t="str">
        <f t="shared" si="237"/>
        <v>NC</v>
      </c>
      <c r="X980" s="89"/>
      <c r="Y980" s="89" t="str">
        <f t="shared" si="227"/>
        <v/>
      </c>
      <c r="Z980" s="89" t="str">
        <f t="shared" si="228"/>
        <v/>
      </c>
      <c r="AA980" s="89" t="str">
        <f t="shared" si="229"/>
        <v/>
      </c>
      <c r="AB980" s="89" t="str">
        <f t="shared" si="230"/>
        <v/>
      </c>
      <c r="AC980" s="89" t="str">
        <f t="shared" si="231"/>
        <v/>
      </c>
      <c r="AD980" s="100" t="str">
        <f t="shared" si="238"/>
        <v/>
      </c>
      <c r="AE980" s="104" t="str">
        <f t="shared" si="239"/>
        <v/>
      </c>
      <c r="AF980" s="108" t="str">
        <f>IF(AE980&lt;&gt;"",HLOOKUP(AE980,Controle!$2:$3,2,FALSE)+3,"")</f>
        <v/>
      </c>
      <c r="AG980" s="104" t="str">
        <f>IF(AE980&lt;&gt;"",HLOOKUP(AE980,Controle!$2:$3,2,FALSE)+HLOOKUP(AE980,Controle!$2:$3,2,FALSE)*14-8,"")</f>
        <v/>
      </c>
      <c r="AH980" s="105" t="str">
        <f>IF(AJ980&lt;&gt;"",HLOOKUP(AJ980,Controle!$2:$3,2,FALSE)+HLOOKUP(AJ980,Controle!$2:$3,2,FALSE)*14-8,"")</f>
        <v/>
      </c>
      <c r="AI980" s="108" t="str">
        <f>IF(AJ980&lt;&gt;"",HLOOKUP(AJ980,Controle!$2:$3,2,FALSE)+3,"")</f>
        <v/>
      </c>
      <c r="AJ980" s="105" t="str">
        <f t="shared" si="240"/>
        <v/>
      </c>
      <c r="AK980" s="101" t="str">
        <f t="shared" si="241"/>
        <v/>
      </c>
      <c r="AL980" s="89" t="str">
        <f t="shared" si="232"/>
        <v/>
      </c>
      <c r="AM980" s="89" t="str">
        <f t="shared" si="233"/>
        <v/>
      </c>
      <c r="AN980" s="89" t="str">
        <f t="shared" si="234"/>
        <v/>
      </c>
      <c r="AO980" s="89" t="str">
        <f t="shared" si="235"/>
        <v/>
      </c>
      <c r="AP980" s="89" t="str">
        <f t="shared" si="236"/>
        <v/>
      </c>
    </row>
    <row r="981" spans="1:42">
      <c r="A981" t="str">
        <f>IF(B981&lt;&gt;"",VLOOKUP(B981,'Agents Postes'!E$3:F$17,2,FALSE),"")</f>
        <v/>
      </c>
      <c r="B981" s="57"/>
      <c r="C981" s="58"/>
      <c r="D981" s="59"/>
      <c r="E981" s="59"/>
      <c r="F981" s="60"/>
      <c r="G981" s="61"/>
      <c r="H981" s="60"/>
      <c r="I981" s="61"/>
      <c r="J981" s="63"/>
      <c r="K981" s="59"/>
      <c r="L981" s="62"/>
      <c r="M981" s="52"/>
      <c r="N981" s="130"/>
      <c r="P981" s="65" t="str">
        <f t="shared" si="237"/>
        <v>NC</v>
      </c>
      <c r="X981" s="89"/>
      <c r="Y981" s="89" t="str">
        <f t="shared" si="227"/>
        <v/>
      </c>
      <c r="Z981" s="89" t="str">
        <f t="shared" si="228"/>
        <v/>
      </c>
      <c r="AA981" s="89" t="str">
        <f t="shared" si="229"/>
        <v/>
      </c>
      <c r="AB981" s="89" t="str">
        <f t="shared" si="230"/>
        <v/>
      </c>
      <c r="AC981" s="89" t="str">
        <f t="shared" si="231"/>
        <v/>
      </c>
      <c r="AD981" s="100" t="str">
        <f t="shared" si="238"/>
        <v/>
      </c>
      <c r="AE981" s="104" t="str">
        <f t="shared" si="239"/>
        <v/>
      </c>
      <c r="AF981" s="108" t="str">
        <f>IF(AE981&lt;&gt;"",HLOOKUP(AE981,Controle!$2:$3,2,FALSE)+3,"")</f>
        <v/>
      </c>
      <c r="AG981" s="104" t="str">
        <f>IF(AE981&lt;&gt;"",HLOOKUP(AE981,Controle!$2:$3,2,FALSE)+HLOOKUP(AE981,Controle!$2:$3,2,FALSE)*14-8,"")</f>
        <v/>
      </c>
      <c r="AH981" s="105" t="str">
        <f>IF(AJ981&lt;&gt;"",HLOOKUP(AJ981,Controle!$2:$3,2,FALSE)+HLOOKUP(AJ981,Controle!$2:$3,2,FALSE)*14-8,"")</f>
        <v/>
      </c>
      <c r="AI981" s="108" t="str">
        <f>IF(AJ981&lt;&gt;"",HLOOKUP(AJ981,Controle!$2:$3,2,FALSE)+3,"")</f>
        <v/>
      </c>
      <c r="AJ981" s="105" t="str">
        <f t="shared" si="240"/>
        <v/>
      </c>
      <c r="AK981" s="101" t="str">
        <f t="shared" si="241"/>
        <v/>
      </c>
      <c r="AL981" s="89" t="str">
        <f t="shared" si="232"/>
        <v/>
      </c>
      <c r="AM981" s="89" t="str">
        <f t="shared" si="233"/>
        <v/>
      </c>
      <c r="AN981" s="89" t="str">
        <f t="shared" si="234"/>
        <v/>
      </c>
      <c r="AO981" s="89" t="str">
        <f t="shared" si="235"/>
        <v/>
      </c>
      <c r="AP981" s="89" t="str">
        <f t="shared" si="236"/>
        <v/>
      </c>
    </row>
    <row r="982" spans="1:42">
      <c r="A982" t="str">
        <f>IF(B982&lt;&gt;"",VLOOKUP(B982,'Agents Postes'!E$3:F$17,2,FALSE),"")</f>
        <v/>
      </c>
      <c r="B982" s="47"/>
      <c r="C982" s="53"/>
      <c r="D982" s="49"/>
      <c r="E982" s="49"/>
      <c r="F982" s="54"/>
      <c r="G982" s="50"/>
      <c r="H982" s="54"/>
      <c r="I982" s="50"/>
      <c r="J982" s="56"/>
      <c r="K982" s="49"/>
      <c r="L982" s="55"/>
      <c r="M982" s="52"/>
      <c r="N982" s="131"/>
      <c r="P982" s="64" t="str">
        <f t="shared" si="237"/>
        <v>NC</v>
      </c>
      <c r="X982" s="89"/>
      <c r="Y982" s="89" t="str">
        <f t="shared" si="227"/>
        <v/>
      </c>
      <c r="Z982" s="89" t="str">
        <f t="shared" si="228"/>
        <v/>
      </c>
      <c r="AA982" s="89" t="str">
        <f t="shared" si="229"/>
        <v/>
      </c>
      <c r="AB982" s="89" t="str">
        <f t="shared" si="230"/>
        <v/>
      </c>
      <c r="AC982" s="89" t="str">
        <f t="shared" si="231"/>
        <v/>
      </c>
      <c r="AD982" s="100" t="str">
        <f t="shared" si="238"/>
        <v/>
      </c>
      <c r="AE982" s="104" t="str">
        <f t="shared" si="239"/>
        <v/>
      </c>
      <c r="AF982" s="108" t="str">
        <f>IF(AE982&lt;&gt;"",HLOOKUP(AE982,Controle!$2:$3,2,FALSE)+3,"")</f>
        <v/>
      </c>
      <c r="AG982" s="104" t="str">
        <f>IF(AE982&lt;&gt;"",HLOOKUP(AE982,Controle!$2:$3,2,FALSE)+HLOOKUP(AE982,Controle!$2:$3,2,FALSE)*14-8,"")</f>
        <v/>
      </c>
      <c r="AH982" s="105" t="str">
        <f>IF(AJ982&lt;&gt;"",HLOOKUP(AJ982,Controle!$2:$3,2,FALSE)+HLOOKUP(AJ982,Controle!$2:$3,2,FALSE)*14-8,"")</f>
        <v/>
      </c>
      <c r="AI982" s="108" t="str">
        <f>IF(AJ982&lt;&gt;"",HLOOKUP(AJ982,Controle!$2:$3,2,FALSE)+3,"")</f>
        <v/>
      </c>
      <c r="AJ982" s="105" t="str">
        <f t="shared" si="240"/>
        <v/>
      </c>
      <c r="AK982" s="101" t="str">
        <f t="shared" si="241"/>
        <v/>
      </c>
      <c r="AL982" s="89" t="str">
        <f t="shared" si="232"/>
        <v/>
      </c>
      <c r="AM982" s="89" t="str">
        <f t="shared" si="233"/>
        <v/>
      </c>
      <c r="AN982" s="89" t="str">
        <f t="shared" si="234"/>
        <v/>
      </c>
      <c r="AO982" s="89" t="str">
        <f t="shared" si="235"/>
        <v/>
      </c>
      <c r="AP982" s="89" t="str">
        <f t="shared" si="236"/>
        <v/>
      </c>
    </row>
    <row r="983" spans="1:42">
      <c r="A983" t="str">
        <f>IF(B983&lt;&gt;"",VLOOKUP(B983,'Agents Postes'!E$3:F$17,2,FALSE),"")</f>
        <v/>
      </c>
      <c r="B983" s="57"/>
      <c r="C983" s="58"/>
      <c r="D983" s="59"/>
      <c r="E983" s="59"/>
      <c r="F983" s="60"/>
      <c r="G983" s="61"/>
      <c r="H983" s="60"/>
      <c r="I983" s="61"/>
      <c r="J983" s="63"/>
      <c r="K983" s="59"/>
      <c r="L983" s="62"/>
      <c r="M983" s="52"/>
      <c r="N983" s="130"/>
      <c r="P983" s="65" t="str">
        <f t="shared" si="237"/>
        <v>NC</v>
      </c>
      <c r="X983" s="89"/>
      <c r="Y983" s="89" t="str">
        <f t="shared" si="227"/>
        <v/>
      </c>
      <c r="Z983" s="89" t="str">
        <f t="shared" si="228"/>
        <v/>
      </c>
      <c r="AA983" s="89" t="str">
        <f t="shared" si="229"/>
        <v/>
      </c>
      <c r="AB983" s="89" t="str">
        <f t="shared" si="230"/>
        <v/>
      </c>
      <c r="AC983" s="89" t="str">
        <f t="shared" si="231"/>
        <v/>
      </c>
      <c r="AD983" s="100" t="str">
        <f t="shared" si="238"/>
        <v/>
      </c>
      <c r="AE983" s="104" t="str">
        <f t="shared" si="239"/>
        <v/>
      </c>
      <c r="AF983" s="108" t="str">
        <f>IF(AE983&lt;&gt;"",HLOOKUP(AE983,Controle!$2:$3,2,FALSE)+3,"")</f>
        <v/>
      </c>
      <c r="AG983" s="104" t="str">
        <f>IF(AE983&lt;&gt;"",HLOOKUP(AE983,Controle!$2:$3,2,FALSE)+HLOOKUP(AE983,Controle!$2:$3,2,FALSE)*14-8,"")</f>
        <v/>
      </c>
      <c r="AH983" s="105" t="str">
        <f>IF(AJ983&lt;&gt;"",HLOOKUP(AJ983,Controle!$2:$3,2,FALSE)+HLOOKUP(AJ983,Controle!$2:$3,2,FALSE)*14-8,"")</f>
        <v/>
      </c>
      <c r="AI983" s="108" t="str">
        <f>IF(AJ983&lt;&gt;"",HLOOKUP(AJ983,Controle!$2:$3,2,FALSE)+3,"")</f>
        <v/>
      </c>
      <c r="AJ983" s="105" t="str">
        <f t="shared" si="240"/>
        <v/>
      </c>
      <c r="AK983" s="101" t="str">
        <f t="shared" si="241"/>
        <v/>
      </c>
      <c r="AL983" s="89" t="str">
        <f t="shared" si="232"/>
        <v/>
      </c>
      <c r="AM983" s="89" t="str">
        <f t="shared" si="233"/>
        <v/>
      </c>
      <c r="AN983" s="89" t="str">
        <f t="shared" si="234"/>
        <v/>
      </c>
      <c r="AO983" s="89" t="str">
        <f t="shared" si="235"/>
        <v/>
      </c>
      <c r="AP983" s="89" t="str">
        <f t="shared" si="236"/>
        <v/>
      </c>
    </row>
    <row r="984" spans="1:42">
      <c r="A984" t="str">
        <f>IF(B984&lt;&gt;"",VLOOKUP(B984,'Agents Postes'!E$3:F$17,2,FALSE),"")</f>
        <v/>
      </c>
      <c r="B984" s="47"/>
      <c r="C984" s="53"/>
      <c r="D984" s="49"/>
      <c r="E984" s="49"/>
      <c r="F984" s="54"/>
      <c r="G984" s="50"/>
      <c r="H984" s="54"/>
      <c r="I984" s="50"/>
      <c r="J984" s="56"/>
      <c r="K984" s="49"/>
      <c r="L984" s="55"/>
      <c r="M984" s="52"/>
      <c r="N984" s="131"/>
      <c r="P984" s="64" t="str">
        <f t="shared" si="237"/>
        <v>NC</v>
      </c>
      <c r="X984" s="89"/>
      <c r="Y984" s="89" t="str">
        <f t="shared" si="227"/>
        <v/>
      </c>
      <c r="Z984" s="89" t="str">
        <f t="shared" si="228"/>
        <v/>
      </c>
      <c r="AA984" s="89" t="str">
        <f t="shared" si="229"/>
        <v/>
      </c>
      <c r="AB984" s="89" t="str">
        <f t="shared" si="230"/>
        <v/>
      </c>
      <c r="AC984" s="89" t="str">
        <f t="shared" si="231"/>
        <v/>
      </c>
      <c r="AD984" s="100" t="str">
        <f t="shared" si="238"/>
        <v/>
      </c>
      <c r="AE984" s="104" t="str">
        <f t="shared" si="239"/>
        <v/>
      </c>
      <c r="AF984" s="108" t="str">
        <f>IF(AE984&lt;&gt;"",HLOOKUP(AE984,Controle!$2:$3,2,FALSE)+3,"")</f>
        <v/>
      </c>
      <c r="AG984" s="104" t="str">
        <f>IF(AE984&lt;&gt;"",HLOOKUP(AE984,Controle!$2:$3,2,FALSE)+HLOOKUP(AE984,Controle!$2:$3,2,FALSE)*14-8,"")</f>
        <v/>
      </c>
      <c r="AH984" s="105" t="str">
        <f>IF(AJ984&lt;&gt;"",HLOOKUP(AJ984,Controle!$2:$3,2,FALSE)+HLOOKUP(AJ984,Controle!$2:$3,2,FALSE)*14-8,"")</f>
        <v/>
      </c>
      <c r="AI984" s="108" t="str">
        <f>IF(AJ984&lt;&gt;"",HLOOKUP(AJ984,Controle!$2:$3,2,FALSE)+3,"")</f>
        <v/>
      </c>
      <c r="AJ984" s="105" t="str">
        <f t="shared" si="240"/>
        <v/>
      </c>
      <c r="AK984" s="101" t="str">
        <f t="shared" si="241"/>
        <v/>
      </c>
      <c r="AL984" s="89" t="str">
        <f t="shared" si="232"/>
        <v/>
      </c>
      <c r="AM984" s="89" t="str">
        <f t="shared" si="233"/>
        <v/>
      </c>
      <c r="AN984" s="89" t="str">
        <f t="shared" si="234"/>
        <v/>
      </c>
      <c r="AO984" s="89" t="str">
        <f t="shared" si="235"/>
        <v/>
      </c>
      <c r="AP984" s="89" t="str">
        <f t="shared" si="236"/>
        <v/>
      </c>
    </row>
    <row r="985" spans="1:42">
      <c r="A985" t="str">
        <f>IF(B985&lt;&gt;"",VLOOKUP(B985,'Agents Postes'!E$3:F$17,2,FALSE),"")</f>
        <v/>
      </c>
      <c r="B985" s="57"/>
      <c r="C985" s="58"/>
      <c r="D985" s="59"/>
      <c r="E985" s="59"/>
      <c r="F985" s="60"/>
      <c r="G985" s="61"/>
      <c r="H985" s="60"/>
      <c r="I985" s="61"/>
      <c r="J985" s="63"/>
      <c r="K985" s="59"/>
      <c r="L985" s="62"/>
      <c r="M985" s="52"/>
      <c r="N985" s="130"/>
      <c r="P985" s="65" t="str">
        <f t="shared" si="237"/>
        <v>NC</v>
      </c>
      <c r="X985" s="89"/>
      <c r="Y985" s="89" t="str">
        <f t="shared" si="227"/>
        <v/>
      </c>
      <c r="Z985" s="89" t="str">
        <f t="shared" si="228"/>
        <v/>
      </c>
      <c r="AA985" s="89" t="str">
        <f t="shared" si="229"/>
        <v/>
      </c>
      <c r="AB985" s="89" t="str">
        <f t="shared" si="230"/>
        <v/>
      </c>
      <c r="AC985" s="89" t="str">
        <f t="shared" si="231"/>
        <v/>
      </c>
      <c r="AD985" s="100" t="str">
        <f t="shared" si="238"/>
        <v/>
      </c>
      <c r="AE985" s="104" t="str">
        <f t="shared" si="239"/>
        <v/>
      </c>
      <c r="AF985" s="108" t="str">
        <f>IF(AE985&lt;&gt;"",HLOOKUP(AE985,Controle!$2:$3,2,FALSE)+3,"")</f>
        <v/>
      </c>
      <c r="AG985" s="104" t="str">
        <f>IF(AE985&lt;&gt;"",HLOOKUP(AE985,Controle!$2:$3,2,FALSE)+HLOOKUP(AE985,Controle!$2:$3,2,FALSE)*14-8,"")</f>
        <v/>
      </c>
      <c r="AH985" s="105" t="str">
        <f>IF(AJ985&lt;&gt;"",HLOOKUP(AJ985,Controle!$2:$3,2,FALSE)+HLOOKUP(AJ985,Controle!$2:$3,2,FALSE)*14-8,"")</f>
        <v/>
      </c>
      <c r="AI985" s="108" t="str">
        <f>IF(AJ985&lt;&gt;"",HLOOKUP(AJ985,Controle!$2:$3,2,FALSE)+3,"")</f>
        <v/>
      </c>
      <c r="AJ985" s="105" t="str">
        <f t="shared" si="240"/>
        <v/>
      </c>
      <c r="AK985" s="101" t="str">
        <f t="shared" si="241"/>
        <v/>
      </c>
      <c r="AL985" s="89" t="str">
        <f t="shared" si="232"/>
        <v/>
      </c>
      <c r="AM985" s="89" t="str">
        <f t="shared" si="233"/>
        <v/>
      </c>
      <c r="AN985" s="89" t="str">
        <f t="shared" si="234"/>
        <v/>
      </c>
      <c r="AO985" s="89" t="str">
        <f t="shared" si="235"/>
        <v/>
      </c>
      <c r="AP985" s="89" t="str">
        <f t="shared" si="236"/>
        <v/>
      </c>
    </row>
    <row r="986" spans="1:42">
      <c r="A986" t="str">
        <f>IF(B986&lt;&gt;"",VLOOKUP(B986,'Agents Postes'!E$3:F$17,2,FALSE),"")</f>
        <v/>
      </c>
      <c r="B986" s="47"/>
      <c r="C986" s="53"/>
      <c r="D986" s="49"/>
      <c r="E986" s="49"/>
      <c r="F986" s="54"/>
      <c r="G986" s="50"/>
      <c r="H986" s="54"/>
      <c r="I986" s="50"/>
      <c r="J986" s="56"/>
      <c r="K986" s="49"/>
      <c r="L986" s="55"/>
      <c r="M986" s="52"/>
      <c r="N986" s="131"/>
      <c r="P986" s="64" t="str">
        <f t="shared" si="237"/>
        <v>NC</v>
      </c>
      <c r="X986" s="89"/>
      <c r="Y986" s="89" t="str">
        <f t="shared" si="227"/>
        <v/>
      </c>
      <c r="Z986" s="89" t="str">
        <f t="shared" si="228"/>
        <v/>
      </c>
      <c r="AA986" s="89" t="str">
        <f t="shared" si="229"/>
        <v/>
      </c>
      <c r="AB986" s="89" t="str">
        <f t="shared" si="230"/>
        <v/>
      </c>
      <c r="AC986" s="89" t="str">
        <f t="shared" si="231"/>
        <v/>
      </c>
      <c r="AD986" s="100" t="str">
        <f t="shared" si="238"/>
        <v/>
      </c>
      <c r="AE986" s="104" t="str">
        <f t="shared" si="239"/>
        <v/>
      </c>
      <c r="AF986" s="108" t="str">
        <f>IF(AE986&lt;&gt;"",HLOOKUP(AE986,Controle!$2:$3,2,FALSE)+3,"")</f>
        <v/>
      </c>
      <c r="AG986" s="104" t="str">
        <f>IF(AE986&lt;&gt;"",HLOOKUP(AE986,Controle!$2:$3,2,FALSE)+HLOOKUP(AE986,Controle!$2:$3,2,FALSE)*14-8,"")</f>
        <v/>
      </c>
      <c r="AH986" s="105" t="str">
        <f>IF(AJ986&lt;&gt;"",HLOOKUP(AJ986,Controle!$2:$3,2,FALSE)+HLOOKUP(AJ986,Controle!$2:$3,2,FALSE)*14-8,"")</f>
        <v/>
      </c>
      <c r="AI986" s="108" t="str">
        <f>IF(AJ986&lt;&gt;"",HLOOKUP(AJ986,Controle!$2:$3,2,FALSE)+3,"")</f>
        <v/>
      </c>
      <c r="AJ986" s="105" t="str">
        <f t="shared" si="240"/>
        <v/>
      </c>
      <c r="AK986" s="101" t="str">
        <f t="shared" si="241"/>
        <v/>
      </c>
      <c r="AL986" s="89" t="str">
        <f t="shared" si="232"/>
        <v/>
      </c>
      <c r="AM986" s="89" t="str">
        <f t="shared" si="233"/>
        <v/>
      </c>
      <c r="AN986" s="89" t="str">
        <f t="shared" si="234"/>
        <v/>
      </c>
      <c r="AO986" s="89" t="str">
        <f t="shared" si="235"/>
        <v/>
      </c>
      <c r="AP986" s="89" t="str">
        <f t="shared" si="236"/>
        <v/>
      </c>
    </row>
    <row r="987" spans="1:42">
      <c r="A987" t="str">
        <f>IF(B987&lt;&gt;"",VLOOKUP(B987,'Agents Postes'!E$3:F$17,2,FALSE),"")</f>
        <v/>
      </c>
      <c r="B987" s="57"/>
      <c r="C987" s="58"/>
      <c r="D987" s="59"/>
      <c r="E987" s="59"/>
      <c r="F987" s="60"/>
      <c r="G987" s="61"/>
      <c r="H987" s="60"/>
      <c r="I987" s="61"/>
      <c r="J987" s="63"/>
      <c r="K987" s="59"/>
      <c r="L987" s="62"/>
      <c r="M987" s="52"/>
      <c r="N987" s="130"/>
      <c r="P987" s="65" t="str">
        <f t="shared" si="237"/>
        <v>NC</v>
      </c>
      <c r="X987" s="89"/>
      <c r="Y987" s="89" t="str">
        <f t="shared" si="227"/>
        <v/>
      </c>
      <c r="Z987" s="89" t="str">
        <f t="shared" si="228"/>
        <v/>
      </c>
      <c r="AA987" s="89" t="str">
        <f t="shared" si="229"/>
        <v/>
      </c>
      <c r="AB987" s="89" t="str">
        <f t="shared" si="230"/>
        <v/>
      </c>
      <c r="AC987" s="89" t="str">
        <f t="shared" si="231"/>
        <v/>
      </c>
      <c r="AD987" s="100" t="str">
        <f t="shared" si="238"/>
        <v/>
      </c>
      <c r="AE987" s="104" t="str">
        <f t="shared" si="239"/>
        <v/>
      </c>
      <c r="AF987" s="108" t="str">
        <f>IF(AE987&lt;&gt;"",HLOOKUP(AE987,Controle!$2:$3,2,FALSE)+3,"")</f>
        <v/>
      </c>
      <c r="AG987" s="104" t="str">
        <f>IF(AE987&lt;&gt;"",HLOOKUP(AE987,Controle!$2:$3,2,FALSE)+HLOOKUP(AE987,Controle!$2:$3,2,FALSE)*14-8,"")</f>
        <v/>
      </c>
      <c r="AH987" s="105" t="str">
        <f>IF(AJ987&lt;&gt;"",HLOOKUP(AJ987,Controle!$2:$3,2,FALSE)+HLOOKUP(AJ987,Controle!$2:$3,2,FALSE)*14-8,"")</f>
        <v/>
      </c>
      <c r="AI987" s="108" t="str">
        <f>IF(AJ987&lt;&gt;"",HLOOKUP(AJ987,Controle!$2:$3,2,FALSE)+3,"")</f>
        <v/>
      </c>
      <c r="AJ987" s="105" t="str">
        <f t="shared" si="240"/>
        <v/>
      </c>
      <c r="AK987" s="101" t="str">
        <f t="shared" si="241"/>
        <v/>
      </c>
      <c r="AL987" s="89" t="str">
        <f t="shared" si="232"/>
        <v/>
      </c>
      <c r="AM987" s="89" t="str">
        <f t="shared" si="233"/>
        <v/>
      </c>
      <c r="AN987" s="89" t="str">
        <f t="shared" si="234"/>
        <v/>
      </c>
      <c r="AO987" s="89" t="str">
        <f t="shared" si="235"/>
        <v/>
      </c>
      <c r="AP987" s="89" t="str">
        <f t="shared" si="236"/>
        <v/>
      </c>
    </row>
    <row r="988" spans="1:42">
      <c r="A988" t="str">
        <f>IF(B988&lt;&gt;"",VLOOKUP(B988,'Agents Postes'!E$3:F$17,2,FALSE),"")</f>
        <v/>
      </c>
      <c r="B988" s="47"/>
      <c r="C988" s="53"/>
      <c r="D988" s="49"/>
      <c r="E988" s="49"/>
      <c r="F988" s="54"/>
      <c r="G988" s="50"/>
      <c r="H988" s="54"/>
      <c r="I988" s="50"/>
      <c r="J988" s="56"/>
      <c r="K988" s="49"/>
      <c r="L988" s="55"/>
      <c r="M988" s="52"/>
      <c r="N988" s="131"/>
      <c r="P988" s="64" t="str">
        <f t="shared" si="237"/>
        <v>NC</v>
      </c>
      <c r="X988" s="89"/>
      <c r="Y988" s="89" t="str">
        <f t="shared" si="227"/>
        <v/>
      </c>
      <c r="Z988" s="89" t="str">
        <f t="shared" si="228"/>
        <v/>
      </c>
      <c r="AA988" s="89" t="str">
        <f t="shared" si="229"/>
        <v/>
      </c>
      <c r="AB988" s="89" t="str">
        <f t="shared" si="230"/>
        <v/>
      </c>
      <c r="AC988" s="89" t="str">
        <f t="shared" si="231"/>
        <v/>
      </c>
      <c r="AD988" s="100" t="str">
        <f t="shared" si="238"/>
        <v/>
      </c>
      <c r="AE988" s="104" t="str">
        <f t="shared" si="239"/>
        <v/>
      </c>
      <c r="AF988" s="108" t="str">
        <f>IF(AE988&lt;&gt;"",HLOOKUP(AE988,Controle!$2:$3,2,FALSE)+3,"")</f>
        <v/>
      </c>
      <c r="AG988" s="104" t="str">
        <f>IF(AE988&lt;&gt;"",HLOOKUP(AE988,Controle!$2:$3,2,FALSE)+HLOOKUP(AE988,Controle!$2:$3,2,FALSE)*14-8,"")</f>
        <v/>
      </c>
      <c r="AH988" s="105" t="str">
        <f>IF(AJ988&lt;&gt;"",HLOOKUP(AJ988,Controle!$2:$3,2,FALSE)+HLOOKUP(AJ988,Controle!$2:$3,2,FALSE)*14-8,"")</f>
        <v/>
      </c>
      <c r="AI988" s="108" t="str">
        <f>IF(AJ988&lt;&gt;"",HLOOKUP(AJ988,Controle!$2:$3,2,FALSE)+3,"")</f>
        <v/>
      </c>
      <c r="AJ988" s="105" t="str">
        <f t="shared" si="240"/>
        <v/>
      </c>
      <c r="AK988" s="101" t="str">
        <f t="shared" si="241"/>
        <v/>
      </c>
      <c r="AL988" s="89" t="str">
        <f t="shared" si="232"/>
        <v/>
      </c>
      <c r="AM988" s="89" t="str">
        <f t="shared" si="233"/>
        <v/>
      </c>
      <c r="AN988" s="89" t="str">
        <f t="shared" si="234"/>
        <v/>
      </c>
      <c r="AO988" s="89" t="str">
        <f t="shared" si="235"/>
        <v/>
      </c>
      <c r="AP988" s="89" t="str">
        <f t="shared" si="236"/>
        <v/>
      </c>
    </row>
    <row r="989" spans="1:42">
      <c r="A989" t="str">
        <f>IF(B989&lt;&gt;"",VLOOKUP(B989,'Agents Postes'!E$3:F$17,2,FALSE),"")</f>
        <v/>
      </c>
      <c r="B989" s="57"/>
      <c r="C989" s="58"/>
      <c r="D989" s="59"/>
      <c r="E989" s="59"/>
      <c r="F989" s="60"/>
      <c r="G989" s="61"/>
      <c r="H989" s="60"/>
      <c r="I989" s="61"/>
      <c r="J989" s="63"/>
      <c r="K989" s="59"/>
      <c r="L989" s="62"/>
      <c r="M989" s="52"/>
      <c r="N989" s="130"/>
      <c r="P989" s="65" t="str">
        <f t="shared" si="237"/>
        <v>NC</v>
      </c>
      <c r="X989" s="89"/>
      <c r="Y989" s="89" t="str">
        <f t="shared" si="227"/>
        <v/>
      </c>
      <c r="Z989" s="89" t="str">
        <f t="shared" si="228"/>
        <v/>
      </c>
      <c r="AA989" s="89" t="str">
        <f t="shared" si="229"/>
        <v/>
      </c>
      <c r="AB989" s="89" t="str">
        <f t="shared" si="230"/>
        <v/>
      </c>
      <c r="AC989" s="89" t="str">
        <f t="shared" si="231"/>
        <v/>
      </c>
      <c r="AD989" s="100" t="str">
        <f t="shared" si="238"/>
        <v/>
      </c>
      <c r="AE989" s="104" t="str">
        <f t="shared" si="239"/>
        <v/>
      </c>
      <c r="AF989" s="108" t="str">
        <f>IF(AE989&lt;&gt;"",HLOOKUP(AE989,Controle!$2:$3,2,FALSE)+3,"")</f>
        <v/>
      </c>
      <c r="AG989" s="104" t="str">
        <f>IF(AE989&lt;&gt;"",HLOOKUP(AE989,Controle!$2:$3,2,FALSE)+HLOOKUP(AE989,Controle!$2:$3,2,FALSE)*14-8,"")</f>
        <v/>
      </c>
      <c r="AH989" s="105" t="str">
        <f>IF(AJ989&lt;&gt;"",HLOOKUP(AJ989,Controle!$2:$3,2,FALSE)+HLOOKUP(AJ989,Controle!$2:$3,2,FALSE)*14-8,"")</f>
        <v/>
      </c>
      <c r="AI989" s="108" t="str">
        <f>IF(AJ989&lt;&gt;"",HLOOKUP(AJ989,Controle!$2:$3,2,FALSE)+3,"")</f>
        <v/>
      </c>
      <c r="AJ989" s="105" t="str">
        <f t="shared" si="240"/>
        <v/>
      </c>
      <c r="AK989" s="101" t="str">
        <f t="shared" si="241"/>
        <v/>
      </c>
      <c r="AL989" s="89" t="str">
        <f t="shared" si="232"/>
        <v/>
      </c>
      <c r="AM989" s="89" t="str">
        <f t="shared" si="233"/>
        <v/>
      </c>
      <c r="AN989" s="89" t="str">
        <f t="shared" si="234"/>
        <v/>
      </c>
      <c r="AO989" s="89" t="str">
        <f t="shared" si="235"/>
        <v/>
      </c>
      <c r="AP989" s="89" t="str">
        <f t="shared" si="236"/>
        <v/>
      </c>
    </row>
    <row r="990" spans="1:42">
      <c r="A990" t="str">
        <f>IF(B990&lt;&gt;"",VLOOKUP(B990,'Agents Postes'!E$3:F$17,2,FALSE),"")</f>
        <v/>
      </c>
      <c r="B990" s="47"/>
      <c r="C990" s="53"/>
      <c r="D990" s="49"/>
      <c r="E990" s="49"/>
      <c r="F990" s="54"/>
      <c r="G990" s="50"/>
      <c r="H990" s="54"/>
      <c r="I990" s="50"/>
      <c r="J990" s="56"/>
      <c r="K990" s="49"/>
      <c r="L990" s="55"/>
      <c r="M990" s="52"/>
      <c r="N990" s="131"/>
      <c r="P990" s="64" t="str">
        <f t="shared" si="237"/>
        <v>NC</v>
      </c>
      <c r="X990" s="89"/>
      <c r="Y990" s="89" t="str">
        <f t="shared" si="227"/>
        <v/>
      </c>
      <c r="Z990" s="89" t="str">
        <f t="shared" si="228"/>
        <v/>
      </c>
      <c r="AA990" s="89" t="str">
        <f t="shared" si="229"/>
        <v/>
      </c>
      <c r="AB990" s="89" t="str">
        <f t="shared" si="230"/>
        <v/>
      </c>
      <c r="AC990" s="89" t="str">
        <f t="shared" si="231"/>
        <v/>
      </c>
      <c r="AD990" s="100" t="str">
        <f t="shared" si="238"/>
        <v/>
      </c>
      <c r="AE990" s="104" t="str">
        <f t="shared" si="239"/>
        <v/>
      </c>
      <c r="AF990" s="108" t="str">
        <f>IF(AE990&lt;&gt;"",HLOOKUP(AE990,Controle!$2:$3,2,FALSE)+3,"")</f>
        <v/>
      </c>
      <c r="AG990" s="104" t="str">
        <f>IF(AE990&lt;&gt;"",HLOOKUP(AE990,Controle!$2:$3,2,FALSE)+HLOOKUP(AE990,Controle!$2:$3,2,FALSE)*14-8,"")</f>
        <v/>
      </c>
      <c r="AH990" s="105" t="str">
        <f>IF(AJ990&lt;&gt;"",HLOOKUP(AJ990,Controle!$2:$3,2,FALSE)+HLOOKUP(AJ990,Controle!$2:$3,2,FALSE)*14-8,"")</f>
        <v/>
      </c>
      <c r="AI990" s="108" t="str">
        <f>IF(AJ990&lt;&gt;"",HLOOKUP(AJ990,Controle!$2:$3,2,FALSE)+3,"")</f>
        <v/>
      </c>
      <c r="AJ990" s="105" t="str">
        <f t="shared" si="240"/>
        <v/>
      </c>
      <c r="AK990" s="101" t="str">
        <f t="shared" si="241"/>
        <v/>
      </c>
      <c r="AL990" s="89" t="str">
        <f t="shared" si="232"/>
        <v/>
      </c>
      <c r="AM990" s="89" t="str">
        <f t="shared" si="233"/>
        <v/>
      </c>
      <c r="AN990" s="89" t="str">
        <f t="shared" si="234"/>
        <v/>
      </c>
      <c r="AO990" s="89" t="str">
        <f t="shared" si="235"/>
        <v/>
      </c>
      <c r="AP990" s="89" t="str">
        <f t="shared" si="236"/>
        <v/>
      </c>
    </row>
    <row r="991" spans="1:42">
      <c r="A991" t="str">
        <f>IF(B991&lt;&gt;"",VLOOKUP(B991,'Agents Postes'!E$3:F$17,2,FALSE),"")</f>
        <v/>
      </c>
      <c r="B991" s="57"/>
      <c r="C991" s="58"/>
      <c r="D991" s="59"/>
      <c r="E991" s="59"/>
      <c r="F991" s="60"/>
      <c r="G991" s="61"/>
      <c r="H991" s="60"/>
      <c r="I991" s="61"/>
      <c r="J991" s="63"/>
      <c r="K991" s="59"/>
      <c r="L991" s="62"/>
      <c r="M991" s="52"/>
      <c r="N991" s="130"/>
      <c r="P991" s="65" t="str">
        <f t="shared" si="237"/>
        <v>NC</v>
      </c>
      <c r="X991" s="89"/>
      <c r="Y991" s="89" t="str">
        <f t="shared" si="227"/>
        <v/>
      </c>
      <c r="Z991" s="89" t="str">
        <f t="shared" si="228"/>
        <v/>
      </c>
      <c r="AA991" s="89" t="str">
        <f t="shared" si="229"/>
        <v/>
      </c>
      <c r="AB991" s="89" t="str">
        <f t="shared" si="230"/>
        <v/>
      </c>
      <c r="AC991" s="89" t="str">
        <f t="shared" si="231"/>
        <v/>
      </c>
      <c r="AD991" s="100" t="str">
        <f t="shared" si="238"/>
        <v/>
      </c>
      <c r="AE991" s="104" t="str">
        <f t="shared" si="239"/>
        <v/>
      </c>
      <c r="AF991" s="108" t="str">
        <f>IF(AE991&lt;&gt;"",HLOOKUP(AE991,Controle!$2:$3,2,FALSE)+3,"")</f>
        <v/>
      </c>
      <c r="AG991" s="104" t="str">
        <f>IF(AE991&lt;&gt;"",HLOOKUP(AE991,Controle!$2:$3,2,FALSE)+HLOOKUP(AE991,Controle!$2:$3,2,FALSE)*14-8,"")</f>
        <v/>
      </c>
      <c r="AH991" s="105" t="str">
        <f>IF(AJ991&lt;&gt;"",HLOOKUP(AJ991,Controle!$2:$3,2,FALSE)+HLOOKUP(AJ991,Controle!$2:$3,2,FALSE)*14-8,"")</f>
        <v/>
      </c>
      <c r="AI991" s="108" t="str">
        <f>IF(AJ991&lt;&gt;"",HLOOKUP(AJ991,Controle!$2:$3,2,FALSE)+3,"")</f>
        <v/>
      </c>
      <c r="AJ991" s="105" t="str">
        <f t="shared" si="240"/>
        <v/>
      </c>
      <c r="AK991" s="101" t="str">
        <f t="shared" si="241"/>
        <v/>
      </c>
      <c r="AL991" s="89" t="str">
        <f t="shared" si="232"/>
        <v/>
      </c>
      <c r="AM991" s="89" t="str">
        <f t="shared" si="233"/>
        <v/>
      </c>
      <c r="AN991" s="89" t="str">
        <f t="shared" si="234"/>
        <v/>
      </c>
      <c r="AO991" s="89" t="str">
        <f t="shared" si="235"/>
        <v/>
      </c>
      <c r="AP991" s="89" t="str">
        <f t="shared" si="236"/>
        <v/>
      </c>
    </row>
    <row r="992" spans="1:42">
      <c r="A992" t="str">
        <f>IF(B992&lt;&gt;"",VLOOKUP(B992,'Agents Postes'!E$3:F$17,2,FALSE),"")</f>
        <v/>
      </c>
      <c r="B992" s="47"/>
      <c r="C992" s="53"/>
      <c r="D992" s="49"/>
      <c r="E992" s="49"/>
      <c r="F992" s="54"/>
      <c r="G992" s="50"/>
      <c r="H992" s="54"/>
      <c r="I992" s="50"/>
      <c r="J992" s="56"/>
      <c r="K992" s="49"/>
      <c r="L992" s="55"/>
      <c r="M992" s="52"/>
      <c r="N992" s="131"/>
      <c r="P992" s="64" t="str">
        <f t="shared" si="237"/>
        <v>NC</v>
      </c>
      <c r="X992" s="89"/>
      <c r="Y992" s="89" t="str">
        <f t="shared" si="227"/>
        <v/>
      </c>
      <c r="Z992" s="89" t="str">
        <f t="shared" si="228"/>
        <v/>
      </c>
      <c r="AA992" s="89" t="str">
        <f t="shared" si="229"/>
        <v/>
      </c>
      <c r="AB992" s="89" t="str">
        <f t="shared" si="230"/>
        <v/>
      </c>
      <c r="AC992" s="89" t="str">
        <f t="shared" si="231"/>
        <v/>
      </c>
      <c r="AD992" s="100" t="str">
        <f t="shared" si="238"/>
        <v/>
      </c>
      <c r="AE992" s="104" t="str">
        <f t="shared" si="239"/>
        <v/>
      </c>
      <c r="AF992" s="108" t="str">
        <f>IF(AE992&lt;&gt;"",HLOOKUP(AE992,Controle!$2:$3,2,FALSE)+3,"")</f>
        <v/>
      </c>
      <c r="AG992" s="104" t="str">
        <f>IF(AE992&lt;&gt;"",HLOOKUP(AE992,Controle!$2:$3,2,FALSE)+HLOOKUP(AE992,Controle!$2:$3,2,FALSE)*14-8,"")</f>
        <v/>
      </c>
      <c r="AH992" s="105" t="str">
        <f>IF(AJ992&lt;&gt;"",HLOOKUP(AJ992,Controle!$2:$3,2,FALSE)+HLOOKUP(AJ992,Controle!$2:$3,2,FALSE)*14-8,"")</f>
        <v/>
      </c>
      <c r="AI992" s="108" t="str">
        <f>IF(AJ992&lt;&gt;"",HLOOKUP(AJ992,Controle!$2:$3,2,FALSE)+3,"")</f>
        <v/>
      </c>
      <c r="AJ992" s="105" t="str">
        <f t="shared" si="240"/>
        <v/>
      </c>
      <c r="AK992" s="101" t="str">
        <f t="shared" si="241"/>
        <v/>
      </c>
      <c r="AL992" s="89" t="str">
        <f t="shared" si="232"/>
        <v/>
      </c>
      <c r="AM992" s="89" t="str">
        <f t="shared" si="233"/>
        <v/>
      </c>
      <c r="AN992" s="89" t="str">
        <f t="shared" si="234"/>
        <v/>
      </c>
      <c r="AO992" s="89" t="str">
        <f t="shared" si="235"/>
        <v/>
      </c>
      <c r="AP992" s="89" t="str">
        <f t="shared" si="236"/>
        <v/>
      </c>
    </row>
    <row r="993" spans="1:42">
      <c r="A993" t="str">
        <f>IF(B993&lt;&gt;"",VLOOKUP(B993,'Agents Postes'!E$3:F$17,2,FALSE),"")</f>
        <v/>
      </c>
      <c r="B993" s="57"/>
      <c r="C993" s="58"/>
      <c r="D993" s="59"/>
      <c r="E993" s="59"/>
      <c r="F993" s="60"/>
      <c r="G993" s="61"/>
      <c r="H993" s="60"/>
      <c r="I993" s="61"/>
      <c r="J993" s="63"/>
      <c r="K993" s="59"/>
      <c r="L993" s="62"/>
      <c r="M993" s="52"/>
      <c r="N993" s="130"/>
      <c r="P993" s="65" t="str">
        <f t="shared" si="237"/>
        <v>NC</v>
      </c>
      <c r="X993" s="89"/>
      <c r="Y993" s="89" t="str">
        <f t="shared" si="227"/>
        <v/>
      </c>
      <c r="Z993" s="89" t="str">
        <f t="shared" si="228"/>
        <v/>
      </c>
      <c r="AA993" s="89" t="str">
        <f t="shared" si="229"/>
        <v/>
      </c>
      <c r="AB993" s="89" t="str">
        <f t="shared" si="230"/>
        <v/>
      </c>
      <c r="AC993" s="89" t="str">
        <f t="shared" si="231"/>
        <v/>
      </c>
      <c r="AD993" s="100" t="str">
        <f t="shared" si="238"/>
        <v/>
      </c>
      <c r="AE993" s="104" t="str">
        <f t="shared" si="239"/>
        <v/>
      </c>
      <c r="AF993" s="108" t="str">
        <f>IF(AE993&lt;&gt;"",HLOOKUP(AE993,Controle!$2:$3,2,FALSE)+3,"")</f>
        <v/>
      </c>
      <c r="AG993" s="104" t="str">
        <f>IF(AE993&lt;&gt;"",HLOOKUP(AE993,Controle!$2:$3,2,FALSE)+HLOOKUP(AE993,Controle!$2:$3,2,FALSE)*14-8,"")</f>
        <v/>
      </c>
      <c r="AH993" s="105" t="str">
        <f>IF(AJ993&lt;&gt;"",HLOOKUP(AJ993,Controle!$2:$3,2,FALSE)+HLOOKUP(AJ993,Controle!$2:$3,2,FALSE)*14-8,"")</f>
        <v/>
      </c>
      <c r="AI993" s="108" t="str">
        <f>IF(AJ993&lt;&gt;"",HLOOKUP(AJ993,Controle!$2:$3,2,FALSE)+3,"")</f>
        <v/>
      </c>
      <c r="AJ993" s="105" t="str">
        <f t="shared" si="240"/>
        <v/>
      </c>
      <c r="AK993" s="101" t="str">
        <f t="shared" si="241"/>
        <v/>
      </c>
      <c r="AL993" s="89" t="str">
        <f t="shared" si="232"/>
        <v/>
      </c>
      <c r="AM993" s="89" t="str">
        <f t="shared" si="233"/>
        <v/>
      </c>
      <c r="AN993" s="89" t="str">
        <f t="shared" si="234"/>
        <v/>
      </c>
      <c r="AO993" s="89" t="str">
        <f t="shared" si="235"/>
        <v/>
      </c>
      <c r="AP993" s="89" t="str">
        <f t="shared" si="236"/>
        <v/>
      </c>
    </row>
    <row r="994" spans="1:42">
      <c r="A994" t="str">
        <f>IF(B994&lt;&gt;"",VLOOKUP(B994,'Agents Postes'!E$3:F$17,2,FALSE),"")</f>
        <v/>
      </c>
      <c r="B994" s="47"/>
      <c r="C994" s="53"/>
      <c r="D994" s="49"/>
      <c r="E994" s="49"/>
      <c r="F994" s="54"/>
      <c r="G994" s="50"/>
      <c r="H994" s="54"/>
      <c r="I994" s="50"/>
      <c r="J994" s="56"/>
      <c r="K994" s="49"/>
      <c r="L994" s="55"/>
      <c r="M994" s="52"/>
      <c r="N994" s="131"/>
      <c r="P994" s="64" t="str">
        <f t="shared" si="237"/>
        <v>NC</v>
      </c>
      <c r="X994" s="89"/>
      <c r="Y994" s="89" t="str">
        <f t="shared" si="227"/>
        <v/>
      </c>
      <c r="Z994" s="89" t="str">
        <f t="shared" si="228"/>
        <v/>
      </c>
      <c r="AA994" s="89" t="str">
        <f t="shared" si="229"/>
        <v/>
      </c>
      <c r="AB994" s="89" t="str">
        <f t="shared" si="230"/>
        <v/>
      </c>
      <c r="AC994" s="89" t="str">
        <f t="shared" si="231"/>
        <v/>
      </c>
      <c r="AD994" s="100" t="str">
        <f t="shared" si="238"/>
        <v/>
      </c>
      <c r="AE994" s="104" t="str">
        <f t="shared" si="239"/>
        <v/>
      </c>
      <c r="AF994" s="108" t="str">
        <f>IF(AE994&lt;&gt;"",HLOOKUP(AE994,Controle!$2:$3,2,FALSE)+3,"")</f>
        <v/>
      </c>
      <c r="AG994" s="104" t="str">
        <f>IF(AE994&lt;&gt;"",HLOOKUP(AE994,Controle!$2:$3,2,FALSE)+HLOOKUP(AE994,Controle!$2:$3,2,FALSE)*14-8,"")</f>
        <v/>
      </c>
      <c r="AH994" s="105" t="str">
        <f>IF(AJ994&lt;&gt;"",HLOOKUP(AJ994,Controle!$2:$3,2,FALSE)+HLOOKUP(AJ994,Controle!$2:$3,2,FALSE)*14-8,"")</f>
        <v/>
      </c>
      <c r="AI994" s="108" t="str">
        <f>IF(AJ994&lt;&gt;"",HLOOKUP(AJ994,Controle!$2:$3,2,FALSE)+3,"")</f>
        <v/>
      </c>
      <c r="AJ994" s="105" t="str">
        <f t="shared" si="240"/>
        <v/>
      </c>
      <c r="AK994" s="101" t="str">
        <f t="shared" si="241"/>
        <v/>
      </c>
      <c r="AL994" s="89" t="str">
        <f t="shared" si="232"/>
        <v/>
      </c>
      <c r="AM994" s="89" t="str">
        <f t="shared" si="233"/>
        <v/>
      </c>
      <c r="AN994" s="89" t="str">
        <f t="shared" si="234"/>
        <v/>
      </c>
      <c r="AO994" s="89" t="str">
        <f t="shared" si="235"/>
        <v/>
      </c>
      <c r="AP994" s="89" t="str">
        <f t="shared" si="236"/>
        <v/>
      </c>
    </row>
    <row r="995" spans="1:42">
      <c r="A995" t="str">
        <f>IF(B995&lt;&gt;"",VLOOKUP(B995,'Agents Postes'!E$3:F$17,2,FALSE),"")</f>
        <v/>
      </c>
      <c r="B995" s="57"/>
      <c r="C995" s="58"/>
      <c r="D995" s="59"/>
      <c r="E995" s="59"/>
      <c r="F995" s="60"/>
      <c r="G995" s="61"/>
      <c r="H995" s="60"/>
      <c r="I995" s="61"/>
      <c r="J995" s="63"/>
      <c r="K995" s="59"/>
      <c r="L995" s="62"/>
      <c r="M995" s="52"/>
      <c r="N995" s="130"/>
      <c r="P995" s="65" t="str">
        <f t="shared" si="237"/>
        <v>NC</v>
      </c>
      <c r="X995" s="89"/>
      <c r="Y995" s="89" t="str">
        <f t="shared" si="227"/>
        <v/>
      </c>
      <c r="Z995" s="89" t="str">
        <f t="shared" si="228"/>
        <v/>
      </c>
      <c r="AA995" s="89" t="str">
        <f t="shared" si="229"/>
        <v/>
      </c>
      <c r="AB995" s="89" t="str">
        <f t="shared" si="230"/>
        <v/>
      </c>
      <c r="AC995" s="89" t="str">
        <f t="shared" si="231"/>
        <v/>
      </c>
      <c r="AD995" s="100" t="str">
        <f t="shared" si="238"/>
        <v/>
      </c>
      <c r="AE995" s="104" t="str">
        <f t="shared" si="239"/>
        <v/>
      </c>
      <c r="AF995" s="108" t="str">
        <f>IF(AE995&lt;&gt;"",HLOOKUP(AE995,Controle!$2:$3,2,FALSE)+3,"")</f>
        <v/>
      </c>
      <c r="AG995" s="104" t="str">
        <f>IF(AE995&lt;&gt;"",HLOOKUP(AE995,Controle!$2:$3,2,FALSE)+HLOOKUP(AE995,Controle!$2:$3,2,FALSE)*14-8,"")</f>
        <v/>
      </c>
      <c r="AH995" s="105" t="str">
        <f>IF(AJ995&lt;&gt;"",HLOOKUP(AJ995,Controle!$2:$3,2,FALSE)+HLOOKUP(AJ995,Controle!$2:$3,2,FALSE)*14-8,"")</f>
        <v/>
      </c>
      <c r="AI995" s="108" t="str">
        <f>IF(AJ995&lt;&gt;"",HLOOKUP(AJ995,Controle!$2:$3,2,FALSE)+3,"")</f>
        <v/>
      </c>
      <c r="AJ995" s="105" t="str">
        <f t="shared" si="240"/>
        <v/>
      </c>
      <c r="AK995" s="101" t="str">
        <f t="shared" si="241"/>
        <v/>
      </c>
      <c r="AL995" s="89" t="str">
        <f t="shared" si="232"/>
        <v/>
      </c>
      <c r="AM995" s="89" t="str">
        <f t="shared" si="233"/>
        <v/>
      </c>
      <c r="AN995" s="89" t="str">
        <f t="shared" si="234"/>
        <v/>
      </c>
      <c r="AO995" s="89" t="str">
        <f t="shared" si="235"/>
        <v/>
      </c>
      <c r="AP995" s="89" t="str">
        <f t="shared" si="236"/>
        <v/>
      </c>
    </row>
    <row r="996" spans="1:42">
      <c r="A996" t="str">
        <f>IF(B996&lt;&gt;"",VLOOKUP(B996,'Agents Postes'!E$3:F$17,2,FALSE),"")</f>
        <v/>
      </c>
      <c r="B996" s="47"/>
      <c r="C996" s="53"/>
      <c r="D996" s="49"/>
      <c r="E996" s="49"/>
      <c r="F996" s="54"/>
      <c r="G996" s="50"/>
      <c r="H996" s="54"/>
      <c r="I996" s="50"/>
      <c r="J996" s="56"/>
      <c r="K996" s="49"/>
      <c r="L996" s="55"/>
      <c r="M996" s="52"/>
      <c r="N996" s="131"/>
      <c r="P996" s="64" t="str">
        <f t="shared" si="237"/>
        <v>NC</v>
      </c>
      <c r="X996" s="89"/>
      <c r="Y996" s="89" t="str">
        <f t="shared" si="227"/>
        <v/>
      </c>
      <c r="Z996" s="89" t="str">
        <f t="shared" si="228"/>
        <v/>
      </c>
      <c r="AA996" s="89" t="str">
        <f t="shared" si="229"/>
        <v/>
      </c>
      <c r="AB996" s="89" t="str">
        <f t="shared" si="230"/>
        <v/>
      </c>
      <c r="AC996" s="89" t="str">
        <f t="shared" si="231"/>
        <v/>
      </c>
      <c r="AD996" s="100" t="str">
        <f t="shared" si="238"/>
        <v/>
      </c>
      <c r="AE996" s="104" t="str">
        <f t="shared" si="239"/>
        <v/>
      </c>
      <c r="AF996" s="108" t="str">
        <f>IF(AE996&lt;&gt;"",HLOOKUP(AE996,Controle!$2:$3,2,FALSE)+3,"")</f>
        <v/>
      </c>
      <c r="AG996" s="104" t="str">
        <f>IF(AE996&lt;&gt;"",HLOOKUP(AE996,Controle!$2:$3,2,FALSE)+HLOOKUP(AE996,Controle!$2:$3,2,FALSE)*14-8,"")</f>
        <v/>
      </c>
      <c r="AH996" s="105" t="str">
        <f>IF(AJ996&lt;&gt;"",HLOOKUP(AJ996,Controle!$2:$3,2,FALSE)+HLOOKUP(AJ996,Controle!$2:$3,2,FALSE)*14-8,"")</f>
        <v/>
      </c>
      <c r="AI996" s="108" t="str">
        <f>IF(AJ996&lt;&gt;"",HLOOKUP(AJ996,Controle!$2:$3,2,FALSE)+3,"")</f>
        <v/>
      </c>
      <c r="AJ996" s="105" t="str">
        <f t="shared" si="240"/>
        <v/>
      </c>
      <c r="AK996" s="101" t="str">
        <f t="shared" si="241"/>
        <v/>
      </c>
      <c r="AL996" s="89" t="str">
        <f t="shared" si="232"/>
        <v/>
      </c>
      <c r="AM996" s="89" t="str">
        <f t="shared" si="233"/>
        <v/>
      </c>
      <c r="AN996" s="89" t="str">
        <f t="shared" si="234"/>
        <v/>
      </c>
      <c r="AO996" s="89" t="str">
        <f t="shared" si="235"/>
        <v/>
      </c>
      <c r="AP996" s="89" t="str">
        <f t="shared" si="236"/>
        <v/>
      </c>
    </row>
    <row r="997" spans="1:42">
      <c r="A997" t="str">
        <f>IF(B997&lt;&gt;"",VLOOKUP(B997,'Agents Postes'!E$3:F$17,2,FALSE),"")</f>
        <v/>
      </c>
      <c r="B997" s="57"/>
      <c r="C997" s="58"/>
      <c r="D997" s="59"/>
      <c r="E997" s="59"/>
      <c r="F997" s="60"/>
      <c r="G997" s="61"/>
      <c r="H997" s="60"/>
      <c r="I997" s="61"/>
      <c r="J997" s="63"/>
      <c r="K997" s="59"/>
      <c r="L997" s="62"/>
      <c r="M997" s="52"/>
      <c r="N997" s="130"/>
      <c r="P997" s="65" t="str">
        <f t="shared" si="237"/>
        <v>NC</v>
      </c>
      <c r="X997" s="89"/>
      <c r="Y997" s="89" t="str">
        <f t="shared" si="227"/>
        <v/>
      </c>
      <c r="Z997" s="89" t="str">
        <f t="shared" si="228"/>
        <v/>
      </c>
      <c r="AA997" s="89" t="str">
        <f t="shared" si="229"/>
        <v/>
      </c>
      <c r="AB997" s="89" t="str">
        <f t="shared" si="230"/>
        <v/>
      </c>
      <c r="AC997" s="89" t="str">
        <f t="shared" si="231"/>
        <v/>
      </c>
      <c r="AD997" s="100" t="str">
        <f t="shared" si="238"/>
        <v/>
      </c>
      <c r="AE997" s="104" t="str">
        <f t="shared" si="239"/>
        <v/>
      </c>
      <c r="AF997" s="108" t="str">
        <f>IF(AE997&lt;&gt;"",HLOOKUP(AE997,Controle!$2:$3,2,FALSE)+3,"")</f>
        <v/>
      </c>
      <c r="AG997" s="104" t="str">
        <f>IF(AE997&lt;&gt;"",HLOOKUP(AE997,Controle!$2:$3,2,FALSE)+HLOOKUP(AE997,Controle!$2:$3,2,FALSE)*14-8,"")</f>
        <v/>
      </c>
      <c r="AH997" s="105" t="str">
        <f>IF(AJ997&lt;&gt;"",HLOOKUP(AJ997,Controle!$2:$3,2,FALSE)+HLOOKUP(AJ997,Controle!$2:$3,2,FALSE)*14-8,"")</f>
        <v/>
      </c>
      <c r="AI997" s="108" t="str">
        <f>IF(AJ997&lt;&gt;"",HLOOKUP(AJ997,Controle!$2:$3,2,FALSE)+3,"")</f>
        <v/>
      </c>
      <c r="AJ997" s="105" t="str">
        <f t="shared" si="240"/>
        <v/>
      </c>
      <c r="AK997" s="101" t="str">
        <f t="shared" si="241"/>
        <v/>
      </c>
      <c r="AL997" s="89" t="str">
        <f t="shared" si="232"/>
        <v/>
      </c>
      <c r="AM997" s="89" t="str">
        <f t="shared" si="233"/>
        <v/>
      </c>
      <c r="AN997" s="89" t="str">
        <f t="shared" si="234"/>
        <v/>
      </c>
      <c r="AO997" s="89" t="str">
        <f t="shared" si="235"/>
        <v/>
      </c>
      <c r="AP997" s="89" t="str">
        <f t="shared" si="236"/>
        <v/>
      </c>
    </row>
    <row r="998" spans="1:42">
      <c r="A998" t="str">
        <f>IF(B998&lt;&gt;"",VLOOKUP(B998,'Agents Postes'!E$3:F$17,2,FALSE),"")</f>
        <v/>
      </c>
      <c r="B998" s="47"/>
      <c r="C998" s="53"/>
      <c r="D998" s="49"/>
      <c r="E998" s="49"/>
      <c r="F998" s="54"/>
      <c r="G998" s="50"/>
      <c r="H998" s="54"/>
      <c r="I998" s="50"/>
      <c r="J998" s="56"/>
      <c r="K998" s="49"/>
      <c r="L998" s="55"/>
      <c r="M998" s="52"/>
      <c r="N998" s="131"/>
      <c r="P998" s="64" t="str">
        <f t="shared" si="237"/>
        <v>NC</v>
      </c>
      <c r="X998" s="89"/>
      <c r="Y998" s="89" t="str">
        <f t="shared" si="227"/>
        <v/>
      </c>
      <c r="Z998" s="89" t="str">
        <f t="shared" si="228"/>
        <v/>
      </c>
      <c r="AA998" s="89" t="str">
        <f t="shared" si="229"/>
        <v/>
      </c>
      <c r="AB998" s="89" t="str">
        <f t="shared" si="230"/>
        <v/>
      </c>
      <c r="AC998" s="89" t="str">
        <f t="shared" si="231"/>
        <v/>
      </c>
      <c r="AD998" s="100" t="str">
        <f t="shared" si="238"/>
        <v/>
      </c>
      <c r="AE998" s="104" t="str">
        <f t="shared" si="239"/>
        <v/>
      </c>
      <c r="AF998" s="108" t="str">
        <f>IF(AE998&lt;&gt;"",HLOOKUP(AE998,Controle!$2:$3,2,FALSE)+3,"")</f>
        <v/>
      </c>
      <c r="AG998" s="104" t="str">
        <f>IF(AE998&lt;&gt;"",HLOOKUP(AE998,Controle!$2:$3,2,FALSE)+HLOOKUP(AE998,Controle!$2:$3,2,FALSE)*14-8,"")</f>
        <v/>
      </c>
      <c r="AH998" s="105" t="str">
        <f>IF(AJ998&lt;&gt;"",HLOOKUP(AJ998,Controle!$2:$3,2,FALSE)+HLOOKUP(AJ998,Controle!$2:$3,2,FALSE)*14-8,"")</f>
        <v/>
      </c>
      <c r="AI998" s="108" t="str">
        <f>IF(AJ998&lt;&gt;"",HLOOKUP(AJ998,Controle!$2:$3,2,FALSE)+3,"")</f>
        <v/>
      </c>
      <c r="AJ998" s="105" t="str">
        <f t="shared" si="240"/>
        <v/>
      </c>
      <c r="AK998" s="101" t="str">
        <f t="shared" si="241"/>
        <v/>
      </c>
      <c r="AL998" s="89" t="str">
        <f t="shared" si="232"/>
        <v/>
      </c>
      <c r="AM998" s="89" t="str">
        <f t="shared" si="233"/>
        <v/>
      </c>
      <c r="AN998" s="89" t="str">
        <f t="shared" si="234"/>
        <v/>
      </c>
      <c r="AO998" s="89" t="str">
        <f t="shared" si="235"/>
        <v/>
      </c>
      <c r="AP998" s="89" t="str">
        <f t="shared" si="236"/>
        <v/>
      </c>
    </row>
    <row r="999" spans="1:42">
      <c r="A999" t="str">
        <f>IF(B999&lt;&gt;"",VLOOKUP(B999,'Agents Postes'!E$3:F$17,2,FALSE),"")</f>
        <v/>
      </c>
      <c r="B999" s="57"/>
      <c r="C999" s="58"/>
      <c r="D999" s="59"/>
      <c r="E999" s="59"/>
      <c r="F999" s="60"/>
      <c r="G999" s="61"/>
      <c r="H999" s="60"/>
      <c r="I999" s="61"/>
      <c r="J999" s="63"/>
      <c r="K999" s="59"/>
      <c r="L999" s="62"/>
      <c r="M999" s="52"/>
      <c r="N999" s="130"/>
      <c r="P999" s="65" t="str">
        <f t="shared" si="237"/>
        <v>NC</v>
      </c>
      <c r="X999" s="89"/>
      <c r="Y999" s="89" t="str">
        <f t="shared" si="227"/>
        <v/>
      </c>
      <c r="Z999" s="89" t="str">
        <f t="shared" si="228"/>
        <v/>
      </c>
      <c r="AA999" s="89" t="str">
        <f t="shared" si="229"/>
        <v/>
      </c>
      <c r="AB999" s="89" t="str">
        <f t="shared" si="230"/>
        <v/>
      </c>
      <c r="AC999" s="89" t="str">
        <f t="shared" si="231"/>
        <v/>
      </c>
      <c r="AD999" s="100" t="str">
        <f t="shared" si="238"/>
        <v/>
      </c>
      <c r="AE999" s="104" t="str">
        <f t="shared" si="239"/>
        <v/>
      </c>
      <c r="AF999" s="108" t="str">
        <f>IF(AE999&lt;&gt;"",HLOOKUP(AE999,Controle!$2:$3,2,FALSE)+3,"")</f>
        <v/>
      </c>
      <c r="AG999" s="104" t="str">
        <f>IF(AE999&lt;&gt;"",HLOOKUP(AE999,Controle!$2:$3,2,FALSE)+HLOOKUP(AE999,Controle!$2:$3,2,FALSE)*14-8,"")</f>
        <v/>
      </c>
      <c r="AH999" s="105" t="str">
        <f>IF(AJ999&lt;&gt;"",HLOOKUP(AJ999,Controle!$2:$3,2,FALSE)+HLOOKUP(AJ999,Controle!$2:$3,2,FALSE)*14-8,"")</f>
        <v/>
      </c>
      <c r="AI999" s="108" t="str">
        <f>IF(AJ999&lt;&gt;"",HLOOKUP(AJ999,Controle!$2:$3,2,FALSE)+3,"")</f>
        <v/>
      </c>
      <c r="AJ999" s="105" t="str">
        <f t="shared" si="240"/>
        <v/>
      </c>
      <c r="AK999" s="101" t="str">
        <f t="shared" si="241"/>
        <v/>
      </c>
      <c r="AL999" s="89" t="str">
        <f t="shared" si="232"/>
        <v/>
      </c>
      <c r="AM999" s="89" t="str">
        <f t="shared" si="233"/>
        <v/>
      </c>
      <c r="AN999" s="89" t="str">
        <f t="shared" si="234"/>
        <v/>
      </c>
      <c r="AO999" s="89" t="str">
        <f t="shared" si="235"/>
        <v/>
      </c>
      <c r="AP999" s="89" t="str">
        <f t="shared" si="236"/>
        <v/>
      </c>
    </row>
    <row r="1000" spans="1:42">
      <c r="A1000" t="str">
        <f>IF(B1000&lt;&gt;"",VLOOKUP(B1000,'Agents Postes'!E$3:F$17,2,FALSE),"")</f>
        <v/>
      </c>
      <c r="B1000" s="47"/>
      <c r="C1000" s="53"/>
      <c r="D1000" s="49"/>
      <c r="E1000" s="49"/>
      <c r="F1000" s="54"/>
      <c r="G1000" s="50"/>
      <c r="H1000" s="54"/>
      <c r="I1000" s="50"/>
      <c r="J1000" s="56"/>
      <c r="K1000" s="49"/>
      <c r="L1000" s="55"/>
      <c r="M1000" s="52"/>
      <c r="N1000" s="131"/>
      <c r="P1000" s="64" t="str">
        <f t="shared" si="237"/>
        <v>NC</v>
      </c>
      <c r="X1000" s="89"/>
      <c r="Y1000" s="89" t="str">
        <f t="shared" si="227"/>
        <v/>
      </c>
      <c r="Z1000" s="89" t="str">
        <f t="shared" si="228"/>
        <v/>
      </c>
      <c r="AA1000" s="89" t="str">
        <f t="shared" si="229"/>
        <v/>
      </c>
      <c r="AB1000" s="89" t="str">
        <f t="shared" si="230"/>
        <v/>
      </c>
      <c r="AC1000" s="89" t="str">
        <f t="shared" si="231"/>
        <v/>
      </c>
      <c r="AD1000" s="100" t="str">
        <f t="shared" si="238"/>
        <v/>
      </c>
      <c r="AE1000" s="104" t="str">
        <f t="shared" si="239"/>
        <v/>
      </c>
      <c r="AF1000" s="108" t="str">
        <f>IF(AE1000&lt;&gt;"",HLOOKUP(AE1000,Controle!$2:$3,2,FALSE)+3,"")</f>
        <v/>
      </c>
      <c r="AG1000" s="104" t="str">
        <f>IF(AE1000&lt;&gt;"",HLOOKUP(AE1000,Controle!$2:$3,2,FALSE)+HLOOKUP(AE1000,Controle!$2:$3,2,FALSE)*14-8,"")</f>
        <v/>
      </c>
      <c r="AH1000" s="105" t="str">
        <f>IF(AJ1000&lt;&gt;"",HLOOKUP(AJ1000,Controle!$2:$3,2,FALSE)+HLOOKUP(AJ1000,Controle!$2:$3,2,FALSE)*14-8,"")</f>
        <v/>
      </c>
      <c r="AI1000" s="108" t="str">
        <f>IF(AJ1000&lt;&gt;"",HLOOKUP(AJ1000,Controle!$2:$3,2,FALSE)+3,"")</f>
        <v/>
      </c>
      <c r="AJ1000" s="105" t="str">
        <f t="shared" si="240"/>
        <v/>
      </c>
      <c r="AK1000" s="101" t="str">
        <f t="shared" si="241"/>
        <v/>
      </c>
      <c r="AL1000" s="89" t="str">
        <f t="shared" si="232"/>
        <v/>
      </c>
      <c r="AM1000" s="89" t="str">
        <f t="shared" si="233"/>
        <v/>
      </c>
      <c r="AN1000" s="89" t="str">
        <f t="shared" si="234"/>
        <v/>
      </c>
      <c r="AO1000" s="89" t="str">
        <f t="shared" si="235"/>
        <v/>
      </c>
      <c r="AP1000" s="89" t="str">
        <f t="shared" si="236"/>
        <v/>
      </c>
    </row>
    <row r="1001" spans="1:42">
      <c r="A1001" t="str">
        <f>IF(B1001&lt;&gt;"",VLOOKUP(B1001,'Agents Postes'!E$3:F$17,2,FALSE),"")</f>
        <v/>
      </c>
      <c r="B1001" s="57"/>
      <c r="C1001" s="58"/>
      <c r="D1001" s="59"/>
      <c r="E1001" s="59"/>
      <c r="F1001" s="60"/>
      <c r="G1001" s="61"/>
      <c r="H1001" s="60"/>
      <c r="I1001" s="61"/>
      <c r="J1001" s="63"/>
      <c r="K1001" s="59"/>
      <c r="L1001" s="62"/>
      <c r="M1001" s="52"/>
      <c r="N1001" s="130"/>
      <c r="P1001" s="65" t="str">
        <f t="shared" si="237"/>
        <v>NC</v>
      </c>
      <c r="X1001" s="89"/>
      <c r="Y1001" s="89" t="str">
        <f t="shared" si="227"/>
        <v/>
      </c>
      <c r="Z1001" s="89" t="str">
        <f t="shared" si="228"/>
        <v/>
      </c>
      <c r="AA1001" s="89" t="str">
        <f t="shared" si="229"/>
        <v/>
      </c>
      <c r="AB1001" s="89" t="str">
        <f t="shared" si="230"/>
        <v/>
      </c>
      <c r="AC1001" s="89" t="str">
        <f t="shared" si="231"/>
        <v/>
      </c>
      <c r="AD1001" s="100" t="str">
        <f t="shared" si="238"/>
        <v/>
      </c>
      <c r="AE1001" s="104" t="str">
        <f t="shared" si="239"/>
        <v/>
      </c>
      <c r="AF1001" s="108" t="str">
        <f>IF(AE1001&lt;&gt;"",HLOOKUP(AE1001,Controle!$2:$3,2,FALSE)+3,"")</f>
        <v/>
      </c>
      <c r="AG1001" s="104" t="str">
        <f>IF(AE1001&lt;&gt;"",HLOOKUP(AE1001,Controle!$2:$3,2,FALSE)+HLOOKUP(AE1001,Controle!$2:$3,2,FALSE)*14-8,"")</f>
        <v/>
      </c>
      <c r="AH1001" s="105" t="str">
        <f>IF(AJ1001&lt;&gt;"",HLOOKUP(AJ1001,Controle!$2:$3,2,FALSE)+HLOOKUP(AJ1001,Controle!$2:$3,2,FALSE)*14-8,"")</f>
        <v/>
      </c>
      <c r="AI1001" s="108" t="str">
        <f>IF(AJ1001&lt;&gt;"",HLOOKUP(AJ1001,Controle!$2:$3,2,FALSE)+3,"")</f>
        <v/>
      </c>
      <c r="AJ1001" s="105" t="str">
        <f t="shared" si="240"/>
        <v/>
      </c>
      <c r="AK1001" s="101" t="str">
        <f t="shared" si="241"/>
        <v/>
      </c>
      <c r="AL1001" s="89" t="str">
        <f t="shared" si="232"/>
        <v/>
      </c>
      <c r="AM1001" s="89" t="str">
        <f t="shared" si="233"/>
        <v/>
      </c>
      <c r="AN1001" s="89" t="str">
        <f t="shared" si="234"/>
        <v/>
      </c>
      <c r="AO1001" s="89" t="str">
        <f t="shared" si="235"/>
        <v/>
      </c>
      <c r="AP1001" s="89" t="str">
        <f t="shared" si="236"/>
        <v/>
      </c>
    </row>
    <row r="1002" spans="1:42">
      <c r="A1002" t="str">
        <f>IF(B1002&lt;&gt;"",VLOOKUP(B1002,'Agents Postes'!E$3:F$17,2,FALSE),"")</f>
        <v/>
      </c>
      <c r="B1002" s="47"/>
      <c r="C1002" s="53"/>
      <c r="D1002" s="49"/>
      <c r="E1002" s="49"/>
      <c r="F1002" s="54"/>
      <c r="G1002" s="50"/>
      <c r="H1002" s="54"/>
      <c r="I1002" s="50"/>
      <c r="J1002" s="56"/>
      <c r="K1002" s="49"/>
      <c r="L1002" s="55"/>
      <c r="M1002" s="52"/>
      <c r="N1002" s="131"/>
      <c r="P1002" s="64" t="str">
        <f t="shared" si="237"/>
        <v>NC</v>
      </c>
      <c r="X1002" s="89"/>
      <c r="Y1002" s="89" t="str">
        <f t="shared" si="227"/>
        <v/>
      </c>
      <c r="Z1002" s="89" t="str">
        <f t="shared" si="228"/>
        <v/>
      </c>
      <c r="AA1002" s="89" t="str">
        <f t="shared" si="229"/>
        <v/>
      </c>
      <c r="AB1002" s="89" t="str">
        <f t="shared" si="230"/>
        <v/>
      </c>
      <c r="AC1002" s="89" t="str">
        <f t="shared" si="231"/>
        <v/>
      </c>
      <c r="AD1002" s="100" t="str">
        <f t="shared" si="238"/>
        <v/>
      </c>
      <c r="AE1002" s="104" t="str">
        <f t="shared" si="239"/>
        <v/>
      </c>
      <c r="AF1002" s="108" t="str">
        <f>IF(AE1002&lt;&gt;"",HLOOKUP(AE1002,Controle!$2:$3,2,FALSE)+3,"")</f>
        <v/>
      </c>
      <c r="AG1002" s="104" t="str">
        <f>IF(AE1002&lt;&gt;"",HLOOKUP(AE1002,Controle!$2:$3,2,FALSE)+HLOOKUP(AE1002,Controle!$2:$3,2,FALSE)*14-8,"")</f>
        <v/>
      </c>
      <c r="AH1002" s="105" t="str">
        <f>IF(AJ1002&lt;&gt;"",HLOOKUP(AJ1002,Controle!$2:$3,2,FALSE)+HLOOKUP(AJ1002,Controle!$2:$3,2,FALSE)*14-8,"")</f>
        <v/>
      </c>
      <c r="AI1002" s="108" t="str">
        <f>IF(AJ1002&lt;&gt;"",HLOOKUP(AJ1002,Controle!$2:$3,2,FALSE)+3,"")</f>
        <v/>
      </c>
      <c r="AJ1002" s="105" t="str">
        <f t="shared" si="240"/>
        <v/>
      </c>
      <c r="AK1002" s="101" t="str">
        <f t="shared" si="241"/>
        <v/>
      </c>
      <c r="AL1002" s="89" t="str">
        <f t="shared" si="232"/>
        <v/>
      </c>
      <c r="AM1002" s="89" t="str">
        <f t="shared" si="233"/>
        <v/>
      </c>
      <c r="AN1002" s="89" t="str">
        <f t="shared" si="234"/>
        <v/>
      </c>
      <c r="AO1002" s="89" t="str">
        <f t="shared" si="235"/>
        <v/>
      </c>
      <c r="AP1002" s="89" t="str">
        <f t="shared" si="236"/>
        <v/>
      </c>
    </row>
    <row r="1003" spans="1:42">
      <c r="A1003" t="str">
        <f>IF(B1003&lt;&gt;"",VLOOKUP(B1003,'Agents Postes'!E$3:F$17,2,FALSE),"")</f>
        <v/>
      </c>
      <c r="B1003" s="57"/>
      <c r="C1003" s="58"/>
      <c r="D1003" s="59"/>
      <c r="E1003" s="59"/>
      <c r="F1003" s="60"/>
      <c r="G1003" s="61"/>
      <c r="H1003" s="60"/>
      <c r="I1003" s="61"/>
      <c r="J1003" s="63"/>
      <c r="K1003" s="59"/>
      <c r="L1003" s="62"/>
      <c r="M1003" s="52"/>
      <c r="N1003" s="130"/>
      <c r="P1003" s="65" t="str">
        <f t="shared" si="237"/>
        <v>NC</v>
      </c>
      <c r="X1003" s="89"/>
      <c r="Y1003" s="89" t="str">
        <f t="shared" si="227"/>
        <v/>
      </c>
      <c r="Z1003" s="89" t="str">
        <f t="shared" si="228"/>
        <v/>
      </c>
      <c r="AA1003" s="89" t="str">
        <f t="shared" si="229"/>
        <v/>
      </c>
      <c r="AB1003" s="89" t="str">
        <f t="shared" si="230"/>
        <v/>
      </c>
      <c r="AC1003" s="89" t="str">
        <f t="shared" si="231"/>
        <v/>
      </c>
      <c r="AD1003" s="100" t="str">
        <f t="shared" si="238"/>
        <v/>
      </c>
      <c r="AE1003" s="104" t="str">
        <f t="shared" si="239"/>
        <v/>
      </c>
      <c r="AF1003" s="108" t="str">
        <f>IF(AE1003&lt;&gt;"",HLOOKUP(AE1003,Controle!$2:$3,2,FALSE)+3,"")</f>
        <v/>
      </c>
      <c r="AG1003" s="104" t="str">
        <f>IF(AE1003&lt;&gt;"",HLOOKUP(AE1003,Controle!$2:$3,2,FALSE)+HLOOKUP(AE1003,Controle!$2:$3,2,FALSE)*14-8,"")</f>
        <v/>
      </c>
      <c r="AH1003" s="105" t="str">
        <f>IF(AJ1003&lt;&gt;"",HLOOKUP(AJ1003,Controle!$2:$3,2,FALSE)+HLOOKUP(AJ1003,Controle!$2:$3,2,FALSE)*14-8,"")</f>
        <v/>
      </c>
      <c r="AI1003" s="108" t="str">
        <f>IF(AJ1003&lt;&gt;"",HLOOKUP(AJ1003,Controle!$2:$3,2,FALSE)+3,"")</f>
        <v/>
      </c>
      <c r="AJ1003" s="105" t="str">
        <f t="shared" si="240"/>
        <v/>
      </c>
      <c r="AK1003" s="101" t="str">
        <f t="shared" si="241"/>
        <v/>
      </c>
      <c r="AL1003" s="89" t="str">
        <f t="shared" si="232"/>
        <v/>
      </c>
      <c r="AM1003" s="89" t="str">
        <f t="shared" si="233"/>
        <v/>
      </c>
      <c r="AN1003" s="89" t="str">
        <f t="shared" si="234"/>
        <v/>
      </c>
      <c r="AO1003" s="89" t="str">
        <f t="shared" si="235"/>
        <v/>
      </c>
      <c r="AP1003" s="89" t="str">
        <f t="shared" si="236"/>
        <v/>
      </c>
    </row>
    <row r="1004" spans="1:42">
      <c r="A1004" t="str">
        <f>IF(B1004&lt;&gt;"",VLOOKUP(B1004,'Agents Postes'!E$3:F$17,2,FALSE),"")</f>
        <v/>
      </c>
      <c r="B1004" s="47"/>
      <c r="C1004" s="53"/>
      <c r="D1004" s="49"/>
      <c r="E1004" s="49"/>
      <c r="F1004" s="54"/>
      <c r="G1004" s="50"/>
      <c r="H1004" s="54"/>
      <c r="I1004" s="50"/>
      <c r="J1004" s="56"/>
      <c r="K1004" s="49"/>
      <c r="L1004" s="55"/>
      <c r="M1004" s="52"/>
      <c r="N1004" s="131"/>
      <c r="P1004" s="64" t="str">
        <f t="shared" si="237"/>
        <v>NC</v>
      </c>
      <c r="X1004" s="89"/>
      <c r="Y1004" s="89" t="str">
        <f t="shared" si="227"/>
        <v/>
      </c>
      <c r="Z1004" s="89" t="str">
        <f t="shared" si="228"/>
        <v/>
      </c>
      <c r="AA1004" s="89" t="str">
        <f t="shared" si="229"/>
        <v/>
      </c>
      <c r="AB1004" s="89" t="str">
        <f t="shared" si="230"/>
        <v/>
      </c>
      <c r="AC1004" s="89" t="str">
        <f t="shared" si="231"/>
        <v/>
      </c>
      <c r="AD1004" s="100" t="str">
        <f t="shared" si="238"/>
        <v/>
      </c>
      <c r="AE1004" s="104" t="str">
        <f t="shared" si="239"/>
        <v/>
      </c>
      <c r="AF1004" s="108" t="str">
        <f>IF(AE1004&lt;&gt;"",HLOOKUP(AE1004,Controle!$2:$3,2,FALSE)+3,"")</f>
        <v/>
      </c>
      <c r="AG1004" s="104" t="str">
        <f>IF(AE1004&lt;&gt;"",HLOOKUP(AE1004,Controle!$2:$3,2,FALSE)+HLOOKUP(AE1004,Controle!$2:$3,2,FALSE)*14-8,"")</f>
        <v/>
      </c>
      <c r="AH1004" s="105" t="str">
        <f>IF(AJ1004&lt;&gt;"",HLOOKUP(AJ1004,Controle!$2:$3,2,FALSE)+HLOOKUP(AJ1004,Controle!$2:$3,2,FALSE)*14-8,"")</f>
        <v/>
      </c>
      <c r="AI1004" s="108" t="str">
        <f>IF(AJ1004&lt;&gt;"",HLOOKUP(AJ1004,Controle!$2:$3,2,FALSE)+3,"")</f>
        <v/>
      </c>
      <c r="AJ1004" s="105" t="str">
        <f t="shared" si="240"/>
        <v/>
      </c>
      <c r="AK1004" s="101" t="str">
        <f t="shared" si="241"/>
        <v/>
      </c>
      <c r="AL1004" s="89" t="str">
        <f t="shared" si="232"/>
        <v/>
      </c>
      <c r="AM1004" s="89" t="str">
        <f t="shared" si="233"/>
        <v/>
      </c>
      <c r="AN1004" s="89" t="str">
        <f t="shared" si="234"/>
        <v/>
      </c>
      <c r="AO1004" s="89" t="str">
        <f t="shared" si="235"/>
        <v/>
      </c>
      <c r="AP1004" s="89" t="str">
        <f t="shared" si="236"/>
        <v/>
      </c>
    </row>
    <row r="1005" spans="1:42">
      <c r="A1005" t="str">
        <f>IF(B1005&lt;&gt;"",VLOOKUP(B1005,'Agents Postes'!E$3:F$17,2,FALSE),"")</f>
        <v/>
      </c>
      <c r="B1005" s="57"/>
      <c r="C1005" s="58"/>
      <c r="D1005" s="59"/>
      <c r="E1005" s="59"/>
      <c r="F1005" s="60"/>
      <c r="G1005" s="61"/>
      <c r="H1005" s="60"/>
      <c r="I1005" s="61"/>
      <c r="J1005" s="63"/>
      <c r="K1005" s="59"/>
      <c r="L1005" s="62"/>
      <c r="M1005" s="52"/>
      <c r="N1005" s="130"/>
      <c r="P1005" s="65" t="str">
        <f t="shared" si="237"/>
        <v>NC</v>
      </c>
      <c r="X1005" s="89"/>
      <c r="Y1005" s="89" t="str">
        <f t="shared" si="227"/>
        <v/>
      </c>
      <c r="Z1005" s="89" t="str">
        <f t="shared" si="228"/>
        <v/>
      </c>
      <c r="AA1005" s="89" t="str">
        <f t="shared" si="229"/>
        <v/>
      </c>
      <c r="AB1005" s="89" t="str">
        <f t="shared" si="230"/>
        <v/>
      </c>
      <c r="AC1005" s="89" t="str">
        <f t="shared" si="231"/>
        <v/>
      </c>
      <c r="AD1005" s="100" t="str">
        <f t="shared" si="238"/>
        <v/>
      </c>
      <c r="AE1005" s="104" t="str">
        <f t="shared" si="239"/>
        <v/>
      </c>
      <c r="AF1005" s="108" t="str">
        <f>IF(AE1005&lt;&gt;"",HLOOKUP(AE1005,Controle!$2:$3,2,FALSE)+3,"")</f>
        <v/>
      </c>
      <c r="AG1005" s="104" t="str">
        <f>IF(AE1005&lt;&gt;"",HLOOKUP(AE1005,Controle!$2:$3,2,FALSE)+HLOOKUP(AE1005,Controle!$2:$3,2,FALSE)*14-8,"")</f>
        <v/>
      </c>
      <c r="AH1005" s="105" t="str">
        <f>IF(AJ1005&lt;&gt;"",HLOOKUP(AJ1005,Controle!$2:$3,2,FALSE)+HLOOKUP(AJ1005,Controle!$2:$3,2,FALSE)*14-8,"")</f>
        <v/>
      </c>
      <c r="AI1005" s="108" t="str">
        <f>IF(AJ1005&lt;&gt;"",HLOOKUP(AJ1005,Controle!$2:$3,2,FALSE)+3,"")</f>
        <v/>
      </c>
      <c r="AJ1005" s="105" t="str">
        <f t="shared" si="240"/>
        <v/>
      </c>
      <c r="AK1005" s="101" t="str">
        <f t="shared" si="241"/>
        <v/>
      </c>
      <c r="AL1005" s="89" t="str">
        <f t="shared" si="232"/>
        <v/>
      </c>
      <c r="AM1005" s="89" t="str">
        <f t="shared" si="233"/>
        <v/>
      </c>
      <c r="AN1005" s="89" t="str">
        <f t="shared" si="234"/>
        <v/>
      </c>
      <c r="AO1005" s="89" t="str">
        <f t="shared" si="235"/>
        <v/>
      </c>
      <c r="AP1005" s="89" t="str">
        <f t="shared" si="236"/>
        <v/>
      </c>
    </row>
    <row r="1006" spans="1:42">
      <c r="A1006" t="str">
        <f>IF(B1006&lt;&gt;"",VLOOKUP(B1006,'Agents Postes'!E$3:F$17,2,FALSE),"")</f>
        <v/>
      </c>
      <c r="B1006" s="47"/>
      <c r="C1006" s="53"/>
      <c r="D1006" s="49"/>
      <c r="E1006" s="49"/>
      <c r="F1006" s="54"/>
      <c r="G1006" s="50"/>
      <c r="H1006" s="54"/>
      <c r="I1006" s="50"/>
      <c r="J1006" s="56"/>
      <c r="K1006" s="49"/>
      <c r="L1006" s="55"/>
      <c r="M1006" s="52"/>
      <c r="N1006" s="131"/>
      <c r="P1006" s="64" t="str">
        <f t="shared" si="237"/>
        <v>NC</v>
      </c>
      <c r="X1006" s="89"/>
      <c r="Y1006" s="89" t="str">
        <f t="shared" si="227"/>
        <v/>
      </c>
      <c r="Z1006" s="89" t="str">
        <f t="shared" si="228"/>
        <v/>
      </c>
      <c r="AA1006" s="89" t="str">
        <f t="shared" si="229"/>
        <v/>
      </c>
      <c r="AB1006" s="89" t="str">
        <f t="shared" si="230"/>
        <v/>
      </c>
      <c r="AC1006" s="89" t="str">
        <f t="shared" si="231"/>
        <v/>
      </c>
      <c r="AD1006" s="100" t="str">
        <f t="shared" si="238"/>
        <v/>
      </c>
      <c r="AE1006" s="104" t="str">
        <f t="shared" si="239"/>
        <v/>
      </c>
      <c r="AF1006" s="108" t="str">
        <f>IF(AE1006&lt;&gt;"",HLOOKUP(AE1006,Controle!$2:$3,2,FALSE)+3,"")</f>
        <v/>
      </c>
      <c r="AG1006" s="104" t="str">
        <f>IF(AE1006&lt;&gt;"",HLOOKUP(AE1006,Controle!$2:$3,2,FALSE)+HLOOKUP(AE1006,Controle!$2:$3,2,FALSE)*14-8,"")</f>
        <v/>
      </c>
      <c r="AH1006" s="105" t="str">
        <f>IF(AJ1006&lt;&gt;"",HLOOKUP(AJ1006,Controle!$2:$3,2,FALSE)+HLOOKUP(AJ1006,Controle!$2:$3,2,FALSE)*14-8,"")</f>
        <v/>
      </c>
      <c r="AI1006" s="108" t="str">
        <f>IF(AJ1006&lt;&gt;"",HLOOKUP(AJ1006,Controle!$2:$3,2,FALSE)+3,"")</f>
        <v/>
      </c>
      <c r="AJ1006" s="105" t="str">
        <f t="shared" si="240"/>
        <v/>
      </c>
      <c r="AK1006" s="101" t="str">
        <f t="shared" si="241"/>
        <v/>
      </c>
      <c r="AL1006" s="89" t="str">
        <f t="shared" si="232"/>
        <v/>
      </c>
      <c r="AM1006" s="89" t="str">
        <f t="shared" si="233"/>
        <v/>
      </c>
      <c r="AN1006" s="89" t="str">
        <f t="shared" si="234"/>
        <v/>
      </c>
      <c r="AO1006" s="89" t="str">
        <f t="shared" si="235"/>
        <v/>
      </c>
      <c r="AP1006" s="89" t="str">
        <f t="shared" si="236"/>
        <v/>
      </c>
    </row>
    <row r="1007" spans="1:42">
      <c r="A1007" t="str">
        <f>IF(B1007&lt;&gt;"",VLOOKUP(B1007,'Agents Postes'!E$3:F$17,2,FALSE),"")</f>
        <v/>
      </c>
      <c r="B1007" s="57"/>
      <c r="C1007" s="58"/>
      <c r="D1007" s="59"/>
      <c r="E1007" s="59"/>
      <c r="F1007" s="60"/>
      <c r="G1007" s="61"/>
      <c r="H1007" s="60"/>
      <c r="I1007" s="61"/>
      <c r="J1007" s="63"/>
      <c r="K1007" s="59"/>
      <c r="L1007" s="62"/>
      <c r="M1007" s="52"/>
      <c r="N1007" s="130"/>
      <c r="P1007" s="65" t="str">
        <f t="shared" si="237"/>
        <v>NC</v>
      </c>
      <c r="X1007" s="89"/>
      <c r="Y1007" s="89" t="str">
        <f t="shared" si="227"/>
        <v/>
      </c>
      <c r="Z1007" s="89" t="str">
        <f t="shared" si="228"/>
        <v/>
      </c>
      <c r="AA1007" s="89" t="str">
        <f t="shared" si="229"/>
        <v/>
      </c>
      <c r="AB1007" s="89" t="str">
        <f t="shared" si="230"/>
        <v/>
      </c>
      <c r="AC1007" s="89" t="str">
        <f t="shared" si="231"/>
        <v/>
      </c>
      <c r="AD1007" s="100" t="str">
        <f t="shared" si="238"/>
        <v/>
      </c>
      <c r="AE1007" s="104" t="str">
        <f t="shared" si="239"/>
        <v/>
      </c>
      <c r="AF1007" s="108" t="str">
        <f>IF(AE1007&lt;&gt;"",HLOOKUP(AE1007,Controle!$2:$3,2,FALSE)+3,"")</f>
        <v/>
      </c>
      <c r="AG1007" s="104" t="str">
        <f>IF(AE1007&lt;&gt;"",HLOOKUP(AE1007,Controle!$2:$3,2,FALSE)+HLOOKUP(AE1007,Controle!$2:$3,2,FALSE)*14-8,"")</f>
        <v/>
      </c>
      <c r="AH1007" s="105" t="str">
        <f>IF(AJ1007&lt;&gt;"",HLOOKUP(AJ1007,Controle!$2:$3,2,FALSE)+HLOOKUP(AJ1007,Controle!$2:$3,2,FALSE)*14-8,"")</f>
        <v/>
      </c>
      <c r="AI1007" s="108" t="str">
        <f>IF(AJ1007&lt;&gt;"",HLOOKUP(AJ1007,Controle!$2:$3,2,FALSE)+3,"")</f>
        <v/>
      </c>
      <c r="AJ1007" s="105" t="str">
        <f t="shared" si="240"/>
        <v/>
      </c>
      <c r="AK1007" s="101" t="str">
        <f t="shared" si="241"/>
        <v/>
      </c>
      <c r="AL1007" s="89" t="str">
        <f t="shared" si="232"/>
        <v/>
      </c>
      <c r="AM1007" s="89" t="str">
        <f t="shared" si="233"/>
        <v/>
      </c>
      <c r="AN1007" s="89" t="str">
        <f t="shared" si="234"/>
        <v/>
      </c>
      <c r="AO1007" s="89" t="str">
        <f t="shared" si="235"/>
        <v/>
      </c>
      <c r="AP1007" s="89" t="str">
        <f t="shared" si="236"/>
        <v/>
      </c>
    </row>
    <row r="1008" spans="1:42">
      <c r="A1008" t="str">
        <f>IF(B1008&lt;&gt;"",VLOOKUP(B1008,'Agents Postes'!E$3:F$17,2,FALSE),"")</f>
        <v/>
      </c>
      <c r="B1008" s="47"/>
      <c r="C1008" s="53"/>
      <c r="D1008" s="49"/>
      <c r="E1008" s="49"/>
      <c r="F1008" s="54"/>
      <c r="G1008" s="50"/>
      <c r="H1008" s="54"/>
      <c r="I1008" s="50"/>
      <c r="J1008" s="56"/>
      <c r="K1008" s="49"/>
      <c r="L1008" s="55"/>
      <c r="M1008" s="52"/>
      <c r="N1008" s="131"/>
      <c r="P1008" s="64" t="str">
        <f t="shared" si="237"/>
        <v>NC</v>
      </c>
      <c r="X1008" s="89"/>
      <c r="Y1008" s="89" t="str">
        <f t="shared" si="227"/>
        <v/>
      </c>
      <c r="Z1008" s="89" t="str">
        <f t="shared" si="228"/>
        <v/>
      </c>
      <c r="AA1008" s="89" t="str">
        <f t="shared" si="229"/>
        <v/>
      </c>
      <c r="AB1008" s="89" t="str">
        <f t="shared" si="230"/>
        <v/>
      </c>
      <c r="AC1008" s="89" t="str">
        <f t="shared" si="231"/>
        <v/>
      </c>
      <c r="AD1008" s="100" t="str">
        <f t="shared" si="238"/>
        <v/>
      </c>
      <c r="AE1008" s="104" t="str">
        <f t="shared" si="239"/>
        <v/>
      </c>
      <c r="AF1008" s="108" t="str">
        <f>IF(AE1008&lt;&gt;"",HLOOKUP(AE1008,Controle!$2:$3,2,FALSE)+3,"")</f>
        <v/>
      </c>
      <c r="AG1008" s="104" t="str">
        <f>IF(AE1008&lt;&gt;"",HLOOKUP(AE1008,Controle!$2:$3,2,FALSE)+HLOOKUP(AE1008,Controle!$2:$3,2,FALSE)*14-8,"")</f>
        <v/>
      </c>
      <c r="AH1008" s="105" t="str">
        <f>IF(AJ1008&lt;&gt;"",HLOOKUP(AJ1008,Controle!$2:$3,2,FALSE)+HLOOKUP(AJ1008,Controle!$2:$3,2,FALSE)*14-8,"")</f>
        <v/>
      </c>
      <c r="AI1008" s="108" t="str">
        <f>IF(AJ1008&lt;&gt;"",HLOOKUP(AJ1008,Controle!$2:$3,2,FALSE)+3,"")</f>
        <v/>
      </c>
      <c r="AJ1008" s="105" t="str">
        <f t="shared" si="240"/>
        <v/>
      </c>
      <c r="AK1008" s="101" t="str">
        <f t="shared" si="241"/>
        <v/>
      </c>
      <c r="AL1008" s="89" t="str">
        <f t="shared" si="232"/>
        <v/>
      </c>
      <c r="AM1008" s="89" t="str">
        <f t="shared" si="233"/>
        <v/>
      </c>
      <c r="AN1008" s="89" t="str">
        <f t="shared" si="234"/>
        <v/>
      </c>
      <c r="AO1008" s="89" t="str">
        <f t="shared" si="235"/>
        <v/>
      </c>
      <c r="AP1008" s="89" t="str">
        <f t="shared" si="236"/>
        <v/>
      </c>
    </row>
    <row r="1009" spans="1:42">
      <c r="A1009" t="str">
        <f>IF(B1009&lt;&gt;"",VLOOKUP(B1009,'Agents Postes'!E$3:F$17,2,FALSE),"")</f>
        <v/>
      </c>
      <c r="B1009" s="57"/>
      <c r="C1009" s="58"/>
      <c r="D1009" s="59"/>
      <c r="E1009" s="59"/>
      <c r="F1009" s="60"/>
      <c r="G1009" s="61"/>
      <c r="H1009" s="60"/>
      <c r="I1009" s="61"/>
      <c r="J1009" s="63"/>
      <c r="K1009" s="59"/>
      <c r="L1009" s="62"/>
      <c r="M1009" s="52"/>
      <c r="N1009" s="130"/>
      <c r="P1009" s="65" t="str">
        <f t="shared" si="237"/>
        <v>NC</v>
      </c>
      <c r="X1009" s="89"/>
      <c r="Y1009" s="89" t="str">
        <f t="shared" si="227"/>
        <v/>
      </c>
      <c r="Z1009" s="89" t="str">
        <f t="shared" si="228"/>
        <v/>
      </c>
      <c r="AA1009" s="89" t="str">
        <f t="shared" si="229"/>
        <v/>
      </c>
      <c r="AB1009" s="89" t="str">
        <f t="shared" si="230"/>
        <v/>
      </c>
      <c r="AC1009" s="89" t="str">
        <f t="shared" si="231"/>
        <v/>
      </c>
      <c r="AD1009" s="100" t="str">
        <f t="shared" si="238"/>
        <v/>
      </c>
      <c r="AE1009" s="104" t="str">
        <f t="shared" si="239"/>
        <v/>
      </c>
      <c r="AF1009" s="108" t="str">
        <f>IF(AE1009&lt;&gt;"",HLOOKUP(AE1009,Controle!$2:$3,2,FALSE)+3,"")</f>
        <v/>
      </c>
      <c r="AG1009" s="104" t="str">
        <f>IF(AE1009&lt;&gt;"",HLOOKUP(AE1009,Controle!$2:$3,2,FALSE)+HLOOKUP(AE1009,Controle!$2:$3,2,FALSE)*14-8,"")</f>
        <v/>
      </c>
      <c r="AH1009" s="105" t="str">
        <f>IF(AJ1009&lt;&gt;"",HLOOKUP(AJ1009,Controle!$2:$3,2,FALSE)+HLOOKUP(AJ1009,Controle!$2:$3,2,FALSE)*14-8,"")</f>
        <v/>
      </c>
      <c r="AI1009" s="108" t="str">
        <f>IF(AJ1009&lt;&gt;"",HLOOKUP(AJ1009,Controle!$2:$3,2,FALSE)+3,"")</f>
        <v/>
      </c>
      <c r="AJ1009" s="105" t="str">
        <f t="shared" si="240"/>
        <v/>
      </c>
      <c r="AK1009" s="101" t="str">
        <f t="shared" si="241"/>
        <v/>
      </c>
      <c r="AL1009" s="89" t="str">
        <f t="shared" si="232"/>
        <v/>
      </c>
      <c r="AM1009" s="89" t="str">
        <f t="shared" si="233"/>
        <v/>
      </c>
      <c r="AN1009" s="89" t="str">
        <f t="shared" si="234"/>
        <v/>
      </c>
      <c r="AO1009" s="89" t="str">
        <f t="shared" si="235"/>
        <v/>
      </c>
      <c r="AP1009" s="89" t="str">
        <f t="shared" si="236"/>
        <v/>
      </c>
    </row>
    <row r="1010" spans="1:42">
      <c r="A1010" t="str">
        <f>IF(B1010&lt;&gt;"",VLOOKUP(B1010,'Agents Postes'!E$3:F$17,2,FALSE),"")</f>
        <v/>
      </c>
      <c r="B1010" s="47"/>
      <c r="C1010" s="53"/>
      <c r="D1010" s="49"/>
      <c r="E1010" s="49"/>
      <c r="F1010" s="54"/>
      <c r="G1010" s="50"/>
      <c r="H1010" s="54"/>
      <c r="I1010" s="50"/>
      <c r="J1010" s="56"/>
      <c r="K1010" s="49"/>
      <c r="L1010" s="55"/>
      <c r="M1010" s="52"/>
      <c r="N1010" s="131"/>
      <c r="P1010" s="64" t="str">
        <f t="shared" si="237"/>
        <v>NC</v>
      </c>
      <c r="X1010" s="89"/>
      <c r="Y1010" s="89" t="str">
        <f t="shared" si="227"/>
        <v/>
      </c>
      <c r="Z1010" s="89" t="str">
        <f t="shared" si="228"/>
        <v/>
      </c>
      <c r="AA1010" s="89" t="str">
        <f t="shared" si="229"/>
        <v/>
      </c>
      <c r="AB1010" s="89" t="str">
        <f t="shared" si="230"/>
        <v/>
      </c>
      <c r="AC1010" s="89" t="str">
        <f t="shared" si="231"/>
        <v/>
      </c>
      <c r="AD1010" s="100" t="str">
        <f t="shared" si="238"/>
        <v/>
      </c>
      <c r="AE1010" s="104" t="str">
        <f t="shared" si="239"/>
        <v/>
      </c>
      <c r="AF1010" s="108" t="str">
        <f>IF(AE1010&lt;&gt;"",HLOOKUP(AE1010,Controle!$2:$3,2,FALSE)+3,"")</f>
        <v/>
      </c>
      <c r="AG1010" s="104" t="str">
        <f>IF(AE1010&lt;&gt;"",HLOOKUP(AE1010,Controle!$2:$3,2,FALSE)+HLOOKUP(AE1010,Controle!$2:$3,2,FALSE)*14-8,"")</f>
        <v/>
      </c>
      <c r="AH1010" s="105" t="str">
        <f>IF(AJ1010&lt;&gt;"",HLOOKUP(AJ1010,Controle!$2:$3,2,FALSE)+HLOOKUP(AJ1010,Controle!$2:$3,2,FALSE)*14-8,"")</f>
        <v/>
      </c>
      <c r="AI1010" s="108" t="str">
        <f>IF(AJ1010&lt;&gt;"",HLOOKUP(AJ1010,Controle!$2:$3,2,FALSE)+3,"")</f>
        <v/>
      </c>
      <c r="AJ1010" s="105" t="str">
        <f t="shared" si="240"/>
        <v/>
      </c>
      <c r="AK1010" s="101" t="str">
        <f t="shared" si="241"/>
        <v/>
      </c>
      <c r="AL1010" s="89" t="str">
        <f t="shared" si="232"/>
        <v/>
      </c>
      <c r="AM1010" s="89" t="str">
        <f t="shared" si="233"/>
        <v/>
      </c>
      <c r="AN1010" s="89" t="str">
        <f t="shared" si="234"/>
        <v/>
      </c>
      <c r="AO1010" s="89" t="str">
        <f t="shared" si="235"/>
        <v/>
      </c>
      <c r="AP1010" s="89" t="str">
        <f t="shared" si="236"/>
        <v/>
      </c>
    </row>
    <row r="1011" spans="1:42">
      <c r="A1011" t="str">
        <f>IF(B1011&lt;&gt;"",VLOOKUP(B1011,'Agents Postes'!E$3:F$17,2,FALSE),"")</f>
        <v/>
      </c>
      <c r="B1011" s="57"/>
      <c r="C1011" s="58"/>
      <c r="D1011" s="59"/>
      <c r="E1011" s="59"/>
      <c r="F1011" s="60"/>
      <c r="G1011" s="61"/>
      <c r="H1011" s="60"/>
      <c r="I1011" s="61"/>
      <c r="J1011" s="63"/>
      <c r="K1011" s="59"/>
      <c r="L1011" s="62"/>
      <c r="M1011" s="52"/>
      <c r="N1011" s="130"/>
      <c r="P1011" s="65" t="str">
        <f t="shared" si="237"/>
        <v>NC</v>
      </c>
      <c r="X1011" s="89"/>
      <c r="Y1011" s="89" t="str">
        <f t="shared" si="227"/>
        <v/>
      </c>
      <c r="Z1011" s="89" t="str">
        <f t="shared" si="228"/>
        <v/>
      </c>
      <c r="AA1011" s="89" t="str">
        <f t="shared" si="229"/>
        <v/>
      </c>
      <c r="AB1011" s="89" t="str">
        <f t="shared" si="230"/>
        <v/>
      </c>
      <c r="AC1011" s="89" t="str">
        <f t="shared" si="231"/>
        <v/>
      </c>
      <c r="AD1011" s="100" t="str">
        <f t="shared" si="238"/>
        <v/>
      </c>
      <c r="AE1011" s="104" t="str">
        <f t="shared" si="239"/>
        <v/>
      </c>
      <c r="AF1011" s="108" t="str">
        <f>IF(AE1011&lt;&gt;"",HLOOKUP(AE1011,Controle!$2:$3,2,FALSE)+3,"")</f>
        <v/>
      </c>
      <c r="AG1011" s="104" t="str">
        <f>IF(AE1011&lt;&gt;"",HLOOKUP(AE1011,Controle!$2:$3,2,FALSE)+HLOOKUP(AE1011,Controle!$2:$3,2,FALSE)*14-8,"")</f>
        <v/>
      </c>
      <c r="AH1011" s="105" t="str">
        <f>IF(AJ1011&lt;&gt;"",HLOOKUP(AJ1011,Controle!$2:$3,2,FALSE)+HLOOKUP(AJ1011,Controle!$2:$3,2,FALSE)*14-8,"")</f>
        <v/>
      </c>
      <c r="AI1011" s="108" t="str">
        <f>IF(AJ1011&lt;&gt;"",HLOOKUP(AJ1011,Controle!$2:$3,2,FALSE)+3,"")</f>
        <v/>
      </c>
      <c r="AJ1011" s="105" t="str">
        <f t="shared" si="240"/>
        <v/>
      </c>
      <c r="AK1011" s="101" t="str">
        <f t="shared" si="241"/>
        <v/>
      </c>
      <c r="AL1011" s="89" t="str">
        <f t="shared" si="232"/>
        <v/>
      </c>
      <c r="AM1011" s="89" t="str">
        <f t="shared" si="233"/>
        <v/>
      </c>
      <c r="AN1011" s="89" t="str">
        <f t="shared" si="234"/>
        <v/>
      </c>
      <c r="AO1011" s="89" t="str">
        <f t="shared" si="235"/>
        <v/>
      </c>
      <c r="AP1011" s="89" t="str">
        <f t="shared" si="236"/>
        <v/>
      </c>
    </row>
    <row r="1012" spans="1:42">
      <c r="A1012" t="str">
        <f>IF(B1012&lt;&gt;"",VLOOKUP(B1012,'Agents Postes'!E$3:F$17,2,FALSE),"")</f>
        <v/>
      </c>
      <c r="B1012" s="47"/>
      <c r="C1012" s="53"/>
      <c r="D1012" s="49"/>
      <c r="E1012" s="49"/>
      <c r="F1012" s="54"/>
      <c r="G1012" s="50"/>
      <c r="H1012" s="54"/>
      <c r="I1012" s="50"/>
      <c r="J1012" s="56"/>
      <c r="K1012" s="49"/>
      <c r="L1012" s="55"/>
      <c r="M1012" s="52"/>
      <c r="N1012" s="131"/>
      <c r="P1012" s="64" t="str">
        <f t="shared" si="237"/>
        <v>NC</v>
      </c>
      <c r="X1012" s="89"/>
      <c r="Y1012" s="89" t="str">
        <f t="shared" si="227"/>
        <v/>
      </c>
      <c r="Z1012" s="89" t="str">
        <f t="shared" si="228"/>
        <v/>
      </c>
      <c r="AA1012" s="89" t="str">
        <f t="shared" si="229"/>
        <v/>
      </c>
      <c r="AB1012" s="89" t="str">
        <f t="shared" si="230"/>
        <v/>
      </c>
      <c r="AC1012" s="89" t="str">
        <f t="shared" si="231"/>
        <v/>
      </c>
      <c r="AD1012" s="100" t="str">
        <f t="shared" si="238"/>
        <v/>
      </c>
      <c r="AE1012" s="104" t="str">
        <f t="shared" si="239"/>
        <v/>
      </c>
      <c r="AF1012" s="108" t="str">
        <f>IF(AE1012&lt;&gt;"",HLOOKUP(AE1012,Controle!$2:$3,2,FALSE)+3,"")</f>
        <v/>
      </c>
      <c r="AG1012" s="104" t="str">
        <f>IF(AE1012&lt;&gt;"",HLOOKUP(AE1012,Controle!$2:$3,2,FALSE)+HLOOKUP(AE1012,Controle!$2:$3,2,FALSE)*14-8,"")</f>
        <v/>
      </c>
      <c r="AH1012" s="105" t="str">
        <f>IF(AJ1012&lt;&gt;"",HLOOKUP(AJ1012,Controle!$2:$3,2,FALSE)+HLOOKUP(AJ1012,Controle!$2:$3,2,FALSE)*14-8,"")</f>
        <v/>
      </c>
      <c r="AI1012" s="108" t="str">
        <f>IF(AJ1012&lt;&gt;"",HLOOKUP(AJ1012,Controle!$2:$3,2,FALSE)+3,"")</f>
        <v/>
      </c>
      <c r="AJ1012" s="105" t="str">
        <f t="shared" si="240"/>
        <v/>
      </c>
      <c r="AK1012" s="101" t="str">
        <f t="shared" si="241"/>
        <v/>
      </c>
      <c r="AL1012" s="89" t="str">
        <f t="shared" si="232"/>
        <v/>
      </c>
      <c r="AM1012" s="89" t="str">
        <f t="shared" si="233"/>
        <v/>
      </c>
      <c r="AN1012" s="89" t="str">
        <f t="shared" si="234"/>
        <v/>
      </c>
      <c r="AO1012" s="89" t="str">
        <f t="shared" si="235"/>
        <v/>
      </c>
      <c r="AP1012" s="89" t="str">
        <f t="shared" si="236"/>
        <v/>
      </c>
    </row>
    <row r="1013" spans="1:42">
      <c r="A1013" t="str">
        <f>IF(B1013&lt;&gt;"",VLOOKUP(B1013,'Agents Postes'!E$3:F$17,2,FALSE),"")</f>
        <v/>
      </c>
      <c r="B1013" s="57"/>
      <c r="C1013" s="58"/>
      <c r="D1013" s="59"/>
      <c r="E1013" s="59"/>
      <c r="F1013" s="60"/>
      <c r="G1013" s="61"/>
      <c r="H1013" s="60"/>
      <c r="I1013" s="61"/>
      <c r="J1013" s="63"/>
      <c r="K1013" s="59"/>
      <c r="L1013" s="62"/>
      <c r="M1013" s="52"/>
      <c r="N1013" s="130"/>
      <c r="P1013" s="65" t="str">
        <f t="shared" si="237"/>
        <v>NC</v>
      </c>
      <c r="X1013" s="89"/>
      <c r="Y1013" s="89" t="str">
        <f t="shared" si="227"/>
        <v/>
      </c>
      <c r="Z1013" s="89" t="str">
        <f t="shared" si="228"/>
        <v/>
      </c>
      <c r="AA1013" s="89" t="str">
        <f t="shared" si="229"/>
        <v/>
      </c>
      <c r="AB1013" s="89" t="str">
        <f t="shared" si="230"/>
        <v/>
      </c>
      <c r="AC1013" s="89" t="str">
        <f t="shared" si="231"/>
        <v/>
      </c>
      <c r="AD1013" s="100" t="str">
        <f t="shared" si="238"/>
        <v/>
      </c>
      <c r="AE1013" s="104" t="str">
        <f t="shared" si="239"/>
        <v/>
      </c>
      <c r="AF1013" s="108" t="str">
        <f>IF(AE1013&lt;&gt;"",HLOOKUP(AE1013,Controle!$2:$3,2,FALSE)+3,"")</f>
        <v/>
      </c>
      <c r="AG1013" s="104" t="str">
        <f>IF(AE1013&lt;&gt;"",HLOOKUP(AE1013,Controle!$2:$3,2,FALSE)+HLOOKUP(AE1013,Controle!$2:$3,2,FALSE)*14-8,"")</f>
        <v/>
      </c>
      <c r="AH1013" s="105" t="str">
        <f>IF(AJ1013&lt;&gt;"",HLOOKUP(AJ1013,Controle!$2:$3,2,FALSE)+HLOOKUP(AJ1013,Controle!$2:$3,2,FALSE)*14-8,"")</f>
        <v/>
      </c>
      <c r="AI1013" s="108" t="str">
        <f>IF(AJ1013&lt;&gt;"",HLOOKUP(AJ1013,Controle!$2:$3,2,FALSE)+3,"")</f>
        <v/>
      </c>
      <c r="AJ1013" s="105" t="str">
        <f t="shared" si="240"/>
        <v/>
      </c>
      <c r="AK1013" s="101" t="str">
        <f t="shared" si="241"/>
        <v/>
      </c>
      <c r="AL1013" s="89" t="str">
        <f t="shared" si="232"/>
        <v/>
      </c>
      <c r="AM1013" s="89" t="str">
        <f t="shared" si="233"/>
        <v/>
      </c>
      <c r="AN1013" s="89" t="str">
        <f t="shared" si="234"/>
        <v/>
      </c>
      <c r="AO1013" s="89" t="str">
        <f t="shared" si="235"/>
        <v/>
      </c>
      <c r="AP1013" s="89" t="str">
        <f t="shared" si="236"/>
        <v/>
      </c>
    </row>
    <row r="1014" spans="1:42">
      <c r="A1014" t="str">
        <f>IF(B1014&lt;&gt;"",VLOOKUP(B1014,'Agents Postes'!E$3:F$17,2,FALSE),"")</f>
        <v/>
      </c>
      <c r="B1014" s="47"/>
      <c r="C1014" s="53"/>
      <c r="D1014" s="49"/>
      <c r="E1014" s="49"/>
      <c r="F1014" s="54"/>
      <c r="G1014" s="50"/>
      <c r="H1014" s="54"/>
      <c r="I1014" s="50"/>
      <c r="J1014" s="56"/>
      <c r="K1014" s="49"/>
      <c r="L1014" s="55"/>
      <c r="M1014" s="52"/>
      <c r="N1014" s="131"/>
      <c r="P1014" s="64" t="str">
        <f t="shared" si="237"/>
        <v>NC</v>
      </c>
      <c r="X1014" s="89"/>
      <c r="Y1014" s="89" t="str">
        <f t="shared" si="227"/>
        <v/>
      </c>
      <c r="Z1014" s="89" t="str">
        <f t="shared" si="228"/>
        <v/>
      </c>
      <c r="AA1014" s="89" t="str">
        <f t="shared" si="229"/>
        <v/>
      </c>
      <c r="AB1014" s="89" t="str">
        <f t="shared" si="230"/>
        <v/>
      </c>
      <c r="AC1014" s="89" t="str">
        <f t="shared" si="231"/>
        <v/>
      </c>
      <c r="AD1014" s="100" t="str">
        <f t="shared" si="238"/>
        <v/>
      </c>
      <c r="AE1014" s="104" t="str">
        <f t="shared" si="239"/>
        <v/>
      </c>
      <c r="AF1014" s="108" t="str">
        <f>IF(AE1014&lt;&gt;"",HLOOKUP(AE1014,Controle!$2:$3,2,FALSE)+3,"")</f>
        <v/>
      </c>
      <c r="AG1014" s="104" t="str">
        <f>IF(AE1014&lt;&gt;"",HLOOKUP(AE1014,Controle!$2:$3,2,FALSE)+HLOOKUP(AE1014,Controle!$2:$3,2,FALSE)*14-8,"")</f>
        <v/>
      </c>
      <c r="AH1014" s="105" t="str">
        <f>IF(AJ1014&lt;&gt;"",HLOOKUP(AJ1014,Controle!$2:$3,2,FALSE)+HLOOKUP(AJ1014,Controle!$2:$3,2,FALSE)*14-8,"")</f>
        <v/>
      </c>
      <c r="AI1014" s="108" t="str">
        <f>IF(AJ1014&lt;&gt;"",HLOOKUP(AJ1014,Controle!$2:$3,2,FALSE)+3,"")</f>
        <v/>
      </c>
      <c r="AJ1014" s="105" t="str">
        <f t="shared" si="240"/>
        <v/>
      </c>
      <c r="AK1014" s="101" t="str">
        <f t="shared" si="241"/>
        <v/>
      </c>
      <c r="AL1014" s="89" t="str">
        <f t="shared" si="232"/>
        <v/>
      </c>
      <c r="AM1014" s="89" t="str">
        <f t="shared" si="233"/>
        <v/>
      </c>
      <c r="AN1014" s="89" t="str">
        <f t="shared" si="234"/>
        <v/>
      </c>
      <c r="AO1014" s="89" t="str">
        <f t="shared" si="235"/>
        <v/>
      </c>
      <c r="AP1014" s="89" t="str">
        <f t="shared" si="236"/>
        <v/>
      </c>
    </row>
    <row r="1015" spans="1:42">
      <c r="A1015" t="str">
        <f>IF(B1015&lt;&gt;"",VLOOKUP(B1015,'Agents Postes'!E$3:F$17,2,FALSE),"")</f>
        <v/>
      </c>
      <c r="B1015" s="57"/>
      <c r="C1015" s="58"/>
      <c r="D1015" s="59"/>
      <c r="E1015" s="59"/>
      <c r="F1015" s="60"/>
      <c r="G1015" s="61"/>
      <c r="H1015" s="60"/>
      <c r="I1015" s="61"/>
      <c r="J1015" s="63"/>
      <c r="K1015" s="59"/>
      <c r="L1015" s="62"/>
      <c r="M1015" s="52"/>
      <c r="N1015" s="130"/>
      <c r="P1015" s="65" t="str">
        <f t="shared" si="237"/>
        <v>NC</v>
      </c>
      <c r="X1015" s="89"/>
      <c r="Y1015" s="89" t="str">
        <f t="shared" si="227"/>
        <v/>
      </c>
      <c r="Z1015" s="89" t="str">
        <f t="shared" si="228"/>
        <v/>
      </c>
      <c r="AA1015" s="89" t="str">
        <f t="shared" si="229"/>
        <v/>
      </c>
      <c r="AB1015" s="89" t="str">
        <f t="shared" si="230"/>
        <v/>
      </c>
      <c r="AC1015" s="89" t="str">
        <f t="shared" si="231"/>
        <v/>
      </c>
      <c r="AD1015" s="100" t="str">
        <f t="shared" si="238"/>
        <v/>
      </c>
      <c r="AE1015" s="104" t="str">
        <f t="shared" si="239"/>
        <v/>
      </c>
      <c r="AF1015" s="108" t="str">
        <f>IF(AE1015&lt;&gt;"",HLOOKUP(AE1015,Controle!$2:$3,2,FALSE)+3,"")</f>
        <v/>
      </c>
      <c r="AG1015" s="104" t="str">
        <f>IF(AE1015&lt;&gt;"",HLOOKUP(AE1015,Controle!$2:$3,2,FALSE)+HLOOKUP(AE1015,Controle!$2:$3,2,FALSE)*14-8,"")</f>
        <v/>
      </c>
      <c r="AH1015" s="105" t="str">
        <f>IF(AJ1015&lt;&gt;"",HLOOKUP(AJ1015,Controle!$2:$3,2,FALSE)+HLOOKUP(AJ1015,Controle!$2:$3,2,FALSE)*14-8,"")</f>
        <v/>
      </c>
      <c r="AI1015" s="108" t="str">
        <f>IF(AJ1015&lt;&gt;"",HLOOKUP(AJ1015,Controle!$2:$3,2,FALSE)+3,"")</f>
        <v/>
      </c>
      <c r="AJ1015" s="105" t="str">
        <f t="shared" si="240"/>
        <v/>
      </c>
      <c r="AK1015" s="101" t="str">
        <f t="shared" si="241"/>
        <v/>
      </c>
      <c r="AL1015" s="89" t="str">
        <f t="shared" si="232"/>
        <v/>
      </c>
      <c r="AM1015" s="89" t="str">
        <f t="shared" si="233"/>
        <v/>
      </c>
      <c r="AN1015" s="89" t="str">
        <f t="shared" si="234"/>
        <v/>
      </c>
      <c r="AO1015" s="89" t="str">
        <f t="shared" si="235"/>
        <v/>
      </c>
      <c r="AP1015" s="89" t="str">
        <f t="shared" si="236"/>
        <v/>
      </c>
    </row>
    <row r="1016" spans="1:42">
      <c r="A1016" t="str">
        <f>IF(B1016&lt;&gt;"",VLOOKUP(B1016,'Agents Postes'!E$3:F$17,2,FALSE),"")</f>
        <v/>
      </c>
      <c r="B1016" s="47"/>
      <c r="C1016" s="53"/>
      <c r="D1016" s="49"/>
      <c r="E1016" s="49"/>
      <c r="F1016" s="54"/>
      <c r="G1016" s="50"/>
      <c r="H1016" s="54"/>
      <c r="I1016" s="50"/>
      <c r="J1016" s="56"/>
      <c r="K1016" s="49"/>
      <c r="L1016" s="55"/>
      <c r="M1016" s="52"/>
      <c r="N1016" s="131"/>
      <c r="P1016" s="64" t="str">
        <f t="shared" si="237"/>
        <v>NC</v>
      </c>
      <c r="X1016" s="89"/>
      <c r="Y1016" s="89" t="str">
        <f t="shared" si="227"/>
        <v/>
      </c>
      <c r="Z1016" s="89" t="str">
        <f t="shared" si="228"/>
        <v/>
      </c>
      <c r="AA1016" s="89" t="str">
        <f t="shared" si="229"/>
        <v/>
      </c>
      <c r="AB1016" s="89" t="str">
        <f t="shared" si="230"/>
        <v/>
      </c>
      <c r="AC1016" s="89" t="str">
        <f t="shared" si="231"/>
        <v/>
      </c>
      <c r="AD1016" s="100" t="str">
        <f t="shared" si="238"/>
        <v/>
      </c>
      <c r="AE1016" s="104" t="str">
        <f t="shared" si="239"/>
        <v/>
      </c>
      <c r="AF1016" s="108" t="str">
        <f>IF(AE1016&lt;&gt;"",HLOOKUP(AE1016,Controle!$2:$3,2,FALSE)+3,"")</f>
        <v/>
      </c>
      <c r="AG1016" s="104" t="str">
        <f>IF(AE1016&lt;&gt;"",HLOOKUP(AE1016,Controle!$2:$3,2,FALSE)+HLOOKUP(AE1016,Controle!$2:$3,2,FALSE)*14-8,"")</f>
        <v/>
      </c>
      <c r="AH1016" s="105" t="str">
        <f>IF(AJ1016&lt;&gt;"",HLOOKUP(AJ1016,Controle!$2:$3,2,FALSE)+HLOOKUP(AJ1016,Controle!$2:$3,2,FALSE)*14-8,"")</f>
        <v/>
      </c>
      <c r="AI1016" s="108" t="str">
        <f>IF(AJ1016&lt;&gt;"",HLOOKUP(AJ1016,Controle!$2:$3,2,FALSE)+3,"")</f>
        <v/>
      </c>
      <c r="AJ1016" s="105" t="str">
        <f t="shared" si="240"/>
        <v/>
      </c>
      <c r="AK1016" s="101" t="str">
        <f t="shared" si="241"/>
        <v/>
      </c>
      <c r="AL1016" s="89" t="str">
        <f t="shared" si="232"/>
        <v/>
      </c>
      <c r="AM1016" s="89" t="str">
        <f t="shared" si="233"/>
        <v/>
      </c>
      <c r="AN1016" s="89" t="str">
        <f t="shared" si="234"/>
        <v/>
      </c>
      <c r="AO1016" s="89" t="str">
        <f t="shared" si="235"/>
        <v/>
      </c>
      <c r="AP1016" s="89" t="str">
        <f t="shared" si="236"/>
        <v/>
      </c>
    </row>
    <row r="1017" spans="1:42">
      <c r="A1017" t="str">
        <f>IF(B1017&lt;&gt;"",VLOOKUP(B1017,'Agents Postes'!E$3:F$17,2,FALSE),"")</f>
        <v/>
      </c>
      <c r="B1017" s="57"/>
      <c r="C1017" s="58"/>
      <c r="D1017" s="59"/>
      <c r="E1017" s="59"/>
      <c r="F1017" s="60"/>
      <c r="G1017" s="61"/>
      <c r="H1017" s="60"/>
      <c r="I1017" s="61"/>
      <c r="J1017" s="63"/>
      <c r="K1017" s="59"/>
      <c r="L1017" s="62"/>
      <c r="M1017" s="52"/>
      <c r="N1017" s="130"/>
      <c r="P1017" s="65" t="str">
        <f t="shared" si="237"/>
        <v>NC</v>
      </c>
      <c r="X1017" s="89"/>
      <c r="Y1017" s="89" t="str">
        <f t="shared" si="227"/>
        <v/>
      </c>
      <c r="Z1017" s="89" t="str">
        <f t="shared" si="228"/>
        <v/>
      </c>
      <c r="AA1017" s="89" t="str">
        <f t="shared" si="229"/>
        <v/>
      </c>
      <c r="AB1017" s="89" t="str">
        <f t="shared" si="230"/>
        <v/>
      </c>
      <c r="AC1017" s="89" t="str">
        <f t="shared" si="231"/>
        <v/>
      </c>
      <c r="AD1017" s="100" t="str">
        <f t="shared" si="238"/>
        <v/>
      </c>
      <c r="AE1017" s="104" t="str">
        <f t="shared" si="239"/>
        <v/>
      </c>
      <c r="AF1017" s="108" t="str">
        <f>IF(AE1017&lt;&gt;"",HLOOKUP(AE1017,Controle!$2:$3,2,FALSE)+3,"")</f>
        <v/>
      </c>
      <c r="AG1017" s="104" t="str">
        <f>IF(AE1017&lt;&gt;"",HLOOKUP(AE1017,Controle!$2:$3,2,FALSE)+HLOOKUP(AE1017,Controle!$2:$3,2,FALSE)*14-8,"")</f>
        <v/>
      </c>
      <c r="AH1017" s="105" t="str">
        <f>IF(AJ1017&lt;&gt;"",HLOOKUP(AJ1017,Controle!$2:$3,2,FALSE)+HLOOKUP(AJ1017,Controle!$2:$3,2,FALSE)*14-8,"")</f>
        <v/>
      </c>
      <c r="AI1017" s="108" t="str">
        <f>IF(AJ1017&lt;&gt;"",HLOOKUP(AJ1017,Controle!$2:$3,2,FALSE)+3,"")</f>
        <v/>
      </c>
      <c r="AJ1017" s="105" t="str">
        <f t="shared" si="240"/>
        <v/>
      </c>
      <c r="AK1017" s="101" t="str">
        <f t="shared" si="241"/>
        <v/>
      </c>
      <c r="AL1017" s="89" t="str">
        <f t="shared" si="232"/>
        <v/>
      </c>
      <c r="AM1017" s="89" t="str">
        <f t="shared" si="233"/>
        <v/>
      </c>
      <c r="AN1017" s="89" t="str">
        <f t="shared" si="234"/>
        <v/>
      </c>
      <c r="AO1017" s="89" t="str">
        <f t="shared" si="235"/>
        <v/>
      </c>
      <c r="AP1017" s="89" t="str">
        <f t="shared" si="236"/>
        <v/>
      </c>
    </row>
    <row r="1018" spans="1:42">
      <c r="A1018" t="str">
        <f>IF(B1018&lt;&gt;"",VLOOKUP(B1018,'Agents Postes'!E$3:F$17,2,FALSE),"")</f>
        <v/>
      </c>
      <c r="B1018" s="47"/>
      <c r="C1018" s="53"/>
      <c r="D1018" s="49"/>
      <c r="E1018" s="49"/>
      <c r="F1018" s="54"/>
      <c r="G1018" s="50"/>
      <c r="H1018" s="54"/>
      <c r="I1018" s="50"/>
      <c r="J1018" s="56"/>
      <c r="K1018" s="49"/>
      <c r="L1018" s="55"/>
      <c r="M1018" s="52"/>
      <c r="N1018" s="131"/>
      <c r="P1018" s="64" t="str">
        <f t="shared" si="237"/>
        <v>NC</v>
      </c>
      <c r="X1018" s="89"/>
      <c r="Y1018" s="89" t="str">
        <f t="shared" si="227"/>
        <v/>
      </c>
      <c r="Z1018" s="89" t="str">
        <f t="shared" si="228"/>
        <v/>
      </c>
      <c r="AA1018" s="89" t="str">
        <f t="shared" si="229"/>
        <v/>
      </c>
      <c r="AB1018" s="89" t="str">
        <f t="shared" si="230"/>
        <v/>
      </c>
      <c r="AC1018" s="89" t="str">
        <f t="shared" si="231"/>
        <v/>
      </c>
      <c r="AD1018" s="100" t="str">
        <f t="shared" si="238"/>
        <v/>
      </c>
      <c r="AE1018" s="104" t="str">
        <f t="shared" si="239"/>
        <v/>
      </c>
      <c r="AF1018" s="108" t="str">
        <f>IF(AE1018&lt;&gt;"",HLOOKUP(AE1018,Controle!$2:$3,2,FALSE)+3,"")</f>
        <v/>
      </c>
      <c r="AG1018" s="104" t="str">
        <f>IF(AE1018&lt;&gt;"",HLOOKUP(AE1018,Controle!$2:$3,2,FALSE)+HLOOKUP(AE1018,Controle!$2:$3,2,FALSE)*14-8,"")</f>
        <v/>
      </c>
      <c r="AH1018" s="105" t="str">
        <f>IF(AJ1018&lt;&gt;"",HLOOKUP(AJ1018,Controle!$2:$3,2,FALSE)+HLOOKUP(AJ1018,Controle!$2:$3,2,FALSE)*14-8,"")</f>
        <v/>
      </c>
      <c r="AI1018" s="108" t="str">
        <f>IF(AJ1018&lt;&gt;"",HLOOKUP(AJ1018,Controle!$2:$3,2,FALSE)+3,"")</f>
        <v/>
      </c>
      <c r="AJ1018" s="105" t="str">
        <f t="shared" si="240"/>
        <v/>
      </c>
      <c r="AK1018" s="101" t="str">
        <f t="shared" si="241"/>
        <v/>
      </c>
      <c r="AL1018" s="89" t="str">
        <f t="shared" si="232"/>
        <v/>
      </c>
      <c r="AM1018" s="89" t="str">
        <f t="shared" si="233"/>
        <v/>
      </c>
      <c r="AN1018" s="89" t="str">
        <f t="shared" si="234"/>
        <v/>
      </c>
      <c r="AO1018" s="89" t="str">
        <f t="shared" si="235"/>
        <v/>
      </c>
      <c r="AP1018" s="89" t="str">
        <f t="shared" si="236"/>
        <v/>
      </c>
    </row>
    <row r="1019" spans="1:42">
      <c r="A1019" t="str">
        <f>IF(B1019&lt;&gt;"",VLOOKUP(B1019,'Agents Postes'!E$3:F$17,2,FALSE),"")</f>
        <v/>
      </c>
      <c r="B1019" s="57"/>
      <c r="C1019" s="58"/>
      <c r="D1019" s="59"/>
      <c r="E1019" s="59"/>
      <c r="F1019" s="60"/>
      <c r="G1019" s="61"/>
      <c r="H1019" s="60"/>
      <c r="I1019" s="61"/>
      <c r="J1019" s="63"/>
      <c r="K1019" s="59"/>
      <c r="L1019" s="62"/>
      <c r="M1019" s="52"/>
      <c r="N1019" s="130"/>
      <c r="P1019" s="65" t="str">
        <f t="shared" si="237"/>
        <v>NC</v>
      </c>
      <c r="X1019" s="89"/>
      <c r="Y1019" s="89" t="str">
        <f t="shared" si="227"/>
        <v/>
      </c>
      <c r="Z1019" s="89" t="str">
        <f t="shared" si="228"/>
        <v/>
      </c>
      <c r="AA1019" s="89" t="str">
        <f t="shared" si="229"/>
        <v/>
      </c>
      <c r="AB1019" s="89" t="str">
        <f t="shared" si="230"/>
        <v/>
      </c>
      <c r="AC1019" s="89" t="str">
        <f t="shared" si="231"/>
        <v/>
      </c>
      <c r="AD1019" s="100" t="str">
        <f t="shared" si="238"/>
        <v/>
      </c>
      <c r="AE1019" s="104" t="str">
        <f t="shared" si="239"/>
        <v/>
      </c>
      <c r="AF1019" s="108" t="str">
        <f>IF(AE1019&lt;&gt;"",HLOOKUP(AE1019,Controle!$2:$3,2,FALSE)+3,"")</f>
        <v/>
      </c>
      <c r="AG1019" s="104" t="str">
        <f>IF(AE1019&lt;&gt;"",HLOOKUP(AE1019,Controle!$2:$3,2,FALSE)+HLOOKUP(AE1019,Controle!$2:$3,2,FALSE)*14-8,"")</f>
        <v/>
      </c>
      <c r="AH1019" s="105" t="str">
        <f>IF(AJ1019&lt;&gt;"",HLOOKUP(AJ1019,Controle!$2:$3,2,FALSE)+HLOOKUP(AJ1019,Controle!$2:$3,2,FALSE)*14-8,"")</f>
        <v/>
      </c>
      <c r="AI1019" s="108" t="str">
        <f>IF(AJ1019&lt;&gt;"",HLOOKUP(AJ1019,Controle!$2:$3,2,FALSE)+3,"")</f>
        <v/>
      </c>
      <c r="AJ1019" s="105" t="str">
        <f t="shared" si="240"/>
        <v/>
      </c>
      <c r="AK1019" s="101" t="str">
        <f t="shared" si="241"/>
        <v/>
      </c>
      <c r="AL1019" s="89" t="str">
        <f t="shared" si="232"/>
        <v/>
      </c>
      <c r="AM1019" s="89" t="str">
        <f t="shared" si="233"/>
        <v/>
      </c>
      <c r="AN1019" s="89" t="str">
        <f t="shared" si="234"/>
        <v/>
      </c>
      <c r="AO1019" s="89" t="str">
        <f t="shared" si="235"/>
        <v/>
      </c>
      <c r="AP1019" s="89" t="str">
        <f t="shared" si="236"/>
        <v/>
      </c>
    </row>
    <row r="1020" spans="1:42">
      <c r="A1020" t="str">
        <f>IF(B1020&lt;&gt;"",VLOOKUP(B1020,'Agents Postes'!E$3:F$17,2,FALSE),"")</f>
        <v/>
      </c>
      <c r="B1020" s="47"/>
      <c r="C1020" s="53"/>
      <c r="D1020" s="49"/>
      <c r="E1020" s="49"/>
      <c r="F1020" s="54"/>
      <c r="G1020" s="50"/>
      <c r="H1020" s="54"/>
      <c r="I1020" s="50"/>
      <c r="J1020" s="56"/>
      <c r="K1020" s="49"/>
      <c r="L1020" s="55"/>
      <c r="M1020" s="52"/>
      <c r="N1020" s="131"/>
      <c r="P1020" s="64" t="str">
        <f t="shared" si="237"/>
        <v>NC</v>
      </c>
      <c r="X1020" s="89"/>
      <c r="Y1020" s="89" t="str">
        <f t="shared" si="227"/>
        <v/>
      </c>
      <c r="Z1020" s="89" t="str">
        <f t="shared" si="228"/>
        <v/>
      </c>
      <c r="AA1020" s="89" t="str">
        <f t="shared" si="229"/>
        <v/>
      </c>
      <c r="AB1020" s="89" t="str">
        <f t="shared" si="230"/>
        <v/>
      </c>
      <c r="AC1020" s="89" t="str">
        <f t="shared" si="231"/>
        <v/>
      </c>
      <c r="AD1020" s="100" t="str">
        <f t="shared" si="238"/>
        <v/>
      </c>
      <c r="AE1020" s="104" t="str">
        <f t="shared" si="239"/>
        <v/>
      </c>
      <c r="AF1020" s="108" t="str">
        <f>IF(AE1020&lt;&gt;"",HLOOKUP(AE1020,Controle!$2:$3,2,FALSE)+3,"")</f>
        <v/>
      </c>
      <c r="AG1020" s="104" t="str">
        <f>IF(AE1020&lt;&gt;"",HLOOKUP(AE1020,Controle!$2:$3,2,FALSE)+HLOOKUP(AE1020,Controle!$2:$3,2,FALSE)*14-8,"")</f>
        <v/>
      </c>
      <c r="AH1020" s="105" t="str">
        <f>IF(AJ1020&lt;&gt;"",HLOOKUP(AJ1020,Controle!$2:$3,2,FALSE)+HLOOKUP(AJ1020,Controle!$2:$3,2,FALSE)*14-8,"")</f>
        <v/>
      </c>
      <c r="AI1020" s="108" t="str">
        <f>IF(AJ1020&lt;&gt;"",HLOOKUP(AJ1020,Controle!$2:$3,2,FALSE)+3,"")</f>
        <v/>
      </c>
      <c r="AJ1020" s="105" t="str">
        <f t="shared" si="240"/>
        <v/>
      </c>
      <c r="AK1020" s="101" t="str">
        <f t="shared" si="241"/>
        <v/>
      </c>
      <c r="AL1020" s="89" t="str">
        <f t="shared" si="232"/>
        <v/>
      </c>
      <c r="AM1020" s="89" t="str">
        <f t="shared" si="233"/>
        <v/>
      </c>
      <c r="AN1020" s="89" t="str">
        <f t="shared" si="234"/>
        <v/>
      </c>
      <c r="AO1020" s="89" t="str">
        <f t="shared" si="235"/>
        <v/>
      </c>
      <c r="AP1020" s="89" t="str">
        <f t="shared" si="236"/>
        <v/>
      </c>
    </row>
    <row r="1021" spans="1:42">
      <c r="A1021" t="str">
        <f>IF(B1021&lt;&gt;"",VLOOKUP(B1021,'Agents Postes'!E$3:F$17,2,FALSE),"")</f>
        <v/>
      </c>
      <c r="B1021" s="57"/>
      <c r="C1021" s="58"/>
      <c r="D1021" s="59"/>
      <c r="E1021" s="59"/>
      <c r="F1021" s="60"/>
      <c r="G1021" s="61"/>
      <c r="H1021" s="60"/>
      <c r="I1021" s="61"/>
      <c r="J1021" s="63"/>
      <c r="K1021" s="59"/>
      <c r="L1021" s="62"/>
      <c r="M1021" s="52"/>
      <c r="N1021" s="130"/>
      <c r="P1021" s="65" t="str">
        <f t="shared" si="237"/>
        <v>NC</v>
      </c>
      <c r="X1021" s="89"/>
      <c r="Y1021" s="89" t="str">
        <f t="shared" si="227"/>
        <v/>
      </c>
      <c r="Z1021" s="89" t="str">
        <f t="shared" si="228"/>
        <v/>
      </c>
      <c r="AA1021" s="89" t="str">
        <f t="shared" si="229"/>
        <v/>
      </c>
      <c r="AB1021" s="89" t="str">
        <f t="shared" si="230"/>
        <v/>
      </c>
      <c r="AC1021" s="89" t="str">
        <f t="shared" si="231"/>
        <v/>
      </c>
      <c r="AD1021" s="100" t="str">
        <f t="shared" si="238"/>
        <v/>
      </c>
      <c r="AE1021" s="104" t="str">
        <f t="shared" si="239"/>
        <v/>
      </c>
      <c r="AF1021" s="108" t="str">
        <f>IF(AE1021&lt;&gt;"",HLOOKUP(AE1021,Controle!$2:$3,2,FALSE)+3,"")</f>
        <v/>
      </c>
      <c r="AG1021" s="104" t="str">
        <f>IF(AE1021&lt;&gt;"",HLOOKUP(AE1021,Controle!$2:$3,2,FALSE)+HLOOKUP(AE1021,Controle!$2:$3,2,FALSE)*14-8,"")</f>
        <v/>
      </c>
      <c r="AH1021" s="105" t="str">
        <f>IF(AJ1021&lt;&gt;"",HLOOKUP(AJ1021,Controle!$2:$3,2,FALSE)+HLOOKUP(AJ1021,Controle!$2:$3,2,FALSE)*14-8,"")</f>
        <v/>
      </c>
      <c r="AI1021" s="108" t="str">
        <f>IF(AJ1021&lt;&gt;"",HLOOKUP(AJ1021,Controle!$2:$3,2,FALSE)+3,"")</f>
        <v/>
      </c>
      <c r="AJ1021" s="105" t="str">
        <f t="shared" si="240"/>
        <v/>
      </c>
      <c r="AK1021" s="101" t="str">
        <f t="shared" si="241"/>
        <v/>
      </c>
      <c r="AL1021" s="89" t="str">
        <f t="shared" si="232"/>
        <v/>
      </c>
      <c r="AM1021" s="89" t="str">
        <f t="shared" si="233"/>
        <v/>
      </c>
      <c r="AN1021" s="89" t="str">
        <f t="shared" si="234"/>
        <v/>
      </c>
      <c r="AO1021" s="89" t="str">
        <f t="shared" si="235"/>
        <v/>
      </c>
      <c r="AP1021" s="89" t="str">
        <f t="shared" si="236"/>
        <v/>
      </c>
    </row>
    <row r="1022" spans="1:42">
      <c r="A1022" t="str">
        <f>IF(B1022&lt;&gt;"",VLOOKUP(B1022,'Agents Postes'!E$3:F$17,2,FALSE),"")</f>
        <v/>
      </c>
      <c r="B1022" s="47"/>
      <c r="C1022" s="53"/>
      <c r="D1022" s="49"/>
      <c r="E1022" s="49"/>
      <c r="F1022" s="54"/>
      <c r="G1022" s="50"/>
      <c r="H1022" s="54"/>
      <c r="I1022" s="50"/>
      <c r="J1022" s="56"/>
      <c r="K1022" s="49"/>
      <c r="L1022" s="55"/>
      <c r="M1022" s="52"/>
      <c r="N1022" s="131"/>
      <c r="P1022" s="64" t="str">
        <f t="shared" si="237"/>
        <v>NC</v>
      </c>
      <c r="X1022" s="89"/>
      <c r="Y1022" s="89" t="str">
        <f t="shared" si="227"/>
        <v/>
      </c>
      <c r="Z1022" s="89" t="str">
        <f t="shared" si="228"/>
        <v/>
      </c>
      <c r="AA1022" s="89" t="str">
        <f t="shared" si="229"/>
        <v/>
      </c>
      <c r="AB1022" s="89" t="str">
        <f t="shared" si="230"/>
        <v/>
      </c>
      <c r="AC1022" s="89" t="str">
        <f t="shared" si="231"/>
        <v/>
      </c>
      <c r="AD1022" s="100" t="str">
        <f t="shared" si="238"/>
        <v/>
      </c>
      <c r="AE1022" s="104" t="str">
        <f t="shared" si="239"/>
        <v/>
      </c>
      <c r="AF1022" s="108" t="str">
        <f>IF(AE1022&lt;&gt;"",HLOOKUP(AE1022,Controle!$2:$3,2,FALSE)+3,"")</f>
        <v/>
      </c>
      <c r="AG1022" s="104" t="str">
        <f>IF(AE1022&lt;&gt;"",HLOOKUP(AE1022,Controle!$2:$3,2,FALSE)+HLOOKUP(AE1022,Controle!$2:$3,2,FALSE)*14-8,"")</f>
        <v/>
      </c>
      <c r="AH1022" s="105" t="str">
        <f>IF(AJ1022&lt;&gt;"",HLOOKUP(AJ1022,Controle!$2:$3,2,FALSE)+HLOOKUP(AJ1022,Controle!$2:$3,2,FALSE)*14-8,"")</f>
        <v/>
      </c>
      <c r="AI1022" s="108" t="str">
        <f>IF(AJ1022&lt;&gt;"",HLOOKUP(AJ1022,Controle!$2:$3,2,FALSE)+3,"")</f>
        <v/>
      </c>
      <c r="AJ1022" s="105" t="str">
        <f t="shared" si="240"/>
        <v/>
      </c>
      <c r="AK1022" s="101" t="str">
        <f t="shared" si="241"/>
        <v/>
      </c>
      <c r="AL1022" s="89" t="str">
        <f t="shared" si="232"/>
        <v/>
      </c>
      <c r="AM1022" s="89" t="str">
        <f t="shared" si="233"/>
        <v/>
      </c>
      <c r="AN1022" s="89" t="str">
        <f t="shared" si="234"/>
        <v/>
      </c>
      <c r="AO1022" s="89" t="str">
        <f t="shared" si="235"/>
        <v/>
      </c>
      <c r="AP1022" s="89" t="str">
        <f t="shared" si="236"/>
        <v/>
      </c>
    </row>
    <row r="1023" spans="1:42">
      <c r="A1023" t="str">
        <f>IF(B1023&lt;&gt;"",VLOOKUP(B1023,'Agents Postes'!E$3:F$17,2,FALSE),"")</f>
        <v/>
      </c>
      <c r="B1023" s="57"/>
      <c r="C1023" s="58"/>
      <c r="D1023" s="59"/>
      <c r="E1023" s="59"/>
      <c r="F1023" s="60"/>
      <c r="G1023" s="61"/>
      <c r="H1023" s="60"/>
      <c r="I1023" s="61"/>
      <c r="J1023" s="63"/>
      <c r="K1023" s="59"/>
      <c r="L1023" s="62"/>
      <c r="M1023" s="52"/>
      <c r="N1023" s="130"/>
      <c r="P1023" s="65" t="str">
        <f t="shared" si="237"/>
        <v>NC</v>
      </c>
      <c r="X1023" s="89"/>
      <c r="Y1023" s="89" t="str">
        <f t="shared" si="227"/>
        <v/>
      </c>
      <c r="Z1023" s="89" t="str">
        <f t="shared" si="228"/>
        <v/>
      </c>
      <c r="AA1023" s="89" t="str">
        <f t="shared" si="229"/>
        <v/>
      </c>
      <c r="AB1023" s="89" t="str">
        <f t="shared" si="230"/>
        <v/>
      </c>
      <c r="AC1023" s="89" t="str">
        <f t="shared" si="231"/>
        <v/>
      </c>
      <c r="AD1023" s="100" t="str">
        <f t="shared" si="238"/>
        <v/>
      </c>
      <c r="AE1023" s="104" t="str">
        <f t="shared" si="239"/>
        <v/>
      </c>
      <c r="AF1023" s="108" t="str">
        <f>IF(AE1023&lt;&gt;"",HLOOKUP(AE1023,Controle!$2:$3,2,FALSE)+3,"")</f>
        <v/>
      </c>
      <c r="AG1023" s="104" t="str">
        <f>IF(AE1023&lt;&gt;"",HLOOKUP(AE1023,Controle!$2:$3,2,FALSE)+HLOOKUP(AE1023,Controle!$2:$3,2,FALSE)*14-8,"")</f>
        <v/>
      </c>
      <c r="AH1023" s="105" t="str">
        <f>IF(AJ1023&lt;&gt;"",HLOOKUP(AJ1023,Controle!$2:$3,2,FALSE)+HLOOKUP(AJ1023,Controle!$2:$3,2,FALSE)*14-8,"")</f>
        <v/>
      </c>
      <c r="AI1023" s="108" t="str">
        <f>IF(AJ1023&lt;&gt;"",HLOOKUP(AJ1023,Controle!$2:$3,2,FALSE)+3,"")</f>
        <v/>
      </c>
      <c r="AJ1023" s="105" t="str">
        <f t="shared" si="240"/>
        <v/>
      </c>
      <c r="AK1023" s="101" t="str">
        <f t="shared" si="241"/>
        <v/>
      </c>
      <c r="AL1023" s="89" t="str">
        <f t="shared" si="232"/>
        <v/>
      </c>
      <c r="AM1023" s="89" t="str">
        <f t="shared" si="233"/>
        <v/>
      </c>
      <c r="AN1023" s="89" t="str">
        <f t="shared" si="234"/>
        <v/>
      </c>
      <c r="AO1023" s="89" t="str">
        <f t="shared" si="235"/>
        <v/>
      </c>
      <c r="AP1023" s="89" t="str">
        <f t="shared" si="236"/>
        <v/>
      </c>
    </row>
    <row r="1024" spans="1:42">
      <c r="A1024" t="str">
        <f>IF(B1024&lt;&gt;"",VLOOKUP(B1024,'Agents Postes'!E$3:F$17,2,FALSE),"")</f>
        <v/>
      </c>
      <c r="B1024" s="47"/>
      <c r="C1024" s="53"/>
      <c r="D1024" s="49"/>
      <c r="E1024" s="49"/>
      <c r="F1024" s="54"/>
      <c r="G1024" s="50"/>
      <c r="H1024" s="54"/>
      <c r="I1024" s="50"/>
      <c r="J1024" s="56"/>
      <c r="K1024" s="49"/>
      <c r="L1024" s="55"/>
      <c r="M1024" s="52"/>
      <c r="N1024" s="131"/>
      <c r="P1024" s="64" t="str">
        <f t="shared" si="237"/>
        <v>NC</v>
      </c>
      <c r="X1024" s="89"/>
      <c r="Y1024" s="89" t="str">
        <f t="shared" si="227"/>
        <v/>
      </c>
      <c r="Z1024" s="89" t="str">
        <f t="shared" si="228"/>
        <v/>
      </c>
      <c r="AA1024" s="89" t="str">
        <f t="shared" si="229"/>
        <v/>
      </c>
      <c r="AB1024" s="89" t="str">
        <f t="shared" si="230"/>
        <v/>
      </c>
      <c r="AC1024" s="89" t="str">
        <f t="shared" si="231"/>
        <v/>
      </c>
      <c r="AD1024" s="100" t="str">
        <f t="shared" si="238"/>
        <v/>
      </c>
      <c r="AE1024" s="104" t="str">
        <f t="shared" si="239"/>
        <v/>
      </c>
      <c r="AF1024" s="108" t="str">
        <f>IF(AE1024&lt;&gt;"",HLOOKUP(AE1024,Controle!$2:$3,2,FALSE)+3,"")</f>
        <v/>
      </c>
      <c r="AG1024" s="104" t="str">
        <f>IF(AE1024&lt;&gt;"",HLOOKUP(AE1024,Controle!$2:$3,2,FALSE)+HLOOKUP(AE1024,Controle!$2:$3,2,FALSE)*14-8,"")</f>
        <v/>
      </c>
      <c r="AH1024" s="105" t="str">
        <f>IF(AJ1024&lt;&gt;"",HLOOKUP(AJ1024,Controle!$2:$3,2,FALSE)+HLOOKUP(AJ1024,Controle!$2:$3,2,FALSE)*14-8,"")</f>
        <v/>
      </c>
      <c r="AI1024" s="108" t="str">
        <f>IF(AJ1024&lt;&gt;"",HLOOKUP(AJ1024,Controle!$2:$3,2,FALSE)+3,"")</f>
        <v/>
      </c>
      <c r="AJ1024" s="105" t="str">
        <f t="shared" si="240"/>
        <v/>
      </c>
      <c r="AK1024" s="101" t="str">
        <f t="shared" si="241"/>
        <v/>
      </c>
      <c r="AL1024" s="89" t="str">
        <f t="shared" si="232"/>
        <v/>
      </c>
      <c r="AM1024" s="89" t="str">
        <f t="shared" si="233"/>
        <v/>
      </c>
      <c r="AN1024" s="89" t="str">
        <f t="shared" si="234"/>
        <v/>
      </c>
      <c r="AO1024" s="89" t="str">
        <f t="shared" si="235"/>
        <v/>
      </c>
      <c r="AP1024" s="89" t="str">
        <f t="shared" si="236"/>
        <v/>
      </c>
    </row>
    <row r="1025" spans="1:42">
      <c r="A1025" t="str">
        <f>IF(B1025&lt;&gt;"",VLOOKUP(B1025,'Agents Postes'!E$3:F$17,2,FALSE),"")</f>
        <v/>
      </c>
      <c r="B1025" s="57"/>
      <c r="C1025" s="58"/>
      <c r="D1025" s="59"/>
      <c r="E1025" s="59"/>
      <c r="F1025" s="60"/>
      <c r="G1025" s="61"/>
      <c r="H1025" s="60"/>
      <c r="I1025" s="61"/>
      <c r="J1025" s="63"/>
      <c r="K1025" s="59"/>
      <c r="L1025" s="62"/>
      <c r="M1025" s="52"/>
      <c r="N1025" s="130"/>
      <c r="P1025" s="65" t="str">
        <f t="shared" si="237"/>
        <v>NC</v>
      </c>
      <c r="X1025" s="89"/>
      <c r="Y1025" s="89" t="str">
        <f t="shared" si="227"/>
        <v/>
      </c>
      <c r="Z1025" s="89" t="str">
        <f t="shared" si="228"/>
        <v/>
      </c>
      <c r="AA1025" s="89" t="str">
        <f t="shared" si="229"/>
        <v/>
      </c>
      <c r="AB1025" s="89" t="str">
        <f t="shared" si="230"/>
        <v/>
      </c>
      <c r="AC1025" s="89" t="str">
        <f t="shared" si="231"/>
        <v/>
      </c>
      <c r="AD1025" s="100" t="str">
        <f t="shared" si="238"/>
        <v/>
      </c>
      <c r="AE1025" s="104" t="str">
        <f t="shared" si="239"/>
        <v/>
      </c>
      <c r="AF1025" s="108" t="str">
        <f>IF(AE1025&lt;&gt;"",HLOOKUP(AE1025,Controle!$2:$3,2,FALSE)+3,"")</f>
        <v/>
      </c>
      <c r="AG1025" s="104" t="str">
        <f>IF(AE1025&lt;&gt;"",HLOOKUP(AE1025,Controle!$2:$3,2,FALSE)+HLOOKUP(AE1025,Controle!$2:$3,2,FALSE)*14-8,"")</f>
        <v/>
      </c>
      <c r="AH1025" s="105" t="str">
        <f>IF(AJ1025&lt;&gt;"",HLOOKUP(AJ1025,Controle!$2:$3,2,FALSE)+HLOOKUP(AJ1025,Controle!$2:$3,2,FALSE)*14-8,"")</f>
        <v/>
      </c>
      <c r="AI1025" s="108" t="str">
        <f>IF(AJ1025&lt;&gt;"",HLOOKUP(AJ1025,Controle!$2:$3,2,FALSE)+3,"")</f>
        <v/>
      </c>
      <c r="AJ1025" s="105" t="str">
        <f t="shared" si="240"/>
        <v/>
      </c>
      <c r="AK1025" s="101" t="str">
        <f t="shared" si="241"/>
        <v/>
      </c>
      <c r="AL1025" s="89" t="str">
        <f t="shared" si="232"/>
        <v/>
      </c>
      <c r="AM1025" s="89" t="str">
        <f t="shared" si="233"/>
        <v/>
      </c>
      <c r="AN1025" s="89" t="str">
        <f t="shared" si="234"/>
        <v/>
      </c>
      <c r="AO1025" s="89" t="str">
        <f t="shared" si="235"/>
        <v/>
      </c>
      <c r="AP1025" s="89" t="str">
        <f t="shared" si="236"/>
        <v/>
      </c>
    </row>
    <row r="1026" spans="1:42">
      <c r="A1026" t="str">
        <f>IF(B1026&lt;&gt;"",VLOOKUP(B1026,'Agents Postes'!E$3:F$17,2,FALSE),"")</f>
        <v/>
      </c>
      <c r="B1026" s="47"/>
      <c r="C1026" s="53"/>
      <c r="D1026" s="49"/>
      <c r="E1026" s="49"/>
      <c r="F1026" s="54"/>
      <c r="G1026" s="50"/>
      <c r="H1026" s="54"/>
      <c r="I1026" s="50"/>
      <c r="J1026" s="56"/>
      <c r="K1026" s="49"/>
      <c r="L1026" s="55"/>
      <c r="M1026" s="52"/>
      <c r="N1026" s="131"/>
      <c r="P1026" s="64" t="str">
        <f t="shared" si="237"/>
        <v>NC</v>
      </c>
      <c r="X1026" s="89"/>
      <c r="Y1026" s="89" t="str">
        <f t="shared" ref="Y1026:Y1089" si="242">IF(D1026&lt;&gt;"",IF(NETWORKDAYS($D1026,$D1026,Feries)&gt;=1,1,0),"")</f>
        <v/>
      </c>
      <c r="Z1026" s="89" t="str">
        <f t="shared" ref="Z1026:Z1089" si="243">IF(D1026&lt;&gt;"",IF(NETWORKDAYS($D1026,$D1026+1,Feries)&gt;=1,1,0),"")</f>
        <v/>
      </c>
      <c r="AA1026" s="89" t="str">
        <f t="shared" ref="AA1026:AA1089" si="244">IF(D1026&lt;&gt;"",IF(NETWORKDAYS($D1026,$D1026+2,Feries)&gt;=1,1,0),"")</f>
        <v/>
      </c>
      <c r="AB1026" s="89" t="str">
        <f t="shared" ref="AB1026:AB1089" si="245">IF(D1026&lt;&gt;"",IF(NETWORKDAYS($D1026,$D1026+3,Feries)&gt;=1,1,0),"")</f>
        <v/>
      </c>
      <c r="AC1026" s="89" t="str">
        <f t="shared" ref="AC1026:AC1089" si="246">IF(D1026&lt;&gt;"",IF(NETWORKDAYS($D1026,$D1026+4,Feries)&gt;=1,1,0),"")</f>
        <v/>
      </c>
      <c r="AD1026" s="100" t="str">
        <f t="shared" si="238"/>
        <v/>
      </c>
      <c r="AE1026" s="104" t="str">
        <f t="shared" si="239"/>
        <v/>
      </c>
      <c r="AF1026" s="108" t="str">
        <f>IF(AE1026&lt;&gt;"",HLOOKUP(AE1026,Controle!$2:$3,2,FALSE)+3,"")</f>
        <v/>
      </c>
      <c r="AG1026" s="104" t="str">
        <f>IF(AE1026&lt;&gt;"",HLOOKUP(AE1026,Controle!$2:$3,2,FALSE)+HLOOKUP(AE1026,Controle!$2:$3,2,FALSE)*14-8,"")</f>
        <v/>
      </c>
      <c r="AH1026" s="105" t="str">
        <f>IF(AJ1026&lt;&gt;"",HLOOKUP(AJ1026,Controle!$2:$3,2,FALSE)+HLOOKUP(AJ1026,Controle!$2:$3,2,FALSE)*14-8,"")</f>
        <v/>
      </c>
      <c r="AI1026" s="108" t="str">
        <f>IF(AJ1026&lt;&gt;"",HLOOKUP(AJ1026,Controle!$2:$3,2,FALSE)+3,"")</f>
        <v/>
      </c>
      <c r="AJ1026" s="105" t="str">
        <f t="shared" si="240"/>
        <v/>
      </c>
      <c r="AK1026" s="101" t="str">
        <f t="shared" si="241"/>
        <v/>
      </c>
      <c r="AL1026" s="89" t="str">
        <f t="shared" ref="AL1026:AL1089" si="247">IF(E1026&lt;&gt;"",IF(OR(NETWORKDAYS($E1026,$E1026-4,Feries)=1,NETWORKDAYS($E1026,$E1026-4,Feries)&lt;0),1,0),"")</f>
        <v/>
      </c>
      <c r="AM1026" s="89" t="str">
        <f t="shared" ref="AM1026:AM1089" si="248">IF(E1026&lt;&gt;"",IF(OR(NETWORKDAYS($E1026,$E1026-3,Feries)=1,NETWORKDAYS($E1026,$E1026-3,Feries)&lt;0),1,0),"")</f>
        <v/>
      </c>
      <c r="AN1026" s="89" t="str">
        <f t="shared" ref="AN1026:AN1089" si="249">IF(E1026&lt;&gt;"",IF(OR(NETWORKDAYS($E1026,$E1026-2,Feries)=1,NETWORKDAYS($E1026,$E1026-2,Feries)&lt;0),1,0),"")</f>
        <v/>
      </c>
      <c r="AO1026" s="89" t="str">
        <f t="shared" ref="AO1026:AO1089" si="250">IF(E1026&lt;&gt;"",IF(OR(NETWORKDAYS($E1026,$E1026-1,Feries)=1,NETWORKDAYS($E1026,$E1026-1,Feries)&lt;0),1,0),"")</f>
        <v/>
      </c>
      <c r="AP1026" s="89" t="str">
        <f t="shared" ref="AP1026:AP1089" si="251">IF(E1026&lt;&gt;"",IF(OR(NETWORKDAYS($E1026,$E1026,Feries)=1,NETWORKDAYS($E1026,$E1026,Feries)&lt;0),1,0),"")</f>
        <v/>
      </c>
    </row>
    <row r="1027" spans="1:42">
      <c r="A1027" t="str">
        <f>IF(B1027&lt;&gt;"",VLOOKUP(B1027,'Agents Postes'!E$3:F$17,2,FALSE),"")</f>
        <v/>
      </c>
      <c r="B1027" s="57"/>
      <c r="C1027" s="58"/>
      <c r="D1027" s="59"/>
      <c r="E1027" s="59"/>
      <c r="F1027" s="60"/>
      <c r="G1027" s="61"/>
      <c r="H1027" s="60"/>
      <c r="I1027" s="61"/>
      <c r="J1027" s="63"/>
      <c r="K1027" s="59"/>
      <c r="L1027" s="62"/>
      <c r="M1027" s="52"/>
      <c r="N1027" s="130"/>
      <c r="P1027" s="65" t="str">
        <f t="shared" ref="P1027:P1090" si="252">IF(OR(B1027="",C1027="",E1027="",SUM(F1027:K1027)=0,AND(S$1&lt;&gt;"",D1027&lt;S$1),AND(S$3&lt;&gt;"",E1027&gt;S$3),AND(SUM(F1027:G1027)&gt;0,OR(F1027=0,G1027=0)),AND(SUM(H1027:I1027)&gt;0,OR(H1027=0,I1027=0)),AND(SUM(J1027:K1027)&gt;0,OR(J1027=0,K1027=0)),ISERROR(MONTH(D1027)),ISERROR(MONTH(E1027))),"NC","")</f>
        <v>NC</v>
      </c>
      <c r="X1027" s="89"/>
      <c r="Y1027" s="89" t="str">
        <f t="shared" si="242"/>
        <v/>
      </c>
      <c r="Z1027" s="89" t="str">
        <f t="shared" si="243"/>
        <v/>
      </c>
      <c r="AA1027" s="89" t="str">
        <f t="shared" si="244"/>
        <v/>
      </c>
      <c r="AB1027" s="89" t="str">
        <f t="shared" si="245"/>
        <v/>
      </c>
      <c r="AC1027" s="89" t="str">
        <f t="shared" si="246"/>
        <v/>
      </c>
      <c r="AD1027" s="100" t="str">
        <f t="shared" si="238"/>
        <v/>
      </c>
      <c r="AE1027" s="104" t="str">
        <f t="shared" si="239"/>
        <v/>
      </c>
      <c r="AF1027" s="108" t="str">
        <f>IF(AE1027&lt;&gt;"",HLOOKUP(AE1027,Controle!$2:$3,2,FALSE)+3,"")</f>
        <v/>
      </c>
      <c r="AG1027" s="104" t="str">
        <f>IF(AE1027&lt;&gt;"",HLOOKUP(AE1027,Controle!$2:$3,2,FALSE)+HLOOKUP(AE1027,Controle!$2:$3,2,FALSE)*14-8,"")</f>
        <v/>
      </c>
      <c r="AH1027" s="105" t="str">
        <f>IF(AJ1027&lt;&gt;"",HLOOKUP(AJ1027,Controle!$2:$3,2,FALSE)+HLOOKUP(AJ1027,Controle!$2:$3,2,FALSE)*14-8,"")</f>
        <v/>
      </c>
      <c r="AI1027" s="108" t="str">
        <f>IF(AJ1027&lt;&gt;"",HLOOKUP(AJ1027,Controle!$2:$3,2,FALSE)+3,"")</f>
        <v/>
      </c>
      <c r="AJ1027" s="105" t="str">
        <f t="shared" si="240"/>
        <v/>
      </c>
      <c r="AK1027" s="101" t="str">
        <f t="shared" si="241"/>
        <v/>
      </c>
      <c r="AL1027" s="89" t="str">
        <f t="shared" si="247"/>
        <v/>
      </c>
      <c r="AM1027" s="89" t="str">
        <f t="shared" si="248"/>
        <v/>
      </c>
      <c r="AN1027" s="89" t="str">
        <f t="shared" si="249"/>
        <v/>
      </c>
      <c r="AO1027" s="89" t="str">
        <f t="shared" si="250"/>
        <v/>
      </c>
      <c r="AP1027" s="89" t="str">
        <f t="shared" si="251"/>
        <v/>
      </c>
    </row>
    <row r="1028" spans="1:42">
      <c r="A1028" t="str">
        <f>IF(B1028&lt;&gt;"",VLOOKUP(B1028,'Agents Postes'!E$3:F$17,2,FALSE),"")</f>
        <v/>
      </c>
      <c r="B1028" s="47"/>
      <c r="C1028" s="53"/>
      <c r="D1028" s="49"/>
      <c r="E1028" s="49"/>
      <c r="F1028" s="54"/>
      <c r="G1028" s="50"/>
      <c r="H1028" s="54"/>
      <c r="I1028" s="50"/>
      <c r="J1028" s="56"/>
      <c r="K1028" s="49"/>
      <c r="L1028" s="55"/>
      <c r="M1028" s="52"/>
      <c r="N1028" s="131"/>
      <c r="P1028" s="64" t="str">
        <f t="shared" si="252"/>
        <v>NC</v>
      </c>
      <c r="X1028" s="89"/>
      <c r="Y1028" s="89" t="str">
        <f t="shared" si="242"/>
        <v/>
      </c>
      <c r="Z1028" s="89" t="str">
        <f t="shared" si="243"/>
        <v/>
      </c>
      <c r="AA1028" s="89" t="str">
        <f t="shared" si="244"/>
        <v/>
      </c>
      <c r="AB1028" s="89" t="str">
        <f t="shared" si="245"/>
        <v/>
      </c>
      <c r="AC1028" s="89" t="str">
        <f t="shared" si="246"/>
        <v/>
      </c>
      <c r="AD1028" s="100" t="str">
        <f t="shared" si="238"/>
        <v/>
      </c>
      <c r="AE1028" s="104" t="str">
        <f t="shared" si="239"/>
        <v/>
      </c>
      <c r="AF1028" s="108" t="str">
        <f>IF(AE1028&lt;&gt;"",HLOOKUP(AE1028,Controle!$2:$3,2,FALSE)+3,"")</f>
        <v/>
      </c>
      <c r="AG1028" s="104" t="str">
        <f>IF(AE1028&lt;&gt;"",HLOOKUP(AE1028,Controle!$2:$3,2,FALSE)+HLOOKUP(AE1028,Controle!$2:$3,2,FALSE)*14-8,"")</f>
        <v/>
      </c>
      <c r="AH1028" s="105" t="str">
        <f>IF(AJ1028&lt;&gt;"",HLOOKUP(AJ1028,Controle!$2:$3,2,FALSE)+HLOOKUP(AJ1028,Controle!$2:$3,2,FALSE)*14-8,"")</f>
        <v/>
      </c>
      <c r="AI1028" s="108" t="str">
        <f>IF(AJ1028&lt;&gt;"",HLOOKUP(AJ1028,Controle!$2:$3,2,FALSE)+3,"")</f>
        <v/>
      </c>
      <c r="AJ1028" s="105" t="str">
        <f t="shared" si="240"/>
        <v/>
      </c>
      <c r="AK1028" s="101" t="str">
        <f t="shared" si="241"/>
        <v/>
      </c>
      <c r="AL1028" s="89" t="str">
        <f t="shared" si="247"/>
        <v/>
      </c>
      <c r="AM1028" s="89" t="str">
        <f t="shared" si="248"/>
        <v/>
      </c>
      <c r="AN1028" s="89" t="str">
        <f t="shared" si="249"/>
        <v/>
      </c>
      <c r="AO1028" s="89" t="str">
        <f t="shared" si="250"/>
        <v/>
      </c>
      <c r="AP1028" s="89" t="str">
        <f t="shared" si="251"/>
        <v/>
      </c>
    </row>
    <row r="1029" spans="1:42">
      <c r="A1029" t="str">
        <f>IF(B1029&lt;&gt;"",VLOOKUP(B1029,'Agents Postes'!E$3:F$17,2,FALSE),"")</f>
        <v/>
      </c>
      <c r="B1029" s="57"/>
      <c r="C1029" s="58"/>
      <c r="D1029" s="59"/>
      <c r="E1029" s="59"/>
      <c r="F1029" s="60"/>
      <c r="G1029" s="61"/>
      <c r="H1029" s="60"/>
      <c r="I1029" s="61"/>
      <c r="J1029" s="63"/>
      <c r="K1029" s="59"/>
      <c r="L1029" s="62"/>
      <c r="M1029" s="52"/>
      <c r="N1029" s="130"/>
      <c r="P1029" s="65" t="str">
        <f t="shared" si="252"/>
        <v>NC</v>
      </c>
      <c r="X1029" s="89"/>
      <c r="Y1029" s="89" t="str">
        <f t="shared" si="242"/>
        <v/>
      </c>
      <c r="Z1029" s="89" t="str">
        <f t="shared" si="243"/>
        <v/>
      </c>
      <c r="AA1029" s="89" t="str">
        <f t="shared" si="244"/>
        <v/>
      </c>
      <c r="AB1029" s="89" t="str">
        <f t="shared" si="245"/>
        <v/>
      </c>
      <c r="AC1029" s="89" t="str">
        <f t="shared" si="246"/>
        <v/>
      </c>
      <c r="AD1029" s="100" t="str">
        <f t="shared" ref="AD1029:AD1092" si="253">IF(D1029&lt;&gt;"",IF(Y1029=1,0,IF(Z1029=1,1,IF(AA1029=1,2,IF(AB1029=1,3,IF(AB1029=1,4,5))))),"")</f>
        <v/>
      </c>
      <c r="AE1029" s="104" t="str">
        <f t="shared" ref="AE1029:AE1092" si="254">IF(D1029&lt;&gt;"",D1029+AD1029,"")</f>
        <v/>
      </c>
      <c r="AF1029" s="108" t="str">
        <f>IF(AE1029&lt;&gt;"",HLOOKUP(AE1029,Controle!$2:$3,2,FALSE)+3,"")</f>
        <v/>
      </c>
      <c r="AG1029" s="104" t="str">
        <f>IF(AE1029&lt;&gt;"",HLOOKUP(AE1029,Controle!$2:$3,2,FALSE)+HLOOKUP(AE1029,Controle!$2:$3,2,FALSE)*14-8,"")</f>
        <v/>
      </c>
      <c r="AH1029" s="105" t="str">
        <f>IF(AJ1029&lt;&gt;"",HLOOKUP(AJ1029,Controle!$2:$3,2,FALSE)+HLOOKUP(AJ1029,Controle!$2:$3,2,FALSE)*14-8,"")</f>
        <v/>
      </c>
      <c r="AI1029" s="108" t="str">
        <f>IF(AJ1029&lt;&gt;"",HLOOKUP(AJ1029,Controle!$2:$3,2,FALSE)+3,"")</f>
        <v/>
      </c>
      <c r="AJ1029" s="105" t="str">
        <f t="shared" ref="AJ1029:AJ1092" si="255">IF(E1029&lt;&gt;"",E1029-AK1029,"")</f>
        <v/>
      </c>
      <c r="AK1029" s="101" t="str">
        <f t="shared" ref="AK1029:AK1092" si="256">IF(E1029&lt;&gt;"",IF(AP1029=1,0,IF(AO1029=1,1,IF(AN1029=1,2,IF(AM1029=1,1,IF(AL1029=1,4,5))))),"")</f>
        <v/>
      </c>
      <c r="AL1029" s="89" t="str">
        <f t="shared" si="247"/>
        <v/>
      </c>
      <c r="AM1029" s="89" t="str">
        <f t="shared" si="248"/>
        <v/>
      </c>
      <c r="AN1029" s="89" t="str">
        <f t="shared" si="249"/>
        <v/>
      </c>
      <c r="AO1029" s="89" t="str">
        <f t="shared" si="250"/>
        <v/>
      </c>
      <c r="AP1029" s="89" t="str">
        <f t="shared" si="251"/>
        <v/>
      </c>
    </row>
    <row r="1030" spans="1:42">
      <c r="A1030" t="str">
        <f>IF(B1030&lt;&gt;"",VLOOKUP(B1030,'Agents Postes'!E$3:F$17,2,FALSE),"")</f>
        <v/>
      </c>
      <c r="B1030" s="47"/>
      <c r="C1030" s="53"/>
      <c r="D1030" s="49"/>
      <c r="E1030" s="49"/>
      <c r="F1030" s="54"/>
      <c r="G1030" s="50"/>
      <c r="H1030" s="54"/>
      <c r="I1030" s="50"/>
      <c r="J1030" s="56"/>
      <c r="K1030" s="49"/>
      <c r="L1030" s="55"/>
      <c r="M1030" s="52"/>
      <c r="N1030" s="131"/>
      <c r="P1030" s="64" t="str">
        <f t="shared" si="252"/>
        <v>NC</v>
      </c>
      <c r="X1030" s="89"/>
      <c r="Y1030" s="89" t="str">
        <f t="shared" si="242"/>
        <v/>
      </c>
      <c r="Z1030" s="89" t="str">
        <f t="shared" si="243"/>
        <v/>
      </c>
      <c r="AA1030" s="89" t="str">
        <f t="shared" si="244"/>
        <v/>
      </c>
      <c r="AB1030" s="89" t="str">
        <f t="shared" si="245"/>
        <v/>
      </c>
      <c r="AC1030" s="89" t="str">
        <f t="shared" si="246"/>
        <v/>
      </c>
      <c r="AD1030" s="100" t="str">
        <f t="shared" si="253"/>
        <v/>
      </c>
      <c r="AE1030" s="104" t="str">
        <f t="shared" si="254"/>
        <v/>
      </c>
      <c r="AF1030" s="108" t="str">
        <f>IF(AE1030&lt;&gt;"",HLOOKUP(AE1030,Controle!$2:$3,2,FALSE)+3,"")</f>
        <v/>
      </c>
      <c r="AG1030" s="104" t="str">
        <f>IF(AE1030&lt;&gt;"",HLOOKUP(AE1030,Controle!$2:$3,2,FALSE)+HLOOKUP(AE1030,Controle!$2:$3,2,FALSE)*14-8,"")</f>
        <v/>
      </c>
      <c r="AH1030" s="105" t="str">
        <f>IF(AJ1030&lt;&gt;"",HLOOKUP(AJ1030,Controle!$2:$3,2,FALSE)+HLOOKUP(AJ1030,Controle!$2:$3,2,FALSE)*14-8,"")</f>
        <v/>
      </c>
      <c r="AI1030" s="108" t="str">
        <f>IF(AJ1030&lt;&gt;"",HLOOKUP(AJ1030,Controle!$2:$3,2,FALSE)+3,"")</f>
        <v/>
      </c>
      <c r="AJ1030" s="105" t="str">
        <f t="shared" si="255"/>
        <v/>
      </c>
      <c r="AK1030" s="101" t="str">
        <f t="shared" si="256"/>
        <v/>
      </c>
      <c r="AL1030" s="89" t="str">
        <f t="shared" si="247"/>
        <v/>
      </c>
      <c r="AM1030" s="89" t="str">
        <f t="shared" si="248"/>
        <v/>
      </c>
      <c r="AN1030" s="89" t="str">
        <f t="shared" si="249"/>
        <v/>
      </c>
      <c r="AO1030" s="89" t="str">
        <f t="shared" si="250"/>
        <v/>
      </c>
      <c r="AP1030" s="89" t="str">
        <f t="shared" si="251"/>
        <v/>
      </c>
    </row>
    <row r="1031" spans="1:42">
      <c r="A1031" t="str">
        <f>IF(B1031&lt;&gt;"",VLOOKUP(B1031,'Agents Postes'!E$3:F$17,2,FALSE),"")</f>
        <v/>
      </c>
      <c r="B1031" s="57"/>
      <c r="C1031" s="58"/>
      <c r="D1031" s="59"/>
      <c r="E1031" s="59"/>
      <c r="F1031" s="60"/>
      <c r="G1031" s="61"/>
      <c r="H1031" s="60"/>
      <c r="I1031" s="61"/>
      <c r="J1031" s="63"/>
      <c r="K1031" s="59"/>
      <c r="L1031" s="62"/>
      <c r="M1031" s="52"/>
      <c r="N1031" s="130"/>
      <c r="P1031" s="65" t="str">
        <f t="shared" si="252"/>
        <v>NC</v>
      </c>
      <c r="X1031" s="89"/>
      <c r="Y1031" s="89" t="str">
        <f t="shared" si="242"/>
        <v/>
      </c>
      <c r="Z1031" s="89" t="str">
        <f t="shared" si="243"/>
        <v/>
      </c>
      <c r="AA1031" s="89" t="str">
        <f t="shared" si="244"/>
        <v/>
      </c>
      <c r="AB1031" s="89" t="str">
        <f t="shared" si="245"/>
        <v/>
      </c>
      <c r="AC1031" s="89" t="str">
        <f t="shared" si="246"/>
        <v/>
      </c>
      <c r="AD1031" s="100" t="str">
        <f t="shared" si="253"/>
        <v/>
      </c>
      <c r="AE1031" s="104" t="str">
        <f t="shared" si="254"/>
        <v/>
      </c>
      <c r="AF1031" s="108" t="str">
        <f>IF(AE1031&lt;&gt;"",HLOOKUP(AE1031,Controle!$2:$3,2,FALSE)+3,"")</f>
        <v/>
      </c>
      <c r="AG1031" s="104" t="str">
        <f>IF(AE1031&lt;&gt;"",HLOOKUP(AE1031,Controle!$2:$3,2,FALSE)+HLOOKUP(AE1031,Controle!$2:$3,2,FALSE)*14-8,"")</f>
        <v/>
      </c>
      <c r="AH1031" s="105" t="str">
        <f>IF(AJ1031&lt;&gt;"",HLOOKUP(AJ1031,Controle!$2:$3,2,FALSE)+HLOOKUP(AJ1031,Controle!$2:$3,2,FALSE)*14-8,"")</f>
        <v/>
      </c>
      <c r="AI1031" s="108" t="str">
        <f>IF(AJ1031&lt;&gt;"",HLOOKUP(AJ1031,Controle!$2:$3,2,FALSE)+3,"")</f>
        <v/>
      </c>
      <c r="AJ1031" s="105" t="str">
        <f t="shared" si="255"/>
        <v/>
      </c>
      <c r="AK1031" s="101" t="str">
        <f t="shared" si="256"/>
        <v/>
      </c>
      <c r="AL1031" s="89" t="str">
        <f t="shared" si="247"/>
        <v/>
      </c>
      <c r="AM1031" s="89" t="str">
        <f t="shared" si="248"/>
        <v/>
      </c>
      <c r="AN1031" s="89" t="str">
        <f t="shared" si="249"/>
        <v/>
      </c>
      <c r="AO1031" s="89" t="str">
        <f t="shared" si="250"/>
        <v/>
      </c>
      <c r="AP1031" s="89" t="str">
        <f t="shared" si="251"/>
        <v/>
      </c>
    </row>
    <row r="1032" spans="1:42">
      <c r="A1032" t="str">
        <f>IF(B1032&lt;&gt;"",VLOOKUP(B1032,'Agents Postes'!E$3:F$17,2,FALSE),"")</f>
        <v/>
      </c>
      <c r="B1032" s="47"/>
      <c r="C1032" s="53"/>
      <c r="D1032" s="49"/>
      <c r="E1032" s="49"/>
      <c r="F1032" s="54"/>
      <c r="G1032" s="50"/>
      <c r="H1032" s="54"/>
      <c r="I1032" s="50"/>
      <c r="J1032" s="56"/>
      <c r="K1032" s="49"/>
      <c r="L1032" s="55"/>
      <c r="M1032" s="52"/>
      <c r="N1032" s="131"/>
      <c r="P1032" s="64" t="str">
        <f t="shared" si="252"/>
        <v>NC</v>
      </c>
      <c r="X1032" s="89"/>
      <c r="Y1032" s="89" t="str">
        <f t="shared" si="242"/>
        <v/>
      </c>
      <c r="Z1032" s="89" t="str">
        <f t="shared" si="243"/>
        <v/>
      </c>
      <c r="AA1032" s="89" t="str">
        <f t="shared" si="244"/>
        <v/>
      </c>
      <c r="AB1032" s="89" t="str">
        <f t="shared" si="245"/>
        <v/>
      </c>
      <c r="AC1032" s="89" t="str">
        <f t="shared" si="246"/>
        <v/>
      </c>
      <c r="AD1032" s="100" t="str">
        <f t="shared" si="253"/>
        <v/>
      </c>
      <c r="AE1032" s="104" t="str">
        <f t="shared" si="254"/>
        <v/>
      </c>
      <c r="AF1032" s="108" t="str">
        <f>IF(AE1032&lt;&gt;"",HLOOKUP(AE1032,Controle!$2:$3,2,FALSE)+3,"")</f>
        <v/>
      </c>
      <c r="AG1032" s="104" t="str">
        <f>IF(AE1032&lt;&gt;"",HLOOKUP(AE1032,Controle!$2:$3,2,FALSE)+HLOOKUP(AE1032,Controle!$2:$3,2,FALSE)*14-8,"")</f>
        <v/>
      </c>
      <c r="AH1032" s="105" t="str">
        <f>IF(AJ1032&lt;&gt;"",HLOOKUP(AJ1032,Controle!$2:$3,2,FALSE)+HLOOKUP(AJ1032,Controle!$2:$3,2,FALSE)*14-8,"")</f>
        <v/>
      </c>
      <c r="AI1032" s="108" t="str">
        <f>IF(AJ1032&lt;&gt;"",HLOOKUP(AJ1032,Controle!$2:$3,2,FALSE)+3,"")</f>
        <v/>
      </c>
      <c r="AJ1032" s="105" t="str">
        <f t="shared" si="255"/>
        <v/>
      </c>
      <c r="AK1032" s="101" t="str">
        <f t="shared" si="256"/>
        <v/>
      </c>
      <c r="AL1032" s="89" t="str">
        <f t="shared" si="247"/>
        <v/>
      </c>
      <c r="AM1032" s="89" t="str">
        <f t="shared" si="248"/>
        <v/>
      </c>
      <c r="AN1032" s="89" t="str">
        <f t="shared" si="249"/>
        <v/>
      </c>
      <c r="AO1032" s="89" t="str">
        <f t="shared" si="250"/>
        <v/>
      </c>
      <c r="AP1032" s="89" t="str">
        <f t="shared" si="251"/>
        <v/>
      </c>
    </row>
    <row r="1033" spans="1:42">
      <c r="A1033" t="str">
        <f>IF(B1033&lt;&gt;"",VLOOKUP(B1033,'Agents Postes'!E$3:F$17,2,FALSE),"")</f>
        <v/>
      </c>
      <c r="B1033" s="57"/>
      <c r="C1033" s="58"/>
      <c r="D1033" s="59"/>
      <c r="E1033" s="59"/>
      <c r="F1033" s="60"/>
      <c r="G1033" s="61"/>
      <c r="H1033" s="60"/>
      <c r="I1033" s="61"/>
      <c r="J1033" s="63"/>
      <c r="K1033" s="59"/>
      <c r="L1033" s="62"/>
      <c r="M1033" s="52"/>
      <c r="N1033" s="130"/>
      <c r="P1033" s="65" t="str">
        <f t="shared" si="252"/>
        <v>NC</v>
      </c>
      <c r="X1033" s="89"/>
      <c r="Y1033" s="89" t="str">
        <f t="shared" si="242"/>
        <v/>
      </c>
      <c r="Z1033" s="89" t="str">
        <f t="shared" si="243"/>
        <v/>
      </c>
      <c r="AA1033" s="89" t="str">
        <f t="shared" si="244"/>
        <v/>
      </c>
      <c r="AB1033" s="89" t="str">
        <f t="shared" si="245"/>
        <v/>
      </c>
      <c r="AC1033" s="89" t="str">
        <f t="shared" si="246"/>
        <v/>
      </c>
      <c r="AD1033" s="100" t="str">
        <f t="shared" si="253"/>
        <v/>
      </c>
      <c r="AE1033" s="104" t="str">
        <f t="shared" si="254"/>
        <v/>
      </c>
      <c r="AF1033" s="108" t="str">
        <f>IF(AE1033&lt;&gt;"",HLOOKUP(AE1033,Controle!$2:$3,2,FALSE)+3,"")</f>
        <v/>
      </c>
      <c r="AG1033" s="104" t="str">
        <f>IF(AE1033&lt;&gt;"",HLOOKUP(AE1033,Controle!$2:$3,2,FALSE)+HLOOKUP(AE1033,Controle!$2:$3,2,FALSE)*14-8,"")</f>
        <v/>
      </c>
      <c r="AH1033" s="105" t="str">
        <f>IF(AJ1033&lt;&gt;"",HLOOKUP(AJ1033,Controle!$2:$3,2,FALSE)+HLOOKUP(AJ1033,Controle!$2:$3,2,FALSE)*14-8,"")</f>
        <v/>
      </c>
      <c r="AI1033" s="108" t="str">
        <f>IF(AJ1033&lt;&gt;"",HLOOKUP(AJ1033,Controle!$2:$3,2,FALSE)+3,"")</f>
        <v/>
      </c>
      <c r="AJ1033" s="105" t="str">
        <f t="shared" si="255"/>
        <v/>
      </c>
      <c r="AK1033" s="101" t="str">
        <f t="shared" si="256"/>
        <v/>
      </c>
      <c r="AL1033" s="89" t="str">
        <f t="shared" si="247"/>
        <v/>
      </c>
      <c r="AM1033" s="89" t="str">
        <f t="shared" si="248"/>
        <v/>
      </c>
      <c r="AN1033" s="89" t="str">
        <f t="shared" si="249"/>
        <v/>
      </c>
      <c r="AO1033" s="89" t="str">
        <f t="shared" si="250"/>
        <v/>
      </c>
      <c r="AP1033" s="89" t="str">
        <f t="shared" si="251"/>
        <v/>
      </c>
    </row>
    <row r="1034" spans="1:42">
      <c r="A1034" t="str">
        <f>IF(B1034&lt;&gt;"",VLOOKUP(B1034,'Agents Postes'!E$3:F$17,2,FALSE),"")</f>
        <v/>
      </c>
      <c r="B1034" s="47"/>
      <c r="C1034" s="53"/>
      <c r="D1034" s="49"/>
      <c r="E1034" s="49"/>
      <c r="F1034" s="54"/>
      <c r="G1034" s="50"/>
      <c r="H1034" s="54"/>
      <c r="I1034" s="50"/>
      <c r="J1034" s="56"/>
      <c r="K1034" s="49"/>
      <c r="L1034" s="55"/>
      <c r="M1034" s="52"/>
      <c r="N1034" s="131"/>
      <c r="P1034" s="64" t="str">
        <f t="shared" si="252"/>
        <v>NC</v>
      </c>
      <c r="X1034" s="89"/>
      <c r="Y1034" s="89" t="str">
        <f t="shared" si="242"/>
        <v/>
      </c>
      <c r="Z1034" s="89" t="str">
        <f t="shared" si="243"/>
        <v/>
      </c>
      <c r="AA1034" s="89" t="str">
        <f t="shared" si="244"/>
        <v/>
      </c>
      <c r="AB1034" s="89" t="str">
        <f t="shared" si="245"/>
        <v/>
      </c>
      <c r="AC1034" s="89" t="str">
        <f t="shared" si="246"/>
        <v/>
      </c>
      <c r="AD1034" s="100" t="str">
        <f t="shared" si="253"/>
        <v/>
      </c>
      <c r="AE1034" s="104" t="str">
        <f t="shared" si="254"/>
        <v/>
      </c>
      <c r="AF1034" s="108" t="str">
        <f>IF(AE1034&lt;&gt;"",HLOOKUP(AE1034,Controle!$2:$3,2,FALSE)+3,"")</f>
        <v/>
      </c>
      <c r="AG1034" s="104" t="str">
        <f>IF(AE1034&lt;&gt;"",HLOOKUP(AE1034,Controle!$2:$3,2,FALSE)+HLOOKUP(AE1034,Controle!$2:$3,2,FALSE)*14-8,"")</f>
        <v/>
      </c>
      <c r="AH1034" s="105" t="str">
        <f>IF(AJ1034&lt;&gt;"",HLOOKUP(AJ1034,Controle!$2:$3,2,FALSE)+HLOOKUP(AJ1034,Controle!$2:$3,2,FALSE)*14-8,"")</f>
        <v/>
      </c>
      <c r="AI1034" s="108" t="str">
        <f>IF(AJ1034&lt;&gt;"",HLOOKUP(AJ1034,Controle!$2:$3,2,FALSE)+3,"")</f>
        <v/>
      </c>
      <c r="AJ1034" s="105" t="str">
        <f t="shared" si="255"/>
        <v/>
      </c>
      <c r="AK1034" s="101" t="str">
        <f t="shared" si="256"/>
        <v/>
      </c>
      <c r="AL1034" s="89" t="str">
        <f t="shared" si="247"/>
        <v/>
      </c>
      <c r="AM1034" s="89" t="str">
        <f t="shared" si="248"/>
        <v/>
      </c>
      <c r="AN1034" s="89" t="str">
        <f t="shared" si="249"/>
        <v/>
      </c>
      <c r="AO1034" s="89" t="str">
        <f t="shared" si="250"/>
        <v/>
      </c>
      <c r="AP1034" s="89" t="str">
        <f t="shared" si="251"/>
        <v/>
      </c>
    </row>
    <row r="1035" spans="1:42">
      <c r="A1035" t="str">
        <f>IF(B1035&lt;&gt;"",VLOOKUP(B1035,'Agents Postes'!E$3:F$17,2,FALSE),"")</f>
        <v/>
      </c>
      <c r="B1035" s="57"/>
      <c r="C1035" s="58"/>
      <c r="D1035" s="59"/>
      <c r="E1035" s="59"/>
      <c r="F1035" s="60"/>
      <c r="G1035" s="61"/>
      <c r="H1035" s="60"/>
      <c r="I1035" s="61"/>
      <c r="J1035" s="63"/>
      <c r="K1035" s="59"/>
      <c r="L1035" s="62"/>
      <c r="M1035" s="52"/>
      <c r="N1035" s="130"/>
      <c r="P1035" s="65" t="str">
        <f t="shared" si="252"/>
        <v>NC</v>
      </c>
      <c r="X1035" s="89"/>
      <c r="Y1035" s="89" t="str">
        <f t="shared" si="242"/>
        <v/>
      </c>
      <c r="Z1035" s="89" t="str">
        <f t="shared" si="243"/>
        <v/>
      </c>
      <c r="AA1035" s="89" t="str">
        <f t="shared" si="244"/>
        <v/>
      </c>
      <c r="AB1035" s="89" t="str">
        <f t="shared" si="245"/>
        <v/>
      </c>
      <c r="AC1035" s="89" t="str">
        <f t="shared" si="246"/>
        <v/>
      </c>
      <c r="AD1035" s="100" t="str">
        <f t="shared" si="253"/>
        <v/>
      </c>
      <c r="AE1035" s="104" t="str">
        <f t="shared" si="254"/>
        <v/>
      </c>
      <c r="AF1035" s="108" t="str">
        <f>IF(AE1035&lt;&gt;"",HLOOKUP(AE1035,Controle!$2:$3,2,FALSE)+3,"")</f>
        <v/>
      </c>
      <c r="AG1035" s="104" t="str">
        <f>IF(AE1035&lt;&gt;"",HLOOKUP(AE1035,Controle!$2:$3,2,FALSE)+HLOOKUP(AE1035,Controle!$2:$3,2,FALSE)*14-8,"")</f>
        <v/>
      </c>
      <c r="AH1035" s="105" t="str">
        <f>IF(AJ1035&lt;&gt;"",HLOOKUP(AJ1035,Controle!$2:$3,2,FALSE)+HLOOKUP(AJ1035,Controle!$2:$3,2,FALSE)*14-8,"")</f>
        <v/>
      </c>
      <c r="AI1035" s="108" t="str">
        <f>IF(AJ1035&lt;&gt;"",HLOOKUP(AJ1035,Controle!$2:$3,2,FALSE)+3,"")</f>
        <v/>
      </c>
      <c r="AJ1035" s="105" t="str">
        <f t="shared" si="255"/>
        <v/>
      </c>
      <c r="AK1035" s="101" t="str">
        <f t="shared" si="256"/>
        <v/>
      </c>
      <c r="AL1035" s="89" t="str">
        <f t="shared" si="247"/>
        <v/>
      </c>
      <c r="AM1035" s="89" t="str">
        <f t="shared" si="248"/>
        <v/>
      </c>
      <c r="AN1035" s="89" t="str">
        <f t="shared" si="249"/>
        <v/>
      </c>
      <c r="AO1035" s="89" t="str">
        <f t="shared" si="250"/>
        <v/>
      </c>
      <c r="AP1035" s="89" t="str">
        <f t="shared" si="251"/>
        <v/>
      </c>
    </row>
    <row r="1036" spans="1:42">
      <c r="A1036" t="str">
        <f>IF(B1036&lt;&gt;"",VLOOKUP(B1036,'Agents Postes'!E$3:F$17,2,FALSE),"")</f>
        <v/>
      </c>
      <c r="B1036" s="47"/>
      <c r="C1036" s="53"/>
      <c r="D1036" s="49"/>
      <c r="E1036" s="49"/>
      <c r="F1036" s="54"/>
      <c r="G1036" s="50"/>
      <c r="H1036" s="54"/>
      <c r="I1036" s="50"/>
      <c r="J1036" s="56"/>
      <c r="K1036" s="49"/>
      <c r="L1036" s="55"/>
      <c r="M1036" s="52"/>
      <c r="N1036" s="131"/>
      <c r="P1036" s="64" t="str">
        <f t="shared" si="252"/>
        <v>NC</v>
      </c>
      <c r="X1036" s="89"/>
      <c r="Y1036" s="89" t="str">
        <f t="shared" si="242"/>
        <v/>
      </c>
      <c r="Z1036" s="89" t="str">
        <f t="shared" si="243"/>
        <v/>
      </c>
      <c r="AA1036" s="89" t="str">
        <f t="shared" si="244"/>
        <v/>
      </c>
      <c r="AB1036" s="89" t="str">
        <f t="shared" si="245"/>
        <v/>
      </c>
      <c r="AC1036" s="89" t="str">
        <f t="shared" si="246"/>
        <v/>
      </c>
      <c r="AD1036" s="100" t="str">
        <f t="shared" si="253"/>
        <v/>
      </c>
      <c r="AE1036" s="104" t="str">
        <f t="shared" si="254"/>
        <v/>
      </c>
      <c r="AF1036" s="108" t="str">
        <f>IF(AE1036&lt;&gt;"",HLOOKUP(AE1036,Controle!$2:$3,2,FALSE)+3,"")</f>
        <v/>
      </c>
      <c r="AG1036" s="104" t="str">
        <f>IF(AE1036&lt;&gt;"",HLOOKUP(AE1036,Controle!$2:$3,2,FALSE)+HLOOKUP(AE1036,Controle!$2:$3,2,FALSE)*14-8,"")</f>
        <v/>
      </c>
      <c r="AH1036" s="105" t="str">
        <f>IF(AJ1036&lt;&gt;"",HLOOKUP(AJ1036,Controle!$2:$3,2,FALSE)+HLOOKUP(AJ1036,Controle!$2:$3,2,FALSE)*14-8,"")</f>
        <v/>
      </c>
      <c r="AI1036" s="108" t="str">
        <f>IF(AJ1036&lt;&gt;"",HLOOKUP(AJ1036,Controle!$2:$3,2,FALSE)+3,"")</f>
        <v/>
      </c>
      <c r="AJ1036" s="105" t="str">
        <f t="shared" si="255"/>
        <v/>
      </c>
      <c r="AK1036" s="101" t="str">
        <f t="shared" si="256"/>
        <v/>
      </c>
      <c r="AL1036" s="89" t="str">
        <f t="shared" si="247"/>
        <v/>
      </c>
      <c r="AM1036" s="89" t="str">
        <f t="shared" si="248"/>
        <v/>
      </c>
      <c r="AN1036" s="89" t="str">
        <f t="shared" si="249"/>
        <v/>
      </c>
      <c r="AO1036" s="89" t="str">
        <f t="shared" si="250"/>
        <v/>
      </c>
      <c r="AP1036" s="89" t="str">
        <f t="shared" si="251"/>
        <v/>
      </c>
    </row>
    <row r="1037" spans="1:42">
      <c r="A1037" t="str">
        <f>IF(B1037&lt;&gt;"",VLOOKUP(B1037,'Agents Postes'!E$3:F$17,2,FALSE),"")</f>
        <v/>
      </c>
      <c r="B1037" s="57"/>
      <c r="C1037" s="58"/>
      <c r="D1037" s="59"/>
      <c r="E1037" s="59"/>
      <c r="F1037" s="60"/>
      <c r="G1037" s="61"/>
      <c r="H1037" s="60"/>
      <c r="I1037" s="61"/>
      <c r="J1037" s="63"/>
      <c r="K1037" s="59"/>
      <c r="L1037" s="62"/>
      <c r="M1037" s="52"/>
      <c r="N1037" s="130"/>
      <c r="P1037" s="65" t="str">
        <f t="shared" si="252"/>
        <v>NC</v>
      </c>
      <c r="X1037" s="89"/>
      <c r="Y1037" s="89" t="str">
        <f t="shared" si="242"/>
        <v/>
      </c>
      <c r="Z1037" s="89" t="str">
        <f t="shared" si="243"/>
        <v/>
      </c>
      <c r="AA1037" s="89" t="str">
        <f t="shared" si="244"/>
        <v/>
      </c>
      <c r="AB1037" s="89" t="str">
        <f t="shared" si="245"/>
        <v/>
      </c>
      <c r="AC1037" s="89" t="str">
        <f t="shared" si="246"/>
        <v/>
      </c>
      <c r="AD1037" s="100" t="str">
        <f t="shared" si="253"/>
        <v/>
      </c>
      <c r="AE1037" s="104" t="str">
        <f t="shared" si="254"/>
        <v/>
      </c>
      <c r="AF1037" s="108" t="str">
        <f>IF(AE1037&lt;&gt;"",HLOOKUP(AE1037,Controle!$2:$3,2,FALSE)+3,"")</f>
        <v/>
      </c>
      <c r="AG1037" s="104" t="str">
        <f>IF(AE1037&lt;&gt;"",HLOOKUP(AE1037,Controle!$2:$3,2,FALSE)+HLOOKUP(AE1037,Controle!$2:$3,2,FALSE)*14-8,"")</f>
        <v/>
      </c>
      <c r="AH1037" s="105" t="str">
        <f>IF(AJ1037&lt;&gt;"",HLOOKUP(AJ1037,Controle!$2:$3,2,FALSE)+HLOOKUP(AJ1037,Controle!$2:$3,2,FALSE)*14-8,"")</f>
        <v/>
      </c>
      <c r="AI1037" s="108" t="str">
        <f>IF(AJ1037&lt;&gt;"",HLOOKUP(AJ1037,Controle!$2:$3,2,FALSE)+3,"")</f>
        <v/>
      </c>
      <c r="AJ1037" s="105" t="str">
        <f t="shared" si="255"/>
        <v/>
      </c>
      <c r="AK1037" s="101" t="str">
        <f t="shared" si="256"/>
        <v/>
      </c>
      <c r="AL1037" s="89" t="str">
        <f t="shared" si="247"/>
        <v/>
      </c>
      <c r="AM1037" s="89" t="str">
        <f t="shared" si="248"/>
        <v/>
      </c>
      <c r="AN1037" s="89" t="str">
        <f t="shared" si="249"/>
        <v/>
      </c>
      <c r="AO1037" s="89" t="str">
        <f t="shared" si="250"/>
        <v/>
      </c>
      <c r="AP1037" s="89" t="str">
        <f t="shared" si="251"/>
        <v/>
      </c>
    </row>
    <row r="1038" spans="1:42">
      <c r="A1038" t="str">
        <f>IF(B1038&lt;&gt;"",VLOOKUP(B1038,'Agents Postes'!E$3:F$17,2,FALSE),"")</f>
        <v/>
      </c>
      <c r="B1038" s="47"/>
      <c r="C1038" s="53"/>
      <c r="D1038" s="49"/>
      <c r="E1038" s="49"/>
      <c r="F1038" s="54"/>
      <c r="G1038" s="50"/>
      <c r="H1038" s="54"/>
      <c r="I1038" s="50"/>
      <c r="J1038" s="56"/>
      <c r="K1038" s="49"/>
      <c r="L1038" s="55"/>
      <c r="M1038" s="52"/>
      <c r="N1038" s="131"/>
      <c r="P1038" s="64" t="str">
        <f t="shared" si="252"/>
        <v>NC</v>
      </c>
      <c r="X1038" s="89"/>
      <c r="Y1038" s="89" t="str">
        <f t="shared" si="242"/>
        <v/>
      </c>
      <c r="Z1038" s="89" t="str">
        <f t="shared" si="243"/>
        <v/>
      </c>
      <c r="AA1038" s="89" t="str">
        <f t="shared" si="244"/>
        <v/>
      </c>
      <c r="AB1038" s="89" t="str">
        <f t="shared" si="245"/>
        <v/>
      </c>
      <c r="AC1038" s="89" t="str">
        <f t="shared" si="246"/>
        <v/>
      </c>
      <c r="AD1038" s="100" t="str">
        <f t="shared" si="253"/>
        <v/>
      </c>
      <c r="AE1038" s="104" t="str">
        <f t="shared" si="254"/>
        <v/>
      </c>
      <c r="AF1038" s="108" t="str">
        <f>IF(AE1038&lt;&gt;"",HLOOKUP(AE1038,Controle!$2:$3,2,FALSE)+3,"")</f>
        <v/>
      </c>
      <c r="AG1038" s="104" t="str">
        <f>IF(AE1038&lt;&gt;"",HLOOKUP(AE1038,Controle!$2:$3,2,FALSE)+HLOOKUP(AE1038,Controle!$2:$3,2,FALSE)*14-8,"")</f>
        <v/>
      </c>
      <c r="AH1038" s="105" t="str">
        <f>IF(AJ1038&lt;&gt;"",HLOOKUP(AJ1038,Controle!$2:$3,2,FALSE)+HLOOKUP(AJ1038,Controle!$2:$3,2,FALSE)*14-8,"")</f>
        <v/>
      </c>
      <c r="AI1038" s="108" t="str">
        <f>IF(AJ1038&lt;&gt;"",HLOOKUP(AJ1038,Controle!$2:$3,2,FALSE)+3,"")</f>
        <v/>
      </c>
      <c r="AJ1038" s="105" t="str">
        <f t="shared" si="255"/>
        <v/>
      </c>
      <c r="AK1038" s="101" t="str">
        <f t="shared" si="256"/>
        <v/>
      </c>
      <c r="AL1038" s="89" t="str">
        <f t="shared" si="247"/>
        <v/>
      </c>
      <c r="AM1038" s="89" t="str">
        <f t="shared" si="248"/>
        <v/>
      </c>
      <c r="AN1038" s="89" t="str">
        <f t="shared" si="249"/>
        <v/>
      </c>
      <c r="AO1038" s="89" t="str">
        <f t="shared" si="250"/>
        <v/>
      </c>
      <c r="AP1038" s="89" t="str">
        <f t="shared" si="251"/>
        <v/>
      </c>
    </row>
    <row r="1039" spans="1:42">
      <c r="A1039" t="str">
        <f>IF(B1039&lt;&gt;"",VLOOKUP(B1039,'Agents Postes'!E$3:F$17,2,FALSE),"")</f>
        <v/>
      </c>
      <c r="B1039" s="57"/>
      <c r="C1039" s="58"/>
      <c r="D1039" s="59"/>
      <c r="E1039" s="59"/>
      <c r="F1039" s="60"/>
      <c r="G1039" s="61"/>
      <c r="H1039" s="60"/>
      <c r="I1039" s="61"/>
      <c r="J1039" s="63"/>
      <c r="K1039" s="59"/>
      <c r="L1039" s="62"/>
      <c r="M1039" s="52"/>
      <c r="N1039" s="130"/>
      <c r="P1039" s="65" t="str">
        <f t="shared" si="252"/>
        <v>NC</v>
      </c>
      <c r="X1039" s="89"/>
      <c r="Y1039" s="89" t="str">
        <f t="shared" si="242"/>
        <v/>
      </c>
      <c r="Z1039" s="89" t="str">
        <f t="shared" si="243"/>
        <v/>
      </c>
      <c r="AA1039" s="89" t="str">
        <f t="shared" si="244"/>
        <v/>
      </c>
      <c r="AB1039" s="89" t="str">
        <f t="shared" si="245"/>
        <v/>
      </c>
      <c r="AC1039" s="89" t="str">
        <f t="shared" si="246"/>
        <v/>
      </c>
      <c r="AD1039" s="100" t="str">
        <f t="shared" si="253"/>
        <v/>
      </c>
      <c r="AE1039" s="104" t="str">
        <f t="shared" si="254"/>
        <v/>
      </c>
      <c r="AF1039" s="108" t="str">
        <f>IF(AE1039&lt;&gt;"",HLOOKUP(AE1039,Controle!$2:$3,2,FALSE)+3,"")</f>
        <v/>
      </c>
      <c r="AG1039" s="104" t="str">
        <f>IF(AE1039&lt;&gt;"",HLOOKUP(AE1039,Controle!$2:$3,2,FALSE)+HLOOKUP(AE1039,Controle!$2:$3,2,FALSE)*14-8,"")</f>
        <v/>
      </c>
      <c r="AH1039" s="105" t="str">
        <f>IF(AJ1039&lt;&gt;"",HLOOKUP(AJ1039,Controle!$2:$3,2,FALSE)+HLOOKUP(AJ1039,Controle!$2:$3,2,FALSE)*14-8,"")</f>
        <v/>
      </c>
      <c r="AI1039" s="108" t="str">
        <f>IF(AJ1039&lt;&gt;"",HLOOKUP(AJ1039,Controle!$2:$3,2,FALSE)+3,"")</f>
        <v/>
      </c>
      <c r="AJ1039" s="105" t="str">
        <f t="shared" si="255"/>
        <v/>
      </c>
      <c r="AK1039" s="101" t="str">
        <f t="shared" si="256"/>
        <v/>
      </c>
      <c r="AL1039" s="89" t="str">
        <f t="shared" si="247"/>
        <v/>
      </c>
      <c r="AM1039" s="89" t="str">
        <f t="shared" si="248"/>
        <v/>
      </c>
      <c r="AN1039" s="89" t="str">
        <f t="shared" si="249"/>
        <v/>
      </c>
      <c r="AO1039" s="89" t="str">
        <f t="shared" si="250"/>
        <v/>
      </c>
      <c r="AP1039" s="89" t="str">
        <f t="shared" si="251"/>
        <v/>
      </c>
    </row>
    <row r="1040" spans="1:42">
      <c r="A1040" t="str">
        <f>IF(B1040&lt;&gt;"",VLOOKUP(B1040,'Agents Postes'!E$3:F$17,2,FALSE),"")</f>
        <v/>
      </c>
      <c r="B1040" s="47"/>
      <c r="C1040" s="53"/>
      <c r="D1040" s="49"/>
      <c r="E1040" s="49"/>
      <c r="F1040" s="54"/>
      <c r="G1040" s="50"/>
      <c r="H1040" s="54"/>
      <c r="I1040" s="50"/>
      <c r="J1040" s="56"/>
      <c r="K1040" s="49"/>
      <c r="L1040" s="55"/>
      <c r="M1040" s="52"/>
      <c r="N1040" s="131"/>
      <c r="P1040" s="64" t="str">
        <f t="shared" si="252"/>
        <v>NC</v>
      </c>
      <c r="X1040" s="89"/>
      <c r="Y1040" s="89" t="str">
        <f t="shared" si="242"/>
        <v/>
      </c>
      <c r="Z1040" s="89" t="str">
        <f t="shared" si="243"/>
        <v/>
      </c>
      <c r="AA1040" s="89" t="str">
        <f t="shared" si="244"/>
        <v/>
      </c>
      <c r="AB1040" s="89" t="str">
        <f t="shared" si="245"/>
        <v/>
      </c>
      <c r="AC1040" s="89" t="str">
        <f t="shared" si="246"/>
        <v/>
      </c>
      <c r="AD1040" s="100" t="str">
        <f t="shared" si="253"/>
        <v/>
      </c>
      <c r="AE1040" s="104" t="str">
        <f t="shared" si="254"/>
        <v/>
      </c>
      <c r="AF1040" s="108" t="str">
        <f>IF(AE1040&lt;&gt;"",HLOOKUP(AE1040,Controle!$2:$3,2,FALSE)+3,"")</f>
        <v/>
      </c>
      <c r="AG1040" s="104" t="str">
        <f>IF(AE1040&lt;&gt;"",HLOOKUP(AE1040,Controle!$2:$3,2,FALSE)+HLOOKUP(AE1040,Controle!$2:$3,2,FALSE)*14-8,"")</f>
        <v/>
      </c>
      <c r="AH1040" s="105" t="str">
        <f>IF(AJ1040&lt;&gt;"",HLOOKUP(AJ1040,Controle!$2:$3,2,FALSE)+HLOOKUP(AJ1040,Controle!$2:$3,2,FALSE)*14-8,"")</f>
        <v/>
      </c>
      <c r="AI1040" s="108" t="str">
        <f>IF(AJ1040&lt;&gt;"",HLOOKUP(AJ1040,Controle!$2:$3,2,FALSE)+3,"")</f>
        <v/>
      </c>
      <c r="AJ1040" s="105" t="str">
        <f t="shared" si="255"/>
        <v/>
      </c>
      <c r="AK1040" s="101" t="str">
        <f t="shared" si="256"/>
        <v/>
      </c>
      <c r="AL1040" s="89" t="str">
        <f t="shared" si="247"/>
        <v/>
      </c>
      <c r="AM1040" s="89" t="str">
        <f t="shared" si="248"/>
        <v/>
      </c>
      <c r="AN1040" s="89" t="str">
        <f t="shared" si="249"/>
        <v/>
      </c>
      <c r="AO1040" s="89" t="str">
        <f t="shared" si="250"/>
        <v/>
      </c>
      <c r="AP1040" s="89" t="str">
        <f t="shared" si="251"/>
        <v/>
      </c>
    </row>
    <row r="1041" spans="1:42">
      <c r="A1041" t="str">
        <f>IF(B1041&lt;&gt;"",VLOOKUP(B1041,'Agents Postes'!E$3:F$17,2,FALSE),"")</f>
        <v/>
      </c>
      <c r="B1041" s="57"/>
      <c r="C1041" s="58"/>
      <c r="D1041" s="59"/>
      <c r="E1041" s="59"/>
      <c r="F1041" s="60"/>
      <c r="G1041" s="61"/>
      <c r="H1041" s="60"/>
      <c r="I1041" s="61"/>
      <c r="J1041" s="63"/>
      <c r="K1041" s="59"/>
      <c r="L1041" s="62"/>
      <c r="M1041" s="52"/>
      <c r="N1041" s="130"/>
      <c r="P1041" s="65" t="str">
        <f t="shared" si="252"/>
        <v>NC</v>
      </c>
      <c r="X1041" s="89"/>
      <c r="Y1041" s="89" t="str">
        <f t="shared" si="242"/>
        <v/>
      </c>
      <c r="Z1041" s="89" t="str">
        <f t="shared" si="243"/>
        <v/>
      </c>
      <c r="AA1041" s="89" t="str">
        <f t="shared" si="244"/>
        <v/>
      </c>
      <c r="AB1041" s="89" t="str">
        <f t="shared" si="245"/>
        <v/>
      </c>
      <c r="AC1041" s="89" t="str">
        <f t="shared" si="246"/>
        <v/>
      </c>
      <c r="AD1041" s="100" t="str">
        <f t="shared" si="253"/>
        <v/>
      </c>
      <c r="AE1041" s="104" t="str">
        <f t="shared" si="254"/>
        <v/>
      </c>
      <c r="AF1041" s="108" t="str">
        <f>IF(AE1041&lt;&gt;"",HLOOKUP(AE1041,Controle!$2:$3,2,FALSE)+3,"")</f>
        <v/>
      </c>
      <c r="AG1041" s="104" t="str">
        <f>IF(AE1041&lt;&gt;"",HLOOKUP(AE1041,Controle!$2:$3,2,FALSE)+HLOOKUP(AE1041,Controle!$2:$3,2,FALSE)*14-8,"")</f>
        <v/>
      </c>
      <c r="AH1041" s="105" t="str">
        <f>IF(AJ1041&lt;&gt;"",HLOOKUP(AJ1041,Controle!$2:$3,2,FALSE)+HLOOKUP(AJ1041,Controle!$2:$3,2,FALSE)*14-8,"")</f>
        <v/>
      </c>
      <c r="AI1041" s="108" t="str">
        <f>IF(AJ1041&lt;&gt;"",HLOOKUP(AJ1041,Controle!$2:$3,2,FALSE)+3,"")</f>
        <v/>
      </c>
      <c r="AJ1041" s="105" t="str">
        <f t="shared" si="255"/>
        <v/>
      </c>
      <c r="AK1041" s="101" t="str">
        <f t="shared" si="256"/>
        <v/>
      </c>
      <c r="AL1041" s="89" t="str">
        <f t="shared" si="247"/>
        <v/>
      </c>
      <c r="AM1041" s="89" t="str">
        <f t="shared" si="248"/>
        <v/>
      </c>
      <c r="AN1041" s="89" t="str">
        <f t="shared" si="249"/>
        <v/>
      </c>
      <c r="AO1041" s="89" t="str">
        <f t="shared" si="250"/>
        <v/>
      </c>
      <c r="AP1041" s="89" t="str">
        <f t="shared" si="251"/>
        <v/>
      </c>
    </row>
    <row r="1042" spans="1:42">
      <c r="A1042" t="str">
        <f>IF(B1042&lt;&gt;"",VLOOKUP(B1042,'Agents Postes'!E$3:F$17,2,FALSE),"")</f>
        <v/>
      </c>
      <c r="B1042" s="47"/>
      <c r="C1042" s="53"/>
      <c r="D1042" s="49"/>
      <c r="E1042" s="49"/>
      <c r="F1042" s="54"/>
      <c r="G1042" s="50"/>
      <c r="H1042" s="54"/>
      <c r="I1042" s="50"/>
      <c r="J1042" s="56"/>
      <c r="K1042" s="49"/>
      <c r="L1042" s="55"/>
      <c r="M1042" s="52"/>
      <c r="N1042" s="131"/>
      <c r="P1042" s="64" t="str">
        <f t="shared" si="252"/>
        <v>NC</v>
      </c>
      <c r="X1042" s="89"/>
      <c r="Y1042" s="89" t="str">
        <f t="shared" si="242"/>
        <v/>
      </c>
      <c r="Z1042" s="89" t="str">
        <f t="shared" si="243"/>
        <v/>
      </c>
      <c r="AA1042" s="89" t="str">
        <f t="shared" si="244"/>
        <v/>
      </c>
      <c r="AB1042" s="89" t="str">
        <f t="shared" si="245"/>
        <v/>
      </c>
      <c r="AC1042" s="89" t="str">
        <f t="shared" si="246"/>
        <v/>
      </c>
      <c r="AD1042" s="100" t="str">
        <f t="shared" si="253"/>
        <v/>
      </c>
      <c r="AE1042" s="104" t="str">
        <f t="shared" si="254"/>
        <v/>
      </c>
      <c r="AF1042" s="108" t="str">
        <f>IF(AE1042&lt;&gt;"",HLOOKUP(AE1042,Controle!$2:$3,2,FALSE)+3,"")</f>
        <v/>
      </c>
      <c r="AG1042" s="104" t="str">
        <f>IF(AE1042&lt;&gt;"",HLOOKUP(AE1042,Controle!$2:$3,2,FALSE)+HLOOKUP(AE1042,Controle!$2:$3,2,FALSE)*14-8,"")</f>
        <v/>
      </c>
      <c r="AH1042" s="105" t="str">
        <f>IF(AJ1042&lt;&gt;"",HLOOKUP(AJ1042,Controle!$2:$3,2,FALSE)+HLOOKUP(AJ1042,Controle!$2:$3,2,FALSE)*14-8,"")</f>
        <v/>
      </c>
      <c r="AI1042" s="108" t="str">
        <f>IF(AJ1042&lt;&gt;"",HLOOKUP(AJ1042,Controle!$2:$3,2,FALSE)+3,"")</f>
        <v/>
      </c>
      <c r="AJ1042" s="105" t="str">
        <f t="shared" si="255"/>
        <v/>
      </c>
      <c r="AK1042" s="101" t="str">
        <f t="shared" si="256"/>
        <v/>
      </c>
      <c r="AL1042" s="89" t="str">
        <f t="shared" si="247"/>
        <v/>
      </c>
      <c r="AM1042" s="89" t="str">
        <f t="shared" si="248"/>
        <v/>
      </c>
      <c r="AN1042" s="89" t="str">
        <f t="shared" si="249"/>
        <v/>
      </c>
      <c r="AO1042" s="89" t="str">
        <f t="shared" si="250"/>
        <v/>
      </c>
      <c r="AP1042" s="89" t="str">
        <f t="shared" si="251"/>
        <v/>
      </c>
    </row>
    <row r="1043" spans="1:42">
      <c r="A1043" t="str">
        <f>IF(B1043&lt;&gt;"",VLOOKUP(B1043,'Agents Postes'!E$3:F$17,2,FALSE),"")</f>
        <v/>
      </c>
      <c r="B1043" s="57"/>
      <c r="C1043" s="58"/>
      <c r="D1043" s="59"/>
      <c r="E1043" s="59"/>
      <c r="F1043" s="60"/>
      <c r="G1043" s="61"/>
      <c r="H1043" s="60"/>
      <c r="I1043" s="61"/>
      <c r="J1043" s="63"/>
      <c r="K1043" s="59"/>
      <c r="L1043" s="62"/>
      <c r="M1043" s="52"/>
      <c r="N1043" s="130"/>
      <c r="P1043" s="65" t="str">
        <f t="shared" si="252"/>
        <v>NC</v>
      </c>
      <c r="X1043" s="89"/>
      <c r="Y1043" s="89" t="str">
        <f t="shared" si="242"/>
        <v/>
      </c>
      <c r="Z1043" s="89" t="str">
        <f t="shared" si="243"/>
        <v/>
      </c>
      <c r="AA1043" s="89" t="str">
        <f t="shared" si="244"/>
        <v/>
      </c>
      <c r="AB1043" s="89" t="str">
        <f t="shared" si="245"/>
        <v/>
      </c>
      <c r="AC1043" s="89" t="str">
        <f t="shared" si="246"/>
        <v/>
      </c>
      <c r="AD1043" s="100" t="str">
        <f t="shared" si="253"/>
        <v/>
      </c>
      <c r="AE1043" s="104" t="str">
        <f t="shared" si="254"/>
        <v/>
      </c>
      <c r="AF1043" s="108" t="str">
        <f>IF(AE1043&lt;&gt;"",HLOOKUP(AE1043,Controle!$2:$3,2,FALSE)+3,"")</f>
        <v/>
      </c>
      <c r="AG1043" s="104" t="str">
        <f>IF(AE1043&lt;&gt;"",HLOOKUP(AE1043,Controle!$2:$3,2,FALSE)+HLOOKUP(AE1043,Controle!$2:$3,2,FALSE)*14-8,"")</f>
        <v/>
      </c>
      <c r="AH1043" s="105" t="str">
        <f>IF(AJ1043&lt;&gt;"",HLOOKUP(AJ1043,Controle!$2:$3,2,FALSE)+HLOOKUP(AJ1043,Controle!$2:$3,2,FALSE)*14-8,"")</f>
        <v/>
      </c>
      <c r="AI1043" s="108" t="str">
        <f>IF(AJ1043&lt;&gt;"",HLOOKUP(AJ1043,Controle!$2:$3,2,FALSE)+3,"")</f>
        <v/>
      </c>
      <c r="AJ1043" s="105" t="str">
        <f t="shared" si="255"/>
        <v/>
      </c>
      <c r="AK1043" s="101" t="str">
        <f t="shared" si="256"/>
        <v/>
      </c>
      <c r="AL1043" s="89" t="str">
        <f t="shared" si="247"/>
        <v/>
      </c>
      <c r="AM1043" s="89" t="str">
        <f t="shared" si="248"/>
        <v/>
      </c>
      <c r="AN1043" s="89" t="str">
        <f t="shared" si="249"/>
        <v/>
      </c>
      <c r="AO1043" s="89" t="str">
        <f t="shared" si="250"/>
        <v/>
      </c>
      <c r="AP1043" s="89" t="str">
        <f t="shared" si="251"/>
        <v/>
      </c>
    </row>
    <row r="1044" spans="1:42">
      <c r="A1044" t="str">
        <f>IF(B1044&lt;&gt;"",VLOOKUP(B1044,'Agents Postes'!E$3:F$17,2,FALSE),"")</f>
        <v/>
      </c>
      <c r="B1044" s="47"/>
      <c r="C1044" s="53"/>
      <c r="D1044" s="49"/>
      <c r="E1044" s="49"/>
      <c r="F1044" s="54"/>
      <c r="G1044" s="50"/>
      <c r="H1044" s="54"/>
      <c r="I1044" s="50"/>
      <c r="J1044" s="56"/>
      <c r="K1044" s="49"/>
      <c r="L1044" s="55"/>
      <c r="M1044" s="52"/>
      <c r="N1044" s="131"/>
      <c r="P1044" s="64" t="str">
        <f t="shared" si="252"/>
        <v>NC</v>
      </c>
      <c r="X1044" s="89"/>
      <c r="Y1044" s="89" t="str">
        <f t="shared" si="242"/>
        <v/>
      </c>
      <c r="Z1044" s="89" t="str">
        <f t="shared" si="243"/>
        <v/>
      </c>
      <c r="AA1044" s="89" t="str">
        <f t="shared" si="244"/>
        <v/>
      </c>
      <c r="AB1044" s="89" t="str">
        <f t="shared" si="245"/>
        <v/>
      </c>
      <c r="AC1044" s="89" t="str">
        <f t="shared" si="246"/>
        <v/>
      </c>
      <c r="AD1044" s="100" t="str">
        <f t="shared" si="253"/>
        <v/>
      </c>
      <c r="AE1044" s="104" t="str">
        <f t="shared" si="254"/>
        <v/>
      </c>
      <c r="AF1044" s="108" t="str">
        <f>IF(AE1044&lt;&gt;"",HLOOKUP(AE1044,Controle!$2:$3,2,FALSE)+3,"")</f>
        <v/>
      </c>
      <c r="AG1044" s="104" t="str">
        <f>IF(AE1044&lt;&gt;"",HLOOKUP(AE1044,Controle!$2:$3,2,FALSE)+HLOOKUP(AE1044,Controle!$2:$3,2,FALSE)*14-8,"")</f>
        <v/>
      </c>
      <c r="AH1044" s="105" t="str">
        <f>IF(AJ1044&lt;&gt;"",HLOOKUP(AJ1044,Controle!$2:$3,2,FALSE)+HLOOKUP(AJ1044,Controle!$2:$3,2,FALSE)*14-8,"")</f>
        <v/>
      </c>
      <c r="AI1044" s="108" t="str">
        <f>IF(AJ1044&lt;&gt;"",HLOOKUP(AJ1044,Controle!$2:$3,2,FALSE)+3,"")</f>
        <v/>
      </c>
      <c r="AJ1044" s="105" t="str">
        <f t="shared" si="255"/>
        <v/>
      </c>
      <c r="AK1044" s="101" t="str">
        <f t="shared" si="256"/>
        <v/>
      </c>
      <c r="AL1044" s="89" t="str">
        <f t="shared" si="247"/>
        <v/>
      </c>
      <c r="AM1044" s="89" t="str">
        <f t="shared" si="248"/>
        <v/>
      </c>
      <c r="AN1044" s="89" t="str">
        <f t="shared" si="249"/>
        <v/>
      </c>
      <c r="AO1044" s="89" t="str">
        <f t="shared" si="250"/>
        <v/>
      </c>
      <c r="AP1044" s="89" t="str">
        <f t="shared" si="251"/>
        <v/>
      </c>
    </row>
    <row r="1045" spans="1:42">
      <c r="A1045" t="str">
        <f>IF(B1045&lt;&gt;"",VLOOKUP(B1045,'Agents Postes'!E$3:F$17,2,FALSE),"")</f>
        <v/>
      </c>
      <c r="B1045" s="57"/>
      <c r="C1045" s="58"/>
      <c r="D1045" s="59"/>
      <c r="E1045" s="59"/>
      <c r="F1045" s="60"/>
      <c r="G1045" s="61"/>
      <c r="H1045" s="60"/>
      <c r="I1045" s="61"/>
      <c r="J1045" s="63"/>
      <c r="K1045" s="59"/>
      <c r="L1045" s="62"/>
      <c r="M1045" s="52"/>
      <c r="N1045" s="130"/>
      <c r="P1045" s="65" t="str">
        <f t="shared" si="252"/>
        <v>NC</v>
      </c>
      <c r="X1045" s="89"/>
      <c r="Y1045" s="89" t="str">
        <f t="shared" si="242"/>
        <v/>
      </c>
      <c r="Z1045" s="89" t="str">
        <f t="shared" si="243"/>
        <v/>
      </c>
      <c r="AA1045" s="89" t="str">
        <f t="shared" si="244"/>
        <v/>
      </c>
      <c r="AB1045" s="89" t="str">
        <f t="shared" si="245"/>
        <v/>
      </c>
      <c r="AC1045" s="89" t="str">
        <f t="shared" si="246"/>
        <v/>
      </c>
      <c r="AD1045" s="100" t="str">
        <f t="shared" si="253"/>
        <v/>
      </c>
      <c r="AE1045" s="104" t="str">
        <f t="shared" si="254"/>
        <v/>
      </c>
      <c r="AF1045" s="108" t="str">
        <f>IF(AE1045&lt;&gt;"",HLOOKUP(AE1045,Controle!$2:$3,2,FALSE)+3,"")</f>
        <v/>
      </c>
      <c r="AG1045" s="104" t="str">
        <f>IF(AE1045&lt;&gt;"",HLOOKUP(AE1045,Controle!$2:$3,2,FALSE)+HLOOKUP(AE1045,Controle!$2:$3,2,FALSE)*14-8,"")</f>
        <v/>
      </c>
      <c r="AH1045" s="105" t="str">
        <f>IF(AJ1045&lt;&gt;"",HLOOKUP(AJ1045,Controle!$2:$3,2,FALSE)+HLOOKUP(AJ1045,Controle!$2:$3,2,FALSE)*14-8,"")</f>
        <v/>
      </c>
      <c r="AI1045" s="108" t="str">
        <f>IF(AJ1045&lt;&gt;"",HLOOKUP(AJ1045,Controle!$2:$3,2,FALSE)+3,"")</f>
        <v/>
      </c>
      <c r="AJ1045" s="105" t="str">
        <f t="shared" si="255"/>
        <v/>
      </c>
      <c r="AK1045" s="101" t="str">
        <f t="shared" si="256"/>
        <v/>
      </c>
      <c r="AL1045" s="89" t="str">
        <f t="shared" si="247"/>
        <v/>
      </c>
      <c r="AM1045" s="89" t="str">
        <f t="shared" si="248"/>
        <v/>
      </c>
      <c r="AN1045" s="89" t="str">
        <f t="shared" si="249"/>
        <v/>
      </c>
      <c r="AO1045" s="89" t="str">
        <f t="shared" si="250"/>
        <v/>
      </c>
      <c r="AP1045" s="89" t="str">
        <f t="shared" si="251"/>
        <v/>
      </c>
    </row>
    <row r="1046" spans="1:42">
      <c r="A1046" t="str">
        <f>IF(B1046&lt;&gt;"",VLOOKUP(B1046,'Agents Postes'!E$3:F$17,2,FALSE),"")</f>
        <v/>
      </c>
      <c r="B1046" s="47"/>
      <c r="C1046" s="53"/>
      <c r="D1046" s="49"/>
      <c r="E1046" s="49"/>
      <c r="F1046" s="54"/>
      <c r="G1046" s="50"/>
      <c r="H1046" s="54"/>
      <c r="I1046" s="50"/>
      <c r="J1046" s="56"/>
      <c r="K1046" s="49"/>
      <c r="L1046" s="55"/>
      <c r="M1046" s="52"/>
      <c r="N1046" s="131"/>
      <c r="P1046" s="64" t="str">
        <f t="shared" si="252"/>
        <v>NC</v>
      </c>
      <c r="X1046" s="89"/>
      <c r="Y1046" s="89" t="str">
        <f t="shared" si="242"/>
        <v/>
      </c>
      <c r="Z1046" s="89" t="str">
        <f t="shared" si="243"/>
        <v/>
      </c>
      <c r="AA1046" s="89" t="str">
        <f t="shared" si="244"/>
        <v/>
      </c>
      <c r="AB1046" s="89" t="str">
        <f t="shared" si="245"/>
        <v/>
      </c>
      <c r="AC1046" s="89" t="str">
        <f t="shared" si="246"/>
        <v/>
      </c>
      <c r="AD1046" s="100" t="str">
        <f t="shared" si="253"/>
        <v/>
      </c>
      <c r="AE1046" s="104" t="str">
        <f t="shared" si="254"/>
        <v/>
      </c>
      <c r="AF1046" s="108" t="str">
        <f>IF(AE1046&lt;&gt;"",HLOOKUP(AE1046,Controle!$2:$3,2,FALSE)+3,"")</f>
        <v/>
      </c>
      <c r="AG1046" s="104" t="str">
        <f>IF(AE1046&lt;&gt;"",HLOOKUP(AE1046,Controle!$2:$3,2,FALSE)+HLOOKUP(AE1046,Controle!$2:$3,2,FALSE)*14-8,"")</f>
        <v/>
      </c>
      <c r="AH1046" s="105" t="str">
        <f>IF(AJ1046&lt;&gt;"",HLOOKUP(AJ1046,Controle!$2:$3,2,FALSE)+HLOOKUP(AJ1046,Controle!$2:$3,2,FALSE)*14-8,"")</f>
        <v/>
      </c>
      <c r="AI1046" s="108" t="str">
        <f>IF(AJ1046&lt;&gt;"",HLOOKUP(AJ1046,Controle!$2:$3,2,FALSE)+3,"")</f>
        <v/>
      </c>
      <c r="AJ1046" s="105" t="str">
        <f t="shared" si="255"/>
        <v/>
      </c>
      <c r="AK1046" s="101" t="str">
        <f t="shared" si="256"/>
        <v/>
      </c>
      <c r="AL1046" s="89" t="str">
        <f t="shared" si="247"/>
        <v/>
      </c>
      <c r="AM1046" s="89" t="str">
        <f t="shared" si="248"/>
        <v/>
      </c>
      <c r="AN1046" s="89" t="str">
        <f t="shared" si="249"/>
        <v/>
      </c>
      <c r="AO1046" s="89" t="str">
        <f t="shared" si="250"/>
        <v/>
      </c>
      <c r="AP1046" s="89" t="str">
        <f t="shared" si="251"/>
        <v/>
      </c>
    </row>
    <row r="1047" spans="1:42">
      <c r="A1047" t="str">
        <f>IF(B1047&lt;&gt;"",VLOOKUP(B1047,'Agents Postes'!E$3:F$17,2,FALSE),"")</f>
        <v/>
      </c>
      <c r="B1047" s="57"/>
      <c r="C1047" s="58"/>
      <c r="D1047" s="59"/>
      <c r="E1047" s="59"/>
      <c r="F1047" s="60"/>
      <c r="G1047" s="61"/>
      <c r="H1047" s="60"/>
      <c r="I1047" s="61"/>
      <c r="J1047" s="63"/>
      <c r="K1047" s="59"/>
      <c r="L1047" s="62"/>
      <c r="M1047" s="52"/>
      <c r="N1047" s="130"/>
      <c r="P1047" s="65" t="str">
        <f t="shared" si="252"/>
        <v>NC</v>
      </c>
      <c r="X1047" s="89"/>
      <c r="Y1047" s="89" t="str">
        <f t="shared" si="242"/>
        <v/>
      </c>
      <c r="Z1047" s="89" t="str">
        <f t="shared" si="243"/>
        <v/>
      </c>
      <c r="AA1047" s="89" t="str">
        <f t="shared" si="244"/>
        <v/>
      </c>
      <c r="AB1047" s="89" t="str">
        <f t="shared" si="245"/>
        <v/>
      </c>
      <c r="AC1047" s="89" t="str">
        <f t="shared" si="246"/>
        <v/>
      </c>
      <c r="AD1047" s="100" t="str">
        <f t="shared" si="253"/>
        <v/>
      </c>
      <c r="AE1047" s="104" t="str">
        <f t="shared" si="254"/>
        <v/>
      </c>
      <c r="AF1047" s="108" t="str">
        <f>IF(AE1047&lt;&gt;"",HLOOKUP(AE1047,Controle!$2:$3,2,FALSE)+3,"")</f>
        <v/>
      </c>
      <c r="AG1047" s="104" t="str">
        <f>IF(AE1047&lt;&gt;"",HLOOKUP(AE1047,Controle!$2:$3,2,FALSE)+HLOOKUP(AE1047,Controle!$2:$3,2,FALSE)*14-8,"")</f>
        <v/>
      </c>
      <c r="AH1047" s="105" t="str">
        <f>IF(AJ1047&lt;&gt;"",HLOOKUP(AJ1047,Controle!$2:$3,2,FALSE)+HLOOKUP(AJ1047,Controle!$2:$3,2,FALSE)*14-8,"")</f>
        <v/>
      </c>
      <c r="AI1047" s="108" t="str">
        <f>IF(AJ1047&lt;&gt;"",HLOOKUP(AJ1047,Controle!$2:$3,2,FALSE)+3,"")</f>
        <v/>
      </c>
      <c r="AJ1047" s="105" t="str">
        <f t="shared" si="255"/>
        <v/>
      </c>
      <c r="AK1047" s="101" t="str">
        <f t="shared" si="256"/>
        <v/>
      </c>
      <c r="AL1047" s="89" t="str">
        <f t="shared" si="247"/>
        <v/>
      </c>
      <c r="AM1047" s="89" t="str">
        <f t="shared" si="248"/>
        <v/>
      </c>
      <c r="AN1047" s="89" t="str">
        <f t="shared" si="249"/>
        <v/>
      </c>
      <c r="AO1047" s="89" t="str">
        <f t="shared" si="250"/>
        <v/>
      </c>
      <c r="AP1047" s="89" t="str">
        <f t="shared" si="251"/>
        <v/>
      </c>
    </row>
    <row r="1048" spans="1:42">
      <c r="A1048" t="str">
        <f>IF(B1048&lt;&gt;"",VLOOKUP(B1048,'Agents Postes'!E$3:F$17,2,FALSE),"")</f>
        <v/>
      </c>
      <c r="B1048" s="47"/>
      <c r="C1048" s="53"/>
      <c r="D1048" s="49"/>
      <c r="E1048" s="49"/>
      <c r="F1048" s="54"/>
      <c r="G1048" s="50"/>
      <c r="H1048" s="54"/>
      <c r="I1048" s="50"/>
      <c r="J1048" s="56"/>
      <c r="K1048" s="49"/>
      <c r="L1048" s="55"/>
      <c r="M1048" s="52"/>
      <c r="N1048" s="131"/>
      <c r="P1048" s="64" t="str">
        <f t="shared" si="252"/>
        <v>NC</v>
      </c>
      <c r="X1048" s="89"/>
      <c r="Y1048" s="89" t="str">
        <f t="shared" si="242"/>
        <v/>
      </c>
      <c r="Z1048" s="89" t="str">
        <f t="shared" si="243"/>
        <v/>
      </c>
      <c r="AA1048" s="89" t="str">
        <f t="shared" si="244"/>
        <v/>
      </c>
      <c r="AB1048" s="89" t="str">
        <f t="shared" si="245"/>
        <v/>
      </c>
      <c r="AC1048" s="89" t="str">
        <f t="shared" si="246"/>
        <v/>
      </c>
      <c r="AD1048" s="100" t="str">
        <f t="shared" si="253"/>
        <v/>
      </c>
      <c r="AE1048" s="104" t="str">
        <f t="shared" si="254"/>
        <v/>
      </c>
      <c r="AF1048" s="108" t="str">
        <f>IF(AE1048&lt;&gt;"",HLOOKUP(AE1048,Controle!$2:$3,2,FALSE)+3,"")</f>
        <v/>
      </c>
      <c r="AG1048" s="104" t="str">
        <f>IF(AE1048&lt;&gt;"",HLOOKUP(AE1048,Controle!$2:$3,2,FALSE)+HLOOKUP(AE1048,Controle!$2:$3,2,FALSE)*14-8,"")</f>
        <v/>
      </c>
      <c r="AH1048" s="105" t="str">
        <f>IF(AJ1048&lt;&gt;"",HLOOKUP(AJ1048,Controle!$2:$3,2,FALSE)+HLOOKUP(AJ1048,Controle!$2:$3,2,FALSE)*14-8,"")</f>
        <v/>
      </c>
      <c r="AI1048" s="108" t="str">
        <f>IF(AJ1048&lt;&gt;"",HLOOKUP(AJ1048,Controle!$2:$3,2,FALSE)+3,"")</f>
        <v/>
      </c>
      <c r="AJ1048" s="105" t="str">
        <f t="shared" si="255"/>
        <v/>
      </c>
      <c r="AK1048" s="101" t="str">
        <f t="shared" si="256"/>
        <v/>
      </c>
      <c r="AL1048" s="89" t="str">
        <f t="shared" si="247"/>
        <v/>
      </c>
      <c r="AM1048" s="89" t="str">
        <f t="shared" si="248"/>
        <v/>
      </c>
      <c r="AN1048" s="89" t="str">
        <f t="shared" si="249"/>
        <v/>
      </c>
      <c r="AO1048" s="89" t="str">
        <f t="shared" si="250"/>
        <v/>
      </c>
      <c r="AP1048" s="89" t="str">
        <f t="shared" si="251"/>
        <v/>
      </c>
    </row>
    <row r="1049" spans="1:42">
      <c r="A1049" t="str">
        <f>IF(B1049&lt;&gt;"",VLOOKUP(B1049,'Agents Postes'!E$3:F$17,2,FALSE),"")</f>
        <v/>
      </c>
      <c r="B1049" s="57"/>
      <c r="C1049" s="58"/>
      <c r="D1049" s="59"/>
      <c r="E1049" s="59"/>
      <c r="F1049" s="60"/>
      <c r="G1049" s="61"/>
      <c r="H1049" s="60"/>
      <c r="I1049" s="61"/>
      <c r="J1049" s="63"/>
      <c r="K1049" s="59"/>
      <c r="L1049" s="62"/>
      <c r="M1049" s="52"/>
      <c r="N1049" s="130"/>
      <c r="P1049" s="65" t="str">
        <f t="shared" si="252"/>
        <v>NC</v>
      </c>
      <c r="X1049" s="89"/>
      <c r="Y1049" s="89" t="str">
        <f t="shared" si="242"/>
        <v/>
      </c>
      <c r="Z1049" s="89" t="str">
        <f t="shared" si="243"/>
        <v/>
      </c>
      <c r="AA1049" s="89" t="str">
        <f t="shared" si="244"/>
        <v/>
      </c>
      <c r="AB1049" s="89" t="str">
        <f t="shared" si="245"/>
        <v/>
      </c>
      <c r="AC1049" s="89" t="str">
        <f t="shared" si="246"/>
        <v/>
      </c>
      <c r="AD1049" s="100" t="str">
        <f t="shared" si="253"/>
        <v/>
      </c>
      <c r="AE1049" s="104" t="str">
        <f t="shared" si="254"/>
        <v/>
      </c>
      <c r="AF1049" s="108" t="str">
        <f>IF(AE1049&lt;&gt;"",HLOOKUP(AE1049,Controle!$2:$3,2,FALSE)+3,"")</f>
        <v/>
      </c>
      <c r="AG1049" s="104" t="str">
        <f>IF(AE1049&lt;&gt;"",HLOOKUP(AE1049,Controle!$2:$3,2,FALSE)+HLOOKUP(AE1049,Controle!$2:$3,2,FALSE)*14-8,"")</f>
        <v/>
      </c>
      <c r="AH1049" s="105" t="str">
        <f>IF(AJ1049&lt;&gt;"",HLOOKUP(AJ1049,Controle!$2:$3,2,FALSE)+HLOOKUP(AJ1049,Controle!$2:$3,2,FALSE)*14-8,"")</f>
        <v/>
      </c>
      <c r="AI1049" s="108" t="str">
        <f>IF(AJ1049&lt;&gt;"",HLOOKUP(AJ1049,Controle!$2:$3,2,FALSE)+3,"")</f>
        <v/>
      </c>
      <c r="AJ1049" s="105" t="str">
        <f t="shared" si="255"/>
        <v/>
      </c>
      <c r="AK1049" s="101" t="str">
        <f t="shared" si="256"/>
        <v/>
      </c>
      <c r="AL1049" s="89" t="str">
        <f t="shared" si="247"/>
        <v/>
      </c>
      <c r="AM1049" s="89" t="str">
        <f t="shared" si="248"/>
        <v/>
      </c>
      <c r="AN1049" s="89" t="str">
        <f t="shared" si="249"/>
        <v/>
      </c>
      <c r="AO1049" s="89" t="str">
        <f t="shared" si="250"/>
        <v/>
      </c>
      <c r="AP1049" s="89" t="str">
        <f t="shared" si="251"/>
        <v/>
      </c>
    </row>
    <row r="1050" spans="1:42">
      <c r="A1050" t="str">
        <f>IF(B1050&lt;&gt;"",VLOOKUP(B1050,'Agents Postes'!E$3:F$17,2,FALSE),"")</f>
        <v/>
      </c>
      <c r="B1050" s="47"/>
      <c r="C1050" s="53"/>
      <c r="D1050" s="49"/>
      <c r="E1050" s="49"/>
      <c r="F1050" s="54"/>
      <c r="G1050" s="50"/>
      <c r="H1050" s="54"/>
      <c r="I1050" s="50"/>
      <c r="J1050" s="56"/>
      <c r="K1050" s="49"/>
      <c r="L1050" s="55"/>
      <c r="M1050" s="52"/>
      <c r="N1050" s="131"/>
      <c r="P1050" s="64" t="str">
        <f t="shared" si="252"/>
        <v>NC</v>
      </c>
      <c r="X1050" s="89"/>
      <c r="Y1050" s="89" t="str">
        <f t="shared" si="242"/>
        <v/>
      </c>
      <c r="Z1050" s="89" t="str">
        <f t="shared" si="243"/>
        <v/>
      </c>
      <c r="AA1050" s="89" t="str">
        <f t="shared" si="244"/>
        <v/>
      </c>
      <c r="AB1050" s="89" t="str">
        <f t="shared" si="245"/>
        <v/>
      </c>
      <c r="AC1050" s="89" t="str">
        <f t="shared" si="246"/>
        <v/>
      </c>
      <c r="AD1050" s="100" t="str">
        <f t="shared" si="253"/>
        <v/>
      </c>
      <c r="AE1050" s="104" t="str">
        <f t="shared" si="254"/>
        <v/>
      </c>
      <c r="AF1050" s="108" t="str">
        <f>IF(AE1050&lt;&gt;"",HLOOKUP(AE1050,Controle!$2:$3,2,FALSE)+3,"")</f>
        <v/>
      </c>
      <c r="AG1050" s="104" t="str">
        <f>IF(AE1050&lt;&gt;"",HLOOKUP(AE1050,Controle!$2:$3,2,FALSE)+HLOOKUP(AE1050,Controle!$2:$3,2,FALSE)*14-8,"")</f>
        <v/>
      </c>
      <c r="AH1050" s="105" t="str">
        <f>IF(AJ1050&lt;&gt;"",HLOOKUP(AJ1050,Controle!$2:$3,2,FALSE)+HLOOKUP(AJ1050,Controle!$2:$3,2,FALSE)*14-8,"")</f>
        <v/>
      </c>
      <c r="AI1050" s="108" t="str">
        <f>IF(AJ1050&lt;&gt;"",HLOOKUP(AJ1050,Controle!$2:$3,2,FALSE)+3,"")</f>
        <v/>
      </c>
      <c r="AJ1050" s="105" t="str">
        <f t="shared" si="255"/>
        <v/>
      </c>
      <c r="AK1050" s="101" t="str">
        <f t="shared" si="256"/>
        <v/>
      </c>
      <c r="AL1050" s="89" t="str">
        <f t="shared" si="247"/>
        <v/>
      </c>
      <c r="AM1050" s="89" t="str">
        <f t="shared" si="248"/>
        <v/>
      </c>
      <c r="AN1050" s="89" t="str">
        <f t="shared" si="249"/>
        <v/>
      </c>
      <c r="AO1050" s="89" t="str">
        <f t="shared" si="250"/>
        <v/>
      </c>
      <c r="AP1050" s="89" t="str">
        <f t="shared" si="251"/>
        <v/>
      </c>
    </row>
    <row r="1051" spans="1:42">
      <c r="A1051" t="str">
        <f>IF(B1051&lt;&gt;"",VLOOKUP(B1051,'Agents Postes'!E$3:F$17,2,FALSE),"")</f>
        <v/>
      </c>
      <c r="B1051" s="57"/>
      <c r="C1051" s="58"/>
      <c r="D1051" s="59"/>
      <c r="E1051" s="59"/>
      <c r="F1051" s="60"/>
      <c r="G1051" s="61"/>
      <c r="H1051" s="60"/>
      <c r="I1051" s="61"/>
      <c r="J1051" s="63"/>
      <c r="K1051" s="59"/>
      <c r="L1051" s="62"/>
      <c r="M1051" s="52"/>
      <c r="N1051" s="130"/>
      <c r="P1051" s="65" t="str">
        <f t="shared" si="252"/>
        <v>NC</v>
      </c>
      <c r="X1051" s="89"/>
      <c r="Y1051" s="89" t="str">
        <f t="shared" si="242"/>
        <v/>
      </c>
      <c r="Z1051" s="89" t="str">
        <f t="shared" si="243"/>
        <v/>
      </c>
      <c r="AA1051" s="89" t="str">
        <f t="shared" si="244"/>
        <v/>
      </c>
      <c r="AB1051" s="89" t="str">
        <f t="shared" si="245"/>
        <v/>
      </c>
      <c r="AC1051" s="89" t="str">
        <f t="shared" si="246"/>
        <v/>
      </c>
      <c r="AD1051" s="100" t="str">
        <f t="shared" si="253"/>
        <v/>
      </c>
      <c r="AE1051" s="104" t="str">
        <f t="shared" si="254"/>
        <v/>
      </c>
      <c r="AF1051" s="108" t="str">
        <f>IF(AE1051&lt;&gt;"",HLOOKUP(AE1051,Controle!$2:$3,2,FALSE)+3,"")</f>
        <v/>
      </c>
      <c r="AG1051" s="104" t="str">
        <f>IF(AE1051&lt;&gt;"",HLOOKUP(AE1051,Controle!$2:$3,2,FALSE)+HLOOKUP(AE1051,Controle!$2:$3,2,FALSE)*14-8,"")</f>
        <v/>
      </c>
      <c r="AH1051" s="105" t="str">
        <f>IF(AJ1051&lt;&gt;"",HLOOKUP(AJ1051,Controle!$2:$3,2,FALSE)+HLOOKUP(AJ1051,Controle!$2:$3,2,FALSE)*14-8,"")</f>
        <v/>
      </c>
      <c r="AI1051" s="108" t="str">
        <f>IF(AJ1051&lt;&gt;"",HLOOKUP(AJ1051,Controle!$2:$3,2,FALSE)+3,"")</f>
        <v/>
      </c>
      <c r="AJ1051" s="105" t="str">
        <f t="shared" si="255"/>
        <v/>
      </c>
      <c r="AK1051" s="101" t="str">
        <f t="shared" si="256"/>
        <v/>
      </c>
      <c r="AL1051" s="89" t="str">
        <f t="shared" si="247"/>
        <v/>
      </c>
      <c r="AM1051" s="89" t="str">
        <f t="shared" si="248"/>
        <v/>
      </c>
      <c r="AN1051" s="89" t="str">
        <f t="shared" si="249"/>
        <v/>
      </c>
      <c r="AO1051" s="89" t="str">
        <f t="shared" si="250"/>
        <v/>
      </c>
      <c r="AP1051" s="89" t="str">
        <f t="shared" si="251"/>
        <v/>
      </c>
    </row>
    <row r="1052" spans="1:42">
      <c r="A1052" t="str">
        <f>IF(B1052&lt;&gt;"",VLOOKUP(B1052,'Agents Postes'!E$3:F$17,2,FALSE),"")</f>
        <v/>
      </c>
      <c r="B1052" s="47"/>
      <c r="C1052" s="53"/>
      <c r="D1052" s="49"/>
      <c r="E1052" s="49"/>
      <c r="F1052" s="54"/>
      <c r="G1052" s="50"/>
      <c r="H1052" s="54"/>
      <c r="I1052" s="50"/>
      <c r="J1052" s="56"/>
      <c r="K1052" s="49"/>
      <c r="L1052" s="55"/>
      <c r="M1052" s="52"/>
      <c r="N1052" s="131"/>
      <c r="P1052" s="64" t="str">
        <f t="shared" si="252"/>
        <v>NC</v>
      </c>
      <c r="X1052" s="89"/>
      <c r="Y1052" s="89" t="str">
        <f t="shared" si="242"/>
        <v/>
      </c>
      <c r="Z1052" s="89" t="str">
        <f t="shared" si="243"/>
        <v/>
      </c>
      <c r="AA1052" s="89" t="str">
        <f t="shared" si="244"/>
        <v/>
      </c>
      <c r="AB1052" s="89" t="str">
        <f t="shared" si="245"/>
        <v/>
      </c>
      <c r="AC1052" s="89" t="str">
        <f t="shared" si="246"/>
        <v/>
      </c>
      <c r="AD1052" s="100" t="str">
        <f t="shared" si="253"/>
        <v/>
      </c>
      <c r="AE1052" s="104" t="str">
        <f t="shared" si="254"/>
        <v/>
      </c>
      <c r="AF1052" s="108" t="str">
        <f>IF(AE1052&lt;&gt;"",HLOOKUP(AE1052,Controle!$2:$3,2,FALSE)+3,"")</f>
        <v/>
      </c>
      <c r="AG1052" s="104" t="str">
        <f>IF(AE1052&lt;&gt;"",HLOOKUP(AE1052,Controle!$2:$3,2,FALSE)+HLOOKUP(AE1052,Controle!$2:$3,2,FALSE)*14-8,"")</f>
        <v/>
      </c>
      <c r="AH1052" s="105" t="str">
        <f>IF(AJ1052&lt;&gt;"",HLOOKUP(AJ1052,Controle!$2:$3,2,FALSE)+HLOOKUP(AJ1052,Controle!$2:$3,2,FALSE)*14-8,"")</f>
        <v/>
      </c>
      <c r="AI1052" s="108" t="str">
        <f>IF(AJ1052&lt;&gt;"",HLOOKUP(AJ1052,Controle!$2:$3,2,FALSE)+3,"")</f>
        <v/>
      </c>
      <c r="AJ1052" s="105" t="str">
        <f t="shared" si="255"/>
        <v/>
      </c>
      <c r="AK1052" s="101" t="str">
        <f t="shared" si="256"/>
        <v/>
      </c>
      <c r="AL1052" s="89" t="str">
        <f t="shared" si="247"/>
        <v/>
      </c>
      <c r="AM1052" s="89" t="str">
        <f t="shared" si="248"/>
        <v/>
      </c>
      <c r="AN1052" s="89" t="str">
        <f t="shared" si="249"/>
        <v/>
      </c>
      <c r="AO1052" s="89" t="str">
        <f t="shared" si="250"/>
        <v/>
      </c>
      <c r="AP1052" s="89" t="str">
        <f t="shared" si="251"/>
        <v/>
      </c>
    </row>
    <row r="1053" spans="1:42">
      <c r="A1053" t="str">
        <f>IF(B1053&lt;&gt;"",VLOOKUP(B1053,'Agents Postes'!E$3:F$17,2,FALSE),"")</f>
        <v/>
      </c>
      <c r="B1053" s="57"/>
      <c r="C1053" s="58"/>
      <c r="D1053" s="59"/>
      <c r="E1053" s="59"/>
      <c r="F1053" s="60"/>
      <c r="G1053" s="61"/>
      <c r="H1053" s="60"/>
      <c r="I1053" s="61"/>
      <c r="J1053" s="63"/>
      <c r="K1053" s="59"/>
      <c r="L1053" s="62"/>
      <c r="M1053" s="52"/>
      <c r="N1053" s="130"/>
      <c r="P1053" s="65" t="str">
        <f t="shared" si="252"/>
        <v>NC</v>
      </c>
      <c r="X1053" s="89"/>
      <c r="Y1053" s="89" t="str">
        <f t="shared" si="242"/>
        <v/>
      </c>
      <c r="Z1053" s="89" t="str">
        <f t="shared" si="243"/>
        <v/>
      </c>
      <c r="AA1053" s="89" t="str">
        <f t="shared" si="244"/>
        <v/>
      </c>
      <c r="AB1053" s="89" t="str">
        <f t="shared" si="245"/>
        <v/>
      </c>
      <c r="AC1053" s="89" t="str">
        <f t="shared" si="246"/>
        <v/>
      </c>
      <c r="AD1053" s="100" t="str">
        <f t="shared" si="253"/>
        <v/>
      </c>
      <c r="AE1053" s="104" t="str">
        <f t="shared" si="254"/>
        <v/>
      </c>
      <c r="AF1053" s="108" t="str">
        <f>IF(AE1053&lt;&gt;"",HLOOKUP(AE1053,Controle!$2:$3,2,FALSE)+3,"")</f>
        <v/>
      </c>
      <c r="AG1053" s="104" t="str">
        <f>IF(AE1053&lt;&gt;"",HLOOKUP(AE1053,Controle!$2:$3,2,FALSE)+HLOOKUP(AE1053,Controle!$2:$3,2,FALSE)*14-8,"")</f>
        <v/>
      </c>
      <c r="AH1053" s="105" t="str">
        <f>IF(AJ1053&lt;&gt;"",HLOOKUP(AJ1053,Controle!$2:$3,2,FALSE)+HLOOKUP(AJ1053,Controle!$2:$3,2,FALSE)*14-8,"")</f>
        <v/>
      </c>
      <c r="AI1053" s="108" t="str">
        <f>IF(AJ1053&lt;&gt;"",HLOOKUP(AJ1053,Controle!$2:$3,2,FALSE)+3,"")</f>
        <v/>
      </c>
      <c r="AJ1053" s="105" t="str">
        <f t="shared" si="255"/>
        <v/>
      </c>
      <c r="AK1053" s="101" t="str">
        <f t="shared" si="256"/>
        <v/>
      </c>
      <c r="AL1053" s="89" t="str">
        <f t="shared" si="247"/>
        <v/>
      </c>
      <c r="AM1053" s="89" t="str">
        <f t="shared" si="248"/>
        <v/>
      </c>
      <c r="AN1053" s="89" t="str">
        <f t="shared" si="249"/>
        <v/>
      </c>
      <c r="AO1053" s="89" t="str">
        <f t="shared" si="250"/>
        <v/>
      </c>
      <c r="AP1053" s="89" t="str">
        <f t="shared" si="251"/>
        <v/>
      </c>
    </row>
    <row r="1054" spans="1:42">
      <c r="A1054" t="str">
        <f>IF(B1054&lt;&gt;"",VLOOKUP(B1054,'Agents Postes'!E$3:F$17,2,FALSE),"")</f>
        <v/>
      </c>
      <c r="B1054" s="47"/>
      <c r="C1054" s="53"/>
      <c r="D1054" s="49"/>
      <c r="E1054" s="49"/>
      <c r="F1054" s="54"/>
      <c r="G1054" s="50"/>
      <c r="H1054" s="54"/>
      <c r="I1054" s="50"/>
      <c r="J1054" s="56"/>
      <c r="K1054" s="49"/>
      <c r="L1054" s="55"/>
      <c r="M1054" s="52"/>
      <c r="N1054" s="131"/>
      <c r="P1054" s="64" t="str">
        <f t="shared" si="252"/>
        <v>NC</v>
      </c>
      <c r="X1054" s="89"/>
      <c r="Y1054" s="89" t="str">
        <f t="shared" si="242"/>
        <v/>
      </c>
      <c r="Z1054" s="89" t="str">
        <f t="shared" si="243"/>
        <v/>
      </c>
      <c r="AA1054" s="89" t="str">
        <f t="shared" si="244"/>
        <v/>
      </c>
      <c r="AB1054" s="89" t="str">
        <f t="shared" si="245"/>
        <v/>
      </c>
      <c r="AC1054" s="89" t="str">
        <f t="shared" si="246"/>
        <v/>
      </c>
      <c r="AD1054" s="100" t="str">
        <f t="shared" si="253"/>
        <v/>
      </c>
      <c r="AE1054" s="104" t="str">
        <f t="shared" si="254"/>
        <v/>
      </c>
      <c r="AF1054" s="108" t="str">
        <f>IF(AE1054&lt;&gt;"",HLOOKUP(AE1054,Controle!$2:$3,2,FALSE)+3,"")</f>
        <v/>
      </c>
      <c r="AG1054" s="104" t="str">
        <f>IF(AE1054&lt;&gt;"",HLOOKUP(AE1054,Controle!$2:$3,2,FALSE)+HLOOKUP(AE1054,Controle!$2:$3,2,FALSE)*14-8,"")</f>
        <v/>
      </c>
      <c r="AH1054" s="105" t="str">
        <f>IF(AJ1054&lt;&gt;"",HLOOKUP(AJ1054,Controle!$2:$3,2,FALSE)+HLOOKUP(AJ1054,Controle!$2:$3,2,FALSE)*14-8,"")</f>
        <v/>
      </c>
      <c r="AI1054" s="108" t="str">
        <f>IF(AJ1054&lt;&gt;"",HLOOKUP(AJ1054,Controle!$2:$3,2,FALSE)+3,"")</f>
        <v/>
      </c>
      <c r="AJ1054" s="105" t="str">
        <f t="shared" si="255"/>
        <v/>
      </c>
      <c r="AK1054" s="101" t="str">
        <f t="shared" si="256"/>
        <v/>
      </c>
      <c r="AL1054" s="89" t="str">
        <f t="shared" si="247"/>
        <v/>
      </c>
      <c r="AM1054" s="89" t="str">
        <f t="shared" si="248"/>
        <v/>
      </c>
      <c r="AN1054" s="89" t="str">
        <f t="shared" si="249"/>
        <v/>
      </c>
      <c r="AO1054" s="89" t="str">
        <f t="shared" si="250"/>
        <v/>
      </c>
      <c r="AP1054" s="89" t="str">
        <f t="shared" si="251"/>
        <v/>
      </c>
    </row>
    <row r="1055" spans="1:42">
      <c r="A1055" t="str">
        <f>IF(B1055&lt;&gt;"",VLOOKUP(B1055,'Agents Postes'!E$3:F$17,2,FALSE),"")</f>
        <v/>
      </c>
      <c r="B1055" s="57"/>
      <c r="C1055" s="58"/>
      <c r="D1055" s="59"/>
      <c r="E1055" s="59"/>
      <c r="F1055" s="60"/>
      <c r="G1055" s="61"/>
      <c r="H1055" s="60"/>
      <c r="I1055" s="61"/>
      <c r="J1055" s="63"/>
      <c r="K1055" s="59"/>
      <c r="L1055" s="62"/>
      <c r="M1055" s="52"/>
      <c r="N1055" s="130"/>
      <c r="P1055" s="65" t="str">
        <f t="shared" si="252"/>
        <v>NC</v>
      </c>
      <c r="X1055" s="89"/>
      <c r="Y1055" s="89" t="str">
        <f t="shared" si="242"/>
        <v/>
      </c>
      <c r="Z1055" s="89" t="str">
        <f t="shared" si="243"/>
        <v/>
      </c>
      <c r="AA1055" s="89" t="str">
        <f t="shared" si="244"/>
        <v/>
      </c>
      <c r="AB1055" s="89" t="str">
        <f t="shared" si="245"/>
        <v/>
      </c>
      <c r="AC1055" s="89" t="str">
        <f t="shared" si="246"/>
        <v/>
      </c>
      <c r="AD1055" s="100" t="str">
        <f t="shared" si="253"/>
        <v/>
      </c>
      <c r="AE1055" s="104" t="str">
        <f t="shared" si="254"/>
        <v/>
      </c>
      <c r="AF1055" s="108" t="str">
        <f>IF(AE1055&lt;&gt;"",HLOOKUP(AE1055,Controle!$2:$3,2,FALSE)+3,"")</f>
        <v/>
      </c>
      <c r="AG1055" s="104" t="str">
        <f>IF(AE1055&lt;&gt;"",HLOOKUP(AE1055,Controle!$2:$3,2,FALSE)+HLOOKUP(AE1055,Controle!$2:$3,2,FALSE)*14-8,"")</f>
        <v/>
      </c>
      <c r="AH1055" s="105" t="str">
        <f>IF(AJ1055&lt;&gt;"",HLOOKUP(AJ1055,Controle!$2:$3,2,FALSE)+HLOOKUP(AJ1055,Controle!$2:$3,2,FALSE)*14-8,"")</f>
        <v/>
      </c>
      <c r="AI1055" s="108" t="str">
        <f>IF(AJ1055&lt;&gt;"",HLOOKUP(AJ1055,Controle!$2:$3,2,FALSE)+3,"")</f>
        <v/>
      </c>
      <c r="AJ1055" s="105" t="str">
        <f t="shared" si="255"/>
        <v/>
      </c>
      <c r="AK1055" s="101" t="str">
        <f t="shared" si="256"/>
        <v/>
      </c>
      <c r="AL1055" s="89" t="str">
        <f t="shared" si="247"/>
        <v/>
      </c>
      <c r="AM1055" s="89" t="str">
        <f t="shared" si="248"/>
        <v/>
      </c>
      <c r="AN1055" s="89" t="str">
        <f t="shared" si="249"/>
        <v/>
      </c>
      <c r="AO1055" s="89" t="str">
        <f t="shared" si="250"/>
        <v/>
      </c>
      <c r="AP1055" s="89" t="str">
        <f t="shared" si="251"/>
        <v/>
      </c>
    </row>
    <row r="1056" spans="1:42">
      <c r="A1056" t="str">
        <f>IF(B1056&lt;&gt;"",VLOOKUP(B1056,'Agents Postes'!E$3:F$17,2,FALSE),"")</f>
        <v/>
      </c>
      <c r="B1056" s="47"/>
      <c r="C1056" s="53"/>
      <c r="D1056" s="49"/>
      <c r="E1056" s="49"/>
      <c r="F1056" s="54"/>
      <c r="G1056" s="50"/>
      <c r="H1056" s="54"/>
      <c r="I1056" s="50"/>
      <c r="J1056" s="56"/>
      <c r="K1056" s="49"/>
      <c r="L1056" s="55"/>
      <c r="M1056" s="52"/>
      <c r="N1056" s="131"/>
      <c r="P1056" s="64" t="str">
        <f t="shared" si="252"/>
        <v>NC</v>
      </c>
      <c r="X1056" s="89"/>
      <c r="Y1056" s="89" t="str">
        <f t="shared" si="242"/>
        <v/>
      </c>
      <c r="Z1056" s="89" t="str">
        <f t="shared" si="243"/>
        <v/>
      </c>
      <c r="AA1056" s="89" t="str">
        <f t="shared" si="244"/>
        <v/>
      </c>
      <c r="AB1056" s="89" t="str">
        <f t="shared" si="245"/>
        <v/>
      </c>
      <c r="AC1056" s="89" t="str">
        <f t="shared" si="246"/>
        <v/>
      </c>
      <c r="AD1056" s="100" t="str">
        <f t="shared" si="253"/>
        <v/>
      </c>
      <c r="AE1056" s="104" t="str">
        <f t="shared" si="254"/>
        <v/>
      </c>
      <c r="AF1056" s="108" t="str">
        <f>IF(AE1056&lt;&gt;"",HLOOKUP(AE1056,Controle!$2:$3,2,FALSE)+3,"")</f>
        <v/>
      </c>
      <c r="AG1056" s="104" t="str">
        <f>IF(AE1056&lt;&gt;"",HLOOKUP(AE1056,Controle!$2:$3,2,FALSE)+HLOOKUP(AE1056,Controle!$2:$3,2,FALSE)*14-8,"")</f>
        <v/>
      </c>
      <c r="AH1056" s="105" t="str">
        <f>IF(AJ1056&lt;&gt;"",HLOOKUP(AJ1056,Controle!$2:$3,2,FALSE)+HLOOKUP(AJ1056,Controle!$2:$3,2,FALSE)*14-8,"")</f>
        <v/>
      </c>
      <c r="AI1056" s="108" t="str">
        <f>IF(AJ1056&lt;&gt;"",HLOOKUP(AJ1056,Controle!$2:$3,2,FALSE)+3,"")</f>
        <v/>
      </c>
      <c r="AJ1056" s="105" t="str">
        <f t="shared" si="255"/>
        <v/>
      </c>
      <c r="AK1056" s="101" t="str">
        <f t="shared" si="256"/>
        <v/>
      </c>
      <c r="AL1056" s="89" t="str">
        <f t="shared" si="247"/>
        <v/>
      </c>
      <c r="AM1056" s="89" t="str">
        <f t="shared" si="248"/>
        <v/>
      </c>
      <c r="AN1056" s="89" t="str">
        <f t="shared" si="249"/>
        <v/>
      </c>
      <c r="AO1056" s="89" t="str">
        <f t="shared" si="250"/>
        <v/>
      </c>
      <c r="AP1056" s="89" t="str">
        <f t="shared" si="251"/>
        <v/>
      </c>
    </row>
    <row r="1057" spans="1:42">
      <c r="A1057" t="str">
        <f>IF(B1057&lt;&gt;"",VLOOKUP(B1057,'Agents Postes'!E$3:F$17,2,FALSE),"")</f>
        <v/>
      </c>
      <c r="B1057" s="57"/>
      <c r="C1057" s="58"/>
      <c r="D1057" s="59"/>
      <c r="E1057" s="59"/>
      <c r="F1057" s="60"/>
      <c r="G1057" s="61"/>
      <c r="H1057" s="60"/>
      <c r="I1057" s="61"/>
      <c r="J1057" s="63"/>
      <c r="K1057" s="59"/>
      <c r="L1057" s="62"/>
      <c r="M1057" s="52"/>
      <c r="N1057" s="130"/>
      <c r="P1057" s="65" t="str">
        <f t="shared" si="252"/>
        <v>NC</v>
      </c>
      <c r="X1057" s="89"/>
      <c r="Y1057" s="89" t="str">
        <f t="shared" si="242"/>
        <v/>
      </c>
      <c r="Z1057" s="89" t="str">
        <f t="shared" si="243"/>
        <v/>
      </c>
      <c r="AA1057" s="89" t="str">
        <f t="shared" si="244"/>
        <v/>
      </c>
      <c r="AB1057" s="89" t="str">
        <f t="shared" si="245"/>
        <v/>
      </c>
      <c r="AC1057" s="89" t="str">
        <f t="shared" si="246"/>
        <v/>
      </c>
      <c r="AD1057" s="100" t="str">
        <f t="shared" si="253"/>
        <v/>
      </c>
      <c r="AE1057" s="104" t="str">
        <f t="shared" si="254"/>
        <v/>
      </c>
      <c r="AF1057" s="108" t="str">
        <f>IF(AE1057&lt;&gt;"",HLOOKUP(AE1057,Controle!$2:$3,2,FALSE)+3,"")</f>
        <v/>
      </c>
      <c r="AG1057" s="104" t="str">
        <f>IF(AE1057&lt;&gt;"",HLOOKUP(AE1057,Controle!$2:$3,2,FALSE)+HLOOKUP(AE1057,Controle!$2:$3,2,FALSE)*14-8,"")</f>
        <v/>
      </c>
      <c r="AH1057" s="105" t="str">
        <f>IF(AJ1057&lt;&gt;"",HLOOKUP(AJ1057,Controle!$2:$3,2,FALSE)+HLOOKUP(AJ1057,Controle!$2:$3,2,FALSE)*14-8,"")</f>
        <v/>
      </c>
      <c r="AI1057" s="108" t="str">
        <f>IF(AJ1057&lt;&gt;"",HLOOKUP(AJ1057,Controle!$2:$3,2,FALSE)+3,"")</f>
        <v/>
      </c>
      <c r="AJ1057" s="105" t="str">
        <f t="shared" si="255"/>
        <v/>
      </c>
      <c r="AK1057" s="101" t="str">
        <f t="shared" si="256"/>
        <v/>
      </c>
      <c r="AL1057" s="89" t="str">
        <f t="shared" si="247"/>
        <v/>
      </c>
      <c r="AM1057" s="89" t="str">
        <f t="shared" si="248"/>
        <v/>
      </c>
      <c r="AN1057" s="89" t="str">
        <f t="shared" si="249"/>
        <v/>
      </c>
      <c r="AO1057" s="89" t="str">
        <f t="shared" si="250"/>
        <v/>
      </c>
      <c r="AP1057" s="89" t="str">
        <f t="shared" si="251"/>
        <v/>
      </c>
    </row>
    <row r="1058" spans="1:42">
      <c r="A1058" t="str">
        <f>IF(B1058&lt;&gt;"",VLOOKUP(B1058,'Agents Postes'!E$3:F$17,2,FALSE),"")</f>
        <v/>
      </c>
      <c r="B1058" s="47"/>
      <c r="C1058" s="53"/>
      <c r="D1058" s="49"/>
      <c r="E1058" s="49"/>
      <c r="F1058" s="54"/>
      <c r="G1058" s="50"/>
      <c r="H1058" s="54"/>
      <c r="I1058" s="50"/>
      <c r="J1058" s="56"/>
      <c r="K1058" s="49"/>
      <c r="L1058" s="55"/>
      <c r="M1058" s="52"/>
      <c r="N1058" s="131"/>
      <c r="P1058" s="64" t="str">
        <f t="shared" si="252"/>
        <v>NC</v>
      </c>
      <c r="X1058" s="89"/>
      <c r="Y1058" s="89" t="str">
        <f t="shared" si="242"/>
        <v/>
      </c>
      <c r="Z1058" s="89" t="str">
        <f t="shared" si="243"/>
        <v/>
      </c>
      <c r="AA1058" s="89" t="str">
        <f t="shared" si="244"/>
        <v/>
      </c>
      <c r="AB1058" s="89" t="str">
        <f t="shared" si="245"/>
        <v/>
      </c>
      <c r="AC1058" s="89" t="str">
        <f t="shared" si="246"/>
        <v/>
      </c>
      <c r="AD1058" s="100" t="str">
        <f t="shared" si="253"/>
        <v/>
      </c>
      <c r="AE1058" s="104" t="str">
        <f t="shared" si="254"/>
        <v/>
      </c>
      <c r="AF1058" s="108" t="str">
        <f>IF(AE1058&lt;&gt;"",HLOOKUP(AE1058,Controle!$2:$3,2,FALSE)+3,"")</f>
        <v/>
      </c>
      <c r="AG1058" s="104" t="str">
        <f>IF(AE1058&lt;&gt;"",HLOOKUP(AE1058,Controle!$2:$3,2,FALSE)+HLOOKUP(AE1058,Controle!$2:$3,2,FALSE)*14-8,"")</f>
        <v/>
      </c>
      <c r="AH1058" s="105" t="str">
        <f>IF(AJ1058&lt;&gt;"",HLOOKUP(AJ1058,Controle!$2:$3,2,FALSE)+HLOOKUP(AJ1058,Controle!$2:$3,2,FALSE)*14-8,"")</f>
        <v/>
      </c>
      <c r="AI1058" s="108" t="str">
        <f>IF(AJ1058&lt;&gt;"",HLOOKUP(AJ1058,Controle!$2:$3,2,FALSE)+3,"")</f>
        <v/>
      </c>
      <c r="AJ1058" s="105" t="str">
        <f t="shared" si="255"/>
        <v/>
      </c>
      <c r="AK1058" s="101" t="str">
        <f t="shared" si="256"/>
        <v/>
      </c>
      <c r="AL1058" s="89" t="str">
        <f t="shared" si="247"/>
        <v/>
      </c>
      <c r="AM1058" s="89" t="str">
        <f t="shared" si="248"/>
        <v/>
      </c>
      <c r="AN1058" s="89" t="str">
        <f t="shared" si="249"/>
        <v/>
      </c>
      <c r="AO1058" s="89" t="str">
        <f t="shared" si="250"/>
        <v/>
      </c>
      <c r="AP1058" s="89" t="str">
        <f t="shared" si="251"/>
        <v/>
      </c>
    </row>
    <row r="1059" spans="1:42">
      <c r="A1059" t="str">
        <f>IF(B1059&lt;&gt;"",VLOOKUP(B1059,'Agents Postes'!E$3:F$17,2,FALSE),"")</f>
        <v/>
      </c>
      <c r="B1059" s="57"/>
      <c r="C1059" s="58"/>
      <c r="D1059" s="59"/>
      <c r="E1059" s="59"/>
      <c r="F1059" s="60"/>
      <c r="G1059" s="61"/>
      <c r="H1059" s="60"/>
      <c r="I1059" s="61"/>
      <c r="J1059" s="63"/>
      <c r="K1059" s="59"/>
      <c r="L1059" s="62"/>
      <c r="M1059" s="52"/>
      <c r="N1059" s="130"/>
      <c r="P1059" s="65" t="str">
        <f t="shared" si="252"/>
        <v>NC</v>
      </c>
      <c r="X1059" s="89"/>
      <c r="Y1059" s="89" t="str">
        <f t="shared" si="242"/>
        <v/>
      </c>
      <c r="Z1059" s="89" t="str">
        <f t="shared" si="243"/>
        <v/>
      </c>
      <c r="AA1059" s="89" t="str">
        <f t="shared" si="244"/>
        <v/>
      </c>
      <c r="AB1059" s="89" t="str">
        <f t="shared" si="245"/>
        <v/>
      </c>
      <c r="AC1059" s="89" t="str">
        <f t="shared" si="246"/>
        <v/>
      </c>
      <c r="AD1059" s="100" t="str">
        <f t="shared" si="253"/>
        <v/>
      </c>
      <c r="AE1059" s="104" t="str">
        <f t="shared" si="254"/>
        <v/>
      </c>
      <c r="AF1059" s="108" t="str">
        <f>IF(AE1059&lt;&gt;"",HLOOKUP(AE1059,Controle!$2:$3,2,FALSE)+3,"")</f>
        <v/>
      </c>
      <c r="AG1059" s="104" t="str">
        <f>IF(AE1059&lt;&gt;"",HLOOKUP(AE1059,Controle!$2:$3,2,FALSE)+HLOOKUP(AE1059,Controle!$2:$3,2,FALSE)*14-8,"")</f>
        <v/>
      </c>
      <c r="AH1059" s="105" t="str">
        <f>IF(AJ1059&lt;&gt;"",HLOOKUP(AJ1059,Controle!$2:$3,2,FALSE)+HLOOKUP(AJ1059,Controle!$2:$3,2,FALSE)*14-8,"")</f>
        <v/>
      </c>
      <c r="AI1059" s="108" t="str">
        <f>IF(AJ1059&lt;&gt;"",HLOOKUP(AJ1059,Controle!$2:$3,2,FALSE)+3,"")</f>
        <v/>
      </c>
      <c r="AJ1059" s="105" t="str">
        <f t="shared" si="255"/>
        <v/>
      </c>
      <c r="AK1059" s="101" t="str">
        <f t="shared" si="256"/>
        <v/>
      </c>
      <c r="AL1059" s="89" t="str">
        <f t="shared" si="247"/>
        <v/>
      </c>
      <c r="AM1059" s="89" t="str">
        <f t="shared" si="248"/>
        <v/>
      </c>
      <c r="AN1059" s="89" t="str">
        <f t="shared" si="249"/>
        <v/>
      </c>
      <c r="AO1059" s="89" t="str">
        <f t="shared" si="250"/>
        <v/>
      </c>
      <c r="AP1059" s="89" t="str">
        <f t="shared" si="251"/>
        <v/>
      </c>
    </row>
    <row r="1060" spans="1:42">
      <c r="A1060" t="str">
        <f>IF(B1060&lt;&gt;"",VLOOKUP(B1060,'Agents Postes'!E$3:F$17,2,FALSE),"")</f>
        <v/>
      </c>
      <c r="B1060" s="47"/>
      <c r="C1060" s="53"/>
      <c r="D1060" s="49"/>
      <c r="E1060" s="49"/>
      <c r="F1060" s="54"/>
      <c r="G1060" s="50"/>
      <c r="H1060" s="54"/>
      <c r="I1060" s="50"/>
      <c r="J1060" s="56"/>
      <c r="K1060" s="49"/>
      <c r="L1060" s="55"/>
      <c r="M1060" s="52"/>
      <c r="N1060" s="131"/>
      <c r="P1060" s="64" t="str">
        <f t="shared" si="252"/>
        <v>NC</v>
      </c>
      <c r="X1060" s="89"/>
      <c r="Y1060" s="89" t="str">
        <f t="shared" si="242"/>
        <v/>
      </c>
      <c r="Z1060" s="89" t="str">
        <f t="shared" si="243"/>
        <v/>
      </c>
      <c r="AA1060" s="89" t="str">
        <f t="shared" si="244"/>
        <v/>
      </c>
      <c r="AB1060" s="89" t="str">
        <f t="shared" si="245"/>
        <v/>
      </c>
      <c r="AC1060" s="89" t="str">
        <f t="shared" si="246"/>
        <v/>
      </c>
      <c r="AD1060" s="100" t="str">
        <f t="shared" si="253"/>
        <v/>
      </c>
      <c r="AE1060" s="104" t="str">
        <f t="shared" si="254"/>
        <v/>
      </c>
      <c r="AF1060" s="108" t="str">
        <f>IF(AE1060&lt;&gt;"",HLOOKUP(AE1060,Controle!$2:$3,2,FALSE)+3,"")</f>
        <v/>
      </c>
      <c r="AG1060" s="104" t="str">
        <f>IF(AE1060&lt;&gt;"",HLOOKUP(AE1060,Controle!$2:$3,2,FALSE)+HLOOKUP(AE1060,Controle!$2:$3,2,FALSE)*14-8,"")</f>
        <v/>
      </c>
      <c r="AH1060" s="105" t="str">
        <f>IF(AJ1060&lt;&gt;"",HLOOKUP(AJ1060,Controle!$2:$3,2,FALSE)+HLOOKUP(AJ1060,Controle!$2:$3,2,FALSE)*14-8,"")</f>
        <v/>
      </c>
      <c r="AI1060" s="108" t="str">
        <f>IF(AJ1060&lt;&gt;"",HLOOKUP(AJ1060,Controle!$2:$3,2,FALSE)+3,"")</f>
        <v/>
      </c>
      <c r="AJ1060" s="105" t="str">
        <f t="shared" si="255"/>
        <v/>
      </c>
      <c r="AK1060" s="101" t="str">
        <f t="shared" si="256"/>
        <v/>
      </c>
      <c r="AL1060" s="89" t="str">
        <f t="shared" si="247"/>
        <v/>
      </c>
      <c r="AM1060" s="89" t="str">
        <f t="shared" si="248"/>
        <v/>
      </c>
      <c r="AN1060" s="89" t="str">
        <f t="shared" si="249"/>
        <v/>
      </c>
      <c r="AO1060" s="89" t="str">
        <f t="shared" si="250"/>
        <v/>
      </c>
      <c r="AP1060" s="89" t="str">
        <f t="shared" si="251"/>
        <v/>
      </c>
    </row>
    <row r="1061" spans="1:42">
      <c r="A1061" t="str">
        <f>IF(B1061&lt;&gt;"",VLOOKUP(B1061,'Agents Postes'!E$3:F$17,2,FALSE),"")</f>
        <v/>
      </c>
      <c r="B1061" s="57"/>
      <c r="C1061" s="58"/>
      <c r="D1061" s="59"/>
      <c r="E1061" s="59"/>
      <c r="F1061" s="60"/>
      <c r="G1061" s="61"/>
      <c r="H1061" s="60"/>
      <c r="I1061" s="61"/>
      <c r="J1061" s="63"/>
      <c r="K1061" s="59"/>
      <c r="L1061" s="62"/>
      <c r="M1061" s="52"/>
      <c r="N1061" s="130"/>
      <c r="P1061" s="65" t="str">
        <f t="shared" si="252"/>
        <v>NC</v>
      </c>
      <c r="X1061" s="89"/>
      <c r="Y1061" s="89" t="str">
        <f t="shared" si="242"/>
        <v/>
      </c>
      <c r="Z1061" s="89" t="str">
        <f t="shared" si="243"/>
        <v/>
      </c>
      <c r="AA1061" s="89" t="str">
        <f t="shared" si="244"/>
        <v/>
      </c>
      <c r="AB1061" s="89" t="str">
        <f t="shared" si="245"/>
        <v/>
      </c>
      <c r="AC1061" s="89" t="str">
        <f t="shared" si="246"/>
        <v/>
      </c>
      <c r="AD1061" s="100" t="str">
        <f t="shared" si="253"/>
        <v/>
      </c>
      <c r="AE1061" s="104" t="str">
        <f t="shared" si="254"/>
        <v/>
      </c>
      <c r="AF1061" s="108" t="str">
        <f>IF(AE1061&lt;&gt;"",HLOOKUP(AE1061,Controle!$2:$3,2,FALSE)+3,"")</f>
        <v/>
      </c>
      <c r="AG1061" s="104" t="str">
        <f>IF(AE1061&lt;&gt;"",HLOOKUP(AE1061,Controle!$2:$3,2,FALSE)+HLOOKUP(AE1061,Controle!$2:$3,2,FALSE)*14-8,"")</f>
        <v/>
      </c>
      <c r="AH1061" s="105" t="str">
        <f>IF(AJ1061&lt;&gt;"",HLOOKUP(AJ1061,Controle!$2:$3,2,FALSE)+HLOOKUP(AJ1061,Controle!$2:$3,2,FALSE)*14-8,"")</f>
        <v/>
      </c>
      <c r="AI1061" s="108" t="str">
        <f>IF(AJ1061&lt;&gt;"",HLOOKUP(AJ1061,Controle!$2:$3,2,FALSE)+3,"")</f>
        <v/>
      </c>
      <c r="AJ1061" s="105" t="str">
        <f t="shared" si="255"/>
        <v/>
      </c>
      <c r="AK1061" s="101" t="str">
        <f t="shared" si="256"/>
        <v/>
      </c>
      <c r="AL1061" s="89" t="str">
        <f t="shared" si="247"/>
        <v/>
      </c>
      <c r="AM1061" s="89" t="str">
        <f t="shared" si="248"/>
        <v/>
      </c>
      <c r="AN1061" s="89" t="str">
        <f t="shared" si="249"/>
        <v/>
      </c>
      <c r="AO1061" s="89" t="str">
        <f t="shared" si="250"/>
        <v/>
      </c>
      <c r="AP1061" s="89" t="str">
        <f t="shared" si="251"/>
        <v/>
      </c>
    </row>
    <row r="1062" spans="1:42">
      <c r="A1062" t="str">
        <f>IF(B1062&lt;&gt;"",VLOOKUP(B1062,'Agents Postes'!E$3:F$17,2,FALSE),"")</f>
        <v/>
      </c>
      <c r="B1062" s="47"/>
      <c r="C1062" s="53"/>
      <c r="D1062" s="49"/>
      <c r="E1062" s="49"/>
      <c r="F1062" s="54"/>
      <c r="G1062" s="50"/>
      <c r="H1062" s="54"/>
      <c r="I1062" s="50"/>
      <c r="J1062" s="56"/>
      <c r="K1062" s="49"/>
      <c r="L1062" s="55"/>
      <c r="M1062" s="52"/>
      <c r="N1062" s="131"/>
      <c r="P1062" s="64" t="str">
        <f t="shared" si="252"/>
        <v>NC</v>
      </c>
      <c r="X1062" s="89"/>
      <c r="Y1062" s="89" t="str">
        <f t="shared" si="242"/>
        <v/>
      </c>
      <c r="Z1062" s="89" t="str">
        <f t="shared" si="243"/>
        <v/>
      </c>
      <c r="AA1062" s="89" t="str">
        <f t="shared" si="244"/>
        <v/>
      </c>
      <c r="AB1062" s="89" t="str">
        <f t="shared" si="245"/>
        <v/>
      </c>
      <c r="AC1062" s="89" t="str">
        <f t="shared" si="246"/>
        <v/>
      </c>
      <c r="AD1062" s="100" t="str">
        <f t="shared" si="253"/>
        <v/>
      </c>
      <c r="AE1062" s="104" t="str">
        <f t="shared" si="254"/>
        <v/>
      </c>
      <c r="AF1062" s="108" t="str">
        <f>IF(AE1062&lt;&gt;"",HLOOKUP(AE1062,Controle!$2:$3,2,FALSE)+3,"")</f>
        <v/>
      </c>
      <c r="AG1062" s="104" t="str">
        <f>IF(AE1062&lt;&gt;"",HLOOKUP(AE1062,Controle!$2:$3,2,FALSE)+HLOOKUP(AE1062,Controle!$2:$3,2,FALSE)*14-8,"")</f>
        <v/>
      </c>
      <c r="AH1062" s="105" t="str">
        <f>IF(AJ1062&lt;&gt;"",HLOOKUP(AJ1062,Controle!$2:$3,2,FALSE)+HLOOKUP(AJ1062,Controle!$2:$3,2,FALSE)*14-8,"")</f>
        <v/>
      </c>
      <c r="AI1062" s="108" t="str">
        <f>IF(AJ1062&lt;&gt;"",HLOOKUP(AJ1062,Controle!$2:$3,2,FALSE)+3,"")</f>
        <v/>
      </c>
      <c r="AJ1062" s="105" t="str">
        <f t="shared" si="255"/>
        <v/>
      </c>
      <c r="AK1062" s="101" t="str">
        <f t="shared" si="256"/>
        <v/>
      </c>
      <c r="AL1062" s="89" t="str">
        <f t="shared" si="247"/>
        <v/>
      </c>
      <c r="AM1062" s="89" t="str">
        <f t="shared" si="248"/>
        <v/>
      </c>
      <c r="AN1062" s="89" t="str">
        <f t="shared" si="249"/>
        <v/>
      </c>
      <c r="AO1062" s="89" t="str">
        <f t="shared" si="250"/>
        <v/>
      </c>
      <c r="AP1062" s="89" t="str">
        <f t="shared" si="251"/>
        <v/>
      </c>
    </row>
    <row r="1063" spans="1:42">
      <c r="A1063" t="str">
        <f>IF(B1063&lt;&gt;"",VLOOKUP(B1063,'Agents Postes'!E$3:F$17,2,FALSE),"")</f>
        <v/>
      </c>
      <c r="B1063" s="57"/>
      <c r="C1063" s="58"/>
      <c r="D1063" s="59"/>
      <c r="E1063" s="59"/>
      <c r="F1063" s="60"/>
      <c r="G1063" s="61"/>
      <c r="H1063" s="60"/>
      <c r="I1063" s="61"/>
      <c r="J1063" s="63"/>
      <c r="K1063" s="59"/>
      <c r="L1063" s="62"/>
      <c r="M1063" s="52"/>
      <c r="N1063" s="130"/>
      <c r="P1063" s="65" t="str">
        <f t="shared" si="252"/>
        <v>NC</v>
      </c>
      <c r="X1063" s="89"/>
      <c r="Y1063" s="89" t="str">
        <f t="shared" si="242"/>
        <v/>
      </c>
      <c r="Z1063" s="89" t="str">
        <f t="shared" si="243"/>
        <v/>
      </c>
      <c r="AA1063" s="89" t="str">
        <f t="shared" si="244"/>
        <v/>
      </c>
      <c r="AB1063" s="89" t="str">
        <f t="shared" si="245"/>
        <v/>
      </c>
      <c r="AC1063" s="89" t="str">
        <f t="shared" si="246"/>
        <v/>
      </c>
      <c r="AD1063" s="100" t="str">
        <f t="shared" si="253"/>
        <v/>
      </c>
      <c r="AE1063" s="104" t="str">
        <f t="shared" si="254"/>
        <v/>
      </c>
      <c r="AF1063" s="108" t="str">
        <f>IF(AE1063&lt;&gt;"",HLOOKUP(AE1063,Controle!$2:$3,2,FALSE)+3,"")</f>
        <v/>
      </c>
      <c r="AG1063" s="104" t="str">
        <f>IF(AE1063&lt;&gt;"",HLOOKUP(AE1063,Controle!$2:$3,2,FALSE)+HLOOKUP(AE1063,Controle!$2:$3,2,FALSE)*14-8,"")</f>
        <v/>
      </c>
      <c r="AH1063" s="105" t="str">
        <f>IF(AJ1063&lt;&gt;"",HLOOKUP(AJ1063,Controle!$2:$3,2,FALSE)+HLOOKUP(AJ1063,Controle!$2:$3,2,FALSE)*14-8,"")</f>
        <v/>
      </c>
      <c r="AI1063" s="108" t="str">
        <f>IF(AJ1063&lt;&gt;"",HLOOKUP(AJ1063,Controle!$2:$3,2,FALSE)+3,"")</f>
        <v/>
      </c>
      <c r="AJ1063" s="105" t="str">
        <f t="shared" si="255"/>
        <v/>
      </c>
      <c r="AK1063" s="101" t="str">
        <f t="shared" si="256"/>
        <v/>
      </c>
      <c r="AL1063" s="89" t="str">
        <f t="shared" si="247"/>
        <v/>
      </c>
      <c r="AM1063" s="89" t="str">
        <f t="shared" si="248"/>
        <v/>
      </c>
      <c r="AN1063" s="89" t="str">
        <f t="shared" si="249"/>
        <v/>
      </c>
      <c r="AO1063" s="89" t="str">
        <f t="shared" si="250"/>
        <v/>
      </c>
      <c r="AP1063" s="89" t="str">
        <f t="shared" si="251"/>
        <v/>
      </c>
    </row>
    <row r="1064" spans="1:42">
      <c r="A1064" t="str">
        <f>IF(B1064&lt;&gt;"",VLOOKUP(B1064,'Agents Postes'!E$3:F$17,2,FALSE),"")</f>
        <v/>
      </c>
      <c r="B1064" s="47"/>
      <c r="C1064" s="53"/>
      <c r="D1064" s="49"/>
      <c r="E1064" s="49"/>
      <c r="F1064" s="54"/>
      <c r="G1064" s="50"/>
      <c r="H1064" s="54"/>
      <c r="I1064" s="50"/>
      <c r="J1064" s="56"/>
      <c r="K1064" s="49"/>
      <c r="L1064" s="55"/>
      <c r="M1064" s="52"/>
      <c r="N1064" s="131"/>
      <c r="P1064" s="64" t="str">
        <f t="shared" si="252"/>
        <v>NC</v>
      </c>
      <c r="X1064" s="89"/>
      <c r="Y1064" s="89" t="str">
        <f t="shared" si="242"/>
        <v/>
      </c>
      <c r="Z1064" s="89" t="str">
        <f t="shared" si="243"/>
        <v/>
      </c>
      <c r="AA1064" s="89" t="str">
        <f t="shared" si="244"/>
        <v/>
      </c>
      <c r="AB1064" s="89" t="str">
        <f t="shared" si="245"/>
        <v/>
      </c>
      <c r="AC1064" s="89" t="str">
        <f t="shared" si="246"/>
        <v/>
      </c>
      <c r="AD1064" s="100" t="str">
        <f t="shared" si="253"/>
        <v/>
      </c>
      <c r="AE1064" s="104" t="str">
        <f t="shared" si="254"/>
        <v/>
      </c>
      <c r="AF1064" s="108" t="str">
        <f>IF(AE1064&lt;&gt;"",HLOOKUP(AE1064,Controle!$2:$3,2,FALSE)+3,"")</f>
        <v/>
      </c>
      <c r="AG1064" s="104" t="str">
        <f>IF(AE1064&lt;&gt;"",HLOOKUP(AE1064,Controle!$2:$3,2,FALSE)+HLOOKUP(AE1064,Controle!$2:$3,2,FALSE)*14-8,"")</f>
        <v/>
      </c>
      <c r="AH1064" s="105" t="str">
        <f>IF(AJ1064&lt;&gt;"",HLOOKUP(AJ1064,Controle!$2:$3,2,FALSE)+HLOOKUP(AJ1064,Controle!$2:$3,2,FALSE)*14-8,"")</f>
        <v/>
      </c>
      <c r="AI1064" s="108" t="str">
        <f>IF(AJ1064&lt;&gt;"",HLOOKUP(AJ1064,Controle!$2:$3,2,FALSE)+3,"")</f>
        <v/>
      </c>
      <c r="AJ1064" s="105" t="str">
        <f t="shared" si="255"/>
        <v/>
      </c>
      <c r="AK1064" s="101" t="str">
        <f t="shared" si="256"/>
        <v/>
      </c>
      <c r="AL1064" s="89" t="str">
        <f t="shared" si="247"/>
        <v/>
      </c>
      <c r="AM1064" s="89" t="str">
        <f t="shared" si="248"/>
        <v/>
      </c>
      <c r="AN1064" s="89" t="str">
        <f t="shared" si="249"/>
        <v/>
      </c>
      <c r="AO1064" s="89" t="str">
        <f t="shared" si="250"/>
        <v/>
      </c>
      <c r="AP1064" s="89" t="str">
        <f t="shared" si="251"/>
        <v/>
      </c>
    </row>
    <row r="1065" spans="1:42">
      <c r="A1065" t="str">
        <f>IF(B1065&lt;&gt;"",VLOOKUP(B1065,'Agents Postes'!E$3:F$17,2,FALSE),"")</f>
        <v/>
      </c>
      <c r="B1065" s="57"/>
      <c r="C1065" s="58"/>
      <c r="D1065" s="59"/>
      <c r="E1065" s="59"/>
      <c r="F1065" s="60"/>
      <c r="G1065" s="61"/>
      <c r="H1065" s="60"/>
      <c r="I1065" s="61"/>
      <c r="J1065" s="63"/>
      <c r="K1065" s="59"/>
      <c r="L1065" s="62"/>
      <c r="M1065" s="52"/>
      <c r="N1065" s="130"/>
      <c r="P1065" s="65" t="str">
        <f t="shared" si="252"/>
        <v>NC</v>
      </c>
      <c r="X1065" s="89"/>
      <c r="Y1065" s="89" t="str">
        <f t="shared" si="242"/>
        <v/>
      </c>
      <c r="Z1065" s="89" t="str">
        <f t="shared" si="243"/>
        <v/>
      </c>
      <c r="AA1065" s="89" t="str">
        <f t="shared" si="244"/>
        <v/>
      </c>
      <c r="AB1065" s="89" t="str">
        <f t="shared" si="245"/>
        <v/>
      </c>
      <c r="AC1065" s="89" t="str">
        <f t="shared" si="246"/>
        <v/>
      </c>
      <c r="AD1065" s="100" t="str">
        <f t="shared" si="253"/>
        <v/>
      </c>
      <c r="AE1065" s="104" t="str">
        <f t="shared" si="254"/>
        <v/>
      </c>
      <c r="AF1065" s="108" t="str">
        <f>IF(AE1065&lt;&gt;"",HLOOKUP(AE1065,Controle!$2:$3,2,FALSE)+3,"")</f>
        <v/>
      </c>
      <c r="AG1065" s="104" t="str">
        <f>IF(AE1065&lt;&gt;"",HLOOKUP(AE1065,Controle!$2:$3,2,FALSE)+HLOOKUP(AE1065,Controle!$2:$3,2,FALSE)*14-8,"")</f>
        <v/>
      </c>
      <c r="AH1065" s="105" t="str">
        <f>IF(AJ1065&lt;&gt;"",HLOOKUP(AJ1065,Controle!$2:$3,2,FALSE)+HLOOKUP(AJ1065,Controle!$2:$3,2,FALSE)*14-8,"")</f>
        <v/>
      </c>
      <c r="AI1065" s="108" t="str">
        <f>IF(AJ1065&lt;&gt;"",HLOOKUP(AJ1065,Controle!$2:$3,2,FALSE)+3,"")</f>
        <v/>
      </c>
      <c r="AJ1065" s="105" t="str">
        <f t="shared" si="255"/>
        <v/>
      </c>
      <c r="AK1065" s="101" t="str">
        <f t="shared" si="256"/>
        <v/>
      </c>
      <c r="AL1065" s="89" t="str">
        <f t="shared" si="247"/>
        <v/>
      </c>
      <c r="AM1065" s="89" t="str">
        <f t="shared" si="248"/>
        <v/>
      </c>
      <c r="AN1065" s="89" t="str">
        <f t="shared" si="249"/>
        <v/>
      </c>
      <c r="AO1065" s="89" t="str">
        <f t="shared" si="250"/>
        <v/>
      </c>
      <c r="AP1065" s="89" t="str">
        <f t="shared" si="251"/>
        <v/>
      </c>
    </row>
    <row r="1066" spans="1:42">
      <c r="A1066" t="str">
        <f>IF(B1066&lt;&gt;"",VLOOKUP(B1066,'Agents Postes'!E$3:F$17,2,FALSE),"")</f>
        <v/>
      </c>
      <c r="B1066" s="47"/>
      <c r="C1066" s="53"/>
      <c r="D1066" s="49"/>
      <c r="E1066" s="49"/>
      <c r="F1066" s="54"/>
      <c r="G1066" s="50"/>
      <c r="H1066" s="54"/>
      <c r="I1066" s="50"/>
      <c r="J1066" s="56"/>
      <c r="K1066" s="49"/>
      <c r="L1066" s="55"/>
      <c r="M1066" s="52"/>
      <c r="N1066" s="131"/>
      <c r="P1066" s="64" t="str">
        <f t="shared" si="252"/>
        <v>NC</v>
      </c>
      <c r="X1066" s="89"/>
      <c r="Y1066" s="89" t="str">
        <f t="shared" si="242"/>
        <v/>
      </c>
      <c r="Z1066" s="89" t="str">
        <f t="shared" si="243"/>
        <v/>
      </c>
      <c r="AA1066" s="89" t="str">
        <f t="shared" si="244"/>
        <v/>
      </c>
      <c r="AB1066" s="89" t="str">
        <f t="shared" si="245"/>
        <v/>
      </c>
      <c r="AC1066" s="89" t="str">
        <f t="shared" si="246"/>
        <v/>
      </c>
      <c r="AD1066" s="100" t="str">
        <f t="shared" si="253"/>
        <v/>
      </c>
      <c r="AE1066" s="104" t="str">
        <f t="shared" si="254"/>
        <v/>
      </c>
      <c r="AF1066" s="108" t="str">
        <f>IF(AE1066&lt;&gt;"",HLOOKUP(AE1066,Controle!$2:$3,2,FALSE)+3,"")</f>
        <v/>
      </c>
      <c r="AG1066" s="104" t="str">
        <f>IF(AE1066&lt;&gt;"",HLOOKUP(AE1066,Controle!$2:$3,2,FALSE)+HLOOKUP(AE1066,Controle!$2:$3,2,FALSE)*14-8,"")</f>
        <v/>
      </c>
      <c r="AH1066" s="105" t="str">
        <f>IF(AJ1066&lt;&gt;"",HLOOKUP(AJ1066,Controle!$2:$3,2,FALSE)+HLOOKUP(AJ1066,Controle!$2:$3,2,FALSE)*14-8,"")</f>
        <v/>
      </c>
      <c r="AI1066" s="108" t="str">
        <f>IF(AJ1066&lt;&gt;"",HLOOKUP(AJ1066,Controle!$2:$3,2,FALSE)+3,"")</f>
        <v/>
      </c>
      <c r="AJ1066" s="105" t="str">
        <f t="shared" si="255"/>
        <v/>
      </c>
      <c r="AK1066" s="101" t="str">
        <f t="shared" si="256"/>
        <v/>
      </c>
      <c r="AL1066" s="89" t="str">
        <f t="shared" si="247"/>
        <v/>
      </c>
      <c r="AM1066" s="89" t="str">
        <f t="shared" si="248"/>
        <v/>
      </c>
      <c r="AN1066" s="89" t="str">
        <f t="shared" si="249"/>
        <v/>
      </c>
      <c r="AO1066" s="89" t="str">
        <f t="shared" si="250"/>
        <v/>
      </c>
      <c r="AP1066" s="89" t="str">
        <f t="shared" si="251"/>
        <v/>
      </c>
    </row>
    <row r="1067" spans="1:42">
      <c r="A1067" t="str">
        <f>IF(B1067&lt;&gt;"",VLOOKUP(B1067,'Agents Postes'!E$3:F$17,2,FALSE),"")</f>
        <v/>
      </c>
      <c r="B1067" s="57"/>
      <c r="C1067" s="58"/>
      <c r="D1067" s="59"/>
      <c r="E1067" s="59"/>
      <c r="F1067" s="60"/>
      <c r="G1067" s="61"/>
      <c r="H1067" s="60"/>
      <c r="I1067" s="61"/>
      <c r="J1067" s="63"/>
      <c r="K1067" s="59"/>
      <c r="L1067" s="62"/>
      <c r="M1067" s="52"/>
      <c r="N1067" s="130"/>
      <c r="P1067" s="65" t="str">
        <f t="shared" si="252"/>
        <v>NC</v>
      </c>
      <c r="X1067" s="89"/>
      <c r="Y1067" s="89" t="str">
        <f t="shared" si="242"/>
        <v/>
      </c>
      <c r="Z1067" s="89" t="str">
        <f t="shared" si="243"/>
        <v/>
      </c>
      <c r="AA1067" s="89" t="str">
        <f t="shared" si="244"/>
        <v/>
      </c>
      <c r="AB1067" s="89" t="str">
        <f t="shared" si="245"/>
        <v/>
      </c>
      <c r="AC1067" s="89" t="str">
        <f t="shared" si="246"/>
        <v/>
      </c>
      <c r="AD1067" s="100" t="str">
        <f t="shared" si="253"/>
        <v/>
      </c>
      <c r="AE1067" s="104" t="str">
        <f t="shared" si="254"/>
        <v/>
      </c>
      <c r="AF1067" s="108" t="str">
        <f>IF(AE1067&lt;&gt;"",HLOOKUP(AE1067,Controle!$2:$3,2,FALSE)+3,"")</f>
        <v/>
      </c>
      <c r="AG1067" s="104" t="str">
        <f>IF(AE1067&lt;&gt;"",HLOOKUP(AE1067,Controle!$2:$3,2,FALSE)+HLOOKUP(AE1067,Controle!$2:$3,2,FALSE)*14-8,"")</f>
        <v/>
      </c>
      <c r="AH1067" s="105" t="str">
        <f>IF(AJ1067&lt;&gt;"",HLOOKUP(AJ1067,Controle!$2:$3,2,FALSE)+HLOOKUP(AJ1067,Controle!$2:$3,2,FALSE)*14-8,"")</f>
        <v/>
      </c>
      <c r="AI1067" s="108" t="str">
        <f>IF(AJ1067&lt;&gt;"",HLOOKUP(AJ1067,Controle!$2:$3,2,FALSE)+3,"")</f>
        <v/>
      </c>
      <c r="AJ1067" s="105" t="str">
        <f t="shared" si="255"/>
        <v/>
      </c>
      <c r="AK1067" s="101" t="str">
        <f t="shared" si="256"/>
        <v/>
      </c>
      <c r="AL1067" s="89" t="str">
        <f t="shared" si="247"/>
        <v/>
      </c>
      <c r="AM1067" s="89" t="str">
        <f t="shared" si="248"/>
        <v/>
      </c>
      <c r="AN1067" s="89" t="str">
        <f t="shared" si="249"/>
        <v/>
      </c>
      <c r="AO1067" s="89" t="str">
        <f t="shared" si="250"/>
        <v/>
      </c>
      <c r="AP1067" s="89" t="str">
        <f t="shared" si="251"/>
        <v/>
      </c>
    </row>
    <row r="1068" spans="1:42">
      <c r="A1068" t="str">
        <f>IF(B1068&lt;&gt;"",VLOOKUP(B1068,'Agents Postes'!E$3:F$17,2,FALSE),"")</f>
        <v/>
      </c>
      <c r="B1068" s="47"/>
      <c r="C1068" s="53"/>
      <c r="D1068" s="49"/>
      <c r="E1068" s="49"/>
      <c r="F1068" s="54"/>
      <c r="G1068" s="50"/>
      <c r="H1068" s="54"/>
      <c r="I1068" s="50"/>
      <c r="J1068" s="56"/>
      <c r="K1068" s="49"/>
      <c r="L1068" s="55"/>
      <c r="M1068" s="52"/>
      <c r="N1068" s="131"/>
      <c r="P1068" s="64" t="str">
        <f t="shared" si="252"/>
        <v>NC</v>
      </c>
      <c r="X1068" s="89"/>
      <c r="Y1068" s="89" t="str">
        <f t="shared" si="242"/>
        <v/>
      </c>
      <c r="Z1068" s="89" t="str">
        <f t="shared" si="243"/>
        <v/>
      </c>
      <c r="AA1068" s="89" t="str">
        <f t="shared" si="244"/>
        <v/>
      </c>
      <c r="AB1068" s="89" t="str">
        <f t="shared" si="245"/>
        <v/>
      </c>
      <c r="AC1068" s="89" t="str">
        <f t="shared" si="246"/>
        <v/>
      </c>
      <c r="AD1068" s="100" t="str">
        <f t="shared" si="253"/>
        <v/>
      </c>
      <c r="AE1068" s="104" t="str">
        <f t="shared" si="254"/>
        <v/>
      </c>
      <c r="AF1068" s="108" t="str">
        <f>IF(AE1068&lt;&gt;"",HLOOKUP(AE1068,Controle!$2:$3,2,FALSE)+3,"")</f>
        <v/>
      </c>
      <c r="AG1068" s="104" t="str">
        <f>IF(AE1068&lt;&gt;"",HLOOKUP(AE1068,Controle!$2:$3,2,FALSE)+HLOOKUP(AE1068,Controle!$2:$3,2,FALSE)*14-8,"")</f>
        <v/>
      </c>
      <c r="AH1068" s="105" t="str">
        <f>IF(AJ1068&lt;&gt;"",HLOOKUP(AJ1068,Controle!$2:$3,2,FALSE)+HLOOKUP(AJ1068,Controle!$2:$3,2,FALSE)*14-8,"")</f>
        <v/>
      </c>
      <c r="AI1068" s="108" t="str">
        <f>IF(AJ1068&lt;&gt;"",HLOOKUP(AJ1068,Controle!$2:$3,2,FALSE)+3,"")</f>
        <v/>
      </c>
      <c r="AJ1068" s="105" t="str">
        <f t="shared" si="255"/>
        <v/>
      </c>
      <c r="AK1068" s="101" t="str">
        <f t="shared" si="256"/>
        <v/>
      </c>
      <c r="AL1068" s="89" t="str">
        <f t="shared" si="247"/>
        <v/>
      </c>
      <c r="AM1068" s="89" t="str">
        <f t="shared" si="248"/>
        <v/>
      </c>
      <c r="AN1068" s="89" t="str">
        <f t="shared" si="249"/>
        <v/>
      </c>
      <c r="AO1068" s="89" t="str">
        <f t="shared" si="250"/>
        <v/>
      </c>
      <c r="AP1068" s="89" t="str">
        <f t="shared" si="251"/>
        <v/>
      </c>
    </row>
    <row r="1069" spans="1:42">
      <c r="A1069" t="str">
        <f>IF(B1069&lt;&gt;"",VLOOKUP(B1069,'Agents Postes'!E$3:F$17,2,FALSE),"")</f>
        <v/>
      </c>
      <c r="B1069" s="57"/>
      <c r="C1069" s="58"/>
      <c r="D1069" s="59"/>
      <c r="E1069" s="59"/>
      <c r="F1069" s="60"/>
      <c r="G1069" s="61"/>
      <c r="H1069" s="60"/>
      <c r="I1069" s="61"/>
      <c r="J1069" s="63"/>
      <c r="K1069" s="59"/>
      <c r="L1069" s="62"/>
      <c r="M1069" s="52"/>
      <c r="N1069" s="130"/>
      <c r="P1069" s="65" t="str">
        <f t="shared" si="252"/>
        <v>NC</v>
      </c>
      <c r="X1069" s="89"/>
      <c r="Y1069" s="89" t="str">
        <f t="shared" si="242"/>
        <v/>
      </c>
      <c r="Z1069" s="89" t="str">
        <f t="shared" si="243"/>
        <v/>
      </c>
      <c r="AA1069" s="89" t="str">
        <f t="shared" si="244"/>
        <v/>
      </c>
      <c r="AB1069" s="89" t="str">
        <f t="shared" si="245"/>
        <v/>
      </c>
      <c r="AC1069" s="89" t="str">
        <f t="shared" si="246"/>
        <v/>
      </c>
      <c r="AD1069" s="100" t="str">
        <f t="shared" si="253"/>
        <v/>
      </c>
      <c r="AE1069" s="104" t="str">
        <f t="shared" si="254"/>
        <v/>
      </c>
      <c r="AF1069" s="108" t="str">
        <f>IF(AE1069&lt;&gt;"",HLOOKUP(AE1069,Controle!$2:$3,2,FALSE)+3,"")</f>
        <v/>
      </c>
      <c r="AG1069" s="104" t="str">
        <f>IF(AE1069&lt;&gt;"",HLOOKUP(AE1069,Controle!$2:$3,2,FALSE)+HLOOKUP(AE1069,Controle!$2:$3,2,FALSE)*14-8,"")</f>
        <v/>
      </c>
      <c r="AH1069" s="105" t="str">
        <f>IF(AJ1069&lt;&gt;"",HLOOKUP(AJ1069,Controle!$2:$3,2,FALSE)+HLOOKUP(AJ1069,Controle!$2:$3,2,FALSE)*14-8,"")</f>
        <v/>
      </c>
      <c r="AI1069" s="108" t="str">
        <f>IF(AJ1069&lt;&gt;"",HLOOKUP(AJ1069,Controle!$2:$3,2,FALSE)+3,"")</f>
        <v/>
      </c>
      <c r="AJ1069" s="105" t="str">
        <f t="shared" si="255"/>
        <v/>
      </c>
      <c r="AK1069" s="101" t="str">
        <f t="shared" si="256"/>
        <v/>
      </c>
      <c r="AL1069" s="89" t="str">
        <f t="shared" si="247"/>
        <v/>
      </c>
      <c r="AM1069" s="89" t="str">
        <f t="shared" si="248"/>
        <v/>
      </c>
      <c r="AN1069" s="89" t="str">
        <f t="shared" si="249"/>
        <v/>
      </c>
      <c r="AO1069" s="89" t="str">
        <f t="shared" si="250"/>
        <v/>
      </c>
      <c r="AP1069" s="89" t="str">
        <f t="shared" si="251"/>
        <v/>
      </c>
    </row>
    <row r="1070" spans="1:42">
      <c r="A1070" t="str">
        <f>IF(B1070&lt;&gt;"",VLOOKUP(B1070,'Agents Postes'!E$3:F$17,2,FALSE),"")</f>
        <v/>
      </c>
      <c r="B1070" s="47"/>
      <c r="C1070" s="53"/>
      <c r="D1070" s="49"/>
      <c r="E1070" s="49"/>
      <c r="F1070" s="54"/>
      <c r="G1070" s="50"/>
      <c r="H1070" s="54"/>
      <c r="I1070" s="50"/>
      <c r="J1070" s="56"/>
      <c r="K1070" s="49"/>
      <c r="L1070" s="55"/>
      <c r="M1070" s="52"/>
      <c r="N1070" s="131"/>
      <c r="P1070" s="64" t="str">
        <f t="shared" si="252"/>
        <v>NC</v>
      </c>
      <c r="X1070" s="89"/>
      <c r="Y1070" s="89" t="str">
        <f t="shared" si="242"/>
        <v/>
      </c>
      <c r="Z1070" s="89" t="str">
        <f t="shared" si="243"/>
        <v/>
      </c>
      <c r="AA1070" s="89" t="str">
        <f t="shared" si="244"/>
        <v/>
      </c>
      <c r="AB1070" s="89" t="str">
        <f t="shared" si="245"/>
        <v/>
      </c>
      <c r="AC1070" s="89" t="str">
        <f t="shared" si="246"/>
        <v/>
      </c>
      <c r="AD1070" s="100" t="str">
        <f t="shared" si="253"/>
        <v/>
      </c>
      <c r="AE1070" s="104" t="str">
        <f t="shared" si="254"/>
        <v/>
      </c>
      <c r="AF1070" s="108" t="str">
        <f>IF(AE1070&lt;&gt;"",HLOOKUP(AE1070,Controle!$2:$3,2,FALSE)+3,"")</f>
        <v/>
      </c>
      <c r="AG1070" s="104" t="str">
        <f>IF(AE1070&lt;&gt;"",HLOOKUP(AE1070,Controle!$2:$3,2,FALSE)+HLOOKUP(AE1070,Controle!$2:$3,2,FALSE)*14-8,"")</f>
        <v/>
      </c>
      <c r="AH1070" s="105" t="str">
        <f>IF(AJ1070&lt;&gt;"",HLOOKUP(AJ1070,Controle!$2:$3,2,FALSE)+HLOOKUP(AJ1070,Controle!$2:$3,2,FALSE)*14-8,"")</f>
        <v/>
      </c>
      <c r="AI1070" s="108" t="str">
        <f>IF(AJ1070&lt;&gt;"",HLOOKUP(AJ1070,Controle!$2:$3,2,FALSE)+3,"")</f>
        <v/>
      </c>
      <c r="AJ1070" s="105" t="str">
        <f t="shared" si="255"/>
        <v/>
      </c>
      <c r="AK1070" s="101" t="str">
        <f t="shared" si="256"/>
        <v/>
      </c>
      <c r="AL1070" s="89" t="str">
        <f t="shared" si="247"/>
        <v/>
      </c>
      <c r="AM1070" s="89" t="str">
        <f t="shared" si="248"/>
        <v/>
      </c>
      <c r="AN1070" s="89" t="str">
        <f t="shared" si="249"/>
        <v/>
      </c>
      <c r="AO1070" s="89" t="str">
        <f t="shared" si="250"/>
        <v/>
      </c>
      <c r="AP1070" s="89" t="str">
        <f t="shared" si="251"/>
        <v/>
      </c>
    </row>
    <row r="1071" spans="1:42">
      <c r="A1071" t="str">
        <f>IF(B1071&lt;&gt;"",VLOOKUP(B1071,'Agents Postes'!E$3:F$17,2,FALSE),"")</f>
        <v/>
      </c>
      <c r="B1071" s="57"/>
      <c r="C1071" s="58"/>
      <c r="D1071" s="59"/>
      <c r="E1071" s="59"/>
      <c r="F1071" s="60"/>
      <c r="G1071" s="61"/>
      <c r="H1071" s="60"/>
      <c r="I1071" s="61"/>
      <c r="J1071" s="63"/>
      <c r="K1071" s="59"/>
      <c r="L1071" s="62"/>
      <c r="M1071" s="52"/>
      <c r="N1071" s="130"/>
      <c r="P1071" s="65" t="str">
        <f t="shared" si="252"/>
        <v>NC</v>
      </c>
      <c r="X1071" s="89"/>
      <c r="Y1071" s="89" t="str">
        <f t="shared" si="242"/>
        <v/>
      </c>
      <c r="Z1071" s="89" t="str">
        <f t="shared" si="243"/>
        <v/>
      </c>
      <c r="AA1071" s="89" t="str">
        <f t="shared" si="244"/>
        <v/>
      </c>
      <c r="AB1071" s="89" t="str">
        <f t="shared" si="245"/>
        <v/>
      </c>
      <c r="AC1071" s="89" t="str">
        <f t="shared" si="246"/>
        <v/>
      </c>
      <c r="AD1071" s="100" t="str">
        <f t="shared" si="253"/>
        <v/>
      </c>
      <c r="AE1071" s="104" t="str">
        <f t="shared" si="254"/>
        <v/>
      </c>
      <c r="AF1071" s="108" t="str">
        <f>IF(AE1071&lt;&gt;"",HLOOKUP(AE1071,Controle!$2:$3,2,FALSE)+3,"")</f>
        <v/>
      </c>
      <c r="AG1071" s="104" t="str">
        <f>IF(AE1071&lt;&gt;"",HLOOKUP(AE1071,Controle!$2:$3,2,FALSE)+HLOOKUP(AE1071,Controle!$2:$3,2,FALSE)*14-8,"")</f>
        <v/>
      </c>
      <c r="AH1071" s="105" t="str">
        <f>IF(AJ1071&lt;&gt;"",HLOOKUP(AJ1071,Controle!$2:$3,2,FALSE)+HLOOKUP(AJ1071,Controle!$2:$3,2,FALSE)*14-8,"")</f>
        <v/>
      </c>
      <c r="AI1071" s="108" t="str">
        <f>IF(AJ1071&lt;&gt;"",HLOOKUP(AJ1071,Controle!$2:$3,2,FALSE)+3,"")</f>
        <v/>
      </c>
      <c r="AJ1071" s="105" t="str">
        <f t="shared" si="255"/>
        <v/>
      </c>
      <c r="AK1071" s="101" t="str">
        <f t="shared" si="256"/>
        <v/>
      </c>
      <c r="AL1071" s="89" t="str">
        <f t="shared" si="247"/>
        <v/>
      </c>
      <c r="AM1071" s="89" t="str">
        <f t="shared" si="248"/>
        <v/>
      </c>
      <c r="AN1071" s="89" t="str">
        <f t="shared" si="249"/>
        <v/>
      </c>
      <c r="AO1071" s="89" t="str">
        <f t="shared" si="250"/>
        <v/>
      </c>
      <c r="AP1071" s="89" t="str">
        <f t="shared" si="251"/>
        <v/>
      </c>
    </row>
    <row r="1072" spans="1:42">
      <c r="A1072" t="str">
        <f>IF(B1072&lt;&gt;"",VLOOKUP(B1072,'Agents Postes'!E$3:F$17,2,FALSE),"")</f>
        <v/>
      </c>
      <c r="B1072" s="47"/>
      <c r="C1072" s="53"/>
      <c r="D1072" s="49"/>
      <c r="E1072" s="49"/>
      <c r="F1072" s="54"/>
      <c r="G1072" s="50"/>
      <c r="H1072" s="54"/>
      <c r="I1072" s="50"/>
      <c r="J1072" s="56"/>
      <c r="K1072" s="49"/>
      <c r="L1072" s="55"/>
      <c r="M1072" s="52"/>
      <c r="N1072" s="131"/>
      <c r="P1072" s="64" t="str">
        <f t="shared" si="252"/>
        <v>NC</v>
      </c>
      <c r="X1072" s="89"/>
      <c r="Y1072" s="89" t="str">
        <f t="shared" si="242"/>
        <v/>
      </c>
      <c r="Z1072" s="89" t="str">
        <f t="shared" si="243"/>
        <v/>
      </c>
      <c r="AA1072" s="89" t="str">
        <f t="shared" si="244"/>
        <v/>
      </c>
      <c r="AB1072" s="89" t="str">
        <f t="shared" si="245"/>
        <v/>
      </c>
      <c r="AC1072" s="89" t="str">
        <f t="shared" si="246"/>
        <v/>
      </c>
      <c r="AD1072" s="100" t="str">
        <f t="shared" si="253"/>
        <v/>
      </c>
      <c r="AE1072" s="104" t="str">
        <f t="shared" si="254"/>
        <v/>
      </c>
      <c r="AF1072" s="108" t="str">
        <f>IF(AE1072&lt;&gt;"",HLOOKUP(AE1072,Controle!$2:$3,2,FALSE)+3,"")</f>
        <v/>
      </c>
      <c r="AG1072" s="104" t="str">
        <f>IF(AE1072&lt;&gt;"",HLOOKUP(AE1072,Controle!$2:$3,2,FALSE)+HLOOKUP(AE1072,Controle!$2:$3,2,FALSE)*14-8,"")</f>
        <v/>
      </c>
      <c r="AH1072" s="105" t="str">
        <f>IF(AJ1072&lt;&gt;"",HLOOKUP(AJ1072,Controle!$2:$3,2,FALSE)+HLOOKUP(AJ1072,Controle!$2:$3,2,FALSE)*14-8,"")</f>
        <v/>
      </c>
      <c r="AI1072" s="108" t="str">
        <f>IF(AJ1072&lt;&gt;"",HLOOKUP(AJ1072,Controle!$2:$3,2,FALSE)+3,"")</f>
        <v/>
      </c>
      <c r="AJ1072" s="105" t="str">
        <f t="shared" si="255"/>
        <v/>
      </c>
      <c r="AK1072" s="101" t="str">
        <f t="shared" si="256"/>
        <v/>
      </c>
      <c r="AL1072" s="89" t="str">
        <f t="shared" si="247"/>
        <v/>
      </c>
      <c r="AM1072" s="89" t="str">
        <f t="shared" si="248"/>
        <v/>
      </c>
      <c r="AN1072" s="89" t="str">
        <f t="shared" si="249"/>
        <v/>
      </c>
      <c r="AO1072" s="89" t="str">
        <f t="shared" si="250"/>
        <v/>
      </c>
      <c r="AP1072" s="89" t="str">
        <f t="shared" si="251"/>
        <v/>
      </c>
    </row>
    <row r="1073" spans="1:42">
      <c r="A1073" t="str">
        <f>IF(B1073&lt;&gt;"",VLOOKUP(B1073,'Agents Postes'!E$3:F$17,2,FALSE),"")</f>
        <v/>
      </c>
      <c r="B1073" s="57"/>
      <c r="C1073" s="58"/>
      <c r="D1073" s="59"/>
      <c r="E1073" s="59"/>
      <c r="F1073" s="60"/>
      <c r="G1073" s="61"/>
      <c r="H1073" s="60"/>
      <c r="I1073" s="61"/>
      <c r="J1073" s="63"/>
      <c r="K1073" s="59"/>
      <c r="L1073" s="62"/>
      <c r="M1073" s="52"/>
      <c r="N1073" s="130"/>
      <c r="P1073" s="65" t="str">
        <f t="shared" si="252"/>
        <v>NC</v>
      </c>
      <c r="X1073" s="89"/>
      <c r="Y1073" s="89" t="str">
        <f t="shared" si="242"/>
        <v/>
      </c>
      <c r="Z1073" s="89" t="str">
        <f t="shared" si="243"/>
        <v/>
      </c>
      <c r="AA1073" s="89" t="str">
        <f t="shared" si="244"/>
        <v/>
      </c>
      <c r="AB1073" s="89" t="str">
        <f t="shared" si="245"/>
        <v/>
      </c>
      <c r="AC1073" s="89" t="str">
        <f t="shared" si="246"/>
        <v/>
      </c>
      <c r="AD1073" s="100" t="str">
        <f t="shared" si="253"/>
        <v/>
      </c>
      <c r="AE1073" s="104" t="str">
        <f t="shared" si="254"/>
        <v/>
      </c>
      <c r="AF1073" s="108" t="str">
        <f>IF(AE1073&lt;&gt;"",HLOOKUP(AE1073,Controle!$2:$3,2,FALSE)+3,"")</f>
        <v/>
      </c>
      <c r="AG1073" s="104" t="str">
        <f>IF(AE1073&lt;&gt;"",HLOOKUP(AE1073,Controle!$2:$3,2,FALSE)+HLOOKUP(AE1073,Controle!$2:$3,2,FALSE)*14-8,"")</f>
        <v/>
      </c>
      <c r="AH1073" s="105" t="str">
        <f>IF(AJ1073&lt;&gt;"",HLOOKUP(AJ1073,Controle!$2:$3,2,FALSE)+HLOOKUP(AJ1073,Controle!$2:$3,2,FALSE)*14-8,"")</f>
        <v/>
      </c>
      <c r="AI1073" s="108" t="str">
        <f>IF(AJ1073&lt;&gt;"",HLOOKUP(AJ1073,Controle!$2:$3,2,FALSE)+3,"")</f>
        <v/>
      </c>
      <c r="AJ1073" s="105" t="str">
        <f t="shared" si="255"/>
        <v/>
      </c>
      <c r="AK1073" s="101" t="str">
        <f t="shared" si="256"/>
        <v/>
      </c>
      <c r="AL1073" s="89" t="str">
        <f t="shared" si="247"/>
        <v/>
      </c>
      <c r="AM1073" s="89" t="str">
        <f t="shared" si="248"/>
        <v/>
      </c>
      <c r="AN1073" s="89" t="str">
        <f t="shared" si="249"/>
        <v/>
      </c>
      <c r="AO1073" s="89" t="str">
        <f t="shared" si="250"/>
        <v/>
      </c>
      <c r="AP1073" s="89" t="str">
        <f t="shared" si="251"/>
        <v/>
      </c>
    </row>
    <row r="1074" spans="1:42">
      <c r="A1074" t="str">
        <f>IF(B1074&lt;&gt;"",VLOOKUP(B1074,'Agents Postes'!E$3:F$17,2,FALSE),"")</f>
        <v/>
      </c>
      <c r="B1074" s="47"/>
      <c r="C1074" s="53"/>
      <c r="D1074" s="49"/>
      <c r="E1074" s="49"/>
      <c r="F1074" s="54"/>
      <c r="G1074" s="50"/>
      <c r="H1074" s="54"/>
      <c r="I1074" s="50"/>
      <c r="J1074" s="56"/>
      <c r="K1074" s="49"/>
      <c r="L1074" s="55"/>
      <c r="M1074" s="52"/>
      <c r="N1074" s="131"/>
      <c r="P1074" s="64" t="str">
        <f t="shared" si="252"/>
        <v>NC</v>
      </c>
      <c r="X1074" s="89"/>
      <c r="Y1074" s="89" t="str">
        <f t="shared" si="242"/>
        <v/>
      </c>
      <c r="Z1074" s="89" t="str">
        <f t="shared" si="243"/>
        <v/>
      </c>
      <c r="AA1074" s="89" t="str">
        <f t="shared" si="244"/>
        <v/>
      </c>
      <c r="AB1074" s="89" t="str">
        <f t="shared" si="245"/>
        <v/>
      </c>
      <c r="AC1074" s="89" t="str">
        <f t="shared" si="246"/>
        <v/>
      </c>
      <c r="AD1074" s="100" t="str">
        <f t="shared" si="253"/>
        <v/>
      </c>
      <c r="AE1074" s="104" t="str">
        <f t="shared" si="254"/>
        <v/>
      </c>
      <c r="AF1074" s="108" t="str">
        <f>IF(AE1074&lt;&gt;"",HLOOKUP(AE1074,Controle!$2:$3,2,FALSE)+3,"")</f>
        <v/>
      </c>
      <c r="AG1074" s="104" t="str">
        <f>IF(AE1074&lt;&gt;"",HLOOKUP(AE1074,Controle!$2:$3,2,FALSE)+HLOOKUP(AE1074,Controle!$2:$3,2,FALSE)*14-8,"")</f>
        <v/>
      </c>
      <c r="AH1074" s="105" t="str">
        <f>IF(AJ1074&lt;&gt;"",HLOOKUP(AJ1074,Controle!$2:$3,2,FALSE)+HLOOKUP(AJ1074,Controle!$2:$3,2,FALSE)*14-8,"")</f>
        <v/>
      </c>
      <c r="AI1074" s="108" t="str">
        <f>IF(AJ1074&lt;&gt;"",HLOOKUP(AJ1074,Controle!$2:$3,2,FALSE)+3,"")</f>
        <v/>
      </c>
      <c r="AJ1074" s="105" t="str">
        <f t="shared" si="255"/>
        <v/>
      </c>
      <c r="AK1074" s="101" t="str">
        <f t="shared" si="256"/>
        <v/>
      </c>
      <c r="AL1074" s="89" t="str">
        <f t="shared" si="247"/>
        <v/>
      </c>
      <c r="AM1074" s="89" t="str">
        <f t="shared" si="248"/>
        <v/>
      </c>
      <c r="AN1074" s="89" t="str">
        <f t="shared" si="249"/>
        <v/>
      </c>
      <c r="AO1074" s="89" t="str">
        <f t="shared" si="250"/>
        <v/>
      </c>
      <c r="AP1074" s="89" t="str">
        <f t="shared" si="251"/>
        <v/>
      </c>
    </row>
    <row r="1075" spans="1:42">
      <c r="A1075" t="str">
        <f>IF(B1075&lt;&gt;"",VLOOKUP(B1075,'Agents Postes'!E$3:F$17,2,FALSE),"")</f>
        <v/>
      </c>
      <c r="B1075" s="57"/>
      <c r="C1075" s="58"/>
      <c r="D1075" s="59"/>
      <c r="E1075" s="59"/>
      <c r="F1075" s="60"/>
      <c r="G1075" s="61"/>
      <c r="H1075" s="60"/>
      <c r="I1075" s="61"/>
      <c r="J1075" s="63"/>
      <c r="K1075" s="59"/>
      <c r="L1075" s="62"/>
      <c r="M1075" s="52"/>
      <c r="N1075" s="130"/>
      <c r="P1075" s="65" t="str">
        <f t="shared" si="252"/>
        <v>NC</v>
      </c>
      <c r="X1075" s="89"/>
      <c r="Y1075" s="89" t="str">
        <f t="shared" si="242"/>
        <v/>
      </c>
      <c r="Z1075" s="89" t="str">
        <f t="shared" si="243"/>
        <v/>
      </c>
      <c r="AA1075" s="89" t="str">
        <f t="shared" si="244"/>
        <v/>
      </c>
      <c r="AB1075" s="89" t="str">
        <f t="shared" si="245"/>
        <v/>
      </c>
      <c r="AC1075" s="89" t="str">
        <f t="shared" si="246"/>
        <v/>
      </c>
      <c r="AD1075" s="100" t="str">
        <f t="shared" si="253"/>
        <v/>
      </c>
      <c r="AE1075" s="104" t="str">
        <f t="shared" si="254"/>
        <v/>
      </c>
      <c r="AF1075" s="108" t="str">
        <f>IF(AE1075&lt;&gt;"",HLOOKUP(AE1075,Controle!$2:$3,2,FALSE)+3,"")</f>
        <v/>
      </c>
      <c r="AG1075" s="104" t="str">
        <f>IF(AE1075&lt;&gt;"",HLOOKUP(AE1075,Controle!$2:$3,2,FALSE)+HLOOKUP(AE1075,Controle!$2:$3,2,FALSE)*14-8,"")</f>
        <v/>
      </c>
      <c r="AH1075" s="105" t="str">
        <f>IF(AJ1075&lt;&gt;"",HLOOKUP(AJ1075,Controle!$2:$3,2,FALSE)+HLOOKUP(AJ1075,Controle!$2:$3,2,FALSE)*14-8,"")</f>
        <v/>
      </c>
      <c r="AI1075" s="108" t="str">
        <f>IF(AJ1075&lt;&gt;"",HLOOKUP(AJ1075,Controle!$2:$3,2,FALSE)+3,"")</f>
        <v/>
      </c>
      <c r="AJ1075" s="105" t="str">
        <f t="shared" si="255"/>
        <v/>
      </c>
      <c r="AK1075" s="101" t="str">
        <f t="shared" si="256"/>
        <v/>
      </c>
      <c r="AL1075" s="89" t="str">
        <f t="shared" si="247"/>
        <v/>
      </c>
      <c r="AM1075" s="89" t="str">
        <f t="shared" si="248"/>
        <v/>
      </c>
      <c r="AN1075" s="89" t="str">
        <f t="shared" si="249"/>
        <v/>
      </c>
      <c r="AO1075" s="89" t="str">
        <f t="shared" si="250"/>
        <v/>
      </c>
      <c r="AP1075" s="89" t="str">
        <f t="shared" si="251"/>
        <v/>
      </c>
    </row>
    <row r="1076" spans="1:42">
      <c r="A1076" t="str">
        <f>IF(B1076&lt;&gt;"",VLOOKUP(B1076,'Agents Postes'!E$3:F$17,2,FALSE),"")</f>
        <v/>
      </c>
      <c r="B1076" s="47"/>
      <c r="C1076" s="53"/>
      <c r="D1076" s="49"/>
      <c r="E1076" s="49"/>
      <c r="F1076" s="54"/>
      <c r="G1076" s="50"/>
      <c r="H1076" s="54"/>
      <c r="I1076" s="50"/>
      <c r="J1076" s="56"/>
      <c r="K1076" s="49"/>
      <c r="L1076" s="55"/>
      <c r="M1076" s="52"/>
      <c r="N1076" s="131"/>
      <c r="P1076" s="64" t="str">
        <f t="shared" si="252"/>
        <v>NC</v>
      </c>
      <c r="X1076" s="89"/>
      <c r="Y1076" s="89" t="str">
        <f t="shared" si="242"/>
        <v/>
      </c>
      <c r="Z1076" s="89" t="str">
        <f t="shared" si="243"/>
        <v/>
      </c>
      <c r="AA1076" s="89" t="str">
        <f t="shared" si="244"/>
        <v/>
      </c>
      <c r="AB1076" s="89" t="str">
        <f t="shared" si="245"/>
        <v/>
      </c>
      <c r="AC1076" s="89" t="str">
        <f t="shared" si="246"/>
        <v/>
      </c>
      <c r="AD1076" s="100" t="str">
        <f t="shared" si="253"/>
        <v/>
      </c>
      <c r="AE1076" s="104" t="str">
        <f t="shared" si="254"/>
        <v/>
      </c>
      <c r="AF1076" s="108" t="str">
        <f>IF(AE1076&lt;&gt;"",HLOOKUP(AE1076,Controle!$2:$3,2,FALSE)+3,"")</f>
        <v/>
      </c>
      <c r="AG1076" s="104" t="str">
        <f>IF(AE1076&lt;&gt;"",HLOOKUP(AE1076,Controle!$2:$3,2,FALSE)+HLOOKUP(AE1076,Controle!$2:$3,2,FALSE)*14-8,"")</f>
        <v/>
      </c>
      <c r="AH1076" s="105" t="str">
        <f>IF(AJ1076&lt;&gt;"",HLOOKUP(AJ1076,Controle!$2:$3,2,FALSE)+HLOOKUP(AJ1076,Controle!$2:$3,2,FALSE)*14-8,"")</f>
        <v/>
      </c>
      <c r="AI1076" s="108" t="str">
        <f>IF(AJ1076&lt;&gt;"",HLOOKUP(AJ1076,Controle!$2:$3,2,FALSE)+3,"")</f>
        <v/>
      </c>
      <c r="AJ1076" s="105" t="str">
        <f t="shared" si="255"/>
        <v/>
      </c>
      <c r="AK1076" s="101" t="str">
        <f t="shared" si="256"/>
        <v/>
      </c>
      <c r="AL1076" s="89" t="str">
        <f t="shared" si="247"/>
        <v/>
      </c>
      <c r="AM1076" s="89" t="str">
        <f t="shared" si="248"/>
        <v/>
      </c>
      <c r="AN1076" s="89" t="str">
        <f t="shared" si="249"/>
        <v/>
      </c>
      <c r="AO1076" s="89" t="str">
        <f t="shared" si="250"/>
        <v/>
      </c>
      <c r="AP1076" s="89" t="str">
        <f t="shared" si="251"/>
        <v/>
      </c>
    </row>
    <row r="1077" spans="1:42">
      <c r="A1077" t="str">
        <f>IF(B1077&lt;&gt;"",VLOOKUP(B1077,'Agents Postes'!E$3:F$17,2,FALSE),"")</f>
        <v/>
      </c>
      <c r="B1077" s="57"/>
      <c r="C1077" s="58"/>
      <c r="D1077" s="59"/>
      <c r="E1077" s="59"/>
      <c r="F1077" s="60"/>
      <c r="G1077" s="61"/>
      <c r="H1077" s="60"/>
      <c r="I1077" s="61"/>
      <c r="J1077" s="63"/>
      <c r="K1077" s="59"/>
      <c r="L1077" s="62"/>
      <c r="M1077" s="52"/>
      <c r="N1077" s="130"/>
      <c r="P1077" s="65" t="str">
        <f t="shared" si="252"/>
        <v>NC</v>
      </c>
      <c r="X1077" s="89"/>
      <c r="Y1077" s="89" t="str">
        <f t="shared" si="242"/>
        <v/>
      </c>
      <c r="Z1077" s="89" t="str">
        <f t="shared" si="243"/>
        <v/>
      </c>
      <c r="AA1077" s="89" t="str">
        <f t="shared" si="244"/>
        <v/>
      </c>
      <c r="AB1077" s="89" t="str">
        <f t="shared" si="245"/>
        <v/>
      </c>
      <c r="AC1077" s="89" t="str">
        <f t="shared" si="246"/>
        <v/>
      </c>
      <c r="AD1077" s="100" t="str">
        <f t="shared" si="253"/>
        <v/>
      </c>
      <c r="AE1077" s="104" t="str">
        <f t="shared" si="254"/>
        <v/>
      </c>
      <c r="AF1077" s="108" t="str">
        <f>IF(AE1077&lt;&gt;"",HLOOKUP(AE1077,Controle!$2:$3,2,FALSE)+3,"")</f>
        <v/>
      </c>
      <c r="AG1077" s="104" t="str">
        <f>IF(AE1077&lt;&gt;"",HLOOKUP(AE1077,Controle!$2:$3,2,FALSE)+HLOOKUP(AE1077,Controle!$2:$3,2,FALSE)*14-8,"")</f>
        <v/>
      </c>
      <c r="AH1077" s="105" t="str">
        <f>IF(AJ1077&lt;&gt;"",HLOOKUP(AJ1077,Controle!$2:$3,2,FALSE)+HLOOKUP(AJ1077,Controle!$2:$3,2,FALSE)*14-8,"")</f>
        <v/>
      </c>
      <c r="AI1077" s="108" t="str">
        <f>IF(AJ1077&lt;&gt;"",HLOOKUP(AJ1077,Controle!$2:$3,2,FALSE)+3,"")</f>
        <v/>
      </c>
      <c r="AJ1077" s="105" t="str">
        <f t="shared" si="255"/>
        <v/>
      </c>
      <c r="AK1077" s="101" t="str">
        <f t="shared" si="256"/>
        <v/>
      </c>
      <c r="AL1077" s="89" t="str">
        <f t="shared" si="247"/>
        <v/>
      </c>
      <c r="AM1077" s="89" t="str">
        <f t="shared" si="248"/>
        <v/>
      </c>
      <c r="AN1077" s="89" t="str">
        <f t="shared" si="249"/>
        <v/>
      </c>
      <c r="AO1077" s="89" t="str">
        <f t="shared" si="250"/>
        <v/>
      </c>
      <c r="AP1077" s="89" t="str">
        <f t="shared" si="251"/>
        <v/>
      </c>
    </row>
    <row r="1078" spans="1:42">
      <c r="A1078" t="str">
        <f>IF(B1078&lt;&gt;"",VLOOKUP(B1078,'Agents Postes'!E$3:F$17,2,FALSE),"")</f>
        <v/>
      </c>
      <c r="B1078" s="47"/>
      <c r="C1078" s="53"/>
      <c r="D1078" s="49"/>
      <c r="E1078" s="49"/>
      <c r="F1078" s="54"/>
      <c r="G1078" s="50"/>
      <c r="H1078" s="54"/>
      <c r="I1078" s="50"/>
      <c r="J1078" s="56"/>
      <c r="K1078" s="49"/>
      <c r="L1078" s="55"/>
      <c r="M1078" s="52"/>
      <c r="N1078" s="131"/>
      <c r="P1078" s="64" t="str">
        <f t="shared" si="252"/>
        <v>NC</v>
      </c>
      <c r="X1078" s="89"/>
      <c r="Y1078" s="89" t="str">
        <f t="shared" si="242"/>
        <v/>
      </c>
      <c r="Z1078" s="89" t="str">
        <f t="shared" si="243"/>
        <v/>
      </c>
      <c r="AA1078" s="89" t="str">
        <f t="shared" si="244"/>
        <v/>
      </c>
      <c r="AB1078" s="89" t="str">
        <f t="shared" si="245"/>
        <v/>
      </c>
      <c r="AC1078" s="89" t="str">
        <f t="shared" si="246"/>
        <v/>
      </c>
      <c r="AD1078" s="100" t="str">
        <f t="shared" si="253"/>
        <v/>
      </c>
      <c r="AE1078" s="104" t="str">
        <f t="shared" si="254"/>
        <v/>
      </c>
      <c r="AF1078" s="108" t="str">
        <f>IF(AE1078&lt;&gt;"",HLOOKUP(AE1078,Controle!$2:$3,2,FALSE)+3,"")</f>
        <v/>
      </c>
      <c r="AG1078" s="104" t="str">
        <f>IF(AE1078&lt;&gt;"",HLOOKUP(AE1078,Controle!$2:$3,2,FALSE)+HLOOKUP(AE1078,Controle!$2:$3,2,FALSE)*14-8,"")</f>
        <v/>
      </c>
      <c r="AH1078" s="105" t="str">
        <f>IF(AJ1078&lt;&gt;"",HLOOKUP(AJ1078,Controle!$2:$3,2,FALSE)+HLOOKUP(AJ1078,Controle!$2:$3,2,FALSE)*14-8,"")</f>
        <v/>
      </c>
      <c r="AI1078" s="108" t="str">
        <f>IF(AJ1078&lt;&gt;"",HLOOKUP(AJ1078,Controle!$2:$3,2,FALSE)+3,"")</f>
        <v/>
      </c>
      <c r="AJ1078" s="105" t="str">
        <f t="shared" si="255"/>
        <v/>
      </c>
      <c r="AK1078" s="101" t="str">
        <f t="shared" si="256"/>
        <v/>
      </c>
      <c r="AL1078" s="89" t="str">
        <f t="shared" si="247"/>
        <v/>
      </c>
      <c r="AM1078" s="89" t="str">
        <f t="shared" si="248"/>
        <v/>
      </c>
      <c r="AN1078" s="89" t="str">
        <f t="shared" si="249"/>
        <v/>
      </c>
      <c r="AO1078" s="89" t="str">
        <f t="shared" si="250"/>
        <v/>
      </c>
      <c r="AP1078" s="89" t="str">
        <f t="shared" si="251"/>
        <v/>
      </c>
    </row>
    <row r="1079" spans="1:42">
      <c r="A1079" t="str">
        <f>IF(B1079&lt;&gt;"",VLOOKUP(B1079,'Agents Postes'!E$3:F$17,2,FALSE),"")</f>
        <v/>
      </c>
      <c r="B1079" s="57"/>
      <c r="C1079" s="58"/>
      <c r="D1079" s="59"/>
      <c r="E1079" s="59"/>
      <c r="F1079" s="60"/>
      <c r="G1079" s="61"/>
      <c r="H1079" s="60"/>
      <c r="I1079" s="61"/>
      <c r="J1079" s="63"/>
      <c r="K1079" s="59"/>
      <c r="L1079" s="62"/>
      <c r="M1079" s="52"/>
      <c r="N1079" s="130"/>
      <c r="P1079" s="65" t="str">
        <f t="shared" si="252"/>
        <v>NC</v>
      </c>
      <c r="X1079" s="89"/>
      <c r="Y1079" s="89" t="str">
        <f t="shared" si="242"/>
        <v/>
      </c>
      <c r="Z1079" s="89" t="str">
        <f t="shared" si="243"/>
        <v/>
      </c>
      <c r="AA1079" s="89" t="str">
        <f t="shared" si="244"/>
        <v/>
      </c>
      <c r="AB1079" s="89" t="str">
        <f t="shared" si="245"/>
        <v/>
      </c>
      <c r="AC1079" s="89" t="str">
        <f t="shared" si="246"/>
        <v/>
      </c>
      <c r="AD1079" s="100" t="str">
        <f t="shared" si="253"/>
        <v/>
      </c>
      <c r="AE1079" s="104" t="str">
        <f t="shared" si="254"/>
        <v/>
      </c>
      <c r="AF1079" s="108" t="str">
        <f>IF(AE1079&lt;&gt;"",HLOOKUP(AE1079,Controle!$2:$3,2,FALSE)+3,"")</f>
        <v/>
      </c>
      <c r="AG1079" s="104" t="str">
        <f>IF(AE1079&lt;&gt;"",HLOOKUP(AE1079,Controle!$2:$3,2,FALSE)+HLOOKUP(AE1079,Controle!$2:$3,2,FALSE)*14-8,"")</f>
        <v/>
      </c>
      <c r="AH1079" s="105" t="str">
        <f>IF(AJ1079&lt;&gt;"",HLOOKUP(AJ1079,Controle!$2:$3,2,FALSE)+HLOOKUP(AJ1079,Controle!$2:$3,2,FALSE)*14-8,"")</f>
        <v/>
      </c>
      <c r="AI1079" s="108" t="str">
        <f>IF(AJ1079&lt;&gt;"",HLOOKUP(AJ1079,Controle!$2:$3,2,FALSE)+3,"")</f>
        <v/>
      </c>
      <c r="AJ1079" s="105" t="str">
        <f t="shared" si="255"/>
        <v/>
      </c>
      <c r="AK1079" s="101" t="str">
        <f t="shared" si="256"/>
        <v/>
      </c>
      <c r="AL1079" s="89" t="str">
        <f t="shared" si="247"/>
        <v/>
      </c>
      <c r="AM1079" s="89" t="str">
        <f t="shared" si="248"/>
        <v/>
      </c>
      <c r="AN1079" s="89" t="str">
        <f t="shared" si="249"/>
        <v/>
      </c>
      <c r="AO1079" s="89" t="str">
        <f t="shared" si="250"/>
        <v/>
      </c>
      <c r="AP1079" s="89" t="str">
        <f t="shared" si="251"/>
        <v/>
      </c>
    </row>
    <row r="1080" spans="1:42">
      <c r="A1080" t="str">
        <f>IF(B1080&lt;&gt;"",VLOOKUP(B1080,'Agents Postes'!E$3:F$17,2,FALSE),"")</f>
        <v/>
      </c>
      <c r="B1080" s="47"/>
      <c r="C1080" s="53"/>
      <c r="D1080" s="49"/>
      <c r="E1080" s="49"/>
      <c r="F1080" s="54"/>
      <c r="G1080" s="50"/>
      <c r="H1080" s="54"/>
      <c r="I1080" s="50"/>
      <c r="J1080" s="56"/>
      <c r="K1080" s="49"/>
      <c r="L1080" s="55"/>
      <c r="M1080" s="52"/>
      <c r="N1080" s="131"/>
      <c r="P1080" s="64" t="str">
        <f t="shared" si="252"/>
        <v>NC</v>
      </c>
      <c r="X1080" s="89"/>
      <c r="Y1080" s="89" t="str">
        <f t="shared" si="242"/>
        <v/>
      </c>
      <c r="Z1080" s="89" t="str">
        <f t="shared" si="243"/>
        <v/>
      </c>
      <c r="AA1080" s="89" t="str">
        <f t="shared" si="244"/>
        <v/>
      </c>
      <c r="AB1080" s="89" t="str">
        <f t="shared" si="245"/>
        <v/>
      </c>
      <c r="AC1080" s="89" t="str">
        <f t="shared" si="246"/>
        <v/>
      </c>
      <c r="AD1080" s="100" t="str">
        <f t="shared" si="253"/>
        <v/>
      </c>
      <c r="AE1080" s="104" t="str">
        <f t="shared" si="254"/>
        <v/>
      </c>
      <c r="AF1080" s="108" t="str">
        <f>IF(AE1080&lt;&gt;"",HLOOKUP(AE1080,Controle!$2:$3,2,FALSE)+3,"")</f>
        <v/>
      </c>
      <c r="AG1080" s="104" t="str">
        <f>IF(AE1080&lt;&gt;"",HLOOKUP(AE1080,Controle!$2:$3,2,FALSE)+HLOOKUP(AE1080,Controle!$2:$3,2,FALSE)*14-8,"")</f>
        <v/>
      </c>
      <c r="AH1080" s="105" t="str">
        <f>IF(AJ1080&lt;&gt;"",HLOOKUP(AJ1080,Controle!$2:$3,2,FALSE)+HLOOKUP(AJ1080,Controle!$2:$3,2,FALSE)*14-8,"")</f>
        <v/>
      </c>
      <c r="AI1080" s="108" t="str">
        <f>IF(AJ1080&lt;&gt;"",HLOOKUP(AJ1080,Controle!$2:$3,2,FALSE)+3,"")</f>
        <v/>
      </c>
      <c r="AJ1080" s="105" t="str">
        <f t="shared" si="255"/>
        <v/>
      </c>
      <c r="AK1080" s="101" t="str">
        <f t="shared" si="256"/>
        <v/>
      </c>
      <c r="AL1080" s="89" t="str">
        <f t="shared" si="247"/>
        <v/>
      </c>
      <c r="AM1080" s="89" t="str">
        <f t="shared" si="248"/>
        <v/>
      </c>
      <c r="AN1080" s="89" t="str">
        <f t="shared" si="249"/>
        <v/>
      </c>
      <c r="AO1080" s="89" t="str">
        <f t="shared" si="250"/>
        <v/>
      </c>
      <c r="AP1080" s="89" t="str">
        <f t="shared" si="251"/>
        <v/>
      </c>
    </row>
    <row r="1081" spans="1:42">
      <c r="A1081" t="str">
        <f>IF(B1081&lt;&gt;"",VLOOKUP(B1081,'Agents Postes'!E$3:F$17,2,FALSE),"")</f>
        <v/>
      </c>
      <c r="B1081" s="57"/>
      <c r="C1081" s="58"/>
      <c r="D1081" s="59"/>
      <c r="E1081" s="59"/>
      <c r="F1081" s="60"/>
      <c r="G1081" s="61"/>
      <c r="H1081" s="60"/>
      <c r="I1081" s="61"/>
      <c r="J1081" s="63"/>
      <c r="K1081" s="59"/>
      <c r="L1081" s="62"/>
      <c r="M1081" s="52"/>
      <c r="N1081" s="130"/>
      <c r="P1081" s="65" t="str">
        <f t="shared" si="252"/>
        <v>NC</v>
      </c>
      <c r="X1081" s="89"/>
      <c r="Y1081" s="89" t="str">
        <f t="shared" si="242"/>
        <v/>
      </c>
      <c r="Z1081" s="89" t="str">
        <f t="shared" si="243"/>
        <v/>
      </c>
      <c r="AA1081" s="89" t="str">
        <f t="shared" si="244"/>
        <v/>
      </c>
      <c r="AB1081" s="89" t="str">
        <f t="shared" si="245"/>
        <v/>
      </c>
      <c r="AC1081" s="89" t="str">
        <f t="shared" si="246"/>
        <v/>
      </c>
      <c r="AD1081" s="100" t="str">
        <f t="shared" si="253"/>
        <v/>
      </c>
      <c r="AE1081" s="104" t="str">
        <f t="shared" si="254"/>
        <v/>
      </c>
      <c r="AF1081" s="108" t="str">
        <f>IF(AE1081&lt;&gt;"",HLOOKUP(AE1081,Controle!$2:$3,2,FALSE)+3,"")</f>
        <v/>
      </c>
      <c r="AG1081" s="104" t="str">
        <f>IF(AE1081&lt;&gt;"",HLOOKUP(AE1081,Controle!$2:$3,2,FALSE)+HLOOKUP(AE1081,Controle!$2:$3,2,FALSE)*14-8,"")</f>
        <v/>
      </c>
      <c r="AH1081" s="105" t="str">
        <f>IF(AJ1081&lt;&gt;"",HLOOKUP(AJ1081,Controle!$2:$3,2,FALSE)+HLOOKUP(AJ1081,Controle!$2:$3,2,FALSE)*14-8,"")</f>
        <v/>
      </c>
      <c r="AI1081" s="108" t="str">
        <f>IF(AJ1081&lt;&gt;"",HLOOKUP(AJ1081,Controle!$2:$3,2,FALSE)+3,"")</f>
        <v/>
      </c>
      <c r="AJ1081" s="105" t="str">
        <f t="shared" si="255"/>
        <v/>
      </c>
      <c r="AK1081" s="101" t="str">
        <f t="shared" si="256"/>
        <v/>
      </c>
      <c r="AL1081" s="89" t="str">
        <f t="shared" si="247"/>
        <v/>
      </c>
      <c r="AM1081" s="89" t="str">
        <f t="shared" si="248"/>
        <v/>
      </c>
      <c r="AN1081" s="89" t="str">
        <f t="shared" si="249"/>
        <v/>
      </c>
      <c r="AO1081" s="89" t="str">
        <f t="shared" si="250"/>
        <v/>
      </c>
      <c r="AP1081" s="89" t="str">
        <f t="shared" si="251"/>
        <v/>
      </c>
    </row>
    <row r="1082" spans="1:42">
      <c r="A1082" t="str">
        <f>IF(B1082&lt;&gt;"",VLOOKUP(B1082,'Agents Postes'!E$3:F$17,2,FALSE),"")</f>
        <v/>
      </c>
      <c r="B1082" s="47"/>
      <c r="C1082" s="53"/>
      <c r="D1082" s="49"/>
      <c r="E1082" s="49"/>
      <c r="F1082" s="54"/>
      <c r="G1082" s="50"/>
      <c r="H1082" s="54"/>
      <c r="I1082" s="50"/>
      <c r="J1082" s="56"/>
      <c r="K1082" s="49"/>
      <c r="L1082" s="55"/>
      <c r="M1082" s="52"/>
      <c r="N1082" s="131"/>
      <c r="P1082" s="64" t="str">
        <f t="shared" si="252"/>
        <v>NC</v>
      </c>
      <c r="X1082" s="89"/>
      <c r="Y1082" s="89" t="str">
        <f t="shared" si="242"/>
        <v/>
      </c>
      <c r="Z1082" s="89" t="str">
        <f t="shared" si="243"/>
        <v/>
      </c>
      <c r="AA1082" s="89" t="str">
        <f t="shared" si="244"/>
        <v/>
      </c>
      <c r="AB1082" s="89" t="str">
        <f t="shared" si="245"/>
        <v/>
      </c>
      <c r="AC1082" s="89" t="str">
        <f t="shared" si="246"/>
        <v/>
      </c>
      <c r="AD1082" s="100" t="str">
        <f t="shared" si="253"/>
        <v/>
      </c>
      <c r="AE1082" s="104" t="str">
        <f t="shared" si="254"/>
        <v/>
      </c>
      <c r="AF1082" s="108" t="str">
        <f>IF(AE1082&lt;&gt;"",HLOOKUP(AE1082,Controle!$2:$3,2,FALSE)+3,"")</f>
        <v/>
      </c>
      <c r="AG1082" s="104" t="str">
        <f>IF(AE1082&lt;&gt;"",HLOOKUP(AE1082,Controle!$2:$3,2,FALSE)+HLOOKUP(AE1082,Controle!$2:$3,2,FALSE)*14-8,"")</f>
        <v/>
      </c>
      <c r="AH1082" s="105" t="str">
        <f>IF(AJ1082&lt;&gt;"",HLOOKUP(AJ1082,Controle!$2:$3,2,FALSE)+HLOOKUP(AJ1082,Controle!$2:$3,2,FALSE)*14-8,"")</f>
        <v/>
      </c>
      <c r="AI1082" s="108" t="str">
        <f>IF(AJ1082&lt;&gt;"",HLOOKUP(AJ1082,Controle!$2:$3,2,FALSE)+3,"")</f>
        <v/>
      </c>
      <c r="AJ1082" s="105" t="str">
        <f t="shared" si="255"/>
        <v/>
      </c>
      <c r="AK1082" s="101" t="str">
        <f t="shared" si="256"/>
        <v/>
      </c>
      <c r="AL1082" s="89" t="str">
        <f t="shared" si="247"/>
        <v/>
      </c>
      <c r="AM1082" s="89" t="str">
        <f t="shared" si="248"/>
        <v/>
      </c>
      <c r="AN1082" s="89" t="str">
        <f t="shared" si="249"/>
        <v/>
      </c>
      <c r="AO1082" s="89" t="str">
        <f t="shared" si="250"/>
        <v/>
      </c>
      <c r="AP1082" s="89" t="str">
        <f t="shared" si="251"/>
        <v/>
      </c>
    </row>
    <row r="1083" spans="1:42">
      <c r="A1083" t="str">
        <f>IF(B1083&lt;&gt;"",VLOOKUP(B1083,'Agents Postes'!E$3:F$17,2,FALSE),"")</f>
        <v/>
      </c>
      <c r="B1083" s="57"/>
      <c r="C1083" s="58"/>
      <c r="D1083" s="59"/>
      <c r="E1083" s="59"/>
      <c r="F1083" s="60"/>
      <c r="G1083" s="61"/>
      <c r="H1083" s="60"/>
      <c r="I1083" s="61"/>
      <c r="J1083" s="63"/>
      <c r="K1083" s="59"/>
      <c r="L1083" s="62"/>
      <c r="M1083" s="52"/>
      <c r="N1083" s="130"/>
      <c r="P1083" s="65" t="str">
        <f t="shared" si="252"/>
        <v>NC</v>
      </c>
      <c r="X1083" s="89"/>
      <c r="Y1083" s="89" t="str">
        <f t="shared" si="242"/>
        <v/>
      </c>
      <c r="Z1083" s="89" t="str">
        <f t="shared" si="243"/>
        <v/>
      </c>
      <c r="AA1083" s="89" t="str">
        <f t="shared" si="244"/>
        <v/>
      </c>
      <c r="AB1083" s="89" t="str">
        <f t="shared" si="245"/>
        <v/>
      </c>
      <c r="AC1083" s="89" t="str">
        <f t="shared" si="246"/>
        <v/>
      </c>
      <c r="AD1083" s="100" t="str">
        <f t="shared" si="253"/>
        <v/>
      </c>
      <c r="AE1083" s="104" t="str">
        <f t="shared" si="254"/>
        <v/>
      </c>
      <c r="AF1083" s="108" t="str">
        <f>IF(AE1083&lt;&gt;"",HLOOKUP(AE1083,Controle!$2:$3,2,FALSE)+3,"")</f>
        <v/>
      </c>
      <c r="AG1083" s="104" t="str">
        <f>IF(AE1083&lt;&gt;"",HLOOKUP(AE1083,Controle!$2:$3,2,FALSE)+HLOOKUP(AE1083,Controle!$2:$3,2,FALSE)*14-8,"")</f>
        <v/>
      </c>
      <c r="AH1083" s="105" t="str">
        <f>IF(AJ1083&lt;&gt;"",HLOOKUP(AJ1083,Controle!$2:$3,2,FALSE)+HLOOKUP(AJ1083,Controle!$2:$3,2,FALSE)*14-8,"")</f>
        <v/>
      </c>
      <c r="AI1083" s="108" t="str">
        <f>IF(AJ1083&lt;&gt;"",HLOOKUP(AJ1083,Controle!$2:$3,2,FALSE)+3,"")</f>
        <v/>
      </c>
      <c r="AJ1083" s="105" t="str">
        <f t="shared" si="255"/>
        <v/>
      </c>
      <c r="AK1083" s="101" t="str">
        <f t="shared" si="256"/>
        <v/>
      </c>
      <c r="AL1083" s="89" t="str">
        <f t="shared" si="247"/>
        <v/>
      </c>
      <c r="AM1083" s="89" t="str">
        <f t="shared" si="248"/>
        <v/>
      </c>
      <c r="AN1083" s="89" t="str">
        <f t="shared" si="249"/>
        <v/>
      </c>
      <c r="AO1083" s="89" t="str">
        <f t="shared" si="250"/>
        <v/>
      </c>
      <c r="AP1083" s="89" t="str">
        <f t="shared" si="251"/>
        <v/>
      </c>
    </row>
    <row r="1084" spans="1:42">
      <c r="A1084" t="str">
        <f>IF(B1084&lt;&gt;"",VLOOKUP(B1084,'Agents Postes'!E$3:F$17,2,FALSE),"")</f>
        <v/>
      </c>
      <c r="B1084" s="47"/>
      <c r="C1084" s="53"/>
      <c r="D1084" s="49"/>
      <c r="E1084" s="49"/>
      <c r="F1084" s="54"/>
      <c r="G1084" s="50"/>
      <c r="H1084" s="54"/>
      <c r="I1084" s="50"/>
      <c r="J1084" s="56"/>
      <c r="K1084" s="49"/>
      <c r="L1084" s="55"/>
      <c r="M1084" s="52"/>
      <c r="N1084" s="131"/>
      <c r="P1084" s="64" t="str">
        <f t="shared" si="252"/>
        <v>NC</v>
      </c>
      <c r="X1084" s="89"/>
      <c r="Y1084" s="89" t="str">
        <f t="shared" si="242"/>
        <v/>
      </c>
      <c r="Z1084" s="89" t="str">
        <f t="shared" si="243"/>
        <v/>
      </c>
      <c r="AA1084" s="89" t="str">
        <f t="shared" si="244"/>
        <v/>
      </c>
      <c r="AB1084" s="89" t="str">
        <f t="shared" si="245"/>
        <v/>
      </c>
      <c r="AC1084" s="89" t="str">
        <f t="shared" si="246"/>
        <v/>
      </c>
      <c r="AD1084" s="100" t="str">
        <f t="shared" si="253"/>
        <v/>
      </c>
      <c r="AE1084" s="104" t="str">
        <f t="shared" si="254"/>
        <v/>
      </c>
      <c r="AF1084" s="108" t="str">
        <f>IF(AE1084&lt;&gt;"",HLOOKUP(AE1084,Controle!$2:$3,2,FALSE)+3,"")</f>
        <v/>
      </c>
      <c r="AG1084" s="104" t="str">
        <f>IF(AE1084&lt;&gt;"",HLOOKUP(AE1084,Controle!$2:$3,2,FALSE)+HLOOKUP(AE1084,Controle!$2:$3,2,FALSE)*14-8,"")</f>
        <v/>
      </c>
      <c r="AH1084" s="105" t="str">
        <f>IF(AJ1084&lt;&gt;"",HLOOKUP(AJ1084,Controle!$2:$3,2,FALSE)+HLOOKUP(AJ1084,Controle!$2:$3,2,FALSE)*14-8,"")</f>
        <v/>
      </c>
      <c r="AI1084" s="108" t="str">
        <f>IF(AJ1084&lt;&gt;"",HLOOKUP(AJ1084,Controle!$2:$3,2,FALSE)+3,"")</f>
        <v/>
      </c>
      <c r="AJ1084" s="105" t="str">
        <f t="shared" si="255"/>
        <v/>
      </c>
      <c r="AK1084" s="101" t="str">
        <f t="shared" si="256"/>
        <v/>
      </c>
      <c r="AL1084" s="89" t="str">
        <f t="shared" si="247"/>
        <v/>
      </c>
      <c r="AM1084" s="89" t="str">
        <f t="shared" si="248"/>
        <v/>
      </c>
      <c r="AN1084" s="89" t="str">
        <f t="shared" si="249"/>
        <v/>
      </c>
      <c r="AO1084" s="89" t="str">
        <f t="shared" si="250"/>
        <v/>
      </c>
      <c r="AP1084" s="89" t="str">
        <f t="shared" si="251"/>
        <v/>
      </c>
    </row>
    <row r="1085" spans="1:42">
      <c r="A1085" t="str">
        <f>IF(B1085&lt;&gt;"",VLOOKUP(B1085,'Agents Postes'!E$3:F$17,2,FALSE),"")</f>
        <v/>
      </c>
      <c r="B1085" s="57"/>
      <c r="C1085" s="58"/>
      <c r="D1085" s="59"/>
      <c r="E1085" s="59"/>
      <c r="F1085" s="60"/>
      <c r="G1085" s="61"/>
      <c r="H1085" s="60"/>
      <c r="I1085" s="61"/>
      <c r="J1085" s="63"/>
      <c r="K1085" s="59"/>
      <c r="L1085" s="62"/>
      <c r="M1085" s="52"/>
      <c r="N1085" s="130"/>
      <c r="P1085" s="65" t="str">
        <f t="shared" si="252"/>
        <v>NC</v>
      </c>
      <c r="X1085" s="89"/>
      <c r="Y1085" s="89" t="str">
        <f t="shared" si="242"/>
        <v/>
      </c>
      <c r="Z1085" s="89" t="str">
        <f t="shared" si="243"/>
        <v/>
      </c>
      <c r="AA1085" s="89" t="str">
        <f t="shared" si="244"/>
        <v/>
      </c>
      <c r="AB1085" s="89" t="str">
        <f t="shared" si="245"/>
        <v/>
      </c>
      <c r="AC1085" s="89" t="str">
        <f t="shared" si="246"/>
        <v/>
      </c>
      <c r="AD1085" s="100" t="str">
        <f t="shared" si="253"/>
        <v/>
      </c>
      <c r="AE1085" s="104" t="str">
        <f t="shared" si="254"/>
        <v/>
      </c>
      <c r="AF1085" s="108" t="str">
        <f>IF(AE1085&lt;&gt;"",HLOOKUP(AE1085,Controle!$2:$3,2,FALSE)+3,"")</f>
        <v/>
      </c>
      <c r="AG1085" s="104" t="str">
        <f>IF(AE1085&lt;&gt;"",HLOOKUP(AE1085,Controle!$2:$3,2,FALSE)+HLOOKUP(AE1085,Controle!$2:$3,2,FALSE)*14-8,"")</f>
        <v/>
      </c>
      <c r="AH1085" s="105" t="str">
        <f>IF(AJ1085&lt;&gt;"",HLOOKUP(AJ1085,Controle!$2:$3,2,FALSE)+HLOOKUP(AJ1085,Controle!$2:$3,2,FALSE)*14-8,"")</f>
        <v/>
      </c>
      <c r="AI1085" s="108" t="str">
        <f>IF(AJ1085&lt;&gt;"",HLOOKUP(AJ1085,Controle!$2:$3,2,FALSE)+3,"")</f>
        <v/>
      </c>
      <c r="AJ1085" s="105" t="str">
        <f t="shared" si="255"/>
        <v/>
      </c>
      <c r="AK1085" s="101" t="str">
        <f t="shared" si="256"/>
        <v/>
      </c>
      <c r="AL1085" s="89" t="str">
        <f t="shared" si="247"/>
        <v/>
      </c>
      <c r="AM1085" s="89" t="str">
        <f t="shared" si="248"/>
        <v/>
      </c>
      <c r="AN1085" s="89" t="str">
        <f t="shared" si="249"/>
        <v/>
      </c>
      <c r="AO1085" s="89" t="str">
        <f t="shared" si="250"/>
        <v/>
      </c>
      <c r="AP1085" s="89" t="str">
        <f t="shared" si="251"/>
        <v/>
      </c>
    </row>
    <row r="1086" spans="1:42">
      <c r="A1086" t="str">
        <f>IF(B1086&lt;&gt;"",VLOOKUP(B1086,'Agents Postes'!E$3:F$17,2,FALSE),"")</f>
        <v/>
      </c>
      <c r="B1086" s="47"/>
      <c r="C1086" s="53"/>
      <c r="D1086" s="49"/>
      <c r="E1086" s="49"/>
      <c r="F1086" s="54"/>
      <c r="G1086" s="50"/>
      <c r="H1086" s="54"/>
      <c r="I1086" s="50"/>
      <c r="J1086" s="56"/>
      <c r="K1086" s="49"/>
      <c r="L1086" s="55"/>
      <c r="M1086" s="52"/>
      <c r="N1086" s="131"/>
      <c r="P1086" s="64" t="str">
        <f t="shared" si="252"/>
        <v>NC</v>
      </c>
      <c r="X1086" s="89"/>
      <c r="Y1086" s="89" t="str">
        <f t="shared" si="242"/>
        <v/>
      </c>
      <c r="Z1086" s="89" t="str">
        <f t="shared" si="243"/>
        <v/>
      </c>
      <c r="AA1086" s="89" t="str">
        <f t="shared" si="244"/>
        <v/>
      </c>
      <c r="AB1086" s="89" t="str">
        <f t="shared" si="245"/>
        <v/>
      </c>
      <c r="AC1086" s="89" t="str">
        <f t="shared" si="246"/>
        <v/>
      </c>
      <c r="AD1086" s="100" t="str">
        <f t="shared" si="253"/>
        <v/>
      </c>
      <c r="AE1086" s="104" t="str">
        <f t="shared" si="254"/>
        <v/>
      </c>
      <c r="AF1086" s="108" t="str">
        <f>IF(AE1086&lt;&gt;"",HLOOKUP(AE1086,Controle!$2:$3,2,FALSE)+3,"")</f>
        <v/>
      </c>
      <c r="AG1086" s="104" t="str">
        <f>IF(AE1086&lt;&gt;"",HLOOKUP(AE1086,Controle!$2:$3,2,FALSE)+HLOOKUP(AE1086,Controle!$2:$3,2,FALSE)*14-8,"")</f>
        <v/>
      </c>
      <c r="AH1086" s="105" t="str">
        <f>IF(AJ1086&lt;&gt;"",HLOOKUP(AJ1086,Controle!$2:$3,2,FALSE)+HLOOKUP(AJ1086,Controle!$2:$3,2,FALSE)*14-8,"")</f>
        <v/>
      </c>
      <c r="AI1086" s="108" t="str">
        <f>IF(AJ1086&lt;&gt;"",HLOOKUP(AJ1086,Controle!$2:$3,2,FALSE)+3,"")</f>
        <v/>
      </c>
      <c r="AJ1086" s="105" t="str">
        <f t="shared" si="255"/>
        <v/>
      </c>
      <c r="AK1086" s="101" t="str">
        <f t="shared" si="256"/>
        <v/>
      </c>
      <c r="AL1086" s="89" t="str">
        <f t="shared" si="247"/>
        <v/>
      </c>
      <c r="AM1086" s="89" t="str">
        <f t="shared" si="248"/>
        <v/>
      </c>
      <c r="AN1086" s="89" t="str">
        <f t="shared" si="249"/>
        <v/>
      </c>
      <c r="AO1086" s="89" t="str">
        <f t="shared" si="250"/>
        <v/>
      </c>
      <c r="AP1086" s="89" t="str">
        <f t="shared" si="251"/>
        <v/>
      </c>
    </row>
    <row r="1087" spans="1:42">
      <c r="A1087" t="str">
        <f>IF(B1087&lt;&gt;"",VLOOKUP(B1087,'Agents Postes'!E$3:F$17,2,FALSE),"")</f>
        <v/>
      </c>
      <c r="B1087" s="57"/>
      <c r="C1087" s="58"/>
      <c r="D1087" s="59"/>
      <c r="E1087" s="59"/>
      <c r="F1087" s="60"/>
      <c r="G1087" s="61"/>
      <c r="H1087" s="60"/>
      <c r="I1087" s="61"/>
      <c r="J1087" s="63"/>
      <c r="K1087" s="59"/>
      <c r="L1087" s="62"/>
      <c r="M1087" s="52"/>
      <c r="N1087" s="130"/>
      <c r="P1087" s="65" t="str">
        <f t="shared" si="252"/>
        <v>NC</v>
      </c>
      <c r="X1087" s="89"/>
      <c r="Y1087" s="89" t="str">
        <f t="shared" si="242"/>
        <v/>
      </c>
      <c r="Z1087" s="89" t="str">
        <f t="shared" si="243"/>
        <v/>
      </c>
      <c r="AA1087" s="89" t="str">
        <f t="shared" si="244"/>
        <v/>
      </c>
      <c r="AB1087" s="89" t="str">
        <f t="shared" si="245"/>
        <v/>
      </c>
      <c r="AC1087" s="89" t="str">
        <f t="shared" si="246"/>
        <v/>
      </c>
      <c r="AD1087" s="100" t="str">
        <f t="shared" si="253"/>
        <v/>
      </c>
      <c r="AE1087" s="104" t="str">
        <f t="shared" si="254"/>
        <v/>
      </c>
      <c r="AF1087" s="108" t="str">
        <f>IF(AE1087&lt;&gt;"",HLOOKUP(AE1087,Controle!$2:$3,2,FALSE)+3,"")</f>
        <v/>
      </c>
      <c r="AG1087" s="104" t="str">
        <f>IF(AE1087&lt;&gt;"",HLOOKUP(AE1087,Controle!$2:$3,2,FALSE)+HLOOKUP(AE1087,Controle!$2:$3,2,FALSE)*14-8,"")</f>
        <v/>
      </c>
      <c r="AH1087" s="105" t="str">
        <f>IF(AJ1087&lt;&gt;"",HLOOKUP(AJ1087,Controle!$2:$3,2,FALSE)+HLOOKUP(AJ1087,Controle!$2:$3,2,FALSE)*14-8,"")</f>
        <v/>
      </c>
      <c r="AI1087" s="108" t="str">
        <f>IF(AJ1087&lt;&gt;"",HLOOKUP(AJ1087,Controle!$2:$3,2,FALSE)+3,"")</f>
        <v/>
      </c>
      <c r="AJ1087" s="105" t="str">
        <f t="shared" si="255"/>
        <v/>
      </c>
      <c r="AK1087" s="101" t="str">
        <f t="shared" si="256"/>
        <v/>
      </c>
      <c r="AL1087" s="89" t="str">
        <f t="shared" si="247"/>
        <v/>
      </c>
      <c r="AM1087" s="89" t="str">
        <f t="shared" si="248"/>
        <v/>
      </c>
      <c r="AN1087" s="89" t="str">
        <f t="shared" si="249"/>
        <v/>
      </c>
      <c r="AO1087" s="89" t="str">
        <f t="shared" si="250"/>
        <v/>
      </c>
      <c r="AP1087" s="89" t="str">
        <f t="shared" si="251"/>
        <v/>
      </c>
    </row>
    <row r="1088" spans="1:42">
      <c r="A1088" t="str">
        <f>IF(B1088&lt;&gt;"",VLOOKUP(B1088,'Agents Postes'!E$3:F$17,2,FALSE),"")</f>
        <v/>
      </c>
      <c r="B1088" s="47"/>
      <c r="C1088" s="53"/>
      <c r="D1088" s="49"/>
      <c r="E1088" s="49"/>
      <c r="F1088" s="54"/>
      <c r="G1088" s="50"/>
      <c r="H1088" s="54"/>
      <c r="I1088" s="50"/>
      <c r="J1088" s="56"/>
      <c r="K1088" s="49"/>
      <c r="L1088" s="55"/>
      <c r="M1088" s="52"/>
      <c r="N1088" s="131"/>
      <c r="P1088" s="64" t="str">
        <f t="shared" si="252"/>
        <v>NC</v>
      </c>
      <c r="X1088" s="89"/>
      <c r="Y1088" s="89" t="str">
        <f t="shared" si="242"/>
        <v/>
      </c>
      <c r="Z1088" s="89" t="str">
        <f t="shared" si="243"/>
        <v/>
      </c>
      <c r="AA1088" s="89" t="str">
        <f t="shared" si="244"/>
        <v/>
      </c>
      <c r="AB1088" s="89" t="str">
        <f t="shared" si="245"/>
        <v/>
      </c>
      <c r="AC1088" s="89" t="str">
        <f t="shared" si="246"/>
        <v/>
      </c>
      <c r="AD1088" s="100" t="str">
        <f t="shared" si="253"/>
        <v/>
      </c>
      <c r="AE1088" s="104" t="str">
        <f t="shared" si="254"/>
        <v/>
      </c>
      <c r="AF1088" s="108" t="str">
        <f>IF(AE1088&lt;&gt;"",HLOOKUP(AE1088,Controle!$2:$3,2,FALSE)+3,"")</f>
        <v/>
      </c>
      <c r="AG1088" s="104" t="str">
        <f>IF(AE1088&lt;&gt;"",HLOOKUP(AE1088,Controle!$2:$3,2,FALSE)+HLOOKUP(AE1088,Controle!$2:$3,2,FALSE)*14-8,"")</f>
        <v/>
      </c>
      <c r="AH1088" s="105" t="str">
        <f>IF(AJ1088&lt;&gt;"",HLOOKUP(AJ1088,Controle!$2:$3,2,FALSE)+HLOOKUP(AJ1088,Controle!$2:$3,2,FALSE)*14-8,"")</f>
        <v/>
      </c>
      <c r="AI1088" s="108" t="str">
        <f>IF(AJ1088&lt;&gt;"",HLOOKUP(AJ1088,Controle!$2:$3,2,FALSE)+3,"")</f>
        <v/>
      </c>
      <c r="AJ1088" s="105" t="str">
        <f t="shared" si="255"/>
        <v/>
      </c>
      <c r="AK1088" s="101" t="str">
        <f t="shared" si="256"/>
        <v/>
      </c>
      <c r="AL1088" s="89" t="str">
        <f t="shared" si="247"/>
        <v/>
      </c>
      <c r="AM1088" s="89" t="str">
        <f t="shared" si="248"/>
        <v/>
      </c>
      <c r="AN1088" s="89" t="str">
        <f t="shared" si="249"/>
        <v/>
      </c>
      <c r="AO1088" s="89" t="str">
        <f t="shared" si="250"/>
        <v/>
      </c>
      <c r="AP1088" s="89" t="str">
        <f t="shared" si="251"/>
        <v/>
      </c>
    </row>
    <row r="1089" spans="1:42">
      <c r="A1089" t="str">
        <f>IF(B1089&lt;&gt;"",VLOOKUP(B1089,'Agents Postes'!E$3:F$17,2,FALSE),"")</f>
        <v/>
      </c>
      <c r="B1089" s="57"/>
      <c r="C1089" s="58"/>
      <c r="D1089" s="59"/>
      <c r="E1089" s="59"/>
      <c r="F1089" s="60"/>
      <c r="G1089" s="61"/>
      <c r="H1089" s="60"/>
      <c r="I1089" s="61"/>
      <c r="J1089" s="63"/>
      <c r="K1089" s="59"/>
      <c r="L1089" s="62"/>
      <c r="M1089" s="52"/>
      <c r="N1089" s="130"/>
      <c r="P1089" s="65" t="str">
        <f t="shared" si="252"/>
        <v>NC</v>
      </c>
      <c r="X1089" s="89"/>
      <c r="Y1089" s="89" t="str">
        <f t="shared" si="242"/>
        <v/>
      </c>
      <c r="Z1089" s="89" t="str">
        <f t="shared" si="243"/>
        <v/>
      </c>
      <c r="AA1089" s="89" t="str">
        <f t="shared" si="244"/>
        <v/>
      </c>
      <c r="AB1089" s="89" t="str">
        <f t="shared" si="245"/>
        <v/>
      </c>
      <c r="AC1089" s="89" t="str">
        <f t="shared" si="246"/>
        <v/>
      </c>
      <c r="AD1089" s="100" t="str">
        <f t="shared" si="253"/>
        <v/>
      </c>
      <c r="AE1089" s="104" t="str">
        <f t="shared" si="254"/>
        <v/>
      </c>
      <c r="AF1089" s="108" t="str">
        <f>IF(AE1089&lt;&gt;"",HLOOKUP(AE1089,Controle!$2:$3,2,FALSE)+3,"")</f>
        <v/>
      </c>
      <c r="AG1089" s="104" t="str">
        <f>IF(AE1089&lt;&gt;"",HLOOKUP(AE1089,Controle!$2:$3,2,FALSE)+HLOOKUP(AE1089,Controle!$2:$3,2,FALSE)*14-8,"")</f>
        <v/>
      </c>
      <c r="AH1089" s="105" t="str">
        <f>IF(AJ1089&lt;&gt;"",HLOOKUP(AJ1089,Controle!$2:$3,2,FALSE)+HLOOKUP(AJ1089,Controle!$2:$3,2,FALSE)*14-8,"")</f>
        <v/>
      </c>
      <c r="AI1089" s="108" t="str">
        <f>IF(AJ1089&lt;&gt;"",HLOOKUP(AJ1089,Controle!$2:$3,2,FALSE)+3,"")</f>
        <v/>
      </c>
      <c r="AJ1089" s="105" t="str">
        <f t="shared" si="255"/>
        <v/>
      </c>
      <c r="AK1089" s="101" t="str">
        <f t="shared" si="256"/>
        <v/>
      </c>
      <c r="AL1089" s="89" t="str">
        <f t="shared" si="247"/>
        <v/>
      </c>
      <c r="AM1089" s="89" t="str">
        <f t="shared" si="248"/>
        <v/>
      </c>
      <c r="AN1089" s="89" t="str">
        <f t="shared" si="249"/>
        <v/>
      </c>
      <c r="AO1089" s="89" t="str">
        <f t="shared" si="250"/>
        <v/>
      </c>
      <c r="AP1089" s="89" t="str">
        <f t="shared" si="251"/>
        <v/>
      </c>
    </row>
    <row r="1090" spans="1:42">
      <c r="A1090" t="str">
        <f>IF(B1090&lt;&gt;"",VLOOKUP(B1090,'Agents Postes'!E$3:F$17,2,FALSE),"")</f>
        <v/>
      </c>
      <c r="B1090" s="47"/>
      <c r="C1090" s="53"/>
      <c r="D1090" s="49"/>
      <c r="E1090" s="49"/>
      <c r="F1090" s="54"/>
      <c r="G1090" s="50"/>
      <c r="H1090" s="54"/>
      <c r="I1090" s="50"/>
      <c r="J1090" s="56"/>
      <c r="K1090" s="49"/>
      <c r="L1090" s="55"/>
      <c r="M1090" s="52"/>
      <c r="N1090" s="131"/>
      <c r="P1090" s="64" t="str">
        <f t="shared" si="252"/>
        <v>NC</v>
      </c>
      <c r="X1090" s="89"/>
      <c r="Y1090" s="89" t="str">
        <f t="shared" ref="Y1090:Y1153" si="257">IF(D1090&lt;&gt;"",IF(NETWORKDAYS($D1090,$D1090,Feries)&gt;=1,1,0),"")</f>
        <v/>
      </c>
      <c r="Z1090" s="89" t="str">
        <f t="shared" ref="Z1090:Z1153" si="258">IF(D1090&lt;&gt;"",IF(NETWORKDAYS($D1090,$D1090+1,Feries)&gt;=1,1,0),"")</f>
        <v/>
      </c>
      <c r="AA1090" s="89" t="str">
        <f t="shared" ref="AA1090:AA1153" si="259">IF(D1090&lt;&gt;"",IF(NETWORKDAYS($D1090,$D1090+2,Feries)&gt;=1,1,0),"")</f>
        <v/>
      </c>
      <c r="AB1090" s="89" t="str">
        <f t="shared" ref="AB1090:AB1153" si="260">IF(D1090&lt;&gt;"",IF(NETWORKDAYS($D1090,$D1090+3,Feries)&gt;=1,1,0),"")</f>
        <v/>
      </c>
      <c r="AC1090" s="89" t="str">
        <f t="shared" ref="AC1090:AC1153" si="261">IF(D1090&lt;&gt;"",IF(NETWORKDAYS($D1090,$D1090+4,Feries)&gt;=1,1,0),"")</f>
        <v/>
      </c>
      <c r="AD1090" s="100" t="str">
        <f t="shared" si="253"/>
        <v/>
      </c>
      <c r="AE1090" s="104" t="str">
        <f t="shared" si="254"/>
        <v/>
      </c>
      <c r="AF1090" s="108" t="str">
        <f>IF(AE1090&lt;&gt;"",HLOOKUP(AE1090,Controle!$2:$3,2,FALSE)+3,"")</f>
        <v/>
      </c>
      <c r="AG1090" s="104" t="str">
        <f>IF(AE1090&lt;&gt;"",HLOOKUP(AE1090,Controle!$2:$3,2,FALSE)+HLOOKUP(AE1090,Controle!$2:$3,2,FALSE)*14-8,"")</f>
        <v/>
      </c>
      <c r="AH1090" s="105" t="str">
        <f>IF(AJ1090&lt;&gt;"",HLOOKUP(AJ1090,Controle!$2:$3,2,FALSE)+HLOOKUP(AJ1090,Controle!$2:$3,2,FALSE)*14-8,"")</f>
        <v/>
      </c>
      <c r="AI1090" s="108" t="str">
        <f>IF(AJ1090&lt;&gt;"",HLOOKUP(AJ1090,Controle!$2:$3,2,FALSE)+3,"")</f>
        <v/>
      </c>
      <c r="AJ1090" s="105" t="str">
        <f t="shared" si="255"/>
        <v/>
      </c>
      <c r="AK1090" s="101" t="str">
        <f t="shared" si="256"/>
        <v/>
      </c>
      <c r="AL1090" s="89" t="str">
        <f t="shared" ref="AL1090:AL1153" si="262">IF(E1090&lt;&gt;"",IF(OR(NETWORKDAYS($E1090,$E1090-4,Feries)=1,NETWORKDAYS($E1090,$E1090-4,Feries)&lt;0),1,0),"")</f>
        <v/>
      </c>
      <c r="AM1090" s="89" t="str">
        <f t="shared" ref="AM1090:AM1153" si="263">IF(E1090&lt;&gt;"",IF(OR(NETWORKDAYS($E1090,$E1090-3,Feries)=1,NETWORKDAYS($E1090,$E1090-3,Feries)&lt;0),1,0),"")</f>
        <v/>
      </c>
      <c r="AN1090" s="89" t="str">
        <f t="shared" ref="AN1090:AN1153" si="264">IF(E1090&lt;&gt;"",IF(OR(NETWORKDAYS($E1090,$E1090-2,Feries)=1,NETWORKDAYS($E1090,$E1090-2,Feries)&lt;0),1,0),"")</f>
        <v/>
      </c>
      <c r="AO1090" s="89" t="str">
        <f t="shared" ref="AO1090:AO1153" si="265">IF(E1090&lt;&gt;"",IF(OR(NETWORKDAYS($E1090,$E1090-1,Feries)=1,NETWORKDAYS($E1090,$E1090-1,Feries)&lt;0),1,0),"")</f>
        <v/>
      </c>
      <c r="AP1090" s="89" t="str">
        <f t="shared" ref="AP1090:AP1153" si="266">IF(E1090&lt;&gt;"",IF(OR(NETWORKDAYS($E1090,$E1090,Feries)=1,NETWORKDAYS($E1090,$E1090,Feries)&lt;0),1,0),"")</f>
        <v/>
      </c>
    </row>
    <row r="1091" spans="1:42">
      <c r="A1091" t="str">
        <f>IF(B1091&lt;&gt;"",VLOOKUP(B1091,'Agents Postes'!E$3:F$17,2,FALSE),"")</f>
        <v/>
      </c>
      <c r="B1091" s="57"/>
      <c r="C1091" s="58"/>
      <c r="D1091" s="59"/>
      <c r="E1091" s="59"/>
      <c r="F1091" s="60"/>
      <c r="G1091" s="61"/>
      <c r="H1091" s="60"/>
      <c r="I1091" s="61"/>
      <c r="J1091" s="63"/>
      <c r="K1091" s="59"/>
      <c r="L1091" s="62"/>
      <c r="M1091" s="52"/>
      <c r="N1091" s="130"/>
      <c r="P1091" s="65" t="str">
        <f t="shared" ref="P1091:P1154" si="267">IF(OR(B1091="",C1091="",E1091="",SUM(F1091:K1091)=0,AND(S$1&lt;&gt;"",D1091&lt;S$1),AND(S$3&lt;&gt;"",E1091&gt;S$3),AND(SUM(F1091:G1091)&gt;0,OR(F1091=0,G1091=0)),AND(SUM(H1091:I1091)&gt;0,OR(H1091=0,I1091=0)),AND(SUM(J1091:K1091)&gt;0,OR(J1091=0,K1091=0)),ISERROR(MONTH(D1091)),ISERROR(MONTH(E1091))),"NC","")</f>
        <v>NC</v>
      </c>
      <c r="X1091" s="89"/>
      <c r="Y1091" s="89" t="str">
        <f t="shared" si="257"/>
        <v/>
      </c>
      <c r="Z1091" s="89" t="str">
        <f t="shared" si="258"/>
        <v/>
      </c>
      <c r="AA1091" s="89" t="str">
        <f t="shared" si="259"/>
        <v/>
      </c>
      <c r="AB1091" s="89" t="str">
        <f t="shared" si="260"/>
        <v/>
      </c>
      <c r="AC1091" s="89" t="str">
        <f t="shared" si="261"/>
        <v/>
      </c>
      <c r="AD1091" s="100" t="str">
        <f t="shared" si="253"/>
        <v/>
      </c>
      <c r="AE1091" s="104" t="str">
        <f t="shared" si="254"/>
        <v/>
      </c>
      <c r="AF1091" s="108" t="str">
        <f>IF(AE1091&lt;&gt;"",HLOOKUP(AE1091,Controle!$2:$3,2,FALSE)+3,"")</f>
        <v/>
      </c>
      <c r="AG1091" s="104" t="str">
        <f>IF(AE1091&lt;&gt;"",HLOOKUP(AE1091,Controle!$2:$3,2,FALSE)+HLOOKUP(AE1091,Controle!$2:$3,2,FALSE)*14-8,"")</f>
        <v/>
      </c>
      <c r="AH1091" s="105" t="str">
        <f>IF(AJ1091&lt;&gt;"",HLOOKUP(AJ1091,Controle!$2:$3,2,FALSE)+HLOOKUP(AJ1091,Controle!$2:$3,2,FALSE)*14-8,"")</f>
        <v/>
      </c>
      <c r="AI1091" s="108" t="str">
        <f>IF(AJ1091&lt;&gt;"",HLOOKUP(AJ1091,Controle!$2:$3,2,FALSE)+3,"")</f>
        <v/>
      </c>
      <c r="AJ1091" s="105" t="str">
        <f t="shared" si="255"/>
        <v/>
      </c>
      <c r="AK1091" s="101" t="str">
        <f t="shared" si="256"/>
        <v/>
      </c>
      <c r="AL1091" s="89" t="str">
        <f t="shared" si="262"/>
        <v/>
      </c>
      <c r="AM1091" s="89" t="str">
        <f t="shared" si="263"/>
        <v/>
      </c>
      <c r="AN1091" s="89" t="str">
        <f t="shared" si="264"/>
        <v/>
      </c>
      <c r="AO1091" s="89" t="str">
        <f t="shared" si="265"/>
        <v/>
      </c>
      <c r="AP1091" s="89" t="str">
        <f t="shared" si="266"/>
        <v/>
      </c>
    </row>
    <row r="1092" spans="1:42">
      <c r="A1092" t="str">
        <f>IF(B1092&lt;&gt;"",VLOOKUP(B1092,'Agents Postes'!E$3:F$17,2,FALSE),"")</f>
        <v/>
      </c>
      <c r="B1092" s="47"/>
      <c r="C1092" s="53"/>
      <c r="D1092" s="49"/>
      <c r="E1092" s="49"/>
      <c r="F1092" s="54"/>
      <c r="G1092" s="50"/>
      <c r="H1092" s="54"/>
      <c r="I1092" s="50"/>
      <c r="J1092" s="56"/>
      <c r="K1092" s="49"/>
      <c r="L1092" s="55"/>
      <c r="M1092" s="52"/>
      <c r="N1092" s="131"/>
      <c r="P1092" s="64" t="str">
        <f t="shared" si="267"/>
        <v>NC</v>
      </c>
      <c r="X1092" s="89"/>
      <c r="Y1092" s="89" t="str">
        <f t="shared" si="257"/>
        <v/>
      </c>
      <c r="Z1092" s="89" t="str">
        <f t="shared" si="258"/>
        <v/>
      </c>
      <c r="AA1092" s="89" t="str">
        <f t="shared" si="259"/>
        <v/>
      </c>
      <c r="AB1092" s="89" t="str">
        <f t="shared" si="260"/>
        <v/>
      </c>
      <c r="AC1092" s="89" t="str">
        <f t="shared" si="261"/>
        <v/>
      </c>
      <c r="AD1092" s="100" t="str">
        <f t="shared" si="253"/>
        <v/>
      </c>
      <c r="AE1092" s="104" t="str">
        <f t="shared" si="254"/>
        <v/>
      </c>
      <c r="AF1092" s="108" t="str">
        <f>IF(AE1092&lt;&gt;"",HLOOKUP(AE1092,Controle!$2:$3,2,FALSE)+3,"")</f>
        <v/>
      </c>
      <c r="AG1092" s="104" t="str">
        <f>IF(AE1092&lt;&gt;"",HLOOKUP(AE1092,Controle!$2:$3,2,FALSE)+HLOOKUP(AE1092,Controle!$2:$3,2,FALSE)*14-8,"")</f>
        <v/>
      </c>
      <c r="AH1092" s="105" t="str">
        <f>IF(AJ1092&lt;&gt;"",HLOOKUP(AJ1092,Controle!$2:$3,2,FALSE)+HLOOKUP(AJ1092,Controle!$2:$3,2,FALSE)*14-8,"")</f>
        <v/>
      </c>
      <c r="AI1092" s="108" t="str">
        <f>IF(AJ1092&lt;&gt;"",HLOOKUP(AJ1092,Controle!$2:$3,2,FALSE)+3,"")</f>
        <v/>
      </c>
      <c r="AJ1092" s="105" t="str">
        <f t="shared" si="255"/>
        <v/>
      </c>
      <c r="AK1092" s="101" t="str">
        <f t="shared" si="256"/>
        <v/>
      </c>
      <c r="AL1092" s="89" t="str">
        <f t="shared" si="262"/>
        <v/>
      </c>
      <c r="AM1092" s="89" t="str">
        <f t="shared" si="263"/>
        <v/>
      </c>
      <c r="AN1092" s="89" t="str">
        <f t="shared" si="264"/>
        <v/>
      </c>
      <c r="AO1092" s="89" t="str">
        <f t="shared" si="265"/>
        <v/>
      </c>
      <c r="AP1092" s="89" t="str">
        <f t="shared" si="266"/>
        <v/>
      </c>
    </row>
    <row r="1093" spans="1:42">
      <c r="A1093" t="str">
        <f>IF(B1093&lt;&gt;"",VLOOKUP(B1093,'Agents Postes'!E$3:F$17,2,FALSE),"")</f>
        <v/>
      </c>
      <c r="B1093" s="57"/>
      <c r="C1093" s="58"/>
      <c r="D1093" s="59"/>
      <c r="E1093" s="59"/>
      <c r="F1093" s="60"/>
      <c r="G1093" s="61"/>
      <c r="H1093" s="60"/>
      <c r="I1093" s="61"/>
      <c r="J1093" s="63"/>
      <c r="K1093" s="59"/>
      <c r="L1093" s="62"/>
      <c r="M1093" s="52"/>
      <c r="N1093" s="130"/>
      <c r="P1093" s="65" t="str">
        <f t="shared" si="267"/>
        <v>NC</v>
      </c>
      <c r="X1093" s="89"/>
      <c r="Y1093" s="89" t="str">
        <f t="shared" si="257"/>
        <v/>
      </c>
      <c r="Z1093" s="89" t="str">
        <f t="shared" si="258"/>
        <v/>
      </c>
      <c r="AA1093" s="89" t="str">
        <f t="shared" si="259"/>
        <v/>
      </c>
      <c r="AB1093" s="89" t="str">
        <f t="shared" si="260"/>
        <v/>
      </c>
      <c r="AC1093" s="89" t="str">
        <f t="shared" si="261"/>
        <v/>
      </c>
      <c r="AD1093" s="100" t="str">
        <f t="shared" ref="AD1093:AD1156" si="268">IF(D1093&lt;&gt;"",IF(Y1093=1,0,IF(Z1093=1,1,IF(AA1093=1,2,IF(AB1093=1,3,IF(AB1093=1,4,5))))),"")</f>
        <v/>
      </c>
      <c r="AE1093" s="104" t="str">
        <f t="shared" ref="AE1093:AE1156" si="269">IF(D1093&lt;&gt;"",D1093+AD1093,"")</f>
        <v/>
      </c>
      <c r="AF1093" s="108" t="str">
        <f>IF(AE1093&lt;&gt;"",HLOOKUP(AE1093,Controle!$2:$3,2,FALSE)+3,"")</f>
        <v/>
      </c>
      <c r="AG1093" s="104" t="str">
        <f>IF(AE1093&lt;&gt;"",HLOOKUP(AE1093,Controle!$2:$3,2,FALSE)+HLOOKUP(AE1093,Controle!$2:$3,2,FALSE)*14-8,"")</f>
        <v/>
      </c>
      <c r="AH1093" s="105" t="str">
        <f>IF(AJ1093&lt;&gt;"",HLOOKUP(AJ1093,Controle!$2:$3,2,FALSE)+HLOOKUP(AJ1093,Controle!$2:$3,2,FALSE)*14-8,"")</f>
        <v/>
      </c>
      <c r="AI1093" s="108" t="str">
        <f>IF(AJ1093&lt;&gt;"",HLOOKUP(AJ1093,Controle!$2:$3,2,FALSE)+3,"")</f>
        <v/>
      </c>
      <c r="AJ1093" s="105" t="str">
        <f t="shared" ref="AJ1093:AJ1156" si="270">IF(E1093&lt;&gt;"",E1093-AK1093,"")</f>
        <v/>
      </c>
      <c r="AK1093" s="101" t="str">
        <f t="shared" ref="AK1093:AK1156" si="271">IF(E1093&lt;&gt;"",IF(AP1093=1,0,IF(AO1093=1,1,IF(AN1093=1,2,IF(AM1093=1,1,IF(AL1093=1,4,5))))),"")</f>
        <v/>
      </c>
      <c r="AL1093" s="89" t="str">
        <f t="shared" si="262"/>
        <v/>
      </c>
      <c r="AM1093" s="89" t="str">
        <f t="shared" si="263"/>
        <v/>
      </c>
      <c r="AN1093" s="89" t="str">
        <f t="shared" si="264"/>
        <v/>
      </c>
      <c r="AO1093" s="89" t="str">
        <f t="shared" si="265"/>
        <v/>
      </c>
      <c r="AP1093" s="89" t="str">
        <f t="shared" si="266"/>
        <v/>
      </c>
    </row>
    <row r="1094" spans="1:42">
      <c r="A1094" t="str">
        <f>IF(B1094&lt;&gt;"",VLOOKUP(B1094,'Agents Postes'!E$3:F$17,2,FALSE),"")</f>
        <v/>
      </c>
      <c r="B1094" s="47"/>
      <c r="C1094" s="53"/>
      <c r="D1094" s="49"/>
      <c r="E1094" s="49"/>
      <c r="F1094" s="54"/>
      <c r="G1094" s="50"/>
      <c r="H1094" s="54"/>
      <c r="I1094" s="50"/>
      <c r="J1094" s="56"/>
      <c r="K1094" s="49"/>
      <c r="L1094" s="55"/>
      <c r="M1094" s="52"/>
      <c r="N1094" s="131"/>
      <c r="P1094" s="64" t="str">
        <f t="shared" si="267"/>
        <v>NC</v>
      </c>
      <c r="X1094" s="89"/>
      <c r="Y1094" s="89" t="str">
        <f t="shared" si="257"/>
        <v/>
      </c>
      <c r="Z1094" s="89" t="str">
        <f t="shared" si="258"/>
        <v/>
      </c>
      <c r="AA1094" s="89" t="str">
        <f t="shared" si="259"/>
        <v/>
      </c>
      <c r="AB1094" s="89" t="str">
        <f t="shared" si="260"/>
        <v/>
      </c>
      <c r="AC1094" s="89" t="str">
        <f t="shared" si="261"/>
        <v/>
      </c>
      <c r="AD1094" s="100" t="str">
        <f t="shared" si="268"/>
        <v/>
      </c>
      <c r="AE1094" s="104" t="str">
        <f t="shared" si="269"/>
        <v/>
      </c>
      <c r="AF1094" s="108" t="str">
        <f>IF(AE1094&lt;&gt;"",HLOOKUP(AE1094,Controle!$2:$3,2,FALSE)+3,"")</f>
        <v/>
      </c>
      <c r="AG1094" s="104" t="str">
        <f>IF(AE1094&lt;&gt;"",HLOOKUP(AE1094,Controle!$2:$3,2,FALSE)+HLOOKUP(AE1094,Controle!$2:$3,2,FALSE)*14-8,"")</f>
        <v/>
      </c>
      <c r="AH1094" s="105" t="str">
        <f>IF(AJ1094&lt;&gt;"",HLOOKUP(AJ1094,Controle!$2:$3,2,FALSE)+HLOOKUP(AJ1094,Controle!$2:$3,2,FALSE)*14-8,"")</f>
        <v/>
      </c>
      <c r="AI1094" s="108" t="str">
        <f>IF(AJ1094&lt;&gt;"",HLOOKUP(AJ1094,Controle!$2:$3,2,FALSE)+3,"")</f>
        <v/>
      </c>
      <c r="AJ1094" s="105" t="str">
        <f t="shared" si="270"/>
        <v/>
      </c>
      <c r="AK1094" s="101" t="str">
        <f t="shared" si="271"/>
        <v/>
      </c>
      <c r="AL1094" s="89" t="str">
        <f t="shared" si="262"/>
        <v/>
      </c>
      <c r="AM1094" s="89" t="str">
        <f t="shared" si="263"/>
        <v/>
      </c>
      <c r="AN1094" s="89" t="str">
        <f t="shared" si="264"/>
        <v/>
      </c>
      <c r="AO1094" s="89" t="str">
        <f t="shared" si="265"/>
        <v/>
      </c>
      <c r="AP1094" s="89" t="str">
        <f t="shared" si="266"/>
        <v/>
      </c>
    </row>
    <row r="1095" spans="1:42">
      <c r="A1095" t="str">
        <f>IF(B1095&lt;&gt;"",VLOOKUP(B1095,'Agents Postes'!E$3:F$17,2,FALSE),"")</f>
        <v/>
      </c>
      <c r="B1095" s="57"/>
      <c r="C1095" s="58"/>
      <c r="D1095" s="59"/>
      <c r="E1095" s="59"/>
      <c r="F1095" s="60"/>
      <c r="G1095" s="61"/>
      <c r="H1095" s="60"/>
      <c r="I1095" s="61"/>
      <c r="J1095" s="63"/>
      <c r="K1095" s="59"/>
      <c r="L1095" s="62"/>
      <c r="M1095" s="52"/>
      <c r="N1095" s="130"/>
      <c r="P1095" s="65" t="str">
        <f t="shared" si="267"/>
        <v>NC</v>
      </c>
      <c r="X1095" s="89"/>
      <c r="Y1095" s="89" t="str">
        <f t="shared" si="257"/>
        <v/>
      </c>
      <c r="Z1095" s="89" t="str">
        <f t="shared" si="258"/>
        <v/>
      </c>
      <c r="AA1095" s="89" t="str">
        <f t="shared" si="259"/>
        <v/>
      </c>
      <c r="AB1095" s="89" t="str">
        <f t="shared" si="260"/>
        <v/>
      </c>
      <c r="AC1095" s="89" t="str">
        <f t="shared" si="261"/>
        <v/>
      </c>
      <c r="AD1095" s="100" t="str">
        <f t="shared" si="268"/>
        <v/>
      </c>
      <c r="AE1095" s="104" t="str">
        <f t="shared" si="269"/>
        <v/>
      </c>
      <c r="AF1095" s="108" t="str">
        <f>IF(AE1095&lt;&gt;"",HLOOKUP(AE1095,Controle!$2:$3,2,FALSE)+3,"")</f>
        <v/>
      </c>
      <c r="AG1095" s="104" t="str">
        <f>IF(AE1095&lt;&gt;"",HLOOKUP(AE1095,Controle!$2:$3,2,FALSE)+HLOOKUP(AE1095,Controle!$2:$3,2,FALSE)*14-8,"")</f>
        <v/>
      </c>
      <c r="AH1095" s="105" t="str">
        <f>IF(AJ1095&lt;&gt;"",HLOOKUP(AJ1095,Controle!$2:$3,2,FALSE)+HLOOKUP(AJ1095,Controle!$2:$3,2,FALSE)*14-8,"")</f>
        <v/>
      </c>
      <c r="AI1095" s="108" t="str">
        <f>IF(AJ1095&lt;&gt;"",HLOOKUP(AJ1095,Controle!$2:$3,2,FALSE)+3,"")</f>
        <v/>
      </c>
      <c r="AJ1095" s="105" t="str">
        <f t="shared" si="270"/>
        <v/>
      </c>
      <c r="AK1095" s="101" t="str">
        <f t="shared" si="271"/>
        <v/>
      </c>
      <c r="AL1095" s="89" t="str">
        <f t="shared" si="262"/>
        <v/>
      </c>
      <c r="AM1095" s="89" t="str">
        <f t="shared" si="263"/>
        <v/>
      </c>
      <c r="AN1095" s="89" t="str">
        <f t="shared" si="264"/>
        <v/>
      </c>
      <c r="AO1095" s="89" t="str">
        <f t="shared" si="265"/>
        <v/>
      </c>
      <c r="AP1095" s="89" t="str">
        <f t="shared" si="266"/>
        <v/>
      </c>
    </row>
    <row r="1096" spans="1:42">
      <c r="A1096" t="str">
        <f>IF(B1096&lt;&gt;"",VLOOKUP(B1096,'Agents Postes'!E$3:F$17,2,FALSE),"")</f>
        <v/>
      </c>
      <c r="B1096" s="47"/>
      <c r="C1096" s="53"/>
      <c r="D1096" s="49"/>
      <c r="E1096" s="49"/>
      <c r="F1096" s="54"/>
      <c r="G1096" s="50"/>
      <c r="H1096" s="54"/>
      <c r="I1096" s="50"/>
      <c r="J1096" s="56"/>
      <c r="K1096" s="49"/>
      <c r="L1096" s="55"/>
      <c r="M1096" s="52"/>
      <c r="N1096" s="131"/>
      <c r="P1096" s="64" t="str">
        <f t="shared" si="267"/>
        <v>NC</v>
      </c>
      <c r="X1096" s="89"/>
      <c r="Y1096" s="89" t="str">
        <f t="shared" si="257"/>
        <v/>
      </c>
      <c r="Z1096" s="89" t="str">
        <f t="shared" si="258"/>
        <v/>
      </c>
      <c r="AA1096" s="89" t="str">
        <f t="shared" si="259"/>
        <v/>
      </c>
      <c r="AB1096" s="89" t="str">
        <f t="shared" si="260"/>
        <v/>
      </c>
      <c r="AC1096" s="89" t="str">
        <f t="shared" si="261"/>
        <v/>
      </c>
      <c r="AD1096" s="100" t="str">
        <f t="shared" si="268"/>
        <v/>
      </c>
      <c r="AE1096" s="104" t="str">
        <f t="shared" si="269"/>
        <v/>
      </c>
      <c r="AF1096" s="108" t="str">
        <f>IF(AE1096&lt;&gt;"",HLOOKUP(AE1096,Controle!$2:$3,2,FALSE)+3,"")</f>
        <v/>
      </c>
      <c r="AG1096" s="104" t="str">
        <f>IF(AE1096&lt;&gt;"",HLOOKUP(AE1096,Controle!$2:$3,2,FALSE)+HLOOKUP(AE1096,Controle!$2:$3,2,FALSE)*14-8,"")</f>
        <v/>
      </c>
      <c r="AH1096" s="105" t="str">
        <f>IF(AJ1096&lt;&gt;"",HLOOKUP(AJ1096,Controle!$2:$3,2,FALSE)+HLOOKUP(AJ1096,Controle!$2:$3,2,FALSE)*14-8,"")</f>
        <v/>
      </c>
      <c r="AI1096" s="108" t="str">
        <f>IF(AJ1096&lt;&gt;"",HLOOKUP(AJ1096,Controle!$2:$3,2,FALSE)+3,"")</f>
        <v/>
      </c>
      <c r="AJ1096" s="105" t="str">
        <f t="shared" si="270"/>
        <v/>
      </c>
      <c r="AK1096" s="101" t="str">
        <f t="shared" si="271"/>
        <v/>
      </c>
      <c r="AL1096" s="89" t="str">
        <f t="shared" si="262"/>
        <v/>
      </c>
      <c r="AM1096" s="89" t="str">
        <f t="shared" si="263"/>
        <v/>
      </c>
      <c r="AN1096" s="89" t="str">
        <f t="shared" si="264"/>
        <v/>
      </c>
      <c r="AO1096" s="89" t="str">
        <f t="shared" si="265"/>
        <v/>
      </c>
      <c r="AP1096" s="89" t="str">
        <f t="shared" si="266"/>
        <v/>
      </c>
    </row>
    <row r="1097" spans="1:42">
      <c r="A1097" t="str">
        <f>IF(B1097&lt;&gt;"",VLOOKUP(B1097,'Agents Postes'!E$3:F$17,2,FALSE),"")</f>
        <v/>
      </c>
      <c r="B1097" s="57"/>
      <c r="C1097" s="58"/>
      <c r="D1097" s="59"/>
      <c r="E1097" s="59"/>
      <c r="F1097" s="60"/>
      <c r="G1097" s="61"/>
      <c r="H1097" s="60"/>
      <c r="I1097" s="61"/>
      <c r="J1097" s="63"/>
      <c r="K1097" s="59"/>
      <c r="L1097" s="62"/>
      <c r="M1097" s="52"/>
      <c r="N1097" s="130"/>
      <c r="P1097" s="65" t="str">
        <f t="shared" si="267"/>
        <v>NC</v>
      </c>
      <c r="X1097" s="89"/>
      <c r="Y1097" s="89" t="str">
        <f t="shared" si="257"/>
        <v/>
      </c>
      <c r="Z1097" s="89" t="str">
        <f t="shared" si="258"/>
        <v/>
      </c>
      <c r="AA1097" s="89" t="str">
        <f t="shared" si="259"/>
        <v/>
      </c>
      <c r="AB1097" s="89" t="str">
        <f t="shared" si="260"/>
        <v/>
      </c>
      <c r="AC1097" s="89" t="str">
        <f t="shared" si="261"/>
        <v/>
      </c>
      <c r="AD1097" s="100" t="str">
        <f t="shared" si="268"/>
        <v/>
      </c>
      <c r="AE1097" s="104" t="str">
        <f t="shared" si="269"/>
        <v/>
      </c>
      <c r="AF1097" s="108" t="str">
        <f>IF(AE1097&lt;&gt;"",HLOOKUP(AE1097,Controle!$2:$3,2,FALSE)+3,"")</f>
        <v/>
      </c>
      <c r="AG1097" s="104" t="str">
        <f>IF(AE1097&lt;&gt;"",HLOOKUP(AE1097,Controle!$2:$3,2,FALSE)+HLOOKUP(AE1097,Controle!$2:$3,2,FALSE)*14-8,"")</f>
        <v/>
      </c>
      <c r="AH1097" s="105" t="str">
        <f>IF(AJ1097&lt;&gt;"",HLOOKUP(AJ1097,Controle!$2:$3,2,FALSE)+HLOOKUP(AJ1097,Controle!$2:$3,2,FALSE)*14-8,"")</f>
        <v/>
      </c>
      <c r="AI1097" s="108" t="str">
        <f>IF(AJ1097&lt;&gt;"",HLOOKUP(AJ1097,Controle!$2:$3,2,FALSE)+3,"")</f>
        <v/>
      </c>
      <c r="AJ1097" s="105" t="str">
        <f t="shared" si="270"/>
        <v/>
      </c>
      <c r="AK1097" s="101" t="str">
        <f t="shared" si="271"/>
        <v/>
      </c>
      <c r="AL1097" s="89" t="str">
        <f t="shared" si="262"/>
        <v/>
      </c>
      <c r="AM1097" s="89" t="str">
        <f t="shared" si="263"/>
        <v/>
      </c>
      <c r="AN1097" s="89" t="str">
        <f t="shared" si="264"/>
        <v/>
      </c>
      <c r="AO1097" s="89" t="str">
        <f t="shared" si="265"/>
        <v/>
      </c>
      <c r="AP1097" s="89" t="str">
        <f t="shared" si="266"/>
        <v/>
      </c>
    </row>
    <row r="1098" spans="1:42">
      <c r="A1098" t="str">
        <f>IF(B1098&lt;&gt;"",VLOOKUP(B1098,'Agents Postes'!E$3:F$17,2,FALSE),"")</f>
        <v/>
      </c>
      <c r="B1098" s="47"/>
      <c r="C1098" s="53"/>
      <c r="D1098" s="49"/>
      <c r="E1098" s="49"/>
      <c r="F1098" s="54"/>
      <c r="G1098" s="50"/>
      <c r="H1098" s="54"/>
      <c r="I1098" s="50"/>
      <c r="J1098" s="56"/>
      <c r="K1098" s="49"/>
      <c r="L1098" s="55"/>
      <c r="M1098" s="52"/>
      <c r="N1098" s="131"/>
      <c r="P1098" s="64" t="str">
        <f t="shared" si="267"/>
        <v>NC</v>
      </c>
      <c r="X1098" s="89"/>
      <c r="Y1098" s="89" t="str">
        <f t="shared" si="257"/>
        <v/>
      </c>
      <c r="Z1098" s="89" t="str">
        <f t="shared" si="258"/>
        <v/>
      </c>
      <c r="AA1098" s="89" t="str">
        <f t="shared" si="259"/>
        <v/>
      </c>
      <c r="AB1098" s="89" t="str">
        <f t="shared" si="260"/>
        <v/>
      </c>
      <c r="AC1098" s="89" t="str">
        <f t="shared" si="261"/>
        <v/>
      </c>
      <c r="AD1098" s="100" t="str">
        <f t="shared" si="268"/>
        <v/>
      </c>
      <c r="AE1098" s="104" t="str">
        <f t="shared" si="269"/>
        <v/>
      </c>
      <c r="AF1098" s="108" t="str">
        <f>IF(AE1098&lt;&gt;"",HLOOKUP(AE1098,Controle!$2:$3,2,FALSE)+3,"")</f>
        <v/>
      </c>
      <c r="AG1098" s="104" t="str">
        <f>IF(AE1098&lt;&gt;"",HLOOKUP(AE1098,Controle!$2:$3,2,FALSE)+HLOOKUP(AE1098,Controle!$2:$3,2,FALSE)*14-8,"")</f>
        <v/>
      </c>
      <c r="AH1098" s="105" t="str">
        <f>IF(AJ1098&lt;&gt;"",HLOOKUP(AJ1098,Controle!$2:$3,2,FALSE)+HLOOKUP(AJ1098,Controle!$2:$3,2,FALSE)*14-8,"")</f>
        <v/>
      </c>
      <c r="AI1098" s="108" t="str">
        <f>IF(AJ1098&lt;&gt;"",HLOOKUP(AJ1098,Controle!$2:$3,2,FALSE)+3,"")</f>
        <v/>
      </c>
      <c r="AJ1098" s="105" t="str">
        <f t="shared" si="270"/>
        <v/>
      </c>
      <c r="AK1098" s="101" t="str">
        <f t="shared" si="271"/>
        <v/>
      </c>
      <c r="AL1098" s="89" t="str">
        <f t="shared" si="262"/>
        <v/>
      </c>
      <c r="AM1098" s="89" t="str">
        <f t="shared" si="263"/>
        <v/>
      </c>
      <c r="AN1098" s="89" t="str">
        <f t="shared" si="264"/>
        <v/>
      </c>
      <c r="AO1098" s="89" t="str">
        <f t="shared" si="265"/>
        <v/>
      </c>
      <c r="AP1098" s="89" t="str">
        <f t="shared" si="266"/>
        <v/>
      </c>
    </row>
    <row r="1099" spans="1:42">
      <c r="A1099" t="str">
        <f>IF(B1099&lt;&gt;"",VLOOKUP(B1099,'Agents Postes'!E$3:F$17,2,FALSE),"")</f>
        <v/>
      </c>
      <c r="B1099" s="57"/>
      <c r="C1099" s="58"/>
      <c r="D1099" s="59"/>
      <c r="E1099" s="59"/>
      <c r="F1099" s="60"/>
      <c r="G1099" s="61"/>
      <c r="H1099" s="60"/>
      <c r="I1099" s="61"/>
      <c r="J1099" s="63"/>
      <c r="K1099" s="59"/>
      <c r="L1099" s="62"/>
      <c r="M1099" s="52"/>
      <c r="N1099" s="130"/>
      <c r="P1099" s="65" t="str">
        <f t="shared" si="267"/>
        <v>NC</v>
      </c>
      <c r="X1099" s="89"/>
      <c r="Y1099" s="89" t="str">
        <f t="shared" si="257"/>
        <v/>
      </c>
      <c r="Z1099" s="89" t="str">
        <f t="shared" si="258"/>
        <v/>
      </c>
      <c r="AA1099" s="89" t="str">
        <f t="shared" si="259"/>
        <v/>
      </c>
      <c r="AB1099" s="89" t="str">
        <f t="shared" si="260"/>
        <v/>
      </c>
      <c r="AC1099" s="89" t="str">
        <f t="shared" si="261"/>
        <v/>
      </c>
      <c r="AD1099" s="100" t="str">
        <f t="shared" si="268"/>
        <v/>
      </c>
      <c r="AE1099" s="104" t="str">
        <f t="shared" si="269"/>
        <v/>
      </c>
      <c r="AF1099" s="108" t="str">
        <f>IF(AE1099&lt;&gt;"",HLOOKUP(AE1099,Controle!$2:$3,2,FALSE)+3,"")</f>
        <v/>
      </c>
      <c r="AG1099" s="104" t="str">
        <f>IF(AE1099&lt;&gt;"",HLOOKUP(AE1099,Controle!$2:$3,2,FALSE)+HLOOKUP(AE1099,Controle!$2:$3,2,FALSE)*14-8,"")</f>
        <v/>
      </c>
      <c r="AH1099" s="105" t="str">
        <f>IF(AJ1099&lt;&gt;"",HLOOKUP(AJ1099,Controle!$2:$3,2,FALSE)+HLOOKUP(AJ1099,Controle!$2:$3,2,FALSE)*14-8,"")</f>
        <v/>
      </c>
      <c r="AI1099" s="108" t="str">
        <f>IF(AJ1099&lt;&gt;"",HLOOKUP(AJ1099,Controle!$2:$3,2,FALSE)+3,"")</f>
        <v/>
      </c>
      <c r="AJ1099" s="105" t="str">
        <f t="shared" si="270"/>
        <v/>
      </c>
      <c r="AK1099" s="101" t="str">
        <f t="shared" si="271"/>
        <v/>
      </c>
      <c r="AL1099" s="89" t="str">
        <f t="shared" si="262"/>
        <v/>
      </c>
      <c r="AM1099" s="89" t="str">
        <f t="shared" si="263"/>
        <v/>
      </c>
      <c r="AN1099" s="89" t="str">
        <f t="shared" si="264"/>
        <v/>
      </c>
      <c r="AO1099" s="89" t="str">
        <f t="shared" si="265"/>
        <v/>
      </c>
      <c r="AP1099" s="89" t="str">
        <f t="shared" si="266"/>
        <v/>
      </c>
    </row>
    <row r="1100" spans="1:42">
      <c r="A1100" t="str">
        <f>IF(B1100&lt;&gt;"",VLOOKUP(B1100,'Agents Postes'!E$3:F$17,2,FALSE),"")</f>
        <v/>
      </c>
      <c r="B1100" s="47"/>
      <c r="C1100" s="53"/>
      <c r="D1100" s="49"/>
      <c r="E1100" s="49"/>
      <c r="F1100" s="54"/>
      <c r="G1100" s="50"/>
      <c r="H1100" s="54"/>
      <c r="I1100" s="50"/>
      <c r="J1100" s="56"/>
      <c r="K1100" s="49"/>
      <c r="L1100" s="55"/>
      <c r="M1100" s="52"/>
      <c r="N1100" s="131"/>
      <c r="P1100" s="64" t="str">
        <f t="shared" si="267"/>
        <v>NC</v>
      </c>
      <c r="X1100" s="89"/>
      <c r="Y1100" s="89" t="str">
        <f t="shared" si="257"/>
        <v/>
      </c>
      <c r="Z1100" s="89" t="str">
        <f t="shared" si="258"/>
        <v/>
      </c>
      <c r="AA1100" s="89" t="str">
        <f t="shared" si="259"/>
        <v/>
      </c>
      <c r="AB1100" s="89" t="str">
        <f t="shared" si="260"/>
        <v/>
      </c>
      <c r="AC1100" s="89" t="str">
        <f t="shared" si="261"/>
        <v/>
      </c>
      <c r="AD1100" s="100" t="str">
        <f t="shared" si="268"/>
        <v/>
      </c>
      <c r="AE1100" s="104" t="str">
        <f t="shared" si="269"/>
        <v/>
      </c>
      <c r="AF1100" s="108" t="str">
        <f>IF(AE1100&lt;&gt;"",HLOOKUP(AE1100,Controle!$2:$3,2,FALSE)+3,"")</f>
        <v/>
      </c>
      <c r="AG1100" s="104" t="str">
        <f>IF(AE1100&lt;&gt;"",HLOOKUP(AE1100,Controle!$2:$3,2,FALSE)+HLOOKUP(AE1100,Controle!$2:$3,2,FALSE)*14-8,"")</f>
        <v/>
      </c>
      <c r="AH1100" s="105" t="str">
        <f>IF(AJ1100&lt;&gt;"",HLOOKUP(AJ1100,Controle!$2:$3,2,FALSE)+HLOOKUP(AJ1100,Controle!$2:$3,2,FALSE)*14-8,"")</f>
        <v/>
      </c>
      <c r="AI1100" s="108" t="str">
        <f>IF(AJ1100&lt;&gt;"",HLOOKUP(AJ1100,Controle!$2:$3,2,FALSE)+3,"")</f>
        <v/>
      </c>
      <c r="AJ1100" s="105" t="str">
        <f t="shared" si="270"/>
        <v/>
      </c>
      <c r="AK1100" s="101" t="str">
        <f t="shared" si="271"/>
        <v/>
      </c>
      <c r="AL1100" s="89" t="str">
        <f t="shared" si="262"/>
        <v/>
      </c>
      <c r="AM1100" s="89" t="str">
        <f t="shared" si="263"/>
        <v/>
      </c>
      <c r="AN1100" s="89" t="str">
        <f t="shared" si="264"/>
        <v/>
      </c>
      <c r="AO1100" s="89" t="str">
        <f t="shared" si="265"/>
        <v/>
      </c>
      <c r="AP1100" s="89" t="str">
        <f t="shared" si="266"/>
        <v/>
      </c>
    </row>
    <row r="1101" spans="1:42">
      <c r="A1101" t="str">
        <f>IF(B1101&lt;&gt;"",VLOOKUP(B1101,'Agents Postes'!E$3:F$17,2,FALSE),"")</f>
        <v/>
      </c>
      <c r="B1101" s="57"/>
      <c r="C1101" s="58"/>
      <c r="D1101" s="59"/>
      <c r="E1101" s="59"/>
      <c r="F1101" s="60"/>
      <c r="G1101" s="61"/>
      <c r="H1101" s="60"/>
      <c r="I1101" s="61"/>
      <c r="J1101" s="63"/>
      <c r="K1101" s="59"/>
      <c r="L1101" s="62"/>
      <c r="M1101" s="52"/>
      <c r="N1101" s="130"/>
      <c r="P1101" s="65" t="str">
        <f t="shared" si="267"/>
        <v>NC</v>
      </c>
      <c r="X1101" s="89"/>
      <c r="Y1101" s="89" t="str">
        <f t="shared" si="257"/>
        <v/>
      </c>
      <c r="Z1101" s="89" t="str">
        <f t="shared" si="258"/>
        <v/>
      </c>
      <c r="AA1101" s="89" t="str">
        <f t="shared" si="259"/>
        <v/>
      </c>
      <c r="AB1101" s="89" t="str">
        <f t="shared" si="260"/>
        <v/>
      </c>
      <c r="AC1101" s="89" t="str">
        <f t="shared" si="261"/>
        <v/>
      </c>
      <c r="AD1101" s="100" t="str">
        <f t="shared" si="268"/>
        <v/>
      </c>
      <c r="AE1101" s="104" t="str">
        <f t="shared" si="269"/>
        <v/>
      </c>
      <c r="AF1101" s="108" t="str">
        <f>IF(AE1101&lt;&gt;"",HLOOKUP(AE1101,Controle!$2:$3,2,FALSE)+3,"")</f>
        <v/>
      </c>
      <c r="AG1101" s="104" t="str">
        <f>IF(AE1101&lt;&gt;"",HLOOKUP(AE1101,Controle!$2:$3,2,FALSE)+HLOOKUP(AE1101,Controle!$2:$3,2,FALSE)*14-8,"")</f>
        <v/>
      </c>
      <c r="AH1101" s="105" t="str">
        <f>IF(AJ1101&lt;&gt;"",HLOOKUP(AJ1101,Controle!$2:$3,2,FALSE)+HLOOKUP(AJ1101,Controle!$2:$3,2,FALSE)*14-8,"")</f>
        <v/>
      </c>
      <c r="AI1101" s="108" t="str">
        <f>IF(AJ1101&lt;&gt;"",HLOOKUP(AJ1101,Controle!$2:$3,2,FALSE)+3,"")</f>
        <v/>
      </c>
      <c r="AJ1101" s="105" t="str">
        <f t="shared" si="270"/>
        <v/>
      </c>
      <c r="AK1101" s="101" t="str">
        <f t="shared" si="271"/>
        <v/>
      </c>
      <c r="AL1101" s="89" t="str">
        <f t="shared" si="262"/>
        <v/>
      </c>
      <c r="AM1101" s="89" t="str">
        <f t="shared" si="263"/>
        <v/>
      </c>
      <c r="AN1101" s="89" t="str">
        <f t="shared" si="264"/>
        <v/>
      </c>
      <c r="AO1101" s="89" t="str">
        <f t="shared" si="265"/>
        <v/>
      </c>
      <c r="AP1101" s="89" t="str">
        <f t="shared" si="266"/>
        <v/>
      </c>
    </row>
    <row r="1102" spans="1:42">
      <c r="A1102" t="str">
        <f>IF(B1102&lt;&gt;"",VLOOKUP(B1102,'Agents Postes'!E$3:F$17,2,FALSE),"")</f>
        <v/>
      </c>
      <c r="B1102" s="47"/>
      <c r="C1102" s="53"/>
      <c r="D1102" s="49"/>
      <c r="E1102" s="49"/>
      <c r="F1102" s="54"/>
      <c r="G1102" s="50"/>
      <c r="H1102" s="54"/>
      <c r="I1102" s="50"/>
      <c r="J1102" s="56"/>
      <c r="K1102" s="49"/>
      <c r="L1102" s="55"/>
      <c r="M1102" s="52"/>
      <c r="N1102" s="131"/>
      <c r="P1102" s="64" t="str">
        <f t="shared" si="267"/>
        <v>NC</v>
      </c>
      <c r="X1102" s="89"/>
      <c r="Y1102" s="89" t="str">
        <f t="shared" si="257"/>
        <v/>
      </c>
      <c r="Z1102" s="89" t="str">
        <f t="shared" si="258"/>
        <v/>
      </c>
      <c r="AA1102" s="89" t="str">
        <f t="shared" si="259"/>
        <v/>
      </c>
      <c r="AB1102" s="89" t="str">
        <f t="shared" si="260"/>
        <v/>
      </c>
      <c r="AC1102" s="89" t="str">
        <f t="shared" si="261"/>
        <v/>
      </c>
      <c r="AD1102" s="100" t="str">
        <f t="shared" si="268"/>
        <v/>
      </c>
      <c r="AE1102" s="104" t="str">
        <f t="shared" si="269"/>
        <v/>
      </c>
      <c r="AF1102" s="108" t="str">
        <f>IF(AE1102&lt;&gt;"",HLOOKUP(AE1102,Controle!$2:$3,2,FALSE)+3,"")</f>
        <v/>
      </c>
      <c r="AG1102" s="104" t="str">
        <f>IF(AE1102&lt;&gt;"",HLOOKUP(AE1102,Controle!$2:$3,2,FALSE)+HLOOKUP(AE1102,Controle!$2:$3,2,FALSE)*14-8,"")</f>
        <v/>
      </c>
      <c r="AH1102" s="105" t="str">
        <f>IF(AJ1102&lt;&gt;"",HLOOKUP(AJ1102,Controle!$2:$3,2,FALSE)+HLOOKUP(AJ1102,Controle!$2:$3,2,FALSE)*14-8,"")</f>
        <v/>
      </c>
      <c r="AI1102" s="108" t="str">
        <f>IF(AJ1102&lt;&gt;"",HLOOKUP(AJ1102,Controle!$2:$3,2,FALSE)+3,"")</f>
        <v/>
      </c>
      <c r="AJ1102" s="105" t="str">
        <f t="shared" si="270"/>
        <v/>
      </c>
      <c r="AK1102" s="101" t="str">
        <f t="shared" si="271"/>
        <v/>
      </c>
      <c r="AL1102" s="89" t="str">
        <f t="shared" si="262"/>
        <v/>
      </c>
      <c r="AM1102" s="89" t="str">
        <f t="shared" si="263"/>
        <v/>
      </c>
      <c r="AN1102" s="89" t="str">
        <f t="shared" si="264"/>
        <v/>
      </c>
      <c r="AO1102" s="89" t="str">
        <f t="shared" si="265"/>
        <v/>
      </c>
      <c r="AP1102" s="89" t="str">
        <f t="shared" si="266"/>
        <v/>
      </c>
    </row>
    <row r="1103" spans="1:42">
      <c r="A1103" t="str">
        <f>IF(B1103&lt;&gt;"",VLOOKUP(B1103,'Agents Postes'!E$3:F$17,2,FALSE),"")</f>
        <v/>
      </c>
      <c r="B1103" s="57"/>
      <c r="C1103" s="58"/>
      <c r="D1103" s="59"/>
      <c r="E1103" s="59"/>
      <c r="F1103" s="60"/>
      <c r="G1103" s="61"/>
      <c r="H1103" s="60"/>
      <c r="I1103" s="61"/>
      <c r="J1103" s="63"/>
      <c r="K1103" s="59"/>
      <c r="L1103" s="62"/>
      <c r="M1103" s="52"/>
      <c r="N1103" s="130"/>
      <c r="P1103" s="65" t="str">
        <f t="shared" si="267"/>
        <v>NC</v>
      </c>
      <c r="X1103" s="89"/>
      <c r="Y1103" s="89" t="str">
        <f t="shared" si="257"/>
        <v/>
      </c>
      <c r="Z1103" s="89" t="str">
        <f t="shared" si="258"/>
        <v/>
      </c>
      <c r="AA1103" s="89" t="str">
        <f t="shared" si="259"/>
        <v/>
      </c>
      <c r="AB1103" s="89" t="str">
        <f t="shared" si="260"/>
        <v/>
      </c>
      <c r="AC1103" s="89" t="str">
        <f t="shared" si="261"/>
        <v/>
      </c>
      <c r="AD1103" s="100" t="str">
        <f t="shared" si="268"/>
        <v/>
      </c>
      <c r="AE1103" s="104" t="str">
        <f t="shared" si="269"/>
        <v/>
      </c>
      <c r="AF1103" s="108" t="str">
        <f>IF(AE1103&lt;&gt;"",HLOOKUP(AE1103,Controle!$2:$3,2,FALSE)+3,"")</f>
        <v/>
      </c>
      <c r="AG1103" s="104" t="str">
        <f>IF(AE1103&lt;&gt;"",HLOOKUP(AE1103,Controle!$2:$3,2,FALSE)+HLOOKUP(AE1103,Controle!$2:$3,2,FALSE)*14-8,"")</f>
        <v/>
      </c>
      <c r="AH1103" s="105" t="str">
        <f>IF(AJ1103&lt;&gt;"",HLOOKUP(AJ1103,Controle!$2:$3,2,FALSE)+HLOOKUP(AJ1103,Controle!$2:$3,2,FALSE)*14-8,"")</f>
        <v/>
      </c>
      <c r="AI1103" s="108" t="str">
        <f>IF(AJ1103&lt;&gt;"",HLOOKUP(AJ1103,Controle!$2:$3,2,FALSE)+3,"")</f>
        <v/>
      </c>
      <c r="AJ1103" s="105" t="str">
        <f t="shared" si="270"/>
        <v/>
      </c>
      <c r="AK1103" s="101" t="str">
        <f t="shared" si="271"/>
        <v/>
      </c>
      <c r="AL1103" s="89" t="str">
        <f t="shared" si="262"/>
        <v/>
      </c>
      <c r="AM1103" s="89" t="str">
        <f t="shared" si="263"/>
        <v/>
      </c>
      <c r="AN1103" s="89" t="str">
        <f t="shared" si="264"/>
        <v/>
      </c>
      <c r="AO1103" s="89" t="str">
        <f t="shared" si="265"/>
        <v/>
      </c>
      <c r="AP1103" s="89" t="str">
        <f t="shared" si="266"/>
        <v/>
      </c>
    </row>
    <row r="1104" spans="1:42">
      <c r="A1104" t="str">
        <f>IF(B1104&lt;&gt;"",VLOOKUP(B1104,'Agents Postes'!E$3:F$17,2,FALSE),"")</f>
        <v/>
      </c>
      <c r="B1104" s="47"/>
      <c r="C1104" s="53"/>
      <c r="D1104" s="49"/>
      <c r="E1104" s="49"/>
      <c r="F1104" s="54"/>
      <c r="G1104" s="50"/>
      <c r="H1104" s="54"/>
      <c r="I1104" s="50"/>
      <c r="J1104" s="56"/>
      <c r="K1104" s="49"/>
      <c r="L1104" s="55"/>
      <c r="M1104" s="52"/>
      <c r="N1104" s="131"/>
      <c r="P1104" s="64" t="str">
        <f t="shared" si="267"/>
        <v>NC</v>
      </c>
      <c r="X1104" s="89"/>
      <c r="Y1104" s="89" t="str">
        <f t="shared" si="257"/>
        <v/>
      </c>
      <c r="Z1104" s="89" t="str">
        <f t="shared" si="258"/>
        <v/>
      </c>
      <c r="AA1104" s="89" t="str">
        <f t="shared" si="259"/>
        <v/>
      </c>
      <c r="AB1104" s="89" t="str">
        <f t="shared" si="260"/>
        <v/>
      </c>
      <c r="AC1104" s="89" t="str">
        <f t="shared" si="261"/>
        <v/>
      </c>
      <c r="AD1104" s="100" t="str">
        <f t="shared" si="268"/>
        <v/>
      </c>
      <c r="AE1104" s="104" t="str">
        <f t="shared" si="269"/>
        <v/>
      </c>
      <c r="AF1104" s="108" t="str">
        <f>IF(AE1104&lt;&gt;"",HLOOKUP(AE1104,Controle!$2:$3,2,FALSE)+3,"")</f>
        <v/>
      </c>
      <c r="AG1104" s="104" t="str">
        <f>IF(AE1104&lt;&gt;"",HLOOKUP(AE1104,Controle!$2:$3,2,FALSE)+HLOOKUP(AE1104,Controle!$2:$3,2,FALSE)*14-8,"")</f>
        <v/>
      </c>
      <c r="AH1104" s="105" t="str">
        <f>IF(AJ1104&lt;&gt;"",HLOOKUP(AJ1104,Controle!$2:$3,2,FALSE)+HLOOKUP(AJ1104,Controle!$2:$3,2,FALSE)*14-8,"")</f>
        <v/>
      </c>
      <c r="AI1104" s="108" t="str">
        <f>IF(AJ1104&lt;&gt;"",HLOOKUP(AJ1104,Controle!$2:$3,2,FALSE)+3,"")</f>
        <v/>
      </c>
      <c r="AJ1104" s="105" t="str">
        <f t="shared" si="270"/>
        <v/>
      </c>
      <c r="AK1104" s="101" t="str">
        <f t="shared" si="271"/>
        <v/>
      </c>
      <c r="AL1104" s="89" t="str">
        <f t="shared" si="262"/>
        <v/>
      </c>
      <c r="AM1104" s="89" t="str">
        <f t="shared" si="263"/>
        <v/>
      </c>
      <c r="AN1104" s="89" t="str">
        <f t="shared" si="264"/>
        <v/>
      </c>
      <c r="AO1104" s="89" t="str">
        <f t="shared" si="265"/>
        <v/>
      </c>
      <c r="AP1104" s="89" t="str">
        <f t="shared" si="266"/>
        <v/>
      </c>
    </row>
    <row r="1105" spans="1:42">
      <c r="A1105" t="str">
        <f>IF(B1105&lt;&gt;"",VLOOKUP(B1105,'Agents Postes'!E$3:F$17,2,FALSE),"")</f>
        <v/>
      </c>
      <c r="B1105" s="57"/>
      <c r="C1105" s="58"/>
      <c r="D1105" s="59"/>
      <c r="E1105" s="59"/>
      <c r="F1105" s="60"/>
      <c r="G1105" s="61"/>
      <c r="H1105" s="60"/>
      <c r="I1105" s="61"/>
      <c r="J1105" s="63"/>
      <c r="K1105" s="59"/>
      <c r="L1105" s="62"/>
      <c r="M1105" s="52"/>
      <c r="N1105" s="130"/>
      <c r="P1105" s="65" t="str">
        <f t="shared" si="267"/>
        <v>NC</v>
      </c>
      <c r="X1105" s="89"/>
      <c r="Y1105" s="89" t="str">
        <f t="shared" si="257"/>
        <v/>
      </c>
      <c r="Z1105" s="89" t="str">
        <f t="shared" si="258"/>
        <v/>
      </c>
      <c r="AA1105" s="89" t="str">
        <f t="shared" si="259"/>
        <v/>
      </c>
      <c r="AB1105" s="89" t="str">
        <f t="shared" si="260"/>
        <v/>
      </c>
      <c r="AC1105" s="89" t="str">
        <f t="shared" si="261"/>
        <v/>
      </c>
      <c r="AD1105" s="100" t="str">
        <f t="shared" si="268"/>
        <v/>
      </c>
      <c r="AE1105" s="104" t="str">
        <f t="shared" si="269"/>
        <v/>
      </c>
      <c r="AF1105" s="108" t="str">
        <f>IF(AE1105&lt;&gt;"",HLOOKUP(AE1105,Controle!$2:$3,2,FALSE)+3,"")</f>
        <v/>
      </c>
      <c r="AG1105" s="104" t="str">
        <f>IF(AE1105&lt;&gt;"",HLOOKUP(AE1105,Controle!$2:$3,2,FALSE)+HLOOKUP(AE1105,Controle!$2:$3,2,FALSE)*14-8,"")</f>
        <v/>
      </c>
      <c r="AH1105" s="105" t="str">
        <f>IF(AJ1105&lt;&gt;"",HLOOKUP(AJ1105,Controle!$2:$3,2,FALSE)+HLOOKUP(AJ1105,Controle!$2:$3,2,FALSE)*14-8,"")</f>
        <v/>
      </c>
      <c r="AI1105" s="108" t="str">
        <f>IF(AJ1105&lt;&gt;"",HLOOKUP(AJ1105,Controle!$2:$3,2,FALSE)+3,"")</f>
        <v/>
      </c>
      <c r="AJ1105" s="105" t="str">
        <f t="shared" si="270"/>
        <v/>
      </c>
      <c r="AK1105" s="101" t="str">
        <f t="shared" si="271"/>
        <v/>
      </c>
      <c r="AL1105" s="89" t="str">
        <f t="shared" si="262"/>
        <v/>
      </c>
      <c r="AM1105" s="89" t="str">
        <f t="shared" si="263"/>
        <v/>
      </c>
      <c r="AN1105" s="89" t="str">
        <f t="shared" si="264"/>
        <v/>
      </c>
      <c r="AO1105" s="89" t="str">
        <f t="shared" si="265"/>
        <v/>
      </c>
      <c r="AP1105" s="89" t="str">
        <f t="shared" si="266"/>
        <v/>
      </c>
    </row>
    <row r="1106" spans="1:42">
      <c r="A1106" t="str">
        <f>IF(B1106&lt;&gt;"",VLOOKUP(B1106,'Agents Postes'!E$3:F$17,2,FALSE),"")</f>
        <v/>
      </c>
      <c r="B1106" s="47"/>
      <c r="C1106" s="53"/>
      <c r="D1106" s="49"/>
      <c r="E1106" s="49"/>
      <c r="F1106" s="54"/>
      <c r="G1106" s="50"/>
      <c r="H1106" s="54"/>
      <c r="I1106" s="50"/>
      <c r="J1106" s="56"/>
      <c r="K1106" s="49"/>
      <c r="L1106" s="55"/>
      <c r="M1106" s="52"/>
      <c r="N1106" s="131"/>
      <c r="P1106" s="64" t="str">
        <f t="shared" si="267"/>
        <v>NC</v>
      </c>
      <c r="X1106" s="89"/>
      <c r="Y1106" s="89" t="str">
        <f t="shared" si="257"/>
        <v/>
      </c>
      <c r="Z1106" s="89" t="str">
        <f t="shared" si="258"/>
        <v/>
      </c>
      <c r="AA1106" s="89" t="str">
        <f t="shared" si="259"/>
        <v/>
      </c>
      <c r="AB1106" s="89" t="str">
        <f t="shared" si="260"/>
        <v/>
      </c>
      <c r="AC1106" s="89" t="str">
        <f t="shared" si="261"/>
        <v/>
      </c>
      <c r="AD1106" s="100" t="str">
        <f t="shared" si="268"/>
        <v/>
      </c>
      <c r="AE1106" s="104" t="str">
        <f t="shared" si="269"/>
        <v/>
      </c>
      <c r="AF1106" s="108" t="str">
        <f>IF(AE1106&lt;&gt;"",HLOOKUP(AE1106,Controle!$2:$3,2,FALSE)+3,"")</f>
        <v/>
      </c>
      <c r="AG1106" s="104" t="str">
        <f>IF(AE1106&lt;&gt;"",HLOOKUP(AE1106,Controle!$2:$3,2,FALSE)+HLOOKUP(AE1106,Controle!$2:$3,2,FALSE)*14-8,"")</f>
        <v/>
      </c>
      <c r="AH1106" s="105" t="str">
        <f>IF(AJ1106&lt;&gt;"",HLOOKUP(AJ1106,Controle!$2:$3,2,FALSE)+HLOOKUP(AJ1106,Controle!$2:$3,2,FALSE)*14-8,"")</f>
        <v/>
      </c>
      <c r="AI1106" s="108" t="str">
        <f>IF(AJ1106&lt;&gt;"",HLOOKUP(AJ1106,Controle!$2:$3,2,FALSE)+3,"")</f>
        <v/>
      </c>
      <c r="AJ1106" s="105" t="str">
        <f t="shared" si="270"/>
        <v/>
      </c>
      <c r="AK1106" s="101" t="str">
        <f t="shared" si="271"/>
        <v/>
      </c>
      <c r="AL1106" s="89" t="str">
        <f t="shared" si="262"/>
        <v/>
      </c>
      <c r="AM1106" s="89" t="str">
        <f t="shared" si="263"/>
        <v/>
      </c>
      <c r="AN1106" s="89" t="str">
        <f t="shared" si="264"/>
        <v/>
      </c>
      <c r="AO1106" s="89" t="str">
        <f t="shared" si="265"/>
        <v/>
      </c>
      <c r="AP1106" s="89" t="str">
        <f t="shared" si="266"/>
        <v/>
      </c>
    </row>
    <row r="1107" spans="1:42">
      <c r="A1107" t="str">
        <f>IF(B1107&lt;&gt;"",VLOOKUP(B1107,'Agents Postes'!E$3:F$17,2,FALSE),"")</f>
        <v/>
      </c>
      <c r="B1107" s="57"/>
      <c r="C1107" s="58"/>
      <c r="D1107" s="59"/>
      <c r="E1107" s="59"/>
      <c r="F1107" s="60"/>
      <c r="G1107" s="61"/>
      <c r="H1107" s="60"/>
      <c r="I1107" s="61"/>
      <c r="J1107" s="63"/>
      <c r="K1107" s="59"/>
      <c r="L1107" s="62"/>
      <c r="M1107" s="52"/>
      <c r="N1107" s="130"/>
      <c r="P1107" s="65" t="str">
        <f t="shared" si="267"/>
        <v>NC</v>
      </c>
      <c r="X1107" s="89"/>
      <c r="Y1107" s="89" t="str">
        <f t="shared" si="257"/>
        <v/>
      </c>
      <c r="Z1107" s="89" t="str">
        <f t="shared" si="258"/>
        <v/>
      </c>
      <c r="AA1107" s="89" t="str">
        <f t="shared" si="259"/>
        <v/>
      </c>
      <c r="AB1107" s="89" t="str">
        <f t="shared" si="260"/>
        <v/>
      </c>
      <c r="AC1107" s="89" t="str">
        <f t="shared" si="261"/>
        <v/>
      </c>
      <c r="AD1107" s="100" t="str">
        <f t="shared" si="268"/>
        <v/>
      </c>
      <c r="AE1107" s="104" t="str">
        <f t="shared" si="269"/>
        <v/>
      </c>
      <c r="AF1107" s="108" t="str">
        <f>IF(AE1107&lt;&gt;"",HLOOKUP(AE1107,Controle!$2:$3,2,FALSE)+3,"")</f>
        <v/>
      </c>
      <c r="AG1107" s="104" t="str">
        <f>IF(AE1107&lt;&gt;"",HLOOKUP(AE1107,Controle!$2:$3,2,FALSE)+HLOOKUP(AE1107,Controle!$2:$3,2,FALSE)*14-8,"")</f>
        <v/>
      </c>
      <c r="AH1107" s="105" t="str">
        <f>IF(AJ1107&lt;&gt;"",HLOOKUP(AJ1107,Controle!$2:$3,2,FALSE)+HLOOKUP(AJ1107,Controle!$2:$3,2,FALSE)*14-8,"")</f>
        <v/>
      </c>
      <c r="AI1107" s="108" t="str">
        <f>IF(AJ1107&lt;&gt;"",HLOOKUP(AJ1107,Controle!$2:$3,2,FALSE)+3,"")</f>
        <v/>
      </c>
      <c r="AJ1107" s="105" t="str">
        <f t="shared" si="270"/>
        <v/>
      </c>
      <c r="AK1107" s="101" t="str">
        <f t="shared" si="271"/>
        <v/>
      </c>
      <c r="AL1107" s="89" t="str">
        <f t="shared" si="262"/>
        <v/>
      </c>
      <c r="AM1107" s="89" t="str">
        <f t="shared" si="263"/>
        <v/>
      </c>
      <c r="AN1107" s="89" t="str">
        <f t="shared" si="264"/>
        <v/>
      </c>
      <c r="AO1107" s="89" t="str">
        <f t="shared" si="265"/>
        <v/>
      </c>
      <c r="AP1107" s="89" t="str">
        <f t="shared" si="266"/>
        <v/>
      </c>
    </row>
    <row r="1108" spans="1:42">
      <c r="A1108" t="str">
        <f>IF(B1108&lt;&gt;"",VLOOKUP(B1108,'Agents Postes'!E$3:F$17,2,FALSE),"")</f>
        <v/>
      </c>
      <c r="B1108" s="47"/>
      <c r="C1108" s="53"/>
      <c r="D1108" s="49"/>
      <c r="E1108" s="49"/>
      <c r="F1108" s="54"/>
      <c r="G1108" s="50"/>
      <c r="H1108" s="54"/>
      <c r="I1108" s="50"/>
      <c r="J1108" s="56"/>
      <c r="K1108" s="49"/>
      <c r="L1108" s="55"/>
      <c r="M1108" s="52"/>
      <c r="N1108" s="131"/>
      <c r="P1108" s="64" t="str">
        <f t="shared" si="267"/>
        <v>NC</v>
      </c>
      <c r="X1108" s="89"/>
      <c r="Y1108" s="89" t="str">
        <f t="shared" si="257"/>
        <v/>
      </c>
      <c r="Z1108" s="89" t="str">
        <f t="shared" si="258"/>
        <v/>
      </c>
      <c r="AA1108" s="89" t="str">
        <f t="shared" si="259"/>
        <v/>
      </c>
      <c r="AB1108" s="89" t="str">
        <f t="shared" si="260"/>
        <v/>
      </c>
      <c r="AC1108" s="89" t="str">
        <f t="shared" si="261"/>
        <v/>
      </c>
      <c r="AD1108" s="100" t="str">
        <f t="shared" si="268"/>
        <v/>
      </c>
      <c r="AE1108" s="104" t="str">
        <f t="shared" si="269"/>
        <v/>
      </c>
      <c r="AF1108" s="108" t="str">
        <f>IF(AE1108&lt;&gt;"",HLOOKUP(AE1108,Controle!$2:$3,2,FALSE)+3,"")</f>
        <v/>
      </c>
      <c r="AG1108" s="104" t="str">
        <f>IF(AE1108&lt;&gt;"",HLOOKUP(AE1108,Controle!$2:$3,2,FALSE)+HLOOKUP(AE1108,Controle!$2:$3,2,FALSE)*14-8,"")</f>
        <v/>
      </c>
      <c r="AH1108" s="105" t="str">
        <f>IF(AJ1108&lt;&gt;"",HLOOKUP(AJ1108,Controle!$2:$3,2,FALSE)+HLOOKUP(AJ1108,Controle!$2:$3,2,FALSE)*14-8,"")</f>
        <v/>
      </c>
      <c r="AI1108" s="108" t="str">
        <f>IF(AJ1108&lt;&gt;"",HLOOKUP(AJ1108,Controle!$2:$3,2,FALSE)+3,"")</f>
        <v/>
      </c>
      <c r="AJ1108" s="105" t="str">
        <f t="shared" si="270"/>
        <v/>
      </c>
      <c r="AK1108" s="101" t="str">
        <f t="shared" si="271"/>
        <v/>
      </c>
      <c r="AL1108" s="89" t="str">
        <f t="shared" si="262"/>
        <v/>
      </c>
      <c r="AM1108" s="89" t="str">
        <f t="shared" si="263"/>
        <v/>
      </c>
      <c r="AN1108" s="89" t="str">
        <f t="shared" si="264"/>
        <v/>
      </c>
      <c r="AO1108" s="89" t="str">
        <f t="shared" si="265"/>
        <v/>
      </c>
      <c r="AP1108" s="89" t="str">
        <f t="shared" si="266"/>
        <v/>
      </c>
    </row>
    <row r="1109" spans="1:42">
      <c r="A1109" t="str">
        <f>IF(B1109&lt;&gt;"",VLOOKUP(B1109,'Agents Postes'!E$3:F$17,2,FALSE),"")</f>
        <v/>
      </c>
      <c r="B1109" s="57"/>
      <c r="C1109" s="58"/>
      <c r="D1109" s="59"/>
      <c r="E1109" s="59"/>
      <c r="F1109" s="60"/>
      <c r="G1109" s="61"/>
      <c r="H1109" s="60"/>
      <c r="I1109" s="61"/>
      <c r="J1109" s="63"/>
      <c r="K1109" s="59"/>
      <c r="L1109" s="62"/>
      <c r="M1109" s="52"/>
      <c r="N1109" s="130"/>
      <c r="P1109" s="65" t="str">
        <f t="shared" si="267"/>
        <v>NC</v>
      </c>
      <c r="X1109" s="89"/>
      <c r="Y1109" s="89" t="str">
        <f t="shared" si="257"/>
        <v/>
      </c>
      <c r="Z1109" s="89" t="str">
        <f t="shared" si="258"/>
        <v/>
      </c>
      <c r="AA1109" s="89" t="str">
        <f t="shared" si="259"/>
        <v/>
      </c>
      <c r="AB1109" s="89" t="str">
        <f t="shared" si="260"/>
        <v/>
      </c>
      <c r="AC1109" s="89" t="str">
        <f t="shared" si="261"/>
        <v/>
      </c>
      <c r="AD1109" s="100" t="str">
        <f t="shared" si="268"/>
        <v/>
      </c>
      <c r="AE1109" s="104" t="str">
        <f t="shared" si="269"/>
        <v/>
      </c>
      <c r="AF1109" s="108" t="str">
        <f>IF(AE1109&lt;&gt;"",HLOOKUP(AE1109,Controle!$2:$3,2,FALSE)+3,"")</f>
        <v/>
      </c>
      <c r="AG1109" s="104" t="str">
        <f>IF(AE1109&lt;&gt;"",HLOOKUP(AE1109,Controle!$2:$3,2,FALSE)+HLOOKUP(AE1109,Controle!$2:$3,2,FALSE)*14-8,"")</f>
        <v/>
      </c>
      <c r="AH1109" s="105" t="str">
        <f>IF(AJ1109&lt;&gt;"",HLOOKUP(AJ1109,Controle!$2:$3,2,FALSE)+HLOOKUP(AJ1109,Controle!$2:$3,2,FALSE)*14-8,"")</f>
        <v/>
      </c>
      <c r="AI1109" s="108" t="str">
        <f>IF(AJ1109&lt;&gt;"",HLOOKUP(AJ1109,Controle!$2:$3,2,FALSE)+3,"")</f>
        <v/>
      </c>
      <c r="AJ1109" s="105" t="str">
        <f t="shared" si="270"/>
        <v/>
      </c>
      <c r="AK1109" s="101" t="str">
        <f t="shared" si="271"/>
        <v/>
      </c>
      <c r="AL1109" s="89" t="str">
        <f t="shared" si="262"/>
        <v/>
      </c>
      <c r="AM1109" s="89" t="str">
        <f t="shared" si="263"/>
        <v/>
      </c>
      <c r="AN1109" s="89" t="str">
        <f t="shared" si="264"/>
        <v/>
      </c>
      <c r="AO1109" s="89" t="str">
        <f t="shared" si="265"/>
        <v/>
      </c>
      <c r="AP1109" s="89" t="str">
        <f t="shared" si="266"/>
        <v/>
      </c>
    </row>
    <row r="1110" spans="1:42">
      <c r="A1110" t="str">
        <f>IF(B1110&lt;&gt;"",VLOOKUP(B1110,'Agents Postes'!E$3:F$17,2,FALSE),"")</f>
        <v/>
      </c>
      <c r="B1110" s="47"/>
      <c r="C1110" s="53"/>
      <c r="D1110" s="49"/>
      <c r="E1110" s="49"/>
      <c r="F1110" s="54"/>
      <c r="G1110" s="50"/>
      <c r="H1110" s="54"/>
      <c r="I1110" s="50"/>
      <c r="J1110" s="56"/>
      <c r="K1110" s="49"/>
      <c r="L1110" s="55"/>
      <c r="M1110" s="52"/>
      <c r="N1110" s="131"/>
      <c r="P1110" s="64" t="str">
        <f t="shared" si="267"/>
        <v>NC</v>
      </c>
      <c r="X1110" s="89"/>
      <c r="Y1110" s="89" t="str">
        <f t="shared" si="257"/>
        <v/>
      </c>
      <c r="Z1110" s="89" t="str">
        <f t="shared" si="258"/>
        <v/>
      </c>
      <c r="AA1110" s="89" t="str">
        <f t="shared" si="259"/>
        <v/>
      </c>
      <c r="AB1110" s="89" t="str">
        <f t="shared" si="260"/>
        <v/>
      </c>
      <c r="AC1110" s="89" t="str">
        <f t="shared" si="261"/>
        <v/>
      </c>
      <c r="AD1110" s="100" t="str">
        <f t="shared" si="268"/>
        <v/>
      </c>
      <c r="AE1110" s="104" t="str">
        <f t="shared" si="269"/>
        <v/>
      </c>
      <c r="AF1110" s="108" t="str">
        <f>IF(AE1110&lt;&gt;"",HLOOKUP(AE1110,Controle!$2:$3,2,FALSE)+3,"")</f>
        <v/>
      </c>
      <c r="AG1110" s="104" t="str">
        <f>IF(AE1110&lt;&gt;"",HLOOKUP(AE1110,Controle!$2:$3,2,FALSE)+HLOOKUP(AE1110,Controle!$2:$3,2,FALSE)*14-8,"")</f>
        <v/>
      </c>
      <c r="AH1110" s="105" t="str">
        <f>IF(AJ1110&lt;&gt;"",HLOOKUP(AJ1110,Controle!$2:$3,2,FALSE)+HLOOKUP(AJ1110,Controle!$2:$3,2,FALSE)*14-8,"")</f>
        <v/>
      </c>
      <c r="AI1110" s="108" t="str">
        <f>IF(AJ1110&lt;&gt;"",HLOOKUP(AJ1110,Controle!$2:$3,2,FALSE)+3,"")</f>
        <v/>
      </c>
      <c r="AJ1110" s="105" t="str">
        <f t="shared" si="270"/>
        <v/>
      </c>
      <c r="AK1110" s="101" t="str">
        <f t="shared" si="271"/>
        <v/>
      </c>
      <c r="AL1110" s="89" t="str">
        <f t="shared" si="262"/>
        <v/>
      </c>
      <c r="AM1110" s="89" t="str">
        <f t="shared" si="263"/>
        <v/>
      </c>
      <c r="AN1110" s="89" t="str">
        <f t="shared" si="264"/>
        <v/>
      </c>
      <c r="AO1110" s="89" t="str">
        <f t="shared" si="265"/>
        <v/>
      </c>
      <c r="AP1110" s="89" t="str">
        <f t="shared" si="266"/>
        <v/>
      </c>
    </row>
    <row r="1111" spans="1:42">
      <c r="A1111" t="str">
        <f>IF(B1111&lt;&gt;"",VLOOKUP(B1111,'Agents Postes'!E$3:F$17,2,FALSE),"")</f>
        <v/>
      </c>
      <c r="B1111" s="57"/>
      <c r="C1111" s="58"/>
      <c r="D1111" s="59"/>
      <c r="E1111" s="59"/>
      <c r="F1111" s="60"/>
      <c r="G1111" s="61"/>
      <c r="H1111" s="60"/>
      <c r="I1111" s="61"/>
      <c r="J1111" s="63"/>
      <c r="K1111" s="59"/>
      <c r="L1111" s="62"/>
      <c r="M1111" s="52"/>
      <c r="N1111" s="130"/>
      <c r="P1111" s="65" t="str">
        <f t="shared" si="267"/>
        <v>NC</v>
      </c>
      <c r="X1111" s="89"/>
      <c r="Y1111" s="89" t="str">
        <f t="shared" si="257"/>
        <v/>
      </c>
      <c r="Z1111" s="89" t="str">
        <f t="shared" si="258"/>
        <v/>
      </c>
      <c r="AA1111" s="89" t="str">
        <f t="shared" si="259"/>
        <v/>
      </c>
      <c r="AB1111" s="89" t="str">
        <f t="shared" si="260"/>
        <v/>
      </c>
      <c r="AC1111" s="89" t="str">
        <f t="shared" si="261"/>
        <v/>
      </c>
      <c r="AD1111" s="100" t="str">
        <f t="shared" si="268"/>
        <v/>
      </c>
      <c r="AE1111" s="104" t="str">
        <f t="shared" si="269"/>
        <v/>
      </c>
      <c r="AF1111" s="108" t="str">
        <f>IF(AE1111&lt;&gt;"",HLOOKUP(AE1111,Controle!$2:$3,2,FALSE)+3,"")</f>
        <v/>
      </c>
      <c r="AG1111" s="104" t="str">
        <f>IF(AE1111&lt;&gt;"",HLOOKUP(AE1111,Controle!$2:$3,2,FALSE)+HLOOKUP(AE1111,Controle!$2:$3,2,FALSE)*14-8,"")</f>
        <v/>
      </c>
      <c r="AH1111" s="105" t="str">
        <f>IF(AJ1111&lt;&gt;"",HLOOKUP(AJ1111,Controle!$2:$3,2,FALSE)+HLOOKUP(AJ1111,Controle!$2:$3,2,FALSE)*14-8,"")</f>
        <v/>
      </c>
      <c r="AI1111" s="108" t="str">
        <f>IF(AJ1111&lt;&gt;"",HLOOKUP(AJ1111,Controle!$2:$3,2,FALSE)+3,"")</f>
        <v/>
      </c>
      <c r="AJ1111" s="105" t="str">
        <f t="shared" si="270"/>
        <v/>
      </c>
      <c r="AK1111" s="101" t="str">
        <f t="shared" si="271"/>
        <v/>
      </c>
      <c r="AL1111" s="89" t="str">
        <f t="shared" si="262"/>
        <v/>
      </c>
      <c r="AM1111" s="89" t="str">
        <f t="shared" si="263"/>
        <v/>
      </c>
      <c r="AN1111" s="89" t="str">
        <f t="shared" si="264"/>
        <v/>
      </c>
      <c r="AO1111" s="89" t="str">
        <f t="shared" si="265"/>
        <v/>
      </c>
      <c r="AP1111" s="89" t="str">
        <f t="shared" si="266"/>
        <v/>
      </c>
    </row>
    <row r="1112" spans="1:42">
      <c r="A1112" t="str">
        <f>IF(B1112&lt;&gt;"",VLOOKUP(B1112,'Agents Postes'!E$3:F$17,2,FALSE),"")</f>
        <v/>
      </c>
      <c r="B1112" s="47"/>
      <c r="C1112" s="53"/>
      <c r="D1112" s="49"/>
      <c r="E1112" s="49"/>
      <c r="F1112" s="54"/>
      <c r="G1112" s="50"/>
      <c r="H1112" s="54"/>
      <c r="I1112" s="50"/>
      <c r="J1112" s="56"/>
      <c r="K1112" s="49"/>
      <c r="L1112" s="55"/>
      <c r="M1112" s="52"/>
      <c r="N1112" s="131"/>
      <c r="P1112" s="64" t="str">
        <f t="shared" si="267"/>
        <v>NC</v>
      </c>
      <c r="X1112" s="89"/>
      <c r="Y1112" s="89" t="str">
        <f t="shared" si="257"/>
        <v/>
      </c>
      <c r="Z1112" s="89" t="str">
        <f t="shared" si="258"/>
        <v/>
      </c>
      <c r="AA1112" s="89" t="str">
        <f t="shared" si="259"/>
        <v/>
      </c>
      <c r="AB1112" s="89" t="str">
        <f t="shared" si="260"/>
        <v/>
      </c>
      <c r="AC1112" s="89" t="str">
        <f t="shared" si="261"/>
        <v/>
      </c>
      <c r="AD1112" s="100" t="str">
        <f t="shared" si="268"/>
        <v/>
      </c>
      <c r="AE1112" s="104" t="str">
        <f t="shared" si="269"/>
        <v/>
      </c>
      <c r="AF1112" s="108" t="str">
        <f>IF(AE1112&lt;&gt;"",HLOOKUP(AE1112,Controle!$2:$3,2,FALSE)+3,"")</f>
        <v/>
      </c>
      <c r="AG1112" s="104" t="str">
        <f>IF(AE1112&lt;&gt;"",HLOOKUP(AE1112,Controle!$2:$3,2,FALSE)+HLOOKUP(AE1112,Controle!$2:$3,2,FALSE)*14-8,"")</f>
        <v/>
      </c>
      <c r="AH1112" s="105" t="str">
        <f>IF(AJ1112&lt;&gt;"",HLOOKUP(AJ1112,Controle!$2:$3,2,FALSE)+HLOOKUP(AJ1112,Controle!$2:$3,2,FALSE)*14-8,"")</f>
        <v/>
      </c>
      <c r="AI1112" s="108" t="str">
        <f>IF(AJ1112&lt;&gt;"",HLOOKUP(AJ1112,Controle!$2:$3,2,FALSE)+3,"")</f>
        <v/>
      </c>
      <c r="AJ1112" s="105" t="str">
        <f t="shared" si="270"/>
        <v/>
      </c>
      <c r="AK1112" s="101" t="str">
        <f t="shared" si="271"/>
        <v/>
      </c>
      <c r="AL1112" s="89" t="str">
        <f t="shared" si="262"/>
        <v/>
      </c>
      <c r="AM1112" s="89" t="str">
        <f t="shared" si="263"/>
        <v/>
      </c>
      <c r="AN1112" s="89" t="str">
        <f t="shared" si="264"/>
        <v/>
      </c>
      <c r="AO1112" s="89" t="str">
        <f t="shared" si="265"/>
        <v/>
      </c>
      <c r="AP1112" s="89" t="str">
        <f t="shared" si="266"/>
        <v/>
      </c>
    </row>
    <row r="1113" spans="1:42">
      <c r="A1113" t="str">
        <f>IF(B1113&lt;&gt;"",VLOOKUP(B1113,'Agents Postes'!E$3:F$17,2,FALSE),"")</f>
        <v/>
      </c>
      <c r="B1113" s="57"/>
      <c r="C1113" s="58"/>
      <c r="D1113" s="59"/>
      <c r="E1113" s="59"/>
      <c r="F1113" s="60"/>
      <c r="G1113" s="61"/>
      <c r="H1113" s="60"/>
      <c r="I1113" s="61"/>
      <c r="J1113" s="63"/>
      <c r="K1113" s="59"/>
      <c r="L1113" s="62"/>
      <c r="M1113" s="52"/>
      <c r="N1113" s="130"/>
      <c r="P1113" s="65" t="str">
        <f t="shared" si="267"/>
        <v>NC</v>
      </c>
      <c r="X1113" s="89"/>
      <c r="Y1113" s="89" t="str">
        <f t="shared" si="257"/>
        <v/>
      </c>
      <c r="Z1113" s="89" t="str">
        <f t="shared" si="258"/>
        <v/>
      </c>
      <c r="AA1113" s="89" t="str">
        <f t="shared" si="259"/>
        <v/>
      </c>
      <c r="AB1113" s="89" t="str">
        <f t="shared" si="260"/>
        <v/>
      </c>
      <c r="AC1113" s="89" t="str">
        <f t="shared" si="261"/>
        <v/>
      </c>
      <c r="AD1113" s="100" t="str">
        <f t="shared" si="268"/>
        <v/>
      </c>
      <c r="AE1113" s="104" t="str">
        <f t="shared" si="269"/>
        <v/>
      </c>
      <c r="AF1113" s="108" t="str">
        <f>IF(AE1113&lt;&gt;"",HLOOKUP(AE1113,Controle!$2:$3,2,FALSE)+3,"")</f>
        <v/>
      </c>
      <c r="AG1113" s="104" t="str">
        <f>IF(AE1113&lt;&gt;"",HLOOKUP(AE1113,Controle!$2:$3,2,FALSE)+HLOOKUP(AE1113,Controle!$2:$3,2,FALSE)*14-8,"")</f>
        <v/>
      </c>
      <c r="AH1113" s="105" t="str">
        <f>IF(AJ1113&lt;&gt;"",HLOOKUP(AJ1113,Controle!$2:$3,2,FALSE)+HLOOKUP(AJ1113,Controle!$2:$3,2,FALSE)*14-8,"")</f>
        <v/>
      </c>
      <c r="AI1113" s="108" t="str">
        <f>IF(AJ1113&lt;&gt;"",HLOOKUP(AJ1113,Controle!$2:$3,2,FALSE)+3,"")</f>
        <v/>
      </c>
      <c r="AJ1113" s="105" t="str">
        <f t="shared" si="270"/>
        <v/>
      </c>
      <c r="AK1113" s="101" t="str">
        <f t="shared" si="271"/>
        <v/>
      </c>
      <c r="AL1113" s="89" t="str">
        <f t="shared" si="262"/>
        <v/>
      </c>
      <c r="AM1113" s="89" t="str">
        <f t="shared" si="263"/>
        <v/>
      </c>
      <c r="AN1113" s="89" t="str">
        <f t="shared" si="264"/>
        <v/>
      </c>
      <c r="AO1113" s="89" t="str">
        <f t="shared" si="265"/>
        <v/>
      </c>
      <c r="AP1113" s="89" t="str">
        <f t="shared" si="266"/>
        <v/>
      </c>
    </row>
    <row r="1114" spans="1:42">
      <c r="A1114" t="str">
        <f>IF(B1114&lt;&gt;"",VLOOKUP(B1114,'Agents Postes'!E$3:F$17,2,FALSE),"")</f>
        <v/>
      </c>
      <c r="B1114" s="47"/>
      <c r="C1114" s="53"/>
      <c r="D1114" s="49"/>
      <c r="E1114" s="49"/>
      <c r="F1114" s="54"/>
      <c r="G1114" s="50"/>
      <c r="H1114" s="54"/>
      <c r="I1114" s="50"/>
      <c r="J1114" s="56"/>
      <c r="K1114" s="49"/>
      <c r="L1114" s="55"/>
      <c r="M1114" s="52"/>
      <c r="N1114" s="131"/>
      <c r="P1114" s="64" t="str">
        <f t="shared" si="267"/>
        <v>NC</v>
      </c>
      <c r="X1114" s="89"/>
      <c r="Y1114" s="89" t="str">
        <f t="shared" si="257"/>
        <v/>
      </c>
      <c r="Z1114" s="89" t="str">
        <f t="shared" si="258"/>
        <v/>
      </c>
      <c r="AA1114" s="89" t="str">
        <f t="shared" si="259"/>
        <v/>
      </c>
      <c r="AB1114" s="89" t="str">
        <f t="shared" si="260"/>
        <v/>
      </c>
      <c r="AC1114" s="89" t="str">
        <f t="shared" si="261"/>
        <v/>
      </c>
      <c r="AD1114" s="100" t="str">
        <f t="shared" si="268"/>
        <v/>
      </c>
      <c r="AE1114" s="104" t="str">
        <f t="shared" si="269"/>
        <v/>
      </c>
      <c r="AF1114" s="108" t="str">
        <f>IF(AE1114&lt;&gt;"",HLOOKUP(AE1114,Controle!$2:$3,2,FALSE)+3,"")</f>
        <v/>
      </c>
      <c r="AG1114" s="104" t="str">
        <f>IF(AE1114&lt;&gt;"",HLOOKUP(AE1114,Controle!$2:$3,2,FALSE)+HLOOKUP(AE1114,Controle!$2:$3,2,FALSE)*14-8,"")</f>
        <v/>
      </c>
      <c r="AH1114" s="105" t="str">
        <f>IF(AJ1114&lt;&gt;"",HLOOKUP(AJ1114,Controle!$2:$3,2,FALSE)+HLOOKUP(AJ1114,Controle!$2:$3,2,FALSE)*14-8,"")</f>
        <v/>
      </c>
      <c r="AI1114" s="108" t="str">
        <f>IF(AJ1114&lt;&gt;"",HLOOKUP(AJ1114,Controle!$2:$3,2,FALSE)+3,"")</f>
        <v/>
      </c>
      <c r="AJ1114" s="105" t="str">
        <f t="shared" si="270"/>
        <v/>
      </c>
      <c r="AK1114" s="101" t="str">
        <f t="shared" si="271"/>
        <v/>
      </c>
      <c r="AL1114" s="89" t="str">
        <f t="shared" si="262"/>
        <v/>
      </c>
      <c r="AM1114" s="89" t="str">
        <f t="shared" si="263"/>
        <v/>
      </c>
      <c r="AN1114" s="89" t="str">
        <f t="shared" si="264"/>
        <v/>
      </c>
      <c r="AO1114" s="89" t="str">
        <f t="shared" si="265"/>
        <v/>
      </c>
      <c r="AP1114" s="89" t="str">
        <f t="shared" si="266"/>
        <v/>
      </c>
    </row>
    <row r="1115" spans="1:42">
      <c r="A1115" t="str">
        <f>IF(B1115&lt;&gt;"",VLOOKUP(B1115,'Agents Postes'!E$3:F$17,2,FALSE),"")</f>
        <v/>
      </c>
      <c r="B1115" s="57"/>
      <c r="C1115" s="58"/>
      <c r="D1115" s="59"/>
      <c r="E1115" s="59"/>
      <c r="F1115" s="60"/>
      <c r="G1115" s="61"/>
      <c r="H1115" s="60"/>
      <c r="I1115" s="61"/>
      <c r="J1115" s="63"/>
      <c r="K1115" s="59"/>
      <c r="L1115" s="62"/>
      <c r="M1115" s="52"/>
      <c r="N1115" s="130"/>
      <c r="P1115" s="65" t="str">
        <f t="shared" si="267"/>
        <v>NC</v>
      </c>
      <c r="X1115" s="89"/>
      <c r="Y1115" s="89" t="str">
        <f t="shared" si="257"/>
        <v/>
      </c>
      <c r="Z1115" s="89" t="str">
        <f t="shared" si="258"/>
        <v/>
      </c>
      <c r="AA1115" s="89" t="str">
        <f t="shared" si="259"/>
        <v/>
      </c>
      <c r="AB1115" s="89" t="str">
        <f t="shared" si="260"/>
        <v/>
      </c>
      <c r="AC1115" s="89" t="str">
        <f t="shared" si="261"/>
        <v/>
      </c>
      <c r="AD1115" s="100" t="str">
        <f t="shared" si="268"/>
        <v/>
      </c>
      <c r="AE1115" s="104" t="str">
        <f t="shared" si="269"/>
        <v/>
      </c>
      <c r="AF1115" s="108" t="str">
        <f>IF(AE1115&lt;&gt;"",HLOOKUP(AE1115,Controle!$2:$3,2,FALSE)+3,"")</f>
        <v/>
      </c>
      <c r="AG1115" s="104" t="str">
        <f>IF(AE1115&lt;&gt;"",HLOOKUP(AE1115,Controle!$2:$3,2,FALSE)+HLOOKUP(AE1115,Controle!$2:$3,2,FALSE)*14-8,"")</f>
        <v/>
      </c>
      <c r="AH1115" s="105" t="str">
        <f>IF(AJ1115&lt;&gt;"",HLOOKUP(AJ1115,Controle!$2:$3,2,FALSE)+HLOOKUP(AJ1115,Controle!$2:$3,2,FALSE)*14-8,"")</f>
        <v/>
      </c>
      <c r="AI1115" s="108" t="str">
        <f>IF(AJ1115&lt;&gt;"",HLOOKUP(AJ1115,Controle!$2:$3,2,FALSE)+3,"")</f>
        <v/>
      </c>
      <c r="AJ1115" s="105" t="str">
        <f t="shared" si="270"/>
        <v/>
      </c>
      <c r="AK1115" s="101" t="str">
        <f t="shared" si="271"/>
        <v/>
      </c>
      <c r="AL1115" s="89" t="str">
        <f t="shared" si="262"/>
        <v/>
      </c>
      <c r="AM1115" s="89" t="str">
        <f t="shared" si="263"/>
        <v/>
      </c>
      <c r="AN1115" s="89" t="str">
        <f t="shared" si="264"/>
        <v/>
      </c>
      <c r="AO1115" s="89" t="str">
        <f t="shared" si="265"/>
        <v/>
      </c>
      <c r="AP1115" s="89" t="str">
        <f t="shared" si="266"/>
        <v/>
      </c>
    </row>
    <row r="1116" spans="1:42">
      <c r="A1116" t="str">
        <f>IF(B1116&lt;&gt;"",VLOOKUP(B1116,'Agents Postes'!E$3:F$17,2,FALSE),"")</f>
        <v/>
      </c>
      <c r="B1116" s="47"/>
      <c r="C1116" s="53"/>
      <c r="D1116" s="49"/>
      <c r="E1116" s="49"/>
      <c r="F1116" s="54"/>
      <c r="G1116" s="50"/>
      <c r="H1116" s="54"/>
      <c r="I1116" s="50"/>
      <c r="J1116" s="56"/>
      <c r="K1116" s="49"/>
      <c r="L1116" s="55"/>
      <c r="M1116" s="52"/>
      <c r="N1116" s="131"/>
      <c r="P1116" s="64" t="str">
        <f t="shared" si="267"/>
        <v>NC</v>
      </c>
      <c r="X1116" s="89"/>
      <c r="Y1116" s="89" t="str">
        <f t="shared" si="257"/>
        <v/>
      </c>
      <c r="Z1116" s="89" t="str">
        <f t="shared" si="258"/>
        <v/>
      </c>
      <c r="AA1116" s="89" t="str">
        <f t="shared" si="259"/>
        <v/>
      </c>
      <c r="AB1116" s="89" t="str">
        <f t="shared" si="260"/>
        <v/>
      </c>
      <c r="AC1116" s="89" t="str">
        <f t="shared" si="261"/>
        <v/>
      </c>
      <c r="AD1116" s="100" t="str">
        <f t="shared" si="268"/>
        <v/>
      </c>
      <c r="AE1116" s="104" t="str">
        <f t="shared" si="269"/>
        <v/>
      </c>
      <c r="AF1116" s="108" t="str">
        <f>IF(AE1116&lt;&gt;"",HLOOKUP(AE1116,Controle!$2:$3,2,FALSE)+3,"")</f>
        <v/>
      </c>
      <c r="AG1116" s="104" t="str">
        <f>IF(AE1116&lt;&gt;"",HLOOKUP(AE1116,Controle!$2:$3,2,FALSE)+HLOOKUP(AE1116,Controle!$2:$3,2,FALSE)*14-8,"")</f>
        <v/>
      </c>
      <c r="AH1116" s="105" t="str">
        <f>IF(AJ1116&lt;&gt;"",HLOOKUP(AJ1116,Controle!$2:$3,2,FALSE)+HLOOKUP(AJ1116,Controle!$2:$3,2,FALSE)*14-8,"")</f>
        <v/>
      </c>
      <c r="AI1116" s="108" t="str">
        <f>IF(AJ1116&lt;&gt;"",HLOOKUP(AJ1116,Controle!$2:$3,2,FALSE)+3,"")</f>
        <v/>
      </c>
      <c r="AJ1116" s="105" t="str">
        <f t="shared" si="270"/>
        <v/>
      </c>
      <c r="AK1116" s="101" t="str">
        <f t="shared" si="271"/>
        <v/>
      </c>
      <c r="AL1116" s="89" t="str">
        <f t="shared" si="262"/>
        <v/>
      </c>
      <c r="AM1116" s="89" t="str">
        <f t="shared" si="263"/>
        <v/>
      </c>
      <c r="AN1116" s="89" t="str">
        <f t="shared" si="264"/>
        <v/>
      </c>
      <c r="AO1116" s="89" t="str">
        <f t="shared" si="265"/>
        <v/>
      </c>
      <c r="AP1116" s="89" t="str">
        <f t="shared" si="266"/>
        <v/>
      </c>
    </row>
    <row r="1117" spans="1:42">
      <c r="A1117" t="str">
        <f>IF(B1117&lt;&gt;"",VLOOKUP(B1117,'Agents Postes'!E$3:F$17,2,FALSE),"")</f>
        <v/>
      </c>
      <c r="B1117" s="57"/>
      <c r="C1117" s="58"/>
      <c r="D1117" s="59"/>
      <c r="E1117" s="59"/>
      <c r="F1117" s="60"/>
      <c r="G1117" s="61"/>
      <c r="H1117" s="60"/>
      <c r="I1117" s="61"/>
      <c r="J1117" s="63"/>
      <c r="K1117" s="59"/>
      <c r="L1117" s="62"/>
      <c r="M1117" s="52"/>
      <c r="N1117" s="130"/>
      <c r="P1117" s="65" t="str">
        <f t="shared" si="267"/>
        <v>NC</v>
      </c>
      <c r="X1117" s="89"/>
      <c r="Y1117" s="89" t="str">
        <f t="shared" si="257"/>
        <v/>
      </c>
      <c r="Z1117" s="89" t="str">
        <f t="shared" si="258"/>
        <v/>
      </c>
      <c r="AA1117" s="89" t="str">
        <f t="shared" si="259"/>
        <v/>
      </c>
      <c r="AB1117" s="89" t="str">
        <f t="shared" si="260"/>
        <v/>
      </c>
      <c r="AC1117" s="89" t="str">
        <f t="shared" si="261"/>
        <v/>
      </c>
      <c r="AD1117" s="100" t="str">
        <f t="shared" si="268"/>
        <v/>
      </c>
      <c r="AE1117" s="104" t="str">
        <f t="shared" si="269"/>
        <v/>
      </c>
      <c r="AF1117" s="108" t="str">
        <f>IF(AE1117&lt;&gt;"",HLOOKUP(AE1117,Controle!$2:$3,2,FALSE)+3,"")</f>
        <v/>
      </c>
      <c r="AG1117" s="104" t="str">
        <f>IF(AE1117&lt;&gt;"",HLOOKUP(AE1117,Controle!$2:$3,2,FALSE)+HLOOKUP(AE1117,Controle!$2:$3,2,FALSE)*14-8,"")</f>
        <v/>
      </c>
      <c r="AH1117" s="105" t="str">
        <f>IF(AJ1117&lt;&gt;"",HLOOKUP(AJ1117,Controle!$2:$3,2,FALSE)+HLOOKUP(AJ1117,Controle!$2:$3,2,FALSE)*14-8,"")</f>
        <v/>
      </c>
      <c r="AI1117" s="108" t="str">
        <f>IF(AJ1117&lt;&gt;"",HLOOKUP(AJ1117,Controle!$2:$3,2,FALSE)+3,"")</f>
        <v/>
      </c>
      <c r="AJ1117" s="105" t="str">
        <f t="shared" si="270"/>
        <v/>
      </c>
      <c r="AK1117" s="101" t="str">
        <f t="shared" si="271"/>
        <v/>
      </c>
      <c r="AL1117" s="89" t="str">
        <f t="shared" si="262"/>
        <v/>
      </c>
      <c r="AM1117" s="89" t="str">
        <f t="shared" si="263"/>
        <v/>
      </c>
      <c r="AN1117" s="89" t="str">
        <f t="shared" si="264"/>
        <v/>
      </c>
      <c r="AO1117" s="89" t="str">
        <f t="shared" si="265"/>
        <v/>
      </c>
      <c r="AP1117" s="89" t="str">
        <f t="shared" si="266"/>
        <v/>
      </c>
    </row>
    <row r="1118" spans="1:42">
      <c r="A1118" t="str">
        <f>IF(B1118&lt;&gt;"",VLOOKUP(B1118,'Agents Postes'!E$3:F$17,2,FALSE),"")</f>
        <v/>
      </c>
      <c r="B1118" s="47"/>
      <c r="C1118" s="53"/>
      <c r="D1118" s="49"/>
      <c r="E1118" s="49"/>
      <c r="F1118" s="54"/>
      <c r="G1118" s="50"/>
      <c r="H1118" s="54"/>
      <c r="I1118" s="50"/>
      <c r="J1118" s="56"/>
      <c r="K1118" s="49"/>
      <c r="L1118" s="55"/>
      <c r="M1118" s="52"/>
      <c r="N1118" s="131"/>
      <c r="P1118" s="64" t="str">
        <f t="shared" si="267"/>
        <v>NC</v>
      </c>
      <c r="X1118" s="89"/>
      <c r="Y1118" s="89" t="str">
        <f t="shared" si="257"/>
        <v/>
      </c>
      <c r="Z1118" s="89" t="str">
        <f t="shared" si="258"/>
        <v/>
      </c>
      <c r="AA1118" s="89" t="str">
        <f t="shared" si="259"/>
        <v/>
      </c>
      <c r="AB1118" s="89" t="str">
        <f t="shared" si="260"/>
        <v/>
      </c>
      <c r="AC1118" s="89" t="str">
        <f t="shared" si="261"/>
        <v/>
      </c>
      <c r="AD1118" s="100" t="str">
        <f t="shared" si="268"/>
        <v/>
      </c>
      <c r="AE1118" s="104" t="str">
        <f t="shared" si="269"/>
        <v/>
      </c>
      <c r="AF1118" s="108" t="str">
        <f>IF(AE1118&lt;&gt;"",HLOOKUP(AE1118,Controle!$2:$3,2,FALSE)+3,"")</f>
        <v/>
      </c>
      <c r="AG1118" s="104" t="str">
        <f>IF(AE1118&lt;&gt;"",HLOOKUP(AE1118,Controle!$2:$3,2,FALSE)+HLOOKUP(AE1118,Controle!$2:$3,2,FALSE)*14-8,"")</f>
        <v/>
      </c>
      <c r="AH1118" s="105" t="str">
        <f>IF(AJ1118&lt;&gt;"",HLOOKUP(AJ1118,Controle!$2:$3,2,FALSE)+HLOOKUP(AJ1118,Controle!$2:$3,2,FALSE)*14-8,"")</f>
        <v/>
      </c>
      <c r="AI1118" s="108" t="str">
        <f>IF(AJ1118&lt;&gt;"",HLOOKUP(AJ1118,Controle!$2:$3,2,FALSE)+3,"")</f>
        <v/>
      </c>
      <c r="AJ1118" s="105" t="str">
        <f t="shared" si="270"/>
        <v/>
      </c>
      <c r="AK1118" s="101" t="str">
        <f t="shared" si="271"/>
        <v/>
      </c>
      <c r="AL1118" s="89" t="str">
        <f t="shared" si="262"/>
        <v/>
      </c>
      <c r="AM1118" s="89" t="str">
        <f t="shared" si="263"/>
        <v/>
      </c>
      <c r="AN1118" s="89" t="str">
        <f t="shared" si="264"/>
        <v/>
      </c>
      <c r="AO1118" s="89" t="str">
        <f t="shared" si="265"/>
        <v/>
      </c>
      <c r="AP1118" s="89" t="str">
        <f t="shared" si="266"/>
        <v/>
      </c>
    </row>
    <row r="1119" spans="1:42">
      <c r="A1119" t="str">
        <f>IF(B1119&lt;&gt;"",VLOOKUP(B1119,'Agents Postes'!E$3:F$17,2,FALSE),"")</f>
        <v/>
      </c>
      <c r="B1119" s="57"/>
      <c r="C1119" s="58"/>
      <c r="D1119" s="59"/>
      <c r="E1119" s="59"/>
      <c r="F1119" s="60"/>
      <c r="G1119" s="61"/>
      <c r="H1119" s="60"/>
      <c r="I1119" s="61"/>
      <c r="J1119" s="63"/>
      <c r="K1119" s="59"/>
      <c r="L1119" s="62"/>
      <c r="M1119" s="52"/>
      <c r="N1119" s="130"/>
      <c r="P1119" s="65" t="str">
        <f t="shared" si="267"/>
        <v>NC</v>
      </c>
      <c r="X1119" s="89"/>
      <c r="Y1119" s="89" t="str">
        <f t="shared" si="257"/>
        <v/>
      </c>
      <c r="Z1119" s="89" t="str">
        <f t="shared" si="258"/>
        <v/>
      </c>
      <c r="AA1119" s="89" t="str">
        <f t="shared" si="259"/>
        <v/>
      </c>
      <c r="AB1119" s="89" t="str">
        <f t="shared" si="260"/>
        <v/>
      </c>
      <c r="AC1119" s="89" t="str">
        <f t="shared" si="261"/>
        <v/>
      </c>
      <c r="AD1119" s="100" t="str">
        <f t="shared" si="268"/>
        <v/>
      </c>
      <c r="AE1119" s="104" t="str">
        <f t="shared" si="269"/>
        <v/>
      </c>
      <c r="AF1119" s="108" t="str">
        <f>IF(AE1119&lt;&gt;"",HLOOKUP(AE1119,Controle!$2:$3,2,FALSE)+3,"")</f>
        <v/>
      </c>
      <c r="AG1119" s="104" t="str">
        <f>IF(AE1119&lt;&gt;"",HLOOKUP(AE1119,Controle!$2:$3,2,FALSE)+HLOOKUP(AE1119,Controle!$2:$3,2,FALSE)*14-8,"")</f>
        <v/>
      </c>
      <c r="AH1119" s="105" t="str">
        <f>IF(AJ1119&lt;&gt;"",HLOOKUP(AJ1119,Controle!$2:$3,2,FALSE)+HLOOKUP(AJ1119,Controle!$2:$3,2,FALSE)*14-8,"")</f>
        <v/>
      </c>
      <c r="AI1119" s="108" t="str">
        <f>IF(AJ1119&lt;&gt;"",HLOOKUP(AJ1119,Controle!$2:$3,2,FALSE)+3,"")</f>
        <v/>
      </c>
      <c r="AJ1119" s="105" t="str">
        <f t="shared" si="270"/>
        <v/>
      </c>
      <c r="AK1119" s="101" t="str">
        <f t="shared" si="271"/>
        <v/>
      </c>
      <c r="AL1119" s="89" t="str">
        <f t="shared" si="262"/>
        <v/>
      </c>
      <c r="AM1119" s="89" t="str">
        <f t="shared" si="263"/>
        <v/>
      </c>
      <c r="AN1119" s="89" t="str">
        <f t="shared" si="264"/>
        <v/>
      </c>
      <c r="AO1119" s="89" t="str">
        <f t="shared" si="265"/>
        <v/>
      </c>
      <c r="AP1119" s="89" t="str">
        <f t="shared" si="266"/>
        <v/>
      </c>
    </row>
    <row r="1120" spans="1:42">
      <c r="A1120" t="str">
        <f>IF(B1120&lt;&gt;"",VLOOKUP(B1120,'Agents Postes'!E$3:F$17,2,FALSE),"")</f>
        <v/>
      </c>
      <c r="B1120" s="47"/>
      <c r="C1120" s="53"/>
      <c r="D1120" s="49"/>
      <c r="E1120" s="49"/>
      <c r="F1120" s="54"/>
      <c r="G1120" s="50"/>
      <c r="H1120" s="54"/>
      <c r="I1120" s="50"/>
      <c r="J1120" s="56"/>
      <c r="K1120" s="49"/>
      <c r="L1120" s="55"/>
      <c r="M1120" s="52"/>
      <c r="N1120" s="131"/>
      <c r="P1120" s="64" t="str">
        <f t="shared" si="267"/>
        <v>NC</v>
      </c>
      <c r="X1120" s="89"/>
      <c r="Y1120" s="89" t="str">
        <f t="shared" si="257"/>
        <v/>
      </c>
      <c r="Z1120" s="89" t="str">
        <f t="shared" si="258"/>
        <v/>
      </c>
      <c r="AA1120" s="89" t="str">
        <f t="shared" si="259"/>
        <v/>
      </c>
      <c r="AB1120" s="89" t="str">
        <f t="shared" si="260"/>
        <v/>
      </c>
      <c r="AC1120" s="89" t="str">
        <f t="shared" si="261"/>
        <v/>
      </c>
      <c r="AD1120" s="100" t="str">
        <f t="shared" si="268"/>
        <v/>
      </c>
      <c r="AE1120" s="104" t="str">
        <f t="shared" si="269"/>
        <v/>
      </c>
      <c r="AF1120" s="108" t="str">
        <f>IF(AE1120&lt;&gt;"",HLOOKUP(AE1120,Controle!$2:$3,2,FALSE)+3,"")</f>
        <v/>
      </c>
      <c r="AG1120" s="104" t="str">
        <f>IF(AE1120&lt;&gt;"",HLOOKUP(AE1120,Controle!$2:$3,2,FALSE)+HLOOKUP(AE1120,Controle!$2:$3,2,FALSE)*14-8,"")</f>
        <v/>
      </c>
      <c r="AH1120" s="105" t="str">
        <f>IF(AJ1120&lt;&gt;"",HLOOKUP(AJ1120,Controle!$2:$3,2,FALSE)+HLOOKUP(AJ1120,Controle!$2:$3,2,FALSE)*14-8,"")</f>
        <v/>
      </c>
      <c r="AI1120" s="108" t="str">
        <f>IF(AJ1120&lt;&gt;"",HLOOKUP(AJ1120,Controle!$2:$3,2,FALSE)+3,"")</f>
        <v/>
      </c>
      <c r="AJ1120" s="105" t="str">
        <f t="shared" si="270"/>
        <v/>
      </c>
      <c r="AK1120" s="101" t="str">
        <f t="shared" si="271"/>
        <v/>
      </c>
      <c r="AL1120" s="89" t="str">
        <f t="shared" si="262"/>
        <v/>
      </c>
      <c r="AM1120" s="89" t="str">
        <f t="shared" si="263"/>
        <v/>
      </c>
      <c r="AN1120" s="89" t="str">
        <f t="shared" si="264"/>
        <v/>
      </c>
      <c r="AO1120" s="89" t="str">
        <f t="shared" si="265"/>
        <v/>
      </c>
      <c r="AP1120" s="89" t="str">
        <f t="shared" si="266"/>
        <v/>
      </c>
    </row>
    <row r="1121" spans="1:42">
      <c r="A1121" t="str">
        <f>IF(B1121&lt;&gt;"",VLOOKUP(B1121,'Agents Postes'!E$3:F$17,2,FALSE),"")</f>
        <v/>
      </c>
      <c r="B1121" s="57"/>
      <c r="C1121" s="58"/>
      <c r="D1121" s="59"/>
      <c r="E1121" s="59"/>
      <c r="F1121" s="60"/>
      <c r="G1121" s="61"/>
      <c r="H1121" s="60"/>
      <c r="I1121" s="61"/>
      <c r="J1121" s="63"/>
      <c r="K1121" s="59"/>
      <c r="L1121" s="62"/>
      <c r="M1121" s="52"/>
      <c r="N1121" s="130"/>
      <c r="P1121" s="65" t="str">
        <f t="shared" si="267"/>
        <v>NC</v>
      </c>
      <c r="X1121" s="89"/>
      <c r="Y1121" s="89" t="str">
        <f t="shared" si="257"/>
        <v/>
      </c>
      <c r="Z1121" s="89" t="str">
        <f t="shared" si="258"/>
        <v/>
      </c>
      <c r="AA1121" s="89" t="str">
        <f t="shared" si="259"/>
        <v/>
      </c>
      <c r="AB1121" s="89" t="str">
        <f t="shared" si="260"/>
        <v/>
      </c>
      <c r="AC1121" s="89" t="str">
        <f t="shared" si="261"/>
        <v/>
      </c>
      <c r="AD1121" s="100" t="str">
        <f t="shared" si="268"/>
        <v/>
      </c>
      <c r="AE1121" s="104" t="str">
        <f t="shared" si="269"/>
        <v/>
      </c>
      <c r="AF1121" s="108" t="str">
        <f>IF(AE1121&lt;&gt;"",HLOOKUP(AE1121,Controle!$2:$3,2,FALSE)+3,"")</f>
        <v/>
      </c>
      <c r="AG1121" s="104" t="str">
        <f>IF(AE1121&lt;&gt;"",HLOOKUP(AE1121,Controle!$2:$3,2,FALSE)+HLOOKUP(AE1121,Controle!$2:$3,2,FALSE)*14-8,"")</f>
        <v/>
      </c>
      <c r="AH1121" s="105" t="str">
        <f>IF(AJ1121&lt;&gt;"",HLOOKUP(AJ1121,Controle!$2:$3,2,FALSE)+HLOOKUP(AJ1121,Controle!$2:$3,2,FALSE)*14-8,"")</f>
        <v/>
      </c>
      <c r="AI1121" s="108" t="str">
        <f>IF(AJ1121&lt;&gt;"",HLOOKUP(AJ1121,Controle!$2:$3,2,FALSE)+3,"")</f>
        <v/>
      </c>
      <c r="AJ1121" s="105" t="str">
        <f t="shared" si="270"/>
        <v/>
      </c>
      <c r="AK1121" s="101" t="str">
        <f t="shared" si="271"/>
        <v/>
      </c>
      <c r="AL1121" s="89" t="str">
        <f t="shared" si="262"/>
        <v/>
      </c>
      <c r="AM1121" s="89" t="str">
        <f t="shared" si="263"/>
        <v/>
      </c>
      <c r="AN1121" s="89" t="str">
        <f t="shared" si="264"/>
        <v/>
      </c>
      <c r="AO1121" s="89" t="str">
        <f t="shared" si="265"/>
        <v/>
      </c>
      <c r="AP1121" s="89" t="str">
        <f t="shared" si="266"/>
        <v/>
      </c>
    </row>
    <row r="1122" spans="1:42">
      <c r="A1122" t="str">
        <f>IF(B1122&lt;&gt;"",VLOOKUP(B1122,'Agents Postes'!E$3:F$17,2,FALSE),"")</f>
        <v/>
      </c>
      <c r="B1122" s="47"/>
      <c r="C1122" s="53"/>
      <c r="D1122" s="49"/>
      <c r="E1122" s="49"/>
      <c r="F1122" s="54"/>
      <c r="G1122" s="50"/>
      <c r="H1122" s="54"/>
      <c r="I1122" s="50"/>
      <c r="J1122" s="56"/>
      <c r="K1122" s="49"/>
      <c r="L1122" s="55"/>
      <c r="M1122" s="52"/>
      <c r="N1122" s="131"/>
      <c r="P1122" s="64" t="str">
        <f t="shared" si="267"/>
        <v>NC</v>
      </c>
      <c r="X1122" s="89"/>
      <c r="Y1122" s="89" t="str">
        <f t="shared" si="257"/>
        <v/>
      </c>
      <c r="Z1122" s="89" t="str">
        <f t="shared" si="258"/>
        <v/>
      </c>
      <c r="AA1122" s="89" t="str">
        <f t="shared" si="259"/>
        <v/>
      </c>
      <c r="AB1122" s="89" t="str">
        <f t="shared" si="260"/>
        <v/>
      </c>
      <c r="AC1122" s="89" t="str">
        <f t="shared" si="261"/>
        <v/>
      </c>
      <c r="AD1122" s="100" t="str">
        <f t="shared" si="268"/>
        <v/>
      </c>
      <c r="AE1122" s="104" t="str">
        <f t="shared" si="269"/>
        <v/>
      </c>
      <c r="AF1122" s="108" t="str">
        <f>IF(AE1122&lt;&gt;"",HLOOKUP(AE1122,Controle!$2:$3,2,FALSE)+3,"")</f>
        <v/>
      </c>
      <c r="AG1122" s="104" t="str">
        <f>IF(AE1122&lt;&gt;"",HLOOKUP(AE1122,Controle!$2:$3,2,FALSE)+HLOOKUP(AE1122,Controle!$2:$3,2,FALSE)*14-8,"")</f>
        <v/>
      </c>
      <c r="AH1122" s="105" t="str">
        <f>IF(AJ1122&lt;&gt;"",HLOOKUP(AJ1122,Controle!$2:$3,2,FALSE)+HLOOKUP(AJ1122,Controle!$2:$3,2,FALSE)*14-8,"")</f>
        <v/>
      </c>
      <c r="AI1122" s="108" t="str">
        <f>IF(AJ1122&lt;&gt;"",HLOOKUP(AJ1122,Controle!$2:$3,2,FALSE)+3,"")</f>
        <v/>
      </c>
      <c r="AJ1122" s="105" t="str">
        <f t="shared" si="270"/>
        <v/>
      </c>
      <c r="AK1122" s="101" t="str">
        <f t="shared" si="271"/>
        <v/>
      </c>
      <c r="AL1122" s="89" t="str">
        <f t="shared" si="262"/>
        <v/>
      </c>
      <c r="AM1122" s="89" t="str">
        <f t="shared" si="263"/>
        <v/>
      </c>
      <c r="AN1122" s="89" t="str">
        <f t="shared" si="264"/>
        <v/>
      </c>
      <c r="AO1122" s="89" t="str">
        <f t="shared" si="265"/>
        <v/>
      </c>
      <c r="AP1122" s="89" t="str">
        <f t="shared" si="266"/>
        <v/>
      </c>
    </row>
    <row r="1123" spans="1:42">
      <c r="A1123" t="str">
        <f>IF(B1123&lt;&gt;"",VLOOKUP(B1123,'Agents Postes'!E$3:F$17,2,FALSE),"")</f>
        <v/>
      </c>
      <c r="B1123" s="57"/>
      <c r="C1123" s="58"/>
      <c r="D1123" s="59"/>
      <c r="E1123" s="59"/>
      <c r="F1123" s="60"/>
      <c r="G1123" s="61"/>
      <c r="H1123" s="60"/>
      <c r="I1123" s="61"/>
      <c r="J1123" s="63"/>
      <c r="K1123" s="59"/>
      <c r="L1123" s="62"/>
      <c r="M1123" s="52"/>
      <c r="N1123" s="130"/>
      <c r="P1123" s="65" t="str">
        <f t="shared" si="267"/>
        <v>NC</v>
      </c>
      <c r="X1123" s="89"/>
      <c r="Y1123" s="89" t="str">
        <f t="shared" si="257"/>
        <v/>
      </c>
      <c r="Z1123" s="89" t="str">
        <f t="shared" si="258"/>
        <v/>
      </c>
      <c r="AA1123" s="89" t="str">
        <f t="shared" si="259"/>
        <v/>
      </c>
      <c r="AB1123" s="89" t="str">
        <f t="shared" si="260"/>
        <v/>
      </c>
      <c r="AC1123" s="89" t="str">
        <f t="shared" si="261"/>
        <v/>
      </c>
      <c r="AD1123" s="100" t="str">
        <f t="shared" si="268"/>
        <v/>
      </c>
      <c r="AE1123" s="104" t="str">
        <f t="shared" si="269"/>
        <v/>
      </c>
      <c r="AF1123" s="108" t="str">
        <f>IF(AE1123&lt;&gt;"",HLOOKUP(AE1123,Controle!$2:$3,2,FALSE)+3,"")</f>
        <v/>
      </c>
      <c r="AG1123" s="104" t="str">
        <f>IF(AE1123&lt;&gt;"",HLOOKUP(AE1123,Controle!$2:$3,2,FALSE)+HLOOKUP(AE1123,Controle!$2:$3,2,FALSE)*14-8,"")</f>
        <v/>
      </c>
      <c r="AH1123" s="105" t="str">
        <f>IF(AJ1123&lt;&gt;"",HLOOKUP(AJ1123,Controle!$2:$3,2,FALSE)+HLOOKUP(AJ1123,Controle!$2:$3,2,FALSE)*14-8,"")</f>
        <v/>
      </c>
      <c r="AI1123" s="108" t="str">
        <f>IF(AJ1123&lt;&gt;"",HLOOKUP(AJ1123,Controle!$2:$3,2,FALSE)+3,"")</f>
        <v/>
      </c>
      <c r="AJ1123" s="105" t="str">
        <f t="shared" si="270"/>
        <v/>
      </c>
      <c r="AK1123" s="101" t="str">
        <f t="shared" si="271"/>
        <v/>
      </c>
      <c r="AL1123" s="89" t="str">
        <f t="shared" si="262"/>
        <v/>
      </c>
      <c r="AM1123" s="89" t="str">
        <f t="shared" si="263"/>
        <v/>
      </c>
      <c r="AN1123" s="89" t="str">
        <f t="shared" si="264"/>
        <v/>
      </c>
      <c r="AO1123" s="89" t="str">
        <f t="shared" si="265"/>
        <v/>
      </c>
      <c r="AP1123" s="89" t="str">
        <f t="shared" si="266"/>
        <v/>
      </c>
    </row>
    <row r="1124" spans="1:42">
      <c r="A1124" t="str">
        <f>IF(B1124&lt;&gt;"",VLOOKUP(B1124,'Agents Postes'!E$3:F$17,2,FALSE),"")</f>
        <v/>
      </c>
      <c r="B1124" s="47"/>
      <c r="C1124" s="53"/>
      <c r="D1124" s="49"/>
      <c r="E1124" s="49"/>
      <c r="F1124" s="54"/>
      <c r="G1124" s="50"/>
      <c r="H1124" s="54"/>
      <c r="I1124" s="50"/>
      <c r="J1124" s="56"/>
      <c r="K1124" s="49"/>
      <c r="L1124" s="55"/>
      <c r="M1124" s="52"/>
      <c r="N1124" s="131"/>
      <c r="P1124" s="64" t="str">
        <f t="shared" si="267"/>
        <v>NC</v>
      </c>
      <c r="X1124" s="89"/>
      <c r="Y1124" s="89" t="str">
        <f t="shared" si="257"/>
        <v/>
      </c>
      <c r="Z1124" s="89" t="str">
        <f t="shared" si="258"/>
        <v/>
      </c>
      <c r="AA1124" s="89" t="str">
        <f t="shared" si="259"/>
        <v/>
      </c>
      <c r="AB1124" s="89" t="str">
        <f t="shared" si="260"/>
        <v/>
      </c>
      <c r="AC1124" s="89" t="str">
        <f t="shared" si="261"/>
        <v/>
      </c>
      <c r="AD1124" s="100" t="str">
        <f t="shared" si="268"/>
        <v/>
      </c>
      <c r="AE1124" s="104" t="str">
        <f t="shared" si="269"/>
        <v/>
      </c>
      <c r="AF1124" s="108" t="str">
        <f>IF(AE1124&lt;&gt;"",HLOOKUP(AE1124,Controle!$2:$3,2,FALSE)+3,"")</f>
        <v/>
      </c>
      <c r="AG1124" s="104" t="str">
        <f>IF(AE1124&lt;&gt;"",HLOOKUP(AE1124,Controle!$2:$3,2,FALSE)+HLOOKUP(AE1124,Controle!$2:$3,2,FALSE)*14-8,"")</f>
        <v/>
      </c>
      <c r="AH1124" s="105" t="str">
        <f>IF(AJ1124&lt;&gt;"",HLOOKUP(AJ1124,Controle!$2:$3,2,FALSE)+HLOOKUP(AJ1124,Controle!$2:$3,2,FALSE)*14-8,"")</f>
        <v/>
      </c>
      <c r="AI1124" s="108" t="str">
        <f>IF(AJ1124&lt;&gt;"",HLOOKUP(AJ1124,Controle!$2:$3,2,FALSE)+3,"")</f>
        <v/>
      </c>
      <c r="AJ1124" s="105" t="str">
        <f t="shared" si="270"/>
        <v/>
      </c>
      <c r="AK1124" s="101" t="str">
        <f t="shared" si="271"/>
        <v/>
      </c>
      <c r="AL1124" s="89" t="str">
        <f t="shared" si="262"/>
        <v/>
      </c>
      <c r="AM1124" s="89" t="str">
        <f t="shared" si="263"/>
        <v/>
      </c>
      <c r="AN1124" s="89" t="str">
        <f t="shared" si="264"/>
        <v/>
      </c>
      <c r="AO1124" s="89" t="str">
        <f t="shared" si="265"/>
        <v/>
      </c>
      <c r="AP1124" s="89" t="str">
        <f t="shared" si="266"/>
        <v/>
      </c>
    </row>
    <row r="1125" spans="1:42">
      <c r="A1125" t="str">
        <f>IF(B1125&lt;&gt;"",VLOOKUP(B1125,'Agents Postes'!E$3:F$17,2,FALSE),"")</f>
        <v/>
      </c>
      <c r="B1125" s="57"/>
      <c r="C1125" s="58"/>
      <c r="D1125" s="59"/>
      <c r="E1125" s="59"/>
      <c r="F1125" s="60"/>
      <c r="G1125" s="61"/>
      <c r="H1125" s="60"/>
      <c r="I1125" s="61"/>
      <c r="J1125" s="63"/>
      <c r="K1125" s="59"/>
      <c r="L1125" s="62"/>
      <c r="M1125" s="52"/>
      <c r="N1125" s="130"/>
      <c r="P1125" s="65" t="str">
        <f t="shared" si="267"/>
        <v>NC</v>
      </c>
      <c r="X1125" s="89"/>
      <c r="Y1125" s="89" t="str">
        <f t="shared" si="257"/>
        <v/>
      </c>
      <c r="Z1125" s="89" t="str">
        <f t="shared" si="258"/>
        <v/>
      </c>
      <c r="AA1125" s="89" t="str">
        <f t="shared" si="259"/>
        <v/>
      </c>
      <c r="AB1125" s="89" t="str">
        <f t="shared" si="260"/>
        <v/>
      </c>
      <c r="AC1125" s="89" t="str">
        <f t="shared" si="261"/>
        <v/>
      </c>
      <c r="AD1125" s="100" t="str">
        <f t="shared" si="268"/>
        <v/>
      </c>
      <c r="AE1125" s="104" t="str">
        <f t="shared" si="269"/>
        <v/>
      </c>
      <c r="AF1125" s="108" t="str">
        <f>IF(AE1125&lt;&gt;"",HLOOKUP(AE1125,Controle!$2:$3,2,FALSE)+3,"")</f>
        <v/>
      </c>
      <c r="AG1125" s="104" t="str">
        <f>IF(AE1125&lt;&gt;"",HLOOKUP(AE1125,Controle!$2:$3,2,FALSE)+HLOOKUP(AE1125,Controle!$2:$3,2,FALSE)*14-8,"")</f>
        <v/>
      </c>
      <c r="AH1125" s="105" t="str">
        <f>IF(AJ1125&lt;&gt;"",HLOOKUP(AJ1125,Controle!$2:$3,2,FALSE)+HLOOKUP(AJ1125,Controle!$2:$3,2,FALSE)*14-8,"")</f>
        <v/>
      </c>
      <c r="AI1125" s="108" t="str">
        <f>IF(AJ1125&lt;&gt;"",HLOOKUP(AJ1125,Controle!$2:$3,2,FALSE)+3,"")</f>
        <v/>
      </c>
      <c r="AJ1125" s="105" t="str">
        <f t="shared" si="270"/>
        <v/>
      </c>
      <c r="AK1125" s="101" t="str">
        <f t="shared" si="271"/>
        <v/>
      </c>
      <c r="AL1125" s="89" t="str">
        <f t="shared" si="262"/>
        <v/>
      </c>
      <c r="AM1125" s="89" t="str">
        <f t="shared" si="263"/>
        <v/>
      </c>
      <c r="AN1125" s="89" t="str">
        <f t="shared" si="264"/>
        <v/>
      </c>
      <c r="AO1125" s="89" t="str">
        <f t="shared" si="265"/>
        <v/>
      </c>
      <c r="AP1125" s="89" t="str">
        <f t="shared" si="266"/>
        <v/>
      </c>
    </row>
    <row r="1126" spans="1:42">
      <c r="A1126" t="str">
        <f>IF(B1126&lt;&gt;"",VLOOKUP(B1126,'Agents Postes'!E$3:F$17,2,FALSE),"")</f>
        <v/>
      </c>
      <c r="B1126" s="47"/>
      <c r="C1126" s="53"/>
      <c r="D1126" s="49"/>
      <c r="E1126" s="49"/>
      <c r="F1126" s="54"/>
      <c r="G1126" s="50"/>
      <c r="H1126" s="54"/>
      <c r="I1126" s="50"/>
      <c r="J1126" s="56"/>
      <c r="K1126" s="49"/>
      <c r="L1126" s="55"/>
      <c r="M1126" s="52"/>
      <c r="N1126" s="131"/>
      <c r="P1126" s="64" t="str">
        <f t="shared" si="267"/>
        <v>NC</v>
      </c>
      <c r="X1126" s="89"/>
      <c r="Y1126" s="89" t="str">
        <f t="shared" si="257"/>
        <v/>
      </c>
      <c r="Z1126" s="89" t="str">
        <f t="shared" si="258"/>
        <v/>
      </c>
      <c r="AA1126" s="89" t="str">
        <f t="shared" si="259"/>
        <v/>
      </c>
      <c r="AB1126" s="89" t="str">
        <f t="shared" si="260"/>
        <v/>
      </c>
      <c r="AC1126" s="89" t="str">
        <f t="shared" si="261"/>
        <v/>
      </c>
      <c r="AD1126" s="100" t="str">
        <f t="shared" si="268"/>
        <v/>
      </c>
      <c r="AE1126" s="104" t="str">
        <f t="shared" si="269"/>
        <v/>
      </c>
      <c r="AF1126" s="108" t="str">
        <f>IF(AE1126&lt;&gt;"",HLOOKUP(AE1126,Controle!$2:$3,2,FALSE)+3,"")</f>
        <v/>
      </c>
      <c r="AG1126" s="104" t="str">
        <f>IF(AE1126&lt;&gt;"",HLOOKUP(AE1126,Controle!$2:$3,2,FALSE)+HLOOKUP(AE1126,Controle!$2:$3,2,FALSE)*14-8,"")</f>
        <v/>
      </c>
      <c r="AH1126" s="105" t="str">
        <f>IF(AJ1126&lt;&gt;"",HLOOKUP(AJ1126,Controle!$2:$3,2,FALSE)+HLOOKUP(AJ1126,Controle!$2:$3,2,FALSE)*14-8,"")</f>
        <v/>
      </c>
      <c r="AI1126" s="108" t="str">
        <f>IF(AJ1126&lt;&gt;"",HLOOKUP(AJ1126,Controle!$2:$3,2,FALSE)+3,"")</f>
        <v/>
      </c>
      <c r="AJ1126" s="105" t="str">
        <f t="shared" si="270"/>
        <v/>
      </c>
      <c r="AK1126" s="101" t="str">
        <f t="shared" si="271"/>
        <v/>
      </c>
      <c r="AL1126" s="89" t="str">
        <f t="shared" si="262"/>
        <v/>
      </c>
      <c r="AM1126" s="89" t="str">
        <f t="shared" si="263"/>
        <v/>
      </c>
      <c r="AN1126" s="89" t="str">
        <f t="shared" si="264"/>
        <v/>
      </c>
      <c r="AO1126" s="89" t="str">
        <f t="shared" si="265"/>
        <v/>
      </c>
      <c r="AP1126" s="89" t="str">
        <f t="shared" si="266"/>
        <v/>
      </c>
    </row>
    <row r="1127" spans="1:42">
      <c r="A1127" t="str">
        <f>IF(B1127&lt;&gt;"",VLOOKUP(B1127,'Agents Postes'!E$3:F$17,2,FALSE),"")</f>
        <v/>
      </c>
      <c r="B1127" s="57"/>
      <c r="C1127" s="58"/>
      <c r="D1127" s="59"/>
      <c r="E1127" s="59"/>
      <c r="F1127" s="60"/>
      <c r="G1127" s="61"/>
      <c r="H1127" s="60"/>
      <c r="I1127" s="61"/>
      <c r="J1127" s="63"/>
      <c r="K1127" s="59"/>
      <c r="L1127" s="62"/>
      <c r="M1127" s="52"/>
      <c r="N1127" s="130"/>
      <c r="P1127" s="65" t="str">
        <f t="shared" si="267"/>
        <v>NC</v>
      </c>
      <c r="X1127" s="89"/>
      <c r="Y1127" s="89" t="str">
        <f t="shared" si="257"/>
        <v/>
      </c>
      <c r="Z1127" s="89" t="str">
        <f t="shared" si="258"/>
        <v/>
      </c>
      <c r="AA1127" s="89" t="str">
        <f t="shared" si="259"/>
        <v/>
      </c>
      <c r="AB1127" s="89" t="str">
        <f t="shared" si="260"/>
        <v/>
      </c>
      <c r="AC1127" s="89" t="str">
        <f t="shared" si="261"/>
        <v/>
      </c>
      <c r="AD1127" s="100" t="str">
        <f t="shared" si="268"/>
        <v/>
      </c>
      <c r="AE1127" s="104" t="str">
        <f t="shared" si="269"/>
        <v/>
      </c>
      <c r="AF1127" s="108" t="str">
        <f>IF(AE1127&lt;&gt;"",HLOOKUP(AE1127,Controle!$2:$3,2,FALSE)+3,"")</f>
        <v/>
      </c>
      <c r="AG1127" s="104" t="str">
        <f>IF(AE1127&lt;&gt;"",HLOOKUP(AE1127,Controle!$2:$3,2,FALSE)+HLOOKUP(AE1127,Controle!$2:$3,2,FALSE)*14-8,"")</f>
        <v/>
      </c>
      <c r="AH1127" s="105" t="str">
        <f>IF(AJ1127&lt;&gt;"",HLOOKUP(AJ1127,Controle!$2:$3,2,FALSE)+HLOOKUP(AJ1127,Controle!$2:$3,2,FALSE)*14-8,"")</f>
        <v/>
      </c>
      <c r="AI1127" s="108" t="str">
        <f>IF(AJ1127&lt;&gt;"",HLOOKUP(AJ1127,Controle!$2:$3,2,FALSE)+3,"")</f>
        <v/>
      </c>
      <c r="AJ1127" s="105" t="str">
        <f t="shared" si="270"/>
        <v/>
      </c>
      <c r="AK1127" s="101" t="str">
        <f t="shared" si="271"/>
        <v/>
      </c>
      <c r="AL1127" s="89" t="str">
        <f t="shared" si="262"/>
        <v/>
      </c>
      <c r="AM1127" s="89" t="str">
        <f t="shared" si="263"/>
        <v/>
      </c>
      <c r="AN1127" s="89" t="str">
        <f t="shared" si="264"/>
        <v/>
      </c>
      <c r="AO1127" s="89" t="str">
        <f t="shared" si="265"/>
        <v/>
      </c>
      <c r="AP1127" s="89" t="str">
        <f t="shared" si="266"/>
        <v/>
      </c>
    </row>
    <row r="1128" spans="1:42">
      <c r="A1128" t="str">
        <f>IF(B1128&lt;&gt;"",VLOOKUP(B1128,'Agents Postes'!E$3:F$17,2,FALSE),"")</f>
        <v/>
      </c>
      <c r="B1128" s="47"/>
      <c r="C1128" s="53"/>
      <c r="D1128" s="49"/>
      <c r="E1128" s="49"/>
      <c r="F1128" s="54"/>
      <c r="G1128" s="50"/>
      <c r="H1128" s="54"/>
      <c r="I1128" s="50"/>
      <c r="J1128" s="56"/>
      <c r="K1128" s="49"/>
      <c r="L1128" s="55"/>
      <c r="M1128" s="52"/>
      <c r="N1128" s="131"/>
      <c r="P1128" s="64" t="str">
        <f t="shared" si="267"/>
        <v>NC</v>
      </c>
      <c r="X1128" s="89"/>
      <c r="Y1128" s="89" t="str">
        <f t="shared" si="257"/>
        <v/>
      </c>
      <c r="Z1128" s="89" t="str">
        <f t="shared" si="258"/>
        <v/>
      </c>
      <c r="AA1128" s="89" t="str">
        <f t="shared" si="259"/>
        <v/>
      </c>
      <c r="AB1128" s="89" t="str">
        <f t="shared" si="260"/>
        <v/>
      </c>
      <c r="AC1128" s="89" t="str">
        <f t="shared" si="261"/>
        <v/>
      </c>
      <c r="AD1128" s="100" t="str">
        <f t="shared" si="268"/>
        <v/>
      </c>
      <c r="AE1128" s="104" t="str">
        <f t="shared" si="269"/>
        <v/>
      </c>
      <c r="AF1128" s="108" t="str">
        <f>IF(AE1128&lt;&gt;"",HLOOKUP(AE1128,Controle!$2:$3,2,FALSE)+3,"")</f>
        <v/>
      </c>
      <c r="AG1128" s="104" t="str">
        <f>IF(AE1128&lt;&gt;"",HLOOKUP(AE1128,Controle!$2:$3,2,FALSE)+HLOOKUP(AE1128,Controle!$2:$3,2,FALSE)*14-8,"")</f>
        <v/>
      </c>
      <c r="AH1128" s="105" t="str">
        <f>IF(AJ1128&lt;&gt;"",HLOOKUP(AJ1128,Controle!$2:$3,2,FALSE)+HLOOKUP(AJ1128,Controle!$2:$3,2,FALSE)*14-8,"")</f>
        <v/>
      </c>
      <c r="AI1128" s="108" t="str">
        <f>IF(AJ1128&lt;&gt;"",HLOOKUP(AJ1128,Controle!$2:$3,2,FALSE)+3,"")</f>
        <v/>
      </c>
      <c r="AJ1128" s="105" t="str">
        <f t="shared" si="270"/>
        <v/>
      </c>
      <c r="AK1128" s="101" t="str">
        <f t="shared" si="271"/>
        <v/>
      </c>
      <c r="AL1128" s="89" t="str">
        <f t="shared" si="262"/>
        <v/>
      </c>
      <c r="AM1128" s="89" t="str">
        <f t="shared" si="263"/>
        <v/>
      </c>
      <c r="AN1128" s="89" t="str">
        <f t="shared" si="264"/>
        <v/>
      </c>
      <c r="AO1128" s="89" t="str">
        <f t="shared" si="265"/>
        <v/>
      </c>
      <c r="AP1128" s="89" t="str">
        <f t="shared" si="266"/>
        <v/>
      </c>
    </row>
    <row r="1129" spans="1:42">
      <c r="A1129" t="str">
        <f>IF(B1129&lt;&gt;"",VLOOKUP(B1129,'Agents Postes'!E$3:F$17,2,FALSE),"")</f>
        <v/>
      </c>
      <c r="B1129" s="57"/>
      <c r="C1129" s="58"/>
      <c r="D1129" s="59"/>
      <c r="E1129" s="59"/>
      <c r="F1129" s="60"/>
      <c r="G1129" s="61"/>
      <c r="H1129" s="60"/>
      <c r="I1129" s="61"/>
      <c r="J1129" s="63"/>
      <c r="K1129" s="59"/>
      <c r="L1129" s="62"/>
      <c r="M1129" s="52"/>
      <c r="N1129" s="130"/>
      <c r="P1129" s="65" t="str">
        <f t="shared" si="267"/>
        <v>NC</v>
      </c>
      <c r="X1129" s="89"/>
      <c r="Y1129" s="89" t="str">
        <f t="shared" si="257"/>
        <v/>
      </c>
      <c r="Z1129" s="89" t="str">
        <f t="shared" si="258"/>
        <v/>
      </c>
      <c r="AA1129" s="89" t="str">
        <f t="shared" si="259"/>
        <v/>
      </c>
      <c r="AB1129" s="89" t="str">
        <f t="shared" si="260"/>
        <v/>
      </c>
      <c r="AC1129" s="89" t="str">
        <f t="shared" si="261"/>
        <v/>
      </c>
      <c r="AD1129" s="100" t="str">
        <f t="shared" si="268"/>
        <v/>
      </c>
      <c r="AE1129" s="104" t="str">
        <f t="shared" si="269"/>
        <v/>
      </c>
      <c r="AF1129" s="108" t="str">
        <f>IF(AE1129&lt;&gt;"",HLOOKUP(AE1129,Controle!$2:$3,2,FALSE)+3,"")</f>
        <v/>
      </c>
      <c r="AG1129" s="104" t="str">
        <f>IF(AE1129&lt;&gt;"",HLOOKUP(AE1129,Controle!$2:$3,2,FALSE)+HLOOKUP(AE1129,Controle!$2:$3,2,FALSE)*14-8,"")</f>
        <v/>
      </c>
      <c r="AH1129" s="105" t="str">
        <f>IF(AJ1129&lt;&gt;"",HLOOKUP(AJ1129,Controle!$2:$3,2,FALSE)+HLOOKUP(AJ1129,Controle!$2:$3,2,FALSE)*14-8,"")</f>
        <v/>
      </c>
      <c r="AI1129" s="108" t="str">
        <f>IF(AJ1129&lt;&gt;"",HLOOKUP(AJ1129,Controle!$2:$3,2,FALSE)+3,"")</f>
        <v/>
      </c>
      <c r="AJ1129" s="105" t="str">
        <f t="shared" si="270"/>
        <v/>
      </c>
      <c r="AK1129" s="101" t="str">
        <f t="shared" si="271"/>
        <v/>
      </c>
      <c r="AL1129" s="89" t="str">
        <f t="shared" si="262"/>
        <v/>
      </c>
      <c r="AM1129" s="89" t="str">
        <f t="shared" si="263"/>
        <v/>
      </c>
      <c r="AN1129" s="89" t="str">
        <f t="shared" si="264"/>
        <v/>
      </c>
      <c r="AO1129" s="89" t="str">
        <f t="shared" si="265"/>
        <v/>
      </c>
      <c r="AP1129" s="89" t="str">
        <f t="shared" si="266"/>
        <v/>
      </c>
    </row>
    <row r="1130" spans="1:42">
      <c r="A1130" t="str">
        <f>IF(B1130&lt;&gt;"",VLOOKUP(B1130,'Agents Postes'!E$3:F$17,2,FALSE),"")</f>
        <v/>
      </c>
      <c r="B1130" s="47"/>
      <c r="C1130" s="53"/>
      <c r="D1130" s="49"/>
      <c r="E1130" s="49"/>
      <c r="F1130" s="54"/>
      <c r="G1130" s="50"/>
      <c r="H1130" s="54"/>
      <c r="I1130" s="50"/>
      <c r="J1130" s="56"/>
      <c r="K1130" s="49"/>
      <c r="L1130" s="55"/>
      <c r="M1130" s="52"/>
      <c r="N1130" s="131"/>
      <c r="P1130" s="64" t="str">
        <f t="shared" si="267"/>
        <v>NC</v>
      </c>
      <c r="X1130" s="89"/>
      <c r="Y1130" s="89" t="str">
        <f t="shared" si="257"/>
        <v/>
      </c>
      <c r="Z1130" s="89" t="str">
        <f t="shared" si="258"/>
        <v/>
      </c>
      <c r="AA1130" s="89" t="str">
        <f t="shared" si="259"/>
        <v/>
      </c>
      <c r="AB1130" s="89" t="str">
        <f t="shared" si="260"/>
        <v/>
      </c>
      <c r="AC1130" s="89" t="str">
        <f t="shared" si="261"/>
        <v/>
      </c>
      <c r="AD1130" s="100" t="str">
        <f t="shared" si="268"/>
        <v/>
      </c>
      <c r="AE1130" s="104" t="str">
        <f t="shared" si="269"/>
        <v/>
      </c>
      <c r="AF1130" s="108" t="str">
        <f>IF(AE1130&lt;&gt;"",HLOOKUP(AE1130,Controle!$2:$3,2,FALSE)+3,"")</f>
        <v/>
      </c>
      <c r="AG1130" s="104" t="str">
        <f>IF(AE1130&lt;&gt;"",HLOOKUP(AE1130,Controle!$2:$3,2,FALSE)+HLOOKUP(AE1130,Controle!$2:$3,2,FALSE)*14-8,"")</f>
        <v/>
      </c>
      <c r="AH1130" s="105" t="str">
        <f>IF(AJ1130&lt;&gt;"",HLOOKUP(AJ1130,Controle!$2:$3,2,FALSE)+HLOOKUP(AJ1130,Controle!$2:$3,2,FALSE)*14-8,"")</f>
        <v/>
      </c>
      <c r="AI1130" s="108" t="str">
        <f>IF(AJ1130&lt;&gt;"",HLOOKUP(AJ1130,Controle!$2:$3,2,FALSE)+3,"")</f>
        <v/>
      </c>
      <c r="AJ1130" s="105" t="str">
        <f t="shared" si="270"/>
        <v/>
      </c>
      <c r="AK1130" s="101" t="str">
        <f t="shared" si="271"/>
        <v/>
      </c>
      <c r="AL1130" s="89" t="str">
        <f t="shared" si="262"/>
        <v/>
      </c>
      <c r="AM1130" s="89" t="str">
        <f t="shared" si="263"/>
        <v/>
      </c>
      <c r="AN1130" s="89" t="str">
        <f t="shared" si="264"/>
        <v/>
      </c>
      <c r="AO1130" s="89" t="str">
        <f t="shared" si="265"/>
        <v/>
      </c>
      <c r="AP1130" s="89" t="str">
        <f t="shared" si="266"/>
        <v/>
      </c>
    </row>
    <row r="1131" spans="1:42">
      <c r="A1131" t="str">
        <f>IF(B1131&lt;&gt;"",VLOOKUP(B1131,'Agents Postes'!E$3:F$17,2,FALSE),"")</f>
        <v/>
      </c>
      <c r="B1131" s="57"/>
      <c r="C1131" s="58"/>
      <c r="D1131" s="59"/>
      <c r="E1131" s="59"/>
      <c r="F1131" s="60"/>
      <c r="G1131" s="61"/>
      <c r="H1131" s="60"/>
      <c r="I1131" s="61"/>
      <c r="J1131" s="63"/>
      <c r="K1131" s="59"/>
      <c r="L1131" s="62"/>
      <c r="M1131" s="52"/>
      <c r="N1131" s="130"/>
      <c r="P1131" s="65" t="str">
        <f t="shared" si="267"/>
        <v>NC</v>
      </c>
      <c r="X1131" s="89"/>
      <c r="Y1131" s="89" t="str">
        <f t="shared" si="257"/>
        <v/>
      </c>
      <c r="Z1131" s="89" t="str">
        <f t="shared" si="258"/>
        <v/>
      </c>
      <c r="AA1131" s="89" t="str">
        <f t="shared" si="259"/>
        <v/>
      </c>
      <c r="AB1131" s="89" t="str">
        <f t="shared" si="260"/>
        <v/>
      </c>
      <c r="AC1131" s="89" t="str">
        <f t="shared" si="261"/>
        <v/>
      </c>
      <c r="AD1131" s="100" t="str">
        <f t="shared" si="268"/>
        <v/>
      </c>
      <c r="AE1131" s="104" t="str">
        <f t="shared" si="269"/>
        <v/>
      </c>
      <c r="AF1131" s="108" t="str">
        <f>IF(AE1131&lt;&gt;"",HLOOKUP(AE1131,Controle!$2:$3,2,FALSE)+3,"")</f>
        <v/>
      </c>
      <c r="AG1131" s="104" t="str">
        <f>IF(AE1131&lt;&gt;"",HLOOKUP(AE1131,Controle!$2:$3,2,FALSE)+HLOOKUP(AE1131,Controle!$2:$3,2,FALSE)*14-8,"")</f>
        <v/>
      </c>
      <c r="AH1131" s="105" t="str">
        <f>IF(AJ1131&lt;&gt;"",HLOOKUP(AJ1131,Controle!$2:$3,2,FALSE)+HLOOKUP(AJ1131,Controle!$2:$3,2,FALSE)*14-8,"")</f>
        <v/>
      </c>
      <c r="AI1131" s="108" t="str">
        <f>IF(AJ1131&lt;&gt;"",HLOOKUP(AJ1131,Controle!$2:$3,2,FALSE)+3,"")</f>
        <v/>
      </c>
      <c r="AJ1131" s="105" t="str">
        <f t="shared" si="270"/>
        <v/>
      </c>
      <c r="AK1131" s="101" t="str">
        <f t="shared" si="271"/>
        <v/>
      </c>
      <c r="AL1131" s="89" t="str">
        <f t="shared" si="262"/>
        <v/>
      </c>
      <c r="AM1131" s="89" t="str">
        <f t="shared" si="263"/>
        <v/>
      </c>
      <c r="AN1131" s="89" t="str">
        <f t="shared" si="264"/>
        <v/>
      </c>
      <c r="AO1131" s="89" t="str">
        <f t="shared" si="265"/>
        <v/>
      </c>
      <c r="AP1131" s="89" t="str">
        <f t="shared" si="266"/>
        <v/>
      </c>
    </row>
    <row r="1132" spans="1:42">
      <c r="A1132" t="str">
        <f>IF(B1132&lt;&gt;"",VLOOKUP(B1132,'Agents Postes'!E$3:F$17,2,FALSE),"")</f>
        <v/>
      </c>
      <c r="B1132" s="47"/>
      <c r="C1132" s="53"/>
      <c r="D1132" s="49"/>
      <c r="E1132" s="49"/>
      <c r="F1132" s="54"/>
      <c r="G1132" s="50"/>
      <c r="H1132" s="54"/>
      <c r="I1132" s="50"/>
      <c r="J1132" s="56"/>
      <c r="K1132" s="49"/>
      <c r="L1132" s="55"/>
      <c r="M1132" s="52"/>
      <c r="N1132" s="131"/>
      <c r="P1132" s="64" t="str">
        <f t="shared" si="267"/>
        <v>NC</v>
      </c>
      <c r="X1132" s="89"/>
      <c r="Y1132" s="89" t="str">
        <f t="shared" si="257"/>
        <v/>
      </c>
      <c r="Z1132" s="89" t="str">
        <f t="shared" si="258"/>
        <v/>
      </c>
      <c r="AA1132" s="89" t="str">
        <f t="shared" si="259"/>
        <v/>
      </c>
      <c r="AB1132" s="89" t="str">
        <f t="shared" si="260"/>
        <v/>
      </c>
      <c r="AC1132" s="89" t="str">
        <f t="shared" si="261"/>
        <v/>
      </c>
      <c r="AD1132" s="100" t="str">
        <f t="shared" si="268"/>
        <v/>
      </c>
      <c r="AE1132" s="104" t="str">
        <f t="shared" si="269"/>
        <v/>
      </c>
      <c r="AF1132" s="108" t="str">
        <f>IF(AE1132&lt;&gt;"",HLOOKUP(AE1132,Controle!$2:$3,2,FALSE)+3,"")</f>
        <v/>
      </c>
      <c r="AG1132" s="104" t="str">
        <f>IF(AE1132&lt;&gt;"",HLOOKUP(AE1132,Controle!$2:$3,2,FALSE)+HLOOKUP(AE1132,Controle!$2:$3,2,FALSE)*14-8,"")</f>
        <v/>
      </c>
      <c r="AH1132" s="105" t="str">
        <f>IF(AJ1132&lt;&gt;"",HLOOKUP(AJ1132,Controle!$2:$3,2,FALSE)+HLOOKUP(AJ1132,Controle!$2:$3,2,FALSE)*14-8,"")</f>
        <v/>
      </c>
      <c r="AI1132" s="108" t="str">
        <f>IF(AJ1132&lt;&gt;"",HLOOKUP(AJ1132,Controle!$2:$3,2,FALSE)+3,"")</f>
        <v/>
      </c>
      <c r="AJ1132" s="105" t="str">
        <f t="shared" si="270"/>
        <v/>
      </c>
      <c r="AK1132" s="101" t="str">
        <f t="shared" si="271"/>
        <v/>
      </c>
      <c r="AL1132" s="89" t="str">
        <f t="shared" si="262"/>
        <v/>
      </c>
      <c r="AM1132" s="89" t="str">
        <f t="shared" si="263"/>
        <v/>
      </c>
      <c r="AN1132" s="89" t="str">
        <f t="shared" si="264"/>
        <v/>
      </c>
      <c r="AO1132" s="89" t="str">
        <f t="shared" si="265"/>
        <v/>
      </c>
      <c r="AP1132" s="89" t="str">
        <f t="shared" si="266"/>
        <v/>
      </c>
    </row>
    <row r="1133" spans="1:42">
      <c r="A1133" t="str">
        <f>IF(B1133&lt;&gt;"",VLOOKUP(B1133,'Agents Postes'!E$3:F$17,2,FALSE),"")</f>
        <v/>
      </c>
      <c r="B1133" s="57"/>
      <c r="C1133" s="58"/>
      <c r="D1133" s="59"/>
      <c r="E1133" s="59"/>
      <c r="F1133" s="60"/>
      <c r="G1133" s="61"/>
      <c r="H1133" s="60"/>
      <c r="I1133" s="61"/>
      <c r="J1133" s="63"/>
      <c r="K1133" s="59"/>
      <c r="L1133" s="62"/>
      <c r="M1133" s="52"/>
      <c r="N1133" s="130"/>
      <c r="P1133" s="65" t="str">
        <f t="shared" si="267"/>
        <v>NC</v>
      </c>
      <c r="X1133" s="89"/>
      <c r="Y1133" s="89" t="str">
        <f t="shared" si="257"/>
        <v/>
      </c>
      <c r="Z1133" s="89" t="str">
        <f t="shared" si="258"/>
        <v/>
      </c>
      <c r="AA1133" s="89" t="str">
        <f t="shared" si="259"/>
        <v/>
      </c>
      <c r="AB1133" s="89" t="str">
        <f t="shared" si="260"/>
        <v/>
      </c>
      <c r="AC1133" s="89" t="str">
        <f t="shared" si="261"/>
        <v/>
      </c>
      <c r="AD1133" s="100" t="str">
        <f t="shared" si="268"/>
        <v/>
      </c>
      <c r="AE1133" s="104" t="str">
        <f t="shared" si="269"/>
        <v/>
      </c>
      <c r="AF1133" s="108" t="str">
        <f>IF(AE1133&lt;&gt;"",HLOOKUP(AE1133,Controle!$2:$3,2,FALSE)+3,"")</f>
        <v/>
      </c>
      <c r="AG1133" s="104" t="str">
        <f>IF(AE1133&lt;&gt;"",HLOOKUP(AE1133,Controle!$2:$3,2,FALSE)+HLOOKUP(AE1133,Controle!$2:$3,2,FALSE)*14-8,"")</f>
        <v/>
      </c>
      <c r="AH1133" s="105" t="str">
        <f>IF(AJ1133&lt;&gt;"",HLOOKUP(AJ1133,Controle!$2:$3,2,FALSE)+HLOOKUP(AJ1133,Controle!$2:$3,2,FALSE)*14-8,"")</f>
        <v/>
      </c>
      <c r="AI1133" s="108" t="str">
        <f>IF(AJ1133&lt;&gt;"",HLOOKUP(AJ1133,Controle!$2:$3,2,FALSE)+3,"")</f>
        <v/>
      </c>
      <c r="AJ1133" s="105" t="str">
        <f t="shared" si="270"/>
        <v/>
      </c>
      <c r="AK1133" s="101" t="str">
        <f t="shared" si="271"/>
        <v/>
      </c>
      <c r="AL1133" s="89" t="str">
        <f t="shared" si="262"/>
        <v/>
      </c>
      <c r="AM1133" s="89" t="str">
        <f t="shared" si="263"/>
        <v/>
      </c>
      <c r="AN1133" s="89" t="str">
        <f t="shared" si="264"/>
        <v/>
      </c>
      <c r="AO1133" s="89" t="str">
        <f t="shared" si="265"/>
        <v/>
      </c>
      <c r="AP1133" s="89" t="str">
        <f t="shared" si="266"/>
        <v/>
      </c>
    </row>
    <row r="1134" spans="1:42">
      <c r="A1134" t="str">
        <f>IF(B1134&lt;&gt;"",VLOOKUP(B1134,'Agents Postes'!E$3:F$17,2,FALSE),"")</f>
        <v/>
      </c>
      <c r="B1134" s="47"/>
      <c r="C1134" s="53"/>
      <c r="D1134" s="49"/>
      <c r="E1134" s="49"/>
      <c r="F1134" s="54"/>
      <c r="G1134" s="50"/>
      <c r="H1134" s="54"/>
      <c r="I1134" s="50"/>
      <c r="J1134" s="56"/>
      <c r="K1134" s="49"/>
      <c r="L1134" s="55"/>
      <c r="M1134" s="52"/>
      <c r="N1134" s="131"/>
      <c r="P1134" s="64" t="str">
        <f t="shared" si="267"/>
        <v>NC</v>
      </c>
      <c r="X1134" s="89"/>
      <c r="Y1134" s="89" t="str">
        <f t="shared" si="257"/>
        <v/>
      </c>
      <c r="Z1134" s="89" t="str">
        <f t="shared" si="258"/>
        <v/>
      </c>
      <c r="AA1134" s="89" t="str">
        <f t="shared" si="259"/>
        <v/>
      </c>
      <c r="AB1134" s="89" t="str">
        <f t="shared" si="260"/>
        <v/>
      </c>
      <c r="AC1134" s="89" t="str">
        <f t="shared" si="261"/>
        <v/>
      </c>
      <c r="AD1134" s="100" t="str">
        <f t="shared" si="268"/>
        <v/>
      </c>
      <c r="AE1134" s="104" t="str">
        <f t="shared" si="269"/>
        <v/>
      </c>
      <c r="AF1134" s="108" t="str">
        <f>IF(AE1134&lt;&gt;"",HLOOKUP(AE1134,Controle!$2:$3,2,FALSE)+3,"")</f>
        <v/>
      </c>
      <c r="AG1134" s="104" t="str">
        <f>IF(AE1134&lt;&gt;"",HLOOKUP(AE1134,Controle!$2:$3,2,FALSE)+HLOOKUP(AE1134,Controle!$2:$3,2,FALSE)*14-8,"")</f>
        <v/>
      </c>
      <c r="AH1134" s="105" t="str">
        <f>IF(AJ1134&lt;&gt;"",HLOOKUP(AJ1134,Controle!$2:$3,2,FALSE)+HLOOKUP(AJ1134,Controle!$2:$3,2,FALSE)*14-8,"")</f>
        <v/>
      </c>
      <c r="AI1134" s="108" t="str">
        <f>IF(AJ1134&lt;&gt;"",HLOOKUP(AJ1134,Controle!$2:$3,2,FALSE)+3,"")</f>
        <v/>
      </c>
      <c r="AJ1134" s="105" t="str">
        <f t="shared" si="270"/>
        <v/>
      </c>
      <c r="AK1134" s="101" t="str">
        <f t="shared" si="271"/>
        <v/>
      </c>
      <c r="AL1134" s="89" t="str">
        <f t="shared" si="262"/>
        <v/>
      </c>
      <c r="AM1134" s="89" t="str">
        <f t="shared" si="263"/>
        <v/>
      </c>
      <c r="AN1134" s="89" t="str">
        <f t="shared" si="264"/>
        <v/>
      </c>
      <c r="AO1134" s="89" t="str">
        <f t="shared" si="265"/>
        <v/>
      </c>
      <c r="AP1134" s="89" t="str">
        <f t="shared" si="266"/>
        <v/>
      </c>
    </row>
    <row r="1135" spans="1:42">
      <c r="A1135" t="str">
        <f>IF(B1135&lt;&gt;"",VLOOKUP(B1135,'Agents Postes'!E$3:F$17,2,FALSE),"")</f>
        <v/>
      </c>
      <c r="B1135" s="57"/>
      <c r="C1135" s="58"/>
      <c r="D1135" s="59"/>
      <c r="E1135" s="59"/>
      <c r="F1135" s="60"/>
      <c r="G1135" s="61"/>
      <c r="H1135" s="60"/>
      <c r="I1135" s="61"/>
      <c r="J1135" s="63"/>
      <c r="K1135" s="59"/>
      <c r="L1135" s="62"/>
      <c r="M1135" s="52"/>
      <c r="N1135" s="130"/>
      <c r="P1135" s="65" t="str">
        <f t="shared" si="267"/>
        <v>NC</v>
      </c>
      <c r="X1135" s="89"/>
      <c r="Y1135" s="89" t="str">
        <f t="shared" si="257"/>
        <v/>
      </c>
      <c r="Z1135" s="89" t="str">
        <f t="shared" si="258"/>
        <v/>
      </c>
      <c r="AA1135" s="89" t="str">
        <f t="shared" si="259"/>
        <v/>
      </c>
      <c r="AB1135" s="89" t="str">
        <f t="shared" si="260"/>
        <v/>
      </c>
      <c r="AC1135" s="89" t="str">
        <f t="shared" si="261"/>
        <v/>
      </c>
      <c r="AD1135" s="100" t="str">
        <f t="shared" si="268"/>
        <v/>
      </c>
      <c r="AE1135" s="104" t="str">
        <f t="shared" si="269"/>
        <v/>
      </c>
      <c r="AF1135" s="108" t="str">
        <f>IF(AE1135&lt;&gt;"",HLOOKUP(AE1135,Controle!$2:$3,2,FALSE)+3,"")</f>
        <v/>
      </c>
      <c r="AG1135" s="104" t="str">
        <f>IF(AE1135&lt;&gt;"",HLOOKUP(AE1135,Controle!$2:$3,2,FALSE)+HLOOKUP(AE1135,Controle!$2:$3,2,FALSE)*14-8,"")</f>
        <v/>
      </c>
      <c r="AH1135" s="105" t="str">
        <f>IF(AJ1135&lt;&gt;"",HLOOKUP(AJ1135,Controle!$2:$3,2,FALSE)+HLOOKUP(AJ1135,Controle!$2:$3,2,FALSE)*14-8,"")</f>
        <v/>
      </c>
      <c r="AI1135" s="108" t="str">
        <f>IF(AJ1135&lt;&gt;"",HLOOKUP(AJ1135,Controle!$2:$3,2,FALSE)+3,"")</f>
        <v/>
      </c>
      <c r="AJ1135" s="105" t="str">
        <f t="shared" si="270"/>
        <v/>
      </c>
      <c r="AK1135" s="101" t="str">
        <f t="shared" si="271"/>
        <v/>
      </c>
      <c r="AL1135" s="89" t="str">
        <f t="shared" si="262"/>
        <v/>
      </c>
      <c r="AM1135" s="89" t="str">
        <f t="shared" si="263"/>
        <v/>
      </c>
      <c r="AN1135" s="89" t="str">
        <f t="shared" si="264"/>
        <v/>
      </c>
      <c r="AO1135" s="89" t="str">
        <f t="shared" si="265"/>
        <v/>
      </c>
      <c r="AP1135" s="89" t="str">
        <f t="shared" si="266"/>
        <v/>
      </c>
    </row>
    <row r="1136" spans="1:42">
      <c r="A1136" t="str">
        <f>IF(B1136&lt;&gt;"",VLOOKUP(B1136,'Agents Postes'!E$3:F$17,2,FALSE),"")</f>
        <v/>
      </c>
      <c r="B1136" s="47"/>
      <c r="C1136" s="53"/>
      <c r="D1136" s="49"/>
      <c r="E1136" s="49"/>
      <c r="F1136" s="54"/>
      <c r="G1136" s="50"/>
      <c r="H1136" s="54"/>
      <c r="I1136" s="50"/>
      <c r="J1136" s="56"/>
      <c r="K1136" s="49"/>
      <c r="L1136" s="55"/>
      <c r="M1136" s="52"/>
      <c r="N1136" s="131"/>
      <c r="P1136" s="64" t="str">
        <f t="shared" si="267"/>
        <v>NC</v>
      </c>
      <c r="X1136" s="89"/>
      <c r="Y1136" s="89" t="str">
        <f t="shared" si="257"/>
        <v/>
      </c>
      <c r="Z1136" s="89" t="str">
        <f t="shared" si="258"/>
        <v/>
      </c>
      <c r="AA1136" s="89" t="str">
        <f t="shared" si="259"/>
        <v/>
      </c>
      <c r="AB1136" s="89" t="str">
        <f t="shared" si="260"/>
        <v/>
      </c>
      <c r="AC1136" s="89" t="str">
        <f t="shared" si="261"/>
        <v/>
      </c>
      <c r="AD1136" s="100" t="str">
        <f t="shared" si="268"/>
        <v/>
      </c>
      <c r="AE1136" s="104" t="str">
        <f t="shared" si="269"/>
        <v/>
      </c>
      <c r="AF1136" s="108" t="str">
        <f>IF(AE1136&lt;&gt;"",HLOOKUP(AE1136,Controle!$2:$3,2,FALSE)+3,"")</f>
        <v/>
      </c>
      <c r="AG1136" s="104" t="str">
        <f>IF(AE1136&lt;&gt;"",HLOOKUP(AE1136,Controle!$2:$3,2,FALSE)+HLOOKUP(AE1136,Controle!$2:$3,2,FALSE)*14-8,"")</f>
        <v/>
      </c>
      <c r="AH1136" s="105" t="str">
        <f>IF(AJ1136&lt;&gt;"",HLOOKUP(AJ1136,Controle!$2:$3,2,FALSE)+HLOOKUP(AJ1136,Controle!$2:$3,2,FALSE)*14-8,"")</f>
        <v/>
      </c>
      <c r="AI1136" s="108" t="str">
        <f>IF(AJ1136&lt;&gt;"",HLOOKUP(AJ1136,Controle!$2:$3,2,FALSE)+3,"")</f>
        <v/>
      </c>
      <c r="AJ1136" s="105" t="str">
        <f t="shared" si="270"/>
        <v/>
      </c>
      <c r="AK1136" s="101" t="str">
        <f t="shared" si="271"/>
        <v/>
      </c>
      <c r="AL1136" s="89" t="str">
        <f t="shared" si="262"/>
        <v/>
      </c>
      <c r="AM1136" s="89" t="str">
        <f t="shared" si="263"/>
        <v/>
      </c>
      <c r="AN1136" s="89" t="str">
        <f t="shared" si="264"/>
        <v/>
      </c>
      <c r="AO1136" s="89" t="str">
        <f t="shared" si="265"/>
        <v/>
      </c>
      <c r="AP1136" s="89" t="str">
        <f t="shared" si="266"/>
        <v/>
      </c>
    </row>
    <row r="1137" spans="1:42">
      <c r="A1137" t="str">
        <f>IF(B1137&lt;&gt;"",VLOOKUP(B1137,'Agents Postes'!E$3:F$17,2,FALSE),"")</f>
        <v/>
      </c>
      <c r="B1137" s="57"/>
      <c r="C1137" s="58"/>
      <c r="D1137" s="59"/>
      <c r="E1137" s="59"/>
      <c r="F1137" s="60"/>
      <c r="G1137" s="61"/>
      <c r="H1137" s="60"/>
      <c r="I1137" s="61"/>
      <c r="J1137" s="63"/>
      <c r="K1137" s="59"/>
      <c r="L1137" s="62"/>
      <c r="M1137" s="52"/>
      <c r="N1137" s="130"/>
      <c r="P1137" s="65" t="str">
        <f t="shared" si="267"/>
        <v>NC</v>
      </c>
      <c r="X1137" s="89"/>
      <c r="Y1137" s="89" t="str">
        <f t="shared" si="257"/>
        <v/>
      </c>
      <c r="Z1137" s="89" t="str">
        <f t="shared" si="258"/>
        <v/>
      </c>
      <c r="AA1137" s="89" t="str">
        <f t="shared" si="259"/>
        <v/>
      </c>
      <c r="AB1137" s="89" t="str">
        <f t="shared" si="260"/>
        <v/>
      </c>
      <c r="AC1137" s="89" t="str">
        <f t="shared" si="261"/>
        <v/>
      </c>
      <c r="AD1137" s="100" t="str">
        <f t="shared" si="268"/>
        <v/>
      </c>
      <c r="AE1137" s="104" t="str">
        <f t="shared" si="269"/>
        <v/>
      </c>
      <c r="AF1137" s="108" t="str">
        <f>IF(AE1137&lt;&gt;"",HLOOKUP(AE1137,Controle!$2:$3,2,FALSE)+3,"")</f>
        <v/>
      </c>
      <c r="AG1137" s="104" t="str">
        <f>IF(AE1137&lt;&gt;"",HLOOKUP(AE1137,Controle!$2:$3,2,FALSE)+HLOOKUP(AE1137,Controle!$2:$3,2,FALSE)*14-8,"")</f>
        <v/>
      </c>
      <c r="AH1137" s="105" t="str">
        <f>IF(AJ1137&lt;&gt;"",HLOOKUP(AJ1137,Controle!$2:$3,2,FALSE)+HLOOKUP(AJ1137,Controle!$2:$3,2,FALSE)*14-8,"")</f>
        <v/>
      </c>
      <c r="AI1137" s="108" t="str">
        <f>IF(AJ1137&lt;&gt;"",HLOOKUP(AJ1137,Controle!$2:$3,2,FALSE)+3,"")</f>
        <v/>
      </c>
      <c r="AJ1137" s="105" t="str">
        <f t="shared" si="270"/>
        <v/>
      </c>
      <c r="AK1137" s="101" t="str">
        <f t="shared" si="271"/>
        <v/>
      </c>
      <c r="AL1137" s="89" t="str">
        <f t="shared" si="262"/>
        <v/>
      </c>
      <c r="AM1137" s="89" t="str">
        <f t="shared" si="263"/>
        <v/>
      </c>
      <c r="AN1137" s="89" t="str">
        <f t="shared" si="264"/>
        <v/>
      </c>
      <c r="AO1137" s="89" t="str">
        <f t="shared" si="265"/>
        <v/>
      </c>
      <c r="AP1137" s="89" t="str">
        <f t="shared" si="266"/>
        <v/>
      </c>
    </row>
    <row r="1138" spans="1:42">
      <c r="A1138" t="str">
        <f>IF(B1138&lt;&gt;"",VLOOKUP(B1138,'Agents Postes'!E$3:F$17,2,FALSE),"")</f>
        <v/>
      </c>
      <c r="B1138" s="47"/>
      <c r="C1138" s="53"/>
      <c r="D1138" s="49"/>
      <c r="E1138" s="49"/>
      <c r="F1138" s="54"/>
      <c r="G1138" s="50"/>
      <c r="H1138" s="54"/>
      <c r="I1138" s="50"/>
      <c r="J1138" s="56"/>
      <c r="K1138" s="49"/>
      <c r="L1138" s="55"/>
      <c r="M1138" s="52"/>
      <c r="N1138" s="131"/>
      <c r="P1138" s="64" t="str">
        <f t="shared" si="267"/>
        <v>NC</v>
      </c>
      <c r="X1138" s="89"/>
      <c r="Y1138" s="89" t="str">
        <f t="shared" si="257"/>
        <v/>
      </c>
      <c r="Z1138" s="89" t="str">
        <f t="shared" si="258"/>
        <v/>
      </c>
      <c r="AA1138" s="89" t="str">
        <f t="shared" si="259"/>
        <v/>
      </c>
      <c r="AB1138" s="89" t="str">
        <f t="shared" si="260"/>
        <v/>
      </c>
      <c r="AC1138" s="89" t="str">
        <f t="shared" si="261"/>
        <v/>
      </c>
      <c r="AD1138" s="100" t="str">
        <f t="shared" si="268"/>
        <v/>
      </c>
      <c r="AE1138" s="104" t="str">
        <f t="shared" si="269"/>
        <v/>
      </c>
      <c r="AF1138" s="108" t="str">
        <f>IF(AE1138&lt;&gt;"",HLOOKUP(AE1138,Controle!$2:$3,2,FALSE)+3,"")</f>
        <v/>
      </c>
      <c r="AG1138" s="104" t="str">
        <f>IF(AE1138&lt;&gt;"",HLOOKUP(AE1138,Controle!$2:$3,2,FALSE)+HLOOKUP(AE1138,Controle!$2:$3,2,FALSE)*14-8,"")</f>
        <v/>
      </c>
      <c r="AH1138" s="105" t="str">
        <f>IF(AJ1138&lt;&gt;"",HLOOKUP(AJ1138,Controle!$2:$3,2,FALSE)+HLOOKUP(AJ1138,Controle!$2:$3,2,FALSE)*14-8,"")</f>
        <v/>
      </c>
      <c r="AI1138" s="108" t="str">
        <f>IF(AJ1138&lt;&gt;"",HLOOKUP(AJ1138,Controle!$2:$3,2,FALSE)+3,"")</f>
        <v/>
      </c>
      <c r="AJ1138" s="105" t="str">
        <f t="shared" si="270"/>
        <v/>
      </c>
      <c r="AK1138" s="101" t="str">
        <f t="shared" si="271"/>
        <v/>
      </c>
      <c r="AL1138" s="89" t="str">
        <f t="shared" si="262"/>
        <v/>
      </c>
      <c r="AM1138" s="89" t="str">
        <f t="shared" si="263"/>
        <v/>
      </c>
      <c r="AN1138" s="89" t="str">
        <f t="shared" si="264"/>
        <v/>
      </c>
      <c r="AO1138" s="89" t="str">
        <f t="shared" si="265"/>
        <v/>
      </c>
      <c r="AP1138" s="89" t="str">
        <f t="shared" si="266"/>
        <v/>
      </c>
    </row>
    <row r="1139" spans="1:42">
      <c r="A1139" t="str">
        <f>IF(B1139&lt;&gt;"",VLOOKUP(B1139,'Agents Postes'!E$3:F$17,2,FALSE),"")</f>
        <v/>
      </c>
      <c r="B1139" s="57"/>
      <c r="C1139" s="58"/>
      <c r="D1139" s="59"/>
      <c r="E1139" s="59"/>
      <c r="F1139" s="60"/>
      <c r="G1139" s="61"/>
      <c r="H1139" s="60"/>
      <c r="I1139" s="61"/>
      <c r="J1139" s="63"/>
      <c r="K1139" s="59"/>
      <c r="L1139" s="62"/>
      <c r="M1139" s="52"/>
      <c r="N1139" s="130"/>
      <c r="P1139" s="65" t="str">
        <f t="shared" si="267"/>
        <v>NC</v>
      </c>
      <c r="X1139" s="89"/>
      <c r="Y1139" s="89" t="str">
        <f t="shared" si="257"/>
        <v/>
      </c>
      <c r="Z1139" s="89" t="str">
        <f t="shared" si="258"/>
        <v/>
      </c>
      <c r="AA1139" s="89" t="str">
        <f t="shared" si="259"/>
        <v/>
      </c>
      <c r="AB1139" s="89" t="str">
        <f t="shared" si="260"/>
        <v/>
      </c>
      <c r="AC1139" s="89" t="str">
        <f t="shared" si="261"/>
        <v/>
      </c>
      <c r="AD1139" s="100" t="str">
        <f t="shared" si="268"/>
        <v/>
      </c>
      <c r="AE1139" s="104" t="str">
        <f t="shared" si="269"/>
        <v/>
      </c>
      <c r="AF1139" s="108" t="str">
        <f>IF(AE1139&lt;&gt;"",HLOOKUP(AE1139,Controle!$2:$3,2,FALSE)+3,"")</f>
        <v/>
      </c>
      <c r="AG1139" s="104" t="str">
        <f>IF(AE1139&lt;&gt;"",HLOOKUP(AE1139,Controle!$2:$3,2,FALSE)+HLOOKUP(AE1139,Controle!$2:$3,2,FALSE)*14-8,"")</f>
        <v/>
      </c>
      <c r="AH1139" s="105" t="str">
        <f>IF(AJ1139&lt;&gt;"",HLOOKUP(AJ1139,Controle!$2:$3,2,FALSE)+HLOOKUP(AJ1139,Controle!$2:$3,2,FALSE)*14-8,"")</f>
        <v/>
      </c>
      <c r="AI1139" s="108" t="str">
        <f>IF(AJ1139&lt;&gt;"",HLOOKUP(AJ1139,Controle!$2:$3,2,FALSE)+3,"")</f>
        <v/>
      </c>
      <c r="AJ1139" s="105" t="str">
        <f t="shared" si="270"/>
        <v/>
      </c>
      <c r="AK1139" s="101" t="str">
        <f t="shared" si="271"/>
        <v/>
      </c>
      <c r="AL1139" s="89" t="str">
        <f t="shared" si="262"/>
        <v/>
      </c>
      <c r="AM1139" s="89" t="str">
        <f t="shared" si="263"/>
        <v/>
      </c>
      <c r="AN1139" s="89" t="str">
        <f t="shared" si="264"/>
        <v/>
      </c>
      <c r="AO1139" s="89" t="str">
        <f t="shared" si="265"/>
        <v/>
      </c>
      <c r="AP1139" s="89" t="str">
        <f t="shared" si="266"/>
        <v/>
      </c>
    </row>
    <row r="1140" spans="1:42">
      <c r="A1140" t="str">
        <f>IF(B1140&lt;&gt;"",VLOOKUP(B1140,'Agents Postes'!E$3:F$17,2,FALSE),"")</f>
        <v/>
      </c>
      <c r="B1140" s="47"/>
      <c r="C1140" s="53"/>
      <c r="D1140" s="49"/>
      <c r="E1140" s="49"/>
      <c r="F1140" s="54"/>
      <c r="G1140" s="50"/>
      <c r="H1140" s="54"/>
      <c r="I1140" s="50"/>
      <c r="J1140" s="56"/>
      <c r="K1140" s="49"/>
      <c r="L1140" s="55"/>
      <c r="M1140" s="52"/>
      <c r="N1140" s="131"/>
      <c r="P1140" s="64" t="str">
        <f t="shared" si="267"/>
        <v>NC</v>
      </c>
      <c r="X1140" s="89"/>
      <c r="Y1140" s="89" t="str">
        <f t="shared" si="257"/>
        <v/>
      </c>
      <c r="Z1140" s="89" t="str">
        <f t="shared" si="258"/>
        <v/>
      </c>
      <c r="AA1140" s="89" t="str">
        <f t="shared" si="259"/>
        <v/>
      </c>
      <c r="AB1140" s="89" t="str">
        <f t="shared" si="260"/>
        <v/>
      </c>
      <c r="AC1140" s="89" t="str">
        <f t="shared" si="261"/>
        <v/>
      </c>
      <c r="AD1140" s="100" t="str">
        <f t="shared" si="268"/>
        <v/>
      </c>
      <c r="AE1140" s="104" t="str">
        <f t="shared" si="269"/>
        <v/>
      </c>
      <c r="AF1140" s="108" t="str">
        <f>IF(AE1140&lt;&gt;"",HLOOKUP(AE1140,Controle!$2:$3,2,FALSE)+3,"")</f>
        <v/>
      </c>
      <c r="AG1140" s="104" t="str">
        <f>IF(AE1140&lt;&gt;"",HLOOKUP(AE1140,Controle!$2:$3,2,FALSE)+HLOOKUP(AE1140,Controle!$2:$3,2,FALSE)*14-8,"")</f>
        <v/>
      </c>
      <c r="AH1140" s="105" t="str">
        <f>IF(AJ1140&lt;&gt;"",HLOOKUP(AJ1140,Controle!$2:$3,2,FALSE)+HLOOKUP(AJ1140,Controle!$2:$3,2,FALSE)*14-8,"")</f>
        <v/>
      </c>
      <c r="AI1140" s="108" t="str">
        <f>IF(AJ1140&lt;&gt;"",HLOOKUP(AJ1140,Controle!$2:$3,2,FALSE)+3,"")</f>
        <v/>
      </c>
      <c r="AJ1140" s="105" t="str">
        <f t="shared" si="270"/>
        <v/>
      </c>
      <c r="AK1140" s="101" t="str">
        <f t="shared" si="271"/>
        <v/>
      </c>
      <c r="AL1140" s="89" t="str">
        <f t="shared" si="262"/>
        <v/>
      </c>
      <c r="AM1140" s="89" t="str">
        <f t="shared" si="263"/>
        <v/>
      </c>
      <c r="AN1140" s="89" t="str">
        <f t="shared" si="264"/>
        <v/>
      </c>
      <c r="AO1140" s="89" t="str">
        <f t="shared" si="265"/>
        <v/>
      </c>
      <c r="AP1140" s="89" t="str">
        <f t="shared" si="266"/>
        <v/>
      </c>
    </row>
    <row r="1141" spans="1:42">
      <c r="A1141" t="str">
        <f>IF(B1141&lt;&gt;"",VLOOKUP(B1141,'Agents Postes'!E$3:F$17,2,FALSE),"")</f>
        <v/>
      </c>
      <c r="B1141" s="57"/>
      <c r="C1141" s="58"/>
      <c r="D1141" s="59"/>
      <c r="E1141" s="59"/>
      <c r="F1141" s="60"/>
      <c r="G1141" s="61"/>
      <c r="H1141" s="60"/>
      <c r="I1141" s="61"/>
      <c r="J1141" s="63"/>
      <c r="K1141" s="59"/>
      <c r="L1141" s="62"/>
      <c r="M1141" s="52"/>
      <c r="N1141" s="130"/>
      <c r="P1141" s="65" t="str">
        <f t="shared" si="267"/>
        <v>NC</v>
      </c>
      <c r="X1141" s="89"/>
      <c r="Y1141" s="89" t="str">
        <f t="shared" si="257"/>
        <v/>
      </c>
      <c r="Z1141" s="89" t="str">
        <f t="shared" si="258"/>
        <v/>
      </c>
      <c r="AA1141" s="89" t="str">
        <f t="shared" si="259"/>
        <v/>
      </c>
      <c r="AB1141" s="89" t="str">
        <f t="shared" si="260"/>
        <v/>
      </c>
      <c r="AC1141" s="89" t="str">
        <f t="shared" si="261"/>
        <v/>
      </c>
      <c r="AD1141" s="100" t="str">
        <f t="shared" si="268"/>
        <v/>
      </c>
      <c r="AE1141" s="104" t="str">
        <f t="shared" si="269"/>
        <v/>
      </c>
      <c r="AF1141" s="108" t="str">
        <f>IF(AE1141&lt;&gt;"",HLOOKUP(AE1141,Controle!$2:$3,2,FALSE)+3,"")</f>
        <v/>
      </c>
      <c r="AG1141" s="104" t="str">
        <f>IF(AE1141&lt;&gt;"",HLOOKUP(AE1141,Controle!$2:$3,2,FALSE)+HLOOKUP(AE1141,Controle!$2:$3,2,FALSE)*14-8,"")</f>
        <v/>
      </c>
      <c r="AH1141" s="105" t="str">
        <f>IF(AJ1141&lt;&gt;"",HLOOKUP(AJ1141,Controle!$2:$3,2,FALSE)+HLOOKUP(AJ1141,Controle!$2:$3,2,FALSE)*14-8,"")</f>
        <v/>
      </c>
      <c r="AI1141" s="108" t="str">
        <f>IF(AJ1141&lt;&gt;"",HLOOKUP(AJ1141,Controle!$2:$3,2,FALSE)+3,"")</f>
        <v/>
      </c>
      <c r="AJ1141" s="105" t="str">
        <f t="shared" si="270"/>
        <v/>
      </c>
      <c r="AK1141" s="101" t="str">
        <f t="shared" si="271"/>
        <v/>
      </c>
      <c r="AL1141" s="89" t="str">
        <f t="shared" si="262"/>
        <v/>
      </c>
      <c r="AM1141" s="89" t="str">
        <f t="shared" si="263"/>
        <v/>
      </c>
      <c r="AN1141" s="89" t="str">
        <f t="shared" si="264"/>
        <v/>
      </c>
      <c r="AO1141" s="89" t="str">
        <f t="shared" si="265"/>
        <v/>
      </c>
      <c r="AP1141" s="89" t="str">
        <f t="shared" si="266"/>
        <v/>
      </c>
    </row>
    <row r="1142" spans="1:42">
      <c r="A1142" t="str">
        <f>IF(B1142&lt;&gt;"",VLOOKUP(B1142,'Agents Postes'!E$3:F$17,2,FALSE),"")</f>
        <v/>
      </c>
      <c r="B1142" s="47"/>
      <c r="C1142" s="53"/>
      <c r="D1142" s="49"/>
      <c r="E1142" s="49"/>
      <c r="F1142" s="54"/>
      <c r="G1142" s="50"/>
      <c r="H1142" s="54"/>
      <c r="I1142" s="50"/>
      <c r="J1142" s="56"/>
      <c r="K1142" s="49"/>
      <c r="L1142" s="55"/>
      <c r="M1142" s="52"/>
      <c r="N1142" s="131"/>
      <c r="P1142" s="64" t="str">
        <f t="shared" si="267"/>
        <v>NC</v>
      </c>
      <c r="X1142" s="89"/>
      <c r="Y1142" s="89" t="str">
        <f t="shared" si="257"/>
        <v/>
      </c>
      <c r="Z1142" s="89" t="str">
        <f t="shared" si="258"/>
        <v/>
      </c>
      <c r="AA1142" s="89" t="str">
        <f t="shared" si="259"/>
        <v/>
      </c>
      <c r="AB1142" s="89" t="str">
        <f t="shared" si="260"/>
        <v/>
      </c>
      <c r="AC1142" s="89" t="str">
        <f t="shared" si="261"/>
        <v/>
      </c>
      <c r="AD1142" s="100" t="str">
        <f t="shared" si="268"/>
        <v/>
      </c>
      <c r="AE1142" s="104" t="str">
        <f t="shared" si="269"/>
        <v/>
      </c>
      <c r="AF1142" s="108" t="str">
        <f>IF(AE1142&lt;&gt;"",HLOOKUP(AE1142,Controle!$2:$3,2,FALSE)+3,"")</f>
        <v/>
      </c>
      <c r="AG1142" s="104" t="str">
        <f>IF(AE1142&lt;&gt;"",HLOOKUP(AE1142,Controle!$2:$3,2,FALSE)+HLOOKUP(AE1142,Controle!$2:$3,2,FALSE)*14-8,"")</f>
        <v/>
      </c>
      <c r="AH1142" s="105" t="str">
        <f>IF(AJ1142&lt;&gt;"",HLOOKUP(AJ1142,Controle!$2:$3,2,FALSE)+HLOOKUP(AJ1142,Controle!$2:$3,2,FALSE)*14-8,"")</f>
        <v/>
      </c>
      <c r="AI1142" s="108" t="str">
        <f>IF(AJ1142&lt;&gt;"",HLOOKUP(AJ1142,Controle!$2:$3,2,FALSE)+3,"")</f>
        <v/>
      </c>
      <c r="AJ1142" s="105" t="str">
        <f t="shared" si="270"/>
        <v/>
      </c>
      <c r="AK1142" s="101" t="str">
        <f t="shared" si="271"/>
        <v/>
      </c>
      <c r="AL1142" s="89" t="str">
        <f t="shared" si="262"/>
        <v/>
      </c>
      <c r="AM1142" s="89" t="str">
        <f t="shared" si="263"/>
        <v/>
      </c>
      <c r="AN1142" s="89" t="str">
        <f t="shared" si="264"/>
        <v/>
      </c>
      <c r="AO1142" s="89" t="str">
        <f t="shared" si="265"/>
        <v/>
      </c>
      <c r="AP1142" s="89" t="str">
        <f t="shared" si="266"/>
        <v/>
      </c>
    </row>
    <row r="1143" spans="1:42">
      <c r="A1143" t="str">
        <f>IF(B1143&lt;&gt;"",VLOOKUP(B1143,'Agents Postes'!E$3:F$17,2,FALSE),"")</f>
        <v/>
      </c>
      <c r="B1143" s="57"/>
      <c r="C1143" s="58"/>
      <c r="D1143" s="59"/>
      <c r="E1143" s="59"/>
      <c r="F1143" s="60"/>
      <c r="G1143" s="61"/>
      <c r="H1143" s="60"/>
      <c r="I1143" s="61"/>
      <c r="J1143" s="63"/>
      <c r="K1143" s="59"/>
      <c r="L1143" s="62"/>
      <c r="M1143" s="52"/>
      <c r="N1143" s="130"/>
      <c r="P1143" s="65" t="str">
        <f t="shared" si="267"/>
        <v>NC</v>
      </c>
      <c r="X1143" s="89"/>
      <c r="Y1143" s="89" t="str">
        <f t="shared" si="257"/>
        <v/>
      </c>
      <c r="Z1143" s="89" t="str">
        <f t="shared" si="258"/>
        <v/>
      </c>
      <c r="AA1143" s="89" t="str">
        <f t="shared" si="259"/>
        <v/>
      </c>
      <c r="AB1143" s="89" t="str">
        <f t="shared" si="260"/>
        <v/>
      </c>
      <c r="AC1143" s="89" t="str">
        <f t="shared" si="261"/>
        <v/>
      </c>
      <c r="AD1143" s="100" t="str">
        <f t="shared" si="268"/>
        <v/>
      </c>
      <c r="AE1143" s="104" t="str">
        <f t="shared" si="269"/>
        <v/>
      </c>
      <c r="AF1143" s="108" t="str">
        <f>IF(AE1143&lt;&gt;"",HLOOKUP(AE1143,Controle!$2:$3,2,FALSE)+3,"")</f>
        <v/>
      </c>
      <c r="AG1143" s="104" t="str">
        <f>IF(AE1143&lt;&gt;"",HLOOKUP(AE1143,Controle!$2:$3,2,FALSE)+HLOOKUP(AE1143,Controle!$2:$3,2,FALSE)*14-8,"")</f>
        <v/>
      </c>
      <c r="AH1143" s="105" t="str">
        <f>IF(AJ1143&lt;&gt;"",HLOOKUP(AJ1143,Controle!$2:$3,2,FALSE)+HLOOKUP(AJ1143,Controle!$2:$3,2,FALSE)*14-8,"")</f>
        <v/>
      </c>
      <c r="AI1143" s="108" t="str">
        <f>IF(AJ1143&lt;&gt;"",HLOOKUP(AJ1143,Controle!$2:$3,2,FALSE)+3,"")</f>
        <v/>
      </c>
      <c r="AJ1143" s="105" t="str">
        <f t="shared" si="270"/>
        <v/>
      </c>
      <c r="AK1143" s="101" t="str">
        <f t="shared" si="271"/>
        <v/>
      </c>
      <c r="AL1143" s="89" t="str">
        <f t="shared" si="262"/>
        <v/>
      </c>
      <c r="AM1143" s="89" t="str">
        <f t="shared" si="263"/>
        <v/>
      </c>
      <c r="AN1143" s="89" t="str">
        <f t="shared" si="264"/>
        <v/>
      </c>
      <c r="AO1143" s="89" t="str">
        <f t="shared" si="265"/>
        <v/>
      </c>
      <c r="AP1143" s="89" t="str">
        <f t="shared" si="266"/>
        <v/>
      </c>
    </row>
    <row r="1144" spans="1:42">
      <c r="A1144" t="str">
        <f>IF(B1144&lt;&gt;"",VLOOKUP(B1144,'Agents Postes'!E$3:F$17,2,FALSE),"")</f>
        <v/>
      </c>
      <c r="B1144" s="47"/>
      <c r="C1144" s="53"/>
      <c r="D1144" s="49"/>
      <c r="E1144" s="49"/>
      <c r="F1144" s="54"/>
      <c r="G1144" s="50"/>
      <c r="H1144" s="54"/>
      <c r="I1144" s="50"/>
      <c r="J1144" s="56"/>
      <c r="K1144" s="49"/>
      <c r="L1144" s="55"/>
      <c r="M1144" s="52"/>
      <c r="N1144" s="131"/>
      <c r="P1144" s="64" t="str">
        <f t="shared" si="267"/>
        <v>NC</v>
      </c>
      <c r="X1144" s="89"/>
      <c r="Y1144" s="89" t="str">
        <f t="shared" si="257"/>
        <v/>
      </c>
      <c r="Z1144" s="89" t="str">
        <f t="shared" si="258"/>
        <v/>
      </c>
      <c r="AA1144" s="89" t="str">
        <f t="shared" si="259"/>
        <v/>
      </c>
      <c r="AB1144" s="89" t="str">
        <f t="shared" si="260"/>
        <v/>
      </c>
      <c r="AC1144" s="89" t="str">
        <f t="shared" si="261"/>
        <v/>
      </c>
      <c r="AD1144" s="100" t="str">
        <f t="shared" si="268"/>
        <v/>
      </c>
      <c r="AE1144" s="104" t="str">
        <f t="shared" si="269"/>
        <v/>
      </c>
      <c r="AF1144" s="108" t="str">
        <f>IF(AE1144&lt;&gt;"",HLOOKUP(AE1144,Controle!$2:$3,2,FALSE)+3,"")</f>
        <v/>
      </c>
      <c r="AG1144" s="104" t="str">
        <f>IF(AE1144&lt;&gt;"",HLOOKUP(AE1144,Controle!$2:$3,2,FALSE)+HLOOKUP(AE1144,Controle!$2:$3,2,FALSE)*14-8,"")</f>
        <v/>
      </c>
      <c r="AH1144" s="105" t="str">
        <f>IF(AJ1144&lt;&gt;"",HLOOKUP(AJ1144,Controle!$2:$3,2,FALSE)+HLOOKUP(AJ1144,Controle!$2:$3,2,FALSE)*14-8,"")</f>
        <v/>
      </c>
      <c r="AI1144" s="108" t="str">
        <f>IF(AJ1144&lt;&gt;"",HLOOKUP(AJ1144,Controle!$2:$3,2,FALSE)+3,"")</f>
        <v/>
      </c>
      <c r="AJ1144" s="105" t="str">
        <f t="shared" si="270"/>
        <v/>
      </c>
      <c r="AK1144" s="101" t="str">
        <f t="shared" si="271"/>
        <v/>
      </c>
      <c r="AL1144" s="89" t="str">
        <f t="shared" si="262"/>
        <v/>
      </c>
      <c r="AM1144" s="89" t="str">
        <f t="shared" si="263"/>
        <v/>
      </c>
      <c r="AN1144" s="89" t="str">
        <f t="shared" si="264"/>
        <v/>
      </c>
      <c r="AO1144" s="89" t="str">
        <f t="shared" si="265"/>
        <v/>
      </c>
      <c r="AP1144" s="89" t="str">
        <f t="shared" si="266"/>
        <v/>
      </c>
    </row>
    <row r="1145" spans="1:42">
      <c r="A1145" t="str">
        <f>IF(B1145&lt;&gt;"",VLOOKUP(B1145,'Agents Postes'!E$3:F$17,2,FALSE),"")</f>
        <v/>
      </c>
      <c r="B1145" s="57"/>
      <c r="C1145" s="58"/>
      <c r="D1145" s="59"/>
      <c r="E1145" s="59"/>
      <c r="F1145" s="60"/>
      <c r="G1145" s="61"/>
      <c r="H1145" s="60"/>
      <c r="I1145" s="61"/>
      <c r="J1145" s="63"/>
      <c r="K1145" s="59"/>
      <c r="L1145" s="62"/>
      <c r="M1145" s="52"/>
      <c r="N1145" s="130"/>
      <c r="P1145" s="65" t="str">
        <f t="shared" si="267"/>
        <v>NC</v>
      </c>
      <c r="X1145" s="89"/>
      <c r="Y1145" s="89" t="str">
        <f t="shared" si="257"/>
        <v/>
      </c>
      <c r="Z1145" s="89" t="str">
        <f t="shared" si="258"/>
        <v/>
      </c>
      <c r="AA1145" s="89" t="str">
        <f t="shared" si="259"/>
        <v/>
      </c>
      <c r="AB1145" s="89" t="str">
        <f t="shared" si="260"/>
        <v/>
      </c>
      <c r="AC1145" s="89" t="str">
        <f t="shared" si="261"/>
        <v/>
      </c>
      <c r="AD1145" s="100" t="str">
        <f t="shared" si="268"/>
        <v/>
      </c>
      <c r="AE1145" s="104" t="str">
        <f t="shared" si="269"/>
        <v/>
      </c>
      <c r="AF1145" s="108" t="str">
        <f>IF(AE1145&lt;&gt;"",HLOOKUP(AE1145,Controle!$2:$3,2,FALSE)+3,"")</f>
        <v/>
      </c>
      <c r="AG1145" s="104" t="str">
        <f>IF(AE1145&lt;&gt;"",HLOOKUP(AE1145,Controle!$2:$3,2,FALSE)+HLOOKUP(AE1145,Controle!$2:$3,2,FALSE)*14-8,"")</f>
        <v/>
      </c>
      <c r="AH1145" s="105" t="str">
        <f>IF(AJ1145&lt;&gt;"",HLOOKUP(AJ1145,Controle!$2:$3,2,FALSE)+HLOOKUP(AJ1145,Controle!$2:$3,2,FALSE)*14-8,"")</f>
        <v/>
      </c>
      <c r="AI1145" s="108" t="str">
        <f>IF(AJ1145&lt;&gt;"",HLOOKUP(AJ1145,Controle!$2:$3,2,FALSE)+3,"")</f>
        <v/>
      </c>
      <c r="AJ1145" s="105" t="str">
        <f t="shared" si="270"/>
        <v/>
      </c>
      <c r="AK1145" s="101" t="str">
        <f t="shared" si="271"/>
        <v/>
      </c>
      <c r="AL1145" s="89" t="str">
        <f t="shared" si="262"/>
        <v/>
      </c>
      <c r="AM1145" s="89" t="str">
        <f t="shared" si="263"/>
        <v/>
      </c>
      <c r="AN1145" s="89" t="str">
        <f t="shared" si="264"/>
        <v/>
      </c>
      <c r="AO1145" s="89" t="str">
        <f t="shared" si="265"/>
        <v/>
      </c>
      <c r="AP1145" s="89" t="str">
        <f t="shared" si="266"/>
        <v/>
      </c>
    </row>
    <row r="1146" spans="1:42">
      <c r="A1146" t="str">
        <f>IF(B1146&lt;&gt;"",VLOOKUP(B1146,'Agents Postes'!E$3:F$17,2,FALSE),"")</f>
        <v/>
      </c>
      <c r="B1146" s="47"/>
      <c r="C1146" s="53"/>
      <c r="D1146" s="49"/>
      <c r="E1146" s="49"/>
      <c r="F1146" s="54"/>
      <c r="G1146" s="50"/>
      <c r="H1146" s="54"/>
      <c r="I1146" s="50"/>
      <c r="J1146" s="56"/>
      <c r="K1146" s="49"/>
      <c r="L1146" s="55"/>
      <c r="M1146" s="52"/>
      <c r="N1146" s="131"/>
      <c r="P1146" s="64" t="str">
        <f t="shared" si="267"/>
        <v>NC</v>
      </c>
      <c r="X1146" s="89"/>
      <c r="Y1146" s="89" t="str">
        <f t="shared" si="257"/>
        <v/>
      </c>
      <c r="Z1146" s="89" t="str">
        <f t="shared" si="258"/>
        <v/>
      </c>
      <c r="AA1146" s="89" t="str">
        <f t="shared" si="259"/>
        <v/>
      </c>
      <c r="AB1146" s="89" t="str">
        <f t="shared" si="260"/>
        <v/>
      </c>
      <c r="AC1146" s="89" t="str">
        <f t="shared" si="261"/>
        <v/>
      </c>
      <c r="AD1146" s="100" t="str">
        <f t="shared" si="268"/>
        <v/>
      </c>
      <c r="AE1146" s="104" t="str">
        <f t="shared" si="269"/>
        <v/>
      </c>
      <c r="AF1146" s="108" t="str">
        <f>IF(AE1146&lt;&gt;"",HLOOKUP(AE1146,Controle!$2:$3,2,FALSE)+3,"")</f>
        <v/>
      </c>
      <c r="AG1146" s="104" t="str">
        <f>IF(AE1146&lt;&gt;"",HLOOKUP(AE1146,Controle!$2:$3,2,FALSE)+HLOOKUP(AE1146,Controle!$2:$3,2,FALSE)*14-8,"")</f>
        <v/>
      </c>
      <c r="AH1146" s="105" t="str">
        <f>IF(AJ1146&lt;&gt;"",HLOOKUP(AJ1146,Controle!$2:$3,2,FALSE)+HLOOKUP(AJ1146,Controle!$2:$3,2,FALSE)*14-8,"")</f>
        <v/>
      </c>
      <c r="AI1146" s="108" t="str">
        <f>IF(AJ1146&lt;&gt;"",HLOOKUP(AJ1146,Controle!$2:$3,2,FALSE)+3,"")</f>
        <v/>
      </c>
      <c r="AJ1146" s="105" t="str">
        <f t="shared" si="270"/>
        <v/>
      </c>
      <c r="AK1146" s="101" t="str">
        <f t="shared" si="271"/>
        <v/>
      </c>
      <c r="AL1146" s="89" t="str">
        <f t="shared" si="262"/>
        <v/>
      </c>
      <c r="AM1146" s="89" t="str">
        <f t="shared" si="263"/>
        <v/>
      </c>
      <c r="AN1146" s="89" t="str">
        <f t="shared" si="264"/>
        <v/>
      </c>
      <c r="AO1146" s="89" t="str">
        <f t="shared" si="265"/>
        <v/>
      </c>
      <c r="AP1146" s="89" t="str">
        <f t="shared" si="266"/>
        <v/>
      </c>
    </row>
    <row r="1147" spans="1:42">
      <c r="A1147" t="str">
        <f>IF(B1147&lt;&gt;"",VLOOKUP(B1147,'Agents Postes'!E$3:F$17,2,FALSE),"")</f>
        <v/>
      </c>
      <c r="B1147" s="57"/>
      <c r="C1147" s="58"/>
      <c r="D1147" s="59"/>
      <c r="E1147" s="59"/>
      <c r="F1147" s="60"/>
      <c r="G1147" s="61"/>
      <c r="H1147" s="60"/>
      <c r="I1147" s="61"/>
      <c r="J1147" s="63"/>
      <c r="K1147" s="59"/>
      <c r="L1147" s="62"/>
      <c r="M1147" s="52"/>
      <c r="N1147" s="130"/>
      <c r="P1147" s="65" t="str">
        <f t="shared" si="267"/>
        <v>NC</v>
      </c>
      <c r="X1147" s="89"/>
      <c r="Y1147" s="89" t="str">
        <f t="shared" si="257"/>
        <v/>
      </c>
      <c r="Z1147" s="89" t="str">
        <f t="shared" si="258"/>
        <v/>
      </c>
      <c r="AA1147" s="89" t="str">
        <f t="shared" si="259"/>
        <v/>
      </c>
      <c r="AB1147" s="89" t="str">
        <f t="shared" si="260"/>
        <v/>
      </c>
      <c r="AC1147" s="89" t="str">
        <f t="shared" si="261"/>
        <v/>
      </c>
      <c r="AD1147" s="100" t="str">
        <f t="shared" si="268"/>
        <v/>
      </c>
      <c r="AE1147" s="104" t="str">
        <f t="shared" si="269"/>
        <v/>
      </c>
      <c r="AF1147" s="108" t="str">
        <f>IF(AE1147&lt;&gt;"",HLOOKUP(AE1147,Controle!$2:$3,2,FALSE)+3,"")</f>
        <v/>
      </c>
      <c r="AG1147" s="104" t="str">
        <f>IF(AE1147&lt;&gt;"",HLOOKUP(AE1147,Controle!$2:$3,2,FALSE)+HLOOKUP(AE1147,Controle!$2:$3,2,FALSE)*14-8,"")</f>
        <v/>
      </c>
      <c r="AH1147" s="105" t="str">
        <f>IF(AJ1147&lt;&gt;"",HLOOKUP(AJ1147,Controle!$2:$3,2,FALSE)+HLOOKUP(AJ1147,Controle!$2:$3,2,FALSE)*14-8,"")</f>
        <v/>
      </c>
      <c r="AI1147" s="108" t="str">
        <f>IF(AJ1147&lt;&gt;"",HLOOKUP(AJ1147,Controle!$2:$3,2,FALSE)+3,"")</f>
        <v/>
      </c>
      <c r="AJ1147" s="105" t="str">
        <f t="shared" si="270"/>
        <v/>
      </c>
      <c r="AK1147" s="101" t="str">
        <f t="shared" si="271"/>
        <v/>
      </c>
      <c r="AL1147" s="89" t="str">
        <f t="shared" si="262"/>
        <v/>
      </c>
      <c r="AM1147" s="89" t="str">
        <f t="shared" si="263"/>
        <v/>
      </c>
      <c r="AN1147" s="89" t="str">
        <f t="shared" si="264"/>
        <v/>
      </c>
      <c r="AO1147" s="89" t="str">
        <f t="shared" si="265"/>
        <v/>
      </c>
      <c r="AP1147" s="89" t="str">
        <f t="shared" si="266"/>
        <v/>
      </c>
    </row>
    <row r="1148" spans="1:42">
      <c r="A1148" t="str">
        <f>IF(B1148&lt;&gt;"",VLOOKUP(B1148,'Agents Postes'!E$3:F$17,2,FALSE),"")</f>
        <v/>
      </c>
      <c r="B1148" s="47"/>
      <c r="C1148" s="53"/>
      <c r="D1148" s="49"/>
      <c r="E1148" s="49"/>
      <c r="F1148" s="54"/>
      <c r="G1148" s="50"/>
      <c r="H1148" s="54"/>
      <c r="I1148" s="50"/>
      <c r="J1148" s="56"/>
      <c r="K1148" s="49"/>
      <c r="L1148" s="55"/>
      <c r="M1148" s="52"/>
      <c r="N1148" s="131"/>
      <c r="P1148" s="64" t="str">
        <f t="shared" si="267"/>
        <v>NC</v>
      </c>
      <c r="X1148" s="89"/>
      <c r="Y1148" s="89" t="str">
        <f t="shared" si="257"/>
        <v/>
      </c>
      <c r="Z1148" s="89" t="str">
        <f t="shared" si="258"/>
        <v/>
      </c>
      <c r="AA1148" s="89" t="str">
        <f t="shared" si="259"/>
        <v/>
      </c>
      <c r="AB1148" s="89" t="str">
        <f t="shared" si="260"/>
        <v/>
      </c>
      <c r="AC1148" s="89" t="str">
        <f t="shared" si="261"/>
        <v/>
      </c>
      <c r="AD1148" s="100" t="str">
        <f t="shared" si="268"/>
        <v/>
      </c>
      <c r="AE1148" s="104" t="str">
        <f t="shared" si="269"/>
        <v/>
      </c>
      <c r="AF1148" s="108" t="str">
        <f>IF(AE1148&lt;&gt;"",HLOOKUP(AE1148,Controle!$2:$3,2,FALSE)+3,"")</f>
        <v/>
      </c>
      <c r="AG1148" s="104" t="str">
        <f>IF(AE1148&lt;&gt;"",HLOOKUP(AE1148,Controle!$2:$3,2,FALSE)+HLOOKUP(AE1148,Controle!$2:$3,2,FALSE)*14-8,"")</f>
        <v/>
      </c>
      <c r="AH1148" s="105" t="str">
        <f>IF(AJ1148&lt;&gt;"",HLOOKUP(AJ1148,Controle!$2:$3,2,FALSE)+HLOOKUP(AJ1148,Controle!$2:$3,2,FALSE)*14-8,"")</f>
        <v/>
      </c>
      <c r="AI1148" s="108" t="str">
        <f>IF(AJ1148&lt;&gt;"",HLOOKUP(AJ1148,Controle!$2:$3,2,FALSE)+3,"")</f>
        <v/>
      </c>
      <c r="AJ1148" s="105" t="str">
        <f t="shared" si="270"/>
        <v/>
      </c>
      <c r="AK1148" s="101" t="str">
        <f t="shared" si="271"/>
        <v/>
      </c>
      <c r="AL1148" s="89" t="str">
        <f t="shared" si="262"/>
        <v/>
      </c>
      <c r="AM1148" s="89" t="str">
        <f t="shared" si="263"/>
        <v/>
      </c>
      <c r="AN1148" s="89" t="str">
        <f t="shared" si="264"/>
        <v/>
      </c>
      <c r="AO1148" s="89" t="str">
        <f t="shared" si="265"/>
        <v/>
      </c>
      <c r="AP1148" s="89" t="str">
        <f t="shared" si="266"/>
        <v/>
      </c>
    </row>
    <row r="1149" spans="1:42">
      <c r="A1149" t="str">
        <f>IF(B1149&lt;&gt;"",VLOOKUP(B1149,'Agents Postes'!E$3:F$17,2,FALSE),"")</f>
        <v/>
      </c>
      <c r="B1149" s="57"/>
      <c r="C1149" s="58"/>
      <c r="D1149" s="59"/>
      <c r="E1149" s="59"/>
      <c r="F1149" s="60"/>
      <c r="G1149" s="61"/>
      <c r="H1149" s="60"/>
      <c r="I1149" s="61"/>
      <c r="J1149" s="63"/>
      <c r="K1149" s="59"/>
      <c r="L1149" s="62"/>
      <c r="M1149" s="52"/>
      <c r="N1149" s="130"/>
      <c r="P1149" s="65" t="str">
        <f t="shared" si="267"/>
        <v>NC</v>
      </c>
      <c r="X1149" s="89"/>
      <c r="Y1149" s="89" t="str">
        <f t="shared" si="257"/>
        <v/>
      </c>
      <c r="Z1149" s="89" t="str">
        <f t="shared" si="258"/>
        <v/>
      </c>
      <c r="AA1149" s="89" t="str">
        <f t="shared" si="259"/>
        <v/>
      </c>
      <c r="AB1149" s="89" t="str">
        <f t="shared" si="260"/>
        <v/>
      </c>
      <c r="AC1149" s="89" t="str">
        <f t="shared" si="261"/>
        <v/>
      </c>
      <c r="AD1149" s="100" t="str">
        <f t="shared" si="268"/>
        <v/>
      </c>
      <c r="AE1149" s="104" t="str">
        <f t="shared" si="269"/>
        <v/>
      </c>
      <c r="AF1149" s="108" t="str">
        <f>IF(AE1149&lt;&gt;"",HLOOKUP(AE1149,Controle!$2:$3,2,FALSE)+3,"")</f>
        <v/>
      </c>
      <c r="AG1149" s="104" t="str">
        <f>IF(AE1149&lt;&gt;"",HLOOKUP(AE1149,Controle!$2:$3,2,FALSE)+HLOOKUP(AE1149,Controle!$2:$3,2,FALSE)*14-8,"")</f>
        <v/>
      </c>
      <c r="AH1149" s="105" t="str">
        <f>IF(AJ1149&lt;&gt;"",HLOOKUP(AJ1149,Controle!$2:$3,2,FALSE)+HLOOKUP(AJ1149,Controle!$2:$3,2,FALSE)*14-8,"")</f>
        <v/>
      </c>
      <c r="AI1149" s="108" t="str">
        <f>IF(AJ1149&lt;&gt;"",HLOOKUP(AJ1149,Controle!$2:$3,2,FALSE)+3,"")</f>
        <v/>
      </c>
      <c r="AJ1149" s="105" t="str">
        <f t="shared" si="270"/>
        <v/>
      </c>
      <c r="AK1149" s="101" t="str">
        <f t="shared" si="271"/>
        <v/>
      </c>
      <c r="AL1149" s="89" t="str">
        <f t="shared" si="262"/>
        <v/>
      </c>
      <c r="AM1149" s="89" t="str">
        <f t="shared" si="263"/>
        <v/>
      </c>
      <c r="AN1149" s="89" t="str">
        <f t="shared" si="264"/>
        <v/>
      </c>
      <c r="AO1149" s="89" t="str">
        <f t="shared" si="265"/>
        <v/>
      </c>
      <c r="AP1149" s="89" t="str">
        <f t="shared" si="266"/>
        <v/>
      </c>
    </row>
    <row r="1150" spans="1:42">
      <c r="A1150" t="str">
        <f>IF(B1150&lt;&gt;"",VLOOKUP(B1150,'Agents Postes'!E$3:F$17,2,FALSE),"")</f>
        <v/>
      </c>
      <c r="B1150" s="47"/>
      <c r="C1150" s="53"/>
      <c r="D1150" s="49"/>
      <c r="E1150" s="49"/>
      <c r="F1150" s="54"/>
      <c r="G1150" s="50"/>
      <c r="H1150" s="54"/>
      <c r="I1150" s="50"/>
      <c r="J1150" s="56"/>
      <c r="K1150" s="49"/>
      <c r="L1150" s="55"/>
      <c r="M1150" s="52"/>
      <c r="N1150" s="131"/>
      <c r="P1150" s="64" t="str">
        <f t="shared" si="267"/>
        <v>NC</v>
      </c>
      <c r="X1150" s="89"/>
      <c r="Y1150" s="89" t="str">
        <f t="shared" si="257"/>
        <v/>
      </c>
      <c r="Z1150" s="89" t="str">
        <f t="shared" si="258"/>
        <v/>
      </c>
      <c r="AA1150" s="89" t="str">
        <f t="shared" si="259"/>
        <v/>
      </c>
      <c r="AB1150" s="89" t="str">
        <f t="shared" si="260"/>
        <v/>
      </c>
      <c r="AC1150" s="89" t="str">
        <f t="shared" si="261"/>
        <v/>
      </c>
      <c r="AD1150" s="100" t="str">
        <f t="shared" si="268"/>
        <v/>
      </c>
      <c r="AE1150" s="104" t="str">
        <f t="shared" si="269"/>
        <v/>
      </c>
      <c r="AF1150" s="108" t="str">
        <f>IF(AE1150&lt;&gt;"",HLOOKUP(AE1150,Controle!$2:$3,2,FALSE)+3,"")</f>
        <v/>
      </c>
      <c r="AG1150" s="104" t="str">
        <f>IF(AE1150&lt;&gt;"",HLOOKUP(AE1150,Controle!$2:$3,2,FALSE)+HLOOKUP(AE1150,Controle!$2:$3,2,FALSE)*14-8,"")</f>
        <v/>
      </c>
      <c r="AH1150" s="105" t="str">
        <f>IF(AJ1150&lt;&gt;"",HLOOKUP(AJ1150,Controle!$2:$3,2,FALSE)+HLOOKUP(AJ1150,Controle!$2:$3,2,FALSE)*14-8,"")</f>
        <v/>
      </c>
      <c r="AI1150" s="108" t="str">
        <f>IF(AJ1150&lt;&gt;"",HLOOKUP(AJ1150,Controle!$2:$3,2,FALSE)+3,"")</f>
        <v/>
      </c>
      <c r="AJ1150" s="105" t="str">
        <f t="shared" si="270"/>
        <v/>
      </c>
      <c r="AK1150" s="101" t="str">
        <f t="shared" si="271"/>
        <v/>
      </c>
      <c r="AL1150" s="89" t="str">
        <f t="shared" si="262"/>
        <v/>
      </c>
      <c r="AM1150" s="89" t="str">
        <f t="shared" si="263"/>
        <v/>
      </c>
      <c r="AN1150" s="89" t="str">
        <f t="shared" si="264"/>
        <v/>
      </c>
      <c r="AO1150" s="89" t="str">
        <f t="shared" si="265"/>
        <v/>
      </c>
      <c r="AP1150" s="89" t="str">
        <f t="shared" si="266"/>
        <v/>
      </c>
    </row>
    <row r="1151" spans="1:42">
      <c r="A1151" t="str">
        <f>IF(B1151&lt;&gt;"",VLOOKUP(B1151,'Agents Postes'!E$3:F$17,2,FALSE),"")</f>
        <v/>
      </c>
      <c r="B1151" s="57"/>
      <c r="C1151" s="58"/>
      <c r="D1151" s="59"/>
      <c r="E1151" s="59"/>
      <c r="F1151" s="60"/>
      <c r="G1151" s="61"/>
      <c r="H1151" s="60"/>
      <c r="I1151" s="61"/>
      <c r="J1151" s="63"/>
      <c r="K1151" s="59"/>
      <c r="L1151" s="62"/>
      <c r="M1151" s="52"/>
      <c r="N1151" s="130"/>
      <c r="P1151" s="65" t="str">
        <f t="shared" si="267"/>
        <v>NC</v>
      </c>
      <c r="X1151" s="89"/>
      <c r="Y1151" s="89" t="str">
        <f t="shared" si="257"/>
        <v/>
      </c>
      <c r="Z1151" s="89" t="str">
        <f t="shared" si="258"/>
        <v/>
      </c>
      <c r="AA1151" s="89" t="str">
        <f t="shared" si="259"/>
        <v/>
      </c>
      <c r="AB1151" s="89" t="str">
        <f t="shared" si="260"/>
        <v/>
      </c>
      <c r="AC1151" s="89" t="str">
        <f t="shared" si="261"/>
        <v/>
      </c>
      <c r="AD1151" s="100" t="str">
        <f t="shared" si="268"/>
        <v/>
      </c>
      <c r="AE1151" s="104" t="str">
        <f t="shared" si="269"/>
        <v/>
      </c>
      <c r="AF1151" s="108" t="str">
        <f>IF(AE1151&lt;&gt;"",HLOOKUP(AE1151,Controle!$2:$3,2,FALSE)+3,"")</f>
        <v/>
      </c>
      <c r="AG1151" s="104" t="str">
        <f>IF(AE1151&lt;&gt;"",HLOOKUP(AE1151,Controle!$2:$3,2,FALSE)+HLOOKUP(AE1151,Controle!$2:$3,2,FALSE)*14-8,"")</f>
        <v/>
      </c>
      <c r="AH1151" s="105" t="str">
        <f>IF(AJ1151&lt;&gt;"",HLOOKUP(AJ1151,Controle!$2:$3,2,FALSE)+HLOOKUP(AJ1151,Controle!$2:$3,2,FALSE)*14-8,"")</f>
        <v/>
      </c>
      <c r="AI1151" s="108" t="str">
        <f>IF(AJ1151&lt;&gt;"",HLOOKUP(AJ1151,Controle!$2:$3,2,FALSE)+3,"")</f>
        <v/>
      </c>
      <c r="AJ1151" s="105" t="str">
        <f t="shared" si="270"/>
        <v/>
      </c>
      <c r="AK1151" s="101" t="str">
        <f t="shared" si="271"/>
        <v/>
      </c>
      <c r="AL1151" s="89" t="str">
        <f t="shared" si="262"/>
        <v/>
      </c>
      <c r="AM1151" s="89" t="str">
        <f t="shared" si="263"/>
        <v/>
      </c>
      <c r="AN1151" s="89" t="str">
        <f t="shared" si="264"/>
        <v/>
      </c>
      <c r="AO1151" s="89" t="str">
        <f t="shared" si="265"/>
        <v/>
      </c>
      <c r="AP1151" s="89" t="str">
        <f t="shared" si="266"/>
        <v/>
      </c>
    </row>
    <row r="1152" spans="1:42">
      <c r="A1152" t="str">
        <f>IF(B1152&lt;&gt;"",VLOOKUP(B1152,'Agents Postes'!E$3:F$17,2,FALSE),"")</f>
        <v/>
      </c>
      <c r="B1152" s="47"/>
      <c r="C1152" s="53"/>
      <c r="D1152" s="49"/>
      <c r="E1152" s="49"/>
      <c r="F1152" s="54"/>
      <c r="G1152" s="50"/>
      <c r="H1152" s="54"/>
      <c r="I1152" s="50"/>
      <c r="J1152" s="56"/>
      <c r="K1152" s="49"/>
      <c r="L1152" s="55"/>
      <c r="M1152" s="52"/>
      <c r="N1152" s="131"/>
      <c r="P1152" s="64" t="str">
        <f t="shared" si="267"/>
        <v>NC</v>
      </c>
      <c r="X1152" s="89"/>
      <c r="Y1152" s="89" t="str">
        <f t="shared" si="257"/>
        <v/>
      </c>
      <c r="Z1152" s="89" t="str">
        <f t="shared" si="258"/>
        <v/>
      </c>
      <c r="AA1152" s="89" t="str">
        <f t="shared" si="259"/>
        <v/>
      </c>
      <c r="AB1152" s="89" t="str">
        <f t="shared" si="260"/>
        <v/>
      </c>
      <c r="AC1152" s="89" t="str">
        <f t="shared" si="261"/>
        <v/>
      </c>
      <c r="AD1152" s="100" t="str">
        <f t="shared" si="268"/>
        <v/>
      </c>
      <c r="AE1152" s="104" t="str">
        <f t="shared" si="269"/>
        <v/>
      </c>
      <c r="AF1152" s="108" t="str">
        <f>IF(AE1152&lt;&gt;"",HLOOKUP(AE1152,Controle!$2:$3,2,FALSE)+3,"")</f>
        <v/>
      </c>
      <c r="AG1152" s="104" t="str">
        <f>IF(AE1152&lt;&gt;"",HLOOKUP(AE1152,Controle!$2:$3,2,FALSE)+HLOOKUP(AE1152,Controle!$2:$3,2,FALSE)*14-8,"")</f>
        <v/>
      </c>
      <c r="AH1152" s="105" t="str">
        <f>IF(AJ1152&lt;&gt;"",HLOOKUP(AJ1152,Controle!$2:$3,2,FALSE)+HLOOKUP(AJ1152,Controle!$2:$3,2,FALSE)*14-8,"")</f>
        <v/>
      </c>
      <c r="AI1152" s="108" t="str">
        <f>IF(AJ1152&lt;&gt;"",HLOOKUP(AJ1152,Controle!$2:$3,2,FALSE)+3,"")</f>
        <v/>
      </c>
      <c r="AJ1152" s="105" t="str">
        <f t="shared" si="270"/>
        <v/>
      </c>
      <c r="AK1152" s="101" t="str">
        <f t="shared" si="271"/>
        <v/>
      </c>
      <c r="AL1152" s="89" t="str">
        <f t="shared" si="262"/>
        <v/>
      </c>
      <c r="AM1152" s="89" t="str">
        <f t="shared" si="263"/>
        <v/>
      </c>
      <c r="AN1152" s="89" t="str">
        <f t="shared" si="264"/>
        <v/>
      </c>
      <c r="AO1152" s="89" t="str">
        <f t="shared" si="265"/>
        <v/>
      </c>
      <c r="AP1152" s="89" t="str">
        <f t="shared" si="266"/>
        <v/>
      </c>
    </row>
    <row r="1153" spans="1:42">
      <c r="A1153" t="str">
        <f>IF(B1153&lt;&gt;"",VLOOKUP(B1153,'Agents Postes'!E$3:F$17,2,FALSE),"")</f>
        <v/>
      </c>
      <c r="B1153" s="57"/>
      <c r="C1153" s="58"/>
      <c r="D1153" s="59"/>
      <c r="E1153" s="59"/>
      <c r="F1153" s="60"/>
      <c r="G1153" s="61"/>
      <c r="H1153" s="60"/>
      <c r="I1153" s="61"/>
      <c r="J1153" s="63"/>
      <c r="K1153" s="59"/>
      <c r="L1153" s="62"/>
      <c r="M1153" s="52"/>
      <c r="N1153" s="130"/>
      <c r="P1153" s="65" t="str">
        <f t="shared" si="267"/>
        <v>NC</v>
      </c>
      <c r="X1153" s="89"/>
      <c r="Y1153" s="89" t="str">
        <f t="shared" si="257"/>
        <v/>
      </c>
      <c r="Z1153" s="89" t="str">
        <f t="shared" si="258"/>
        <v/>
      </c>
      <c r="AA1153" s="89" t="str">
        <f t="shared" si="259"/>
        <v/>
      </c>
      <c r="AB1153" s="89" t="str">
        <f t="shared" si="260"/>
        <v/>
      </c>
      <c r="AC1153" s="89" t="str">
        <f t="shared" si="261"/>
        <v/>
      </c>
      <c r="AD1153" s="100" t="str">
        <f t="shared" si="268"/>
        <v/>
      </c>
      <c r="AE1153" s="104" t="str">
        <f t="shared" si="269"/>
        <v/>
      </c>
      <c r="AF1153" s="108" t="str">
        <f>IF(AE1153&lt;&gt;"",HLOOKUP(AE1153,Controle!$2:$3,2,FALSE)+3,"")</f>
        <v/>
      </c>
      <c r="AG1153" s="104" t="str">
        <f>IF(AE1153&lt;&gt;"",HLOOKUP(AE1153,Controle!$2:$3,2,FALSE)+HLOOKUP(AE1153,Controle!$2:$3,2,FALSE)*14-8,"")</f>
        <v/>
      </c>
      <c r="AH1153" s="105" t="str">
        <f>IF(AJ1153&lt;&gt;"",HLOOKUP(AJ1153,Controle!$2:$3,2,FALSE)+HLOOKUP(AJ1153,Controle!$2:$3,2,FALSE)*14-8,"")</f>
        <v/>
      </c>
      <c r="AI1153" s="108" t="str">
        <f>IF(AJ1153&lt;&gt;"",HLOOKUP(AJ1153,Controle!$2:$3,2,FALSE)+3,"")</f>
        <v/>
      </c>
      <c r="AJ1153" s="105" t="str">
        <f t="shared" si="270"/>
        <v/>
      </c>
      <c r="AK1153" s="101" t="str">
        <f t="shared" si="271"/>
        <v/>
      </c>
      <c r="AL1153" s="89" t="str">
        <f t="shared" si="262"/>
        <v/>
      </c>
      <c r="AM1153" s="89" t="str">
        <f t="shared" si="263"/>
        <v/>
      </c>
      <c r="AN1153" s="89" t="str">
        <f t="shared" si="264"/>
        <v/>
      </c>
      <c r="AO1153" s="89" t="str">
        <f t="shared" si="265"/>
        <v/>
      </c>
      <c r="AP1153" s="89" t="str">
        <f t="shared" si="266"/>
        <v/>
      </c>
    </row>
    <row r="1154" spans="1:42">
      <c r="A1154" t="str">
        <f>IF(B1154&lt;&gt;"",VLOOKUP(B1154,'Agents Postes'!E$3:F$17,2,FALSE),"")</f>
        <v/>
      </c>
      <c r="B1154" s="47"/>
      <c r="C1154" s="53"/>
      <c r="D1154" s="49"/>
      <c r="E1154" s="49"/>
      <c r="F1154" s="54"/>
      <c r="G1154" s="50"/>
      <c r="H1154" s="54"/>
      <c r="I1154" s="50"/>
      <c r="J1154" s="56"/>
      <c r="K1154" s="49"/>
      <c r="L1154" s="55"/>
      <c r="M1154" s="52"/>
      <c r="N1154" s="131"/>
      <c r="P1154" s="64" t="str">
        <f t="shared" si="267"/>
        <v>NC</v>
      </c>
      <c r="X1154" s="89"/>
      <c r="Y1154" s="89" t="str">
        <f t="shared" ref="Y1154:Y1200" si="272">IF(D1154&lt;&gt;"",IF(NETWORKDAYS($D1154,$D1154,Feries)&gt;=1,1,0),"")</f>
        <v/>
      </c>
      <c r="Z1154" s="89" t="str">
        <f t="shared" ref="Z1154:Z1200" si="273">IF(D1154&lt;&gt;"",IF(NETWORKDAYS($D1154,$D1154+1,Feries)&gt;=1,1,0),"")</f>
        <v/>
      </c>
      <c r="AA1154" s="89" t="str">
        <f t="shared" ref="AA1154:AA1200" si="274">IF(D1154&lt;&gt;"",IF(NETWORKDAYS($D1154,$D1154+2,Feries)&gt;=1,1,0),"")</f>
        <v/>
      </c>
      <c r="AB1154" s="89" t="str">
        <f t="shared" ref="AB1154:AB1200" si="275">IF(D1154&lt;&gt;"",IF(NETWORKDAYS($D1154,$D1154+3,Feries)&gt;=1,1,0),"")</f>
        <v/>
      </c>
      <c r="AC1154" s="89" t="str">
        <f t="shared" ref="AC1154:AC1200" si="276">IF(D1154&lt;&gt;"",IF(NETWORKDAYS($D1154,$D1154+4,Feries)&gt;=1,1,0),"")</f>
        <v/>
      </c>
      <c r="AD1154" s="100" t="str">
        <f t="shared" si="268"/>
        <v/>
      </c>
      <c r="AE1154" s="104" t="str">
        <f t="shared" si="269"/>
        <v/>
      </c>
      <c r="AF1154" s="108" t="str">
        <f>IF(AE1154&lt;&gt;"",HLOOKUP(AE1154,Controle!$2:$3,2,FALSE)+3,"")</f>
        <v/>
      </c>
      <c r="AG1154" s="104" t="str">
        <f>IF(AE1154&lt;&gt;"",HLOOKUP(AE1154,Controle!$2:$3,2,FALSE)+HLOOKUP(AE1154,Controle!$2:$3,2,FALSE)*14-8,"")</f>
        <v/>
      </c>
      <c r="AH1154" s="105" t="str">
        <f>IF(AJ1154&lt;&gt;"",HLOOKUP(AJ1154,Controle!$2:$3,2,FALSE)+HLOOKUP(AJ1154,Controle!$2:$3,2,FALSE)*14-8,"")</f>
        <v/>
      </c>
      <c r="AI1154" s="108" t="str">
        <f>IF(AJ1154&lt;&gt;"",HLOOKUP(AJ1154,Controle!$2:$3,2,FALSE)+3,"")</f>
        <v/>
      </c>
      <c r="AJ1154" s="105" t="str">
        <f t="shared" si="270"/>
        <v/>
      </c>
      <c r="AK1154" s="101" t="str">
        <f t="shared" si="271"/>
        <v/>
      </c>
      <c r="AL1154" s="89" t="str">
        <f t="shared" ref="AL1154:AL1200" si="277">IF(E1154&lt;&gt;"",IF(OR(NETWORKDAYS($E1154,$E1154-4,Feries)=1,NETWORKDAYS($E1154,$E1154-4,Feries)&lt;0),1,0),"")</f>
        <v/>
      </c>
      <c r="AM1154" s="89" t="str">
        <f t="shared" ref="AM1154:AM1200" si="278">IF(E1154&lt;&gt;"",IF(OR(NETWORKDAYS($E1154,$E1154-3,Feries)=1,NETWORKDAYS($E1154,$E1154-3,Feries)&lt;0),1,0),"")</f>
        <v/>
      </c>
      <c r="AN1154" s="89" t="str">
        <f t="shared" ref="AN1154:AN1200" si="279">IF(E1154&lt;&gt;"",IF(OR(NETWORKDAYS($E1154,$E1154-2,Feries)=1,NETWORKDAYS($E1154,$E1154-2,Feries)&lt;0),1,0),"")</f>
        <v/>
      </c>
      <c r="AO1154" s="89" t="str">
        <f t="shared" ref="AO1154:AO1200" si="280">IF(E1154&lt;&gt;"",IF(OR(NETWORKDAYS($E1154,$E1154-1,Feries)=1,NETWORKDAYS($E1154,$E1154-1,Feries)&lt;0),1,0),"")</f>
        <v/>
      </c>
      <c r="AP1154" s="89" t="str">
        <f t="shared" ref="AP1154:AP1200" si="281">IF(E1154&lt;&gt;"",IF(OR(NETWORKDAYS($E1154,$E1154,Feries)=1,NETWORKDAYS($E1154,$E1154,Feries)&lt;0),1,0),"")</f>
        <v/>
      </c>
    </row>
    <row r="1155" spans="1:42">
      <c r="A1155" t="str">
        <f>IF(B1155&lt;&gt;"",VLOOKUP(B1155,'Agents Postes'!E$3:F$17,2,FALSE),"")</f>
        <v/>
      </c>
      <c r="B1155" s="57"/>
      <c r="C1155" s="58"/>
      <c r="D1155" s="59"/>
      <c r="E1155" s="59"/>
      <c r="F1155" s="60"/>
      <c r="G1155" s="61"/>
      <c r="H1155" s="60"/>
      <c r="I1155" s="61"/>
      <c r="J1155" s="63"/>
      <c r="K1155" s="59"/>
      <c r="L1155" s="62"/>
      <c r="M1155" s="52"/>
      <c r="N1155" s="130"/>
      <c r="P1155" s="65" t="str">
        <f t="shared" ref="P1155:P1200" si="282">IF(OR(B1155="",C1155="",E1155="",SUM(F1155:K1155)=0,AND(S$1&lt;&gt;"",D1155&lt;S$1),AND(S$3&lt;&gt;"",E1155&gt;S$3),AND(SUM(F1155:G1155)&gt;0,OR(F1155=0,G1155=0)),AND(SUM(H1155:I1155)&gt;0,OR(H1155=0,I1155=0)),AND(SUM(J1155:K1155)&gt;0,OR(J1155=0,K1155=0)),ISERROR(MONTH(D1155)),ISERROR(MONTH(E1155))),"NC","")</f>
        <v>NC</v>
      </c>
      <c r="X1155" s="89"/>
      <c r="Y1155" s="89" t="str">
        <f t="shared" si="272"/>
        <v/>
      </c>
      <c r="Z1155" s="89" t="str">
        <f t="shared" si="273"/>
        <v/>
      </c>
      <c r="AA1155" s="89" t="str">
        <f t="shared" si="274"/>
        <v/>
      </c>
      <c r="AB1155" s="89" t="str">
        <f t="shared" si="275"/>
        <v/>
      </c>
      <c r="AC1155" s="89" t="str">
        <f t="shared" si="276"/>
        <v/>
      </c>
      <c r="AD1155" s="100" t="str">
        <f t="shared" si="268"/>
        <v/>
      </c>
      <c r="AE1155" s="104" t="str">
        <f t="shared" si="269"/>
        <v/>
      </c>
      <c r="AF1155" s="108" t="str">
        <f>IF(AE1155&lt;&gt;"",HLOOKUP(AE1155,Controle!$2:$3,2,FALSE)+3,"")</f>
        <v/>
      </c>
      <c r="AG1155" s="104" t="str">
        <f>IF(AE1155&lt;&gt;"",HLOOKUP(AE1155,Controle!$2:$3,2,FALSE)+HLOOKUP(AE1155,Controle!$2:$3,2,FALSE)*14-8,"")</f>
        <v/>
      </c>
      <c r="AH1155" s="105" t="str">
        <f>IF(AJ1155&lt;&gt;"",HLOOKUP(AJ1155,Controle!$2:$3,2,FALSE)+HLOOKUP(AJ1155,Controle!$2:$3,2,FALSE)*14-8,"")</f>
        <v/>
      </c>
      <c r="AI1155" s="108" t="str">
        <f>IF(AJ1155&lt;&gt;"",HLOOKUP(AJ1155,Controle!$2:$3,2,FALSE)+3,"")</f>
        <v/>
      </c>
      <c r="AJ1155" s="105" t="str">
        <f t="shared" si="270"/>
        <v/>
      </c>
      <c r="AK1155" s="101" t="str">
        <f t="shared" si="271"/>
        <v/>
      </c>
      <c r="AL1155" s="89" t="str">
        <f t="shared" si="277"/>
        <v/>
      </c>
      <c r="AM1155" s="89" t="str">
        <f t="shared" si="278"/>
        <v/>
      </c>
      <c r="AN1155" s="89" t="str">
        <f t="shared" si="279"/>
        <v/>
      </c>
      <c r="AO1155" s="89" t="str">
        <f t="shared" si="280"/>
        <v/>
      </c>
      <c r="AP1155" s="89" t="str">
        <f t="shared" si="281"/>
        <v/>
      </c>
    </row>
    <row r="1156" spans="1:42">
      <c r="A1156" t="str">
        <f>IF(B1156&lt;&gt;"",VLOOKUP(B1156,'Agents Postes'!E$3:F$17,2,FALSE),"")</f>
        <v/>
      </c>
      <c r="B1156" s="47"/>
      <c r="C1156" s="53"/>
      <c r="D1156" s="49"/>
      <c r="E1156" s="49"/>
      <c r="F1156" s="54"/>
      <c r="G1156" s="50"/>
      <c r="H1156" s="54"/>
      <c r="I1156" s="50"/>
      <c r="J1156" s="56"/>
      <c r="K1156" s="49"/>
      <c r="L1156" s="55"/>
      <c r="M1156" s="52"/>
      <c r="N1156" s="131"/>
      <c r="P1156" s="64" t="str">
        <f t="shared" si="282"/>
        <v>NC</v>
      </c>
      <c r="X1156" s="89"/>
      <c r="Y1156" s="89" t="str">
        <f t="shared" si="272"/>
        <v/>
      </c>
      <c r="Z1156" s="89" t="str">
        <f t="shared" si="273"/>
        <v/>
      </c>
      <c r="AA1156" s="89" t="str">
        <f t="shared" si="274"/>
        <v/>
      </c>
      <c r="AB1156" s="89" t="str">
        <f t="shared" si="275"/>
        <v/>
      </c>
      <c r="AC1156" s="89" t="str">
        <f t="shared" si="276"/>
        <v/>
      </c>
      <c r="AD1156" s="100" t="str">
        <f t="shared" si="268"/>
        <v/>
      </c>
      <c r="AE1156" s="104" t="str">
        <f t="shared" si="269"/>
        <v/>
      </c>
      <c r="AF1156" s="108" t="str">
        <f>IF(AE1156&lt;&gt;"",HLOOKUP(AE1156,Controle!$2:$3,2,FALSE)+3,"")</f>
        <v/>
      </c>
      <c r="AG1156" s="104" t="str">
        <f>IF(AE1156&lt;&gt;"",HLOOKUP(AE1156,Controle!$2:$3,2,FALSE)+HLOOKUP(AE1156,Controle!$2:$3,2,FALSE)*14-8,"")</f>
        <v/>
      </c>
      <c r="AH1156" s="105" t="str">
        <f>IF(AJ1156&lt;&gt;"",HLOOKUP(AJ1156,Controle!$2:$3,2,FALSE)+HLOOKUP(AJ1156,Controle!$2:$3,2,FALSE)*14-8,"")</f>
        <v/>
      </c>
      <c r="AI1156" s="108" t="str">
        <f>IF(AJ1156&lt;&gt;"",HLOOKUP(AJ1156,Controle!$2:$3,2,FALSE)+3,"")</f>
        <v/>
      </c>
      <c r="AJ1156" s="105" t="str">
        <f t="shared" si="270"/>
        <v/>
      </c>
      <c r="AK1156" s="101" t="str">
        <f t="shared" si="271"/>
        <v/>
      </c>
      <c r="AL1156" s="89" t="str">
        <f t="shared" si="277"/>
        <v/>
      </c>
      <c r="AM1156" s="89" t="str">
        <f t="shared" si="278"/>
        <v/>
      </c>
      <c r="AN1156" s="89" t="str">
        <f t="shared" si="279"/>
        <v/>
      </c>
      <c r="AO1156" s="89" t="str">
        <f t="shared" si="280"/>
        <v/>
      </c>
      <c r="AP1156" s="89" t="str">
        <f t="shared" si="281"/>
        <v/>
      </c>
    </row>
    <row r="1157" spans="1:42">
      <c r="A1157" t="str">
        <f>IF(B1157&lt;&gt;"",VLOOKUP(B1157,'Agents Postes'!E$3:F$17,2,FALSE),"")</f>
        <v/>
      </c>
      <c r="B1157" s="57"/>
      <c r="C1157" s="58"/>
      <c r="D1157" s="59"/>
      <c r="E1157" s="59"/>
      <c r="F1157" s="60"/>
      <c r="G1157" s="61"/>
      <c r="H1157" s="60"/>
      <c r="I1157" s="61"/>
      <c r="J1157" s="63"/>
      <c r="K1157" s="59"/>
      <c r="L1157" s="62"/>
      <c r="M1157" s="52"/>
      <c r="N1157" s="130"/>
      <c r="P1157" s="65" t="str">
        <f t="shared" si="282"/>
        <v>NC</v>
      </c>
      <c r="X1157" s="89"/>
      <c r="Y1157" s="89" t="str">
        <f t="shared" si="272"/>
        <v/>
      </c>
      <c r="Z1157" s="89" t="str">
        <f t="shared" si="273"/>
        <v/>
      </c>
      <c r="AA1157" s="89" t="str">
        <f t="shared" si="274"/>
        <v/>
      </c>
      <c r="AB1157" s="89" t="str">
        <f t="shared" si="275"/>
        <v/>
      </c>
      <c r="AC1157" s="89" t="str">
        <f t="shared" si="276"/>
        <v/>
      </c>
      <c r="AD1157" s="100" t="str">
        <f t="shared" ref="AD1157:AD1200" si="283">IF(D1157&lt;&gt;"",IF(Y1157=1,0,IF(Z1157=1,1,IF(AA1157=1,2,IF(AB1157=1,3,IF(AB1157=1,4,5))))),"")</f>
        <v/>
      </c>
      <c r="AE1157" s="104" t="str">
        <f t="shared" ref="AE1157:AE1200" si="284">IF(D1157&lt;&gt;"",D1157+AD1157,"")</f>
        <v/>
      </c>
      <c r="AF1157" s="108" t="str">
        <f>IF(AE1157&lt;&gt;"",HLOOKUP(AE1157,Controle!$2:$3,2,FALSE)+3,"")</f>
        <v/>
      </c>
      <c r="AG1157" s="104" t="str">
        <f>IF(AE1157&lt;&gt;"",HLOOKUP(AE1157,Controle!$2:$3,2,FALSE)+HLOOKUP(AE1157,Controle!$2:$3,2,FALSE)*14-8,"")</f>
        <v/>
      </c>
      <c r="AH1157" s="105" t="str">
        <f>IF(AJ1157&lt;&gt;"",HLOOKUP(AJ1157,Controle!$2:$3,2,FALSE)+HLOOKUP(AJ1157,Controle!$2:$3,2,FALSE)*14-8,"")</f>
        <v/>
      </c>
      <c r="AI1157" s="108" t="str">
        <f>IF(AJ1157&lt;&gt;"",HLOOKUP(AJ1157,Controle!$2:$3,2,FALSE)+3,"")</f>
        <v/>
      </c>
      <c r="AJ1157" s="105" t="str">
        <f t="shared" ref="AJ1157:AJ1200" si="285">IF(E1157&lt;&gt;"",E1157-AK1157,"")</f>
        <v/>
      </c>
      <c r="AK1157" s="101" t="str">
        <f t="shared" ref="AK1157:AK1200" si="286">IF(E1157&lt;&gt;"",IF(AP1157=1,0,IF(AO1157=1,1,IF(AN1157=1,2,IF(AM1157=1,1,IF(AL1157=1,4,5))))),"")</f>
        <v/>
      </c>
      <c r="AL1157" s="89" t="str">
        <f t="shared" si="277"/>
        <v/>
      </c>
      <c r="AM1157" s="89" t="str">
        <f t="shared" si="278"/>
        <v/>
      </c>
      <c r="AN1157" s="89" t="str">
        <f t="shared" si="279"/>
        <v/>
      </c>
      <c r="AO1157" s="89" t="str">
        <f t="shared" si="280"/>
        <v/>
      </c>
      <c r="AP1157" s="89" t="str">
        <f t="shared" si="281"/>
        <v/>
      </c>
    </row>
    <row r="1158" spans="1:42">
      <c r="A1158" t="str">
        <f>IF(B1158&lt;&gt;"",VLOOKUP(B1158,'Agents Postes'!E$3:F$17,2,FALSE),"")</f>
        <v/>
      </c>
      <c r="B1158" s="47"/>
      <c r="C1158" s="53"/>
      <c r="D1158" s="49"/>
      <c r="E1158" s="49"/>
      <c r="F1158" s="54"/>
      <c r="G1158" s="50"/>
      <c r="H1158" s="54"/>
      <c r="I1158" s="50"/>
      <c r="J1158" s="56"/>
      <c r="K1158" s="49"/>
      <c r="L1158" s="55"/>
      <c r="M1158" s="52"/>
      <c r="N1158" s="131"/>
      <c r="P1158" s="64" t="str">
        <f t="shared" si="282"/>
        <v>NC</v>
      </c>
      <c r="X1158" s="89"/>
      <c r="Y1158" s="89" t="str">
        <f t="shared" si="272"/>
        <v/>
      </c>
      <c r="Z1158" s="89" t="str">
        <f t="shared" si="273"/>
        <v/>
      </c>
      <c r="AA1158" s="89" t="str">
        <f t="shared" si="274"/>
        <v/>
      </c>
      <c r="AB1158" s="89" t="str">
        <f t="shared" si="275"/>
        <v/>
      </c>
      <c r="AC1158" s="89" t="str">
        <f t="shared" si="276"/>
        <v/>
      </c>
      <c r="AD1158" s="100" t="str">
        <f t="shared" si="283"/>
        <v/>
      </c>
      <c r="AE1158" s="104" t="str">
        <f t="shared" si="284"/>
        <v/>
      </c>
      <c r="AF1158" s="108" t="str">
        <f>IF(AE1158&lt;&gt;"",HLOOKUP(AE1158,Controle!$2:$3,2,FALSE)+3,"")</f>
        <v/>
      </c>
      <c r="AG1158" s="104" t="str">
        <f>IF(AE1158&lt;&gt;"",HLOOKUP(AE1158,Controle!$2:$3,2,FALSE)+HLOOKUP(AE1158,Controle!$2:$3,2,FALSE)*14-8,"")</f>
        <v/>
      </c>
      <c r="AH1158" s="105" t="str">
        <f>IF(AJ1158&lt;&gt;"",HLOOKUP(AJ1158,Controle!$2:$3,2,FALSE)+HLOOKUP(AJ1158,Controle!$2:$3,2,FALSE)*14-8,"")</f>
        <v/>
      </c>
      <c r="AI1158" s="108" t="str">
        <f>IF(AJ1158&lt;&gt;"",HLOOKUP(AJ1158,Controle!$2:$3,2,FALSE)+3,"")</f>
        <v/>
      </c>
      <c r="AJ1158" s="105" t="str">
        <f t="shared" si="285"/>
        <v/>
      </c>
      <c r="AK1158" s="101" t="str">
        <f t="shared" si="286"/>
        <v/>
      </c>
      <c r="AL1158" s="89" t="str">
        <f t="shared" si="277"/>
        <v/>
      </c>
      <c r="AM1158" s="89" t="str">
        <f t="shared" si="278"/>
        <v/>
      </c>
      <c r="AN1158" s="89" t="str">
        <f t="shared" si="279"/>
        <v/>
      </c>
      <c r="AO1158" s="89" t="str">
        <f t="shared" si="280"/>
        <v/>
      </c>
      <c r="AP1158" s="89" t="str">
        <f t="shared" si="281"/>
        <v/>
      </c>
    </row>
    <row r="1159" spans="1:42">
      <c r="A1159" t="str">
        <f>IF(B1159&lt;&gt;"",VLOOKUP(B1159,'Agents Postes'!E$3:F$17,2,FALSE),"")</f>
        <v/>
      </c>
      <c r="B1159" s="57"/>
      <c r="C1159" s="58"/>
      <c r="D1159" s="59"/>
      <c r="E1159" s="59"/>
      <c r="F1159" s="60"/>
      <c r="G1159" s="61"/>
      <c r="H1159" s="60"/>
      <c r="I1159" s="61"/>
      <c r="J1159" s="63"/>
      <c r="K1159" s="59"/>
      <c r="L1159" s="62"/>
      <c r="M1159" s="52"/>
      <c r="N1159" s="130"/>
      <c r="P1159" s="65" t="str">
        <f t="shared" si="282"/>
        <v>NC</v>
      </c>
      <c r="X1159" s="89"/>
      <c r="Y1159" s="89" t="str">
        <f t="shared" si="272"/>
        <v/>
      </c>
      <c r="Z1159" s="89" t="str">
        <f t="shared" si="273"/>
        <v/>
      </c>
      <c r="AA1159" s="89" t="str">
        <f t="shared" si="274"/>
        <v/>
      </c>
      <c r="AB1159" s="89" t="str">
        <f t="shared" si="275"/>
        <v/>
      </c>
      <c r="AC1159" s="89" t="str">
        <f t="shared" si="276"/>
        <v/>
      </c>
      <c r="AD1159" s="100" t="str">
        <f t="shared" si="283"/>
        <v/>
      </c>
      <c r="AE1159" s="104" t="str">
        <f t="shared" si="284"/>
        <v/>
      </c>
      <c r="AF1159" s="108" t="str">
        <f>IF(AE1159&lt;&gt;"",HLOOKUP(AE1159,Controle!$2:$3,2,FALSE)+3,"")</f>
        <v/>
      </c>
      <c r="AG1159" s="104" t="str">
        <f>IF(AE1159&lt;&gt;"",HLOOKUP(AE1159,Controle!$2:$3,2,FALSE)+HLOOKUP(AE1159,Controle!$2:$3,2,FALSE)*14-8,"")</f>
        <v/>
      </c>
      <c r="AH1159" s="105" t="str">
        <f>IF(AJ1159&lt;&gt;"",HLOOKUP(AJ1159,Controle!$2:$3,2,FALSE)+HLOOKUP(AJ1159,Controle!$2:$3,2,FALSE)*14-8,"")</f>
        <v/>
      </c>
      <c r="AI1159" s="108" t="str">
        <f>IF(AJ1159&lt;&gt;"",HLOOKUP(AJ1159,Controle!$2:$3,2,FALSE)+3,"")</f>
        <v/>
      </c>
      <c r="AJ1159" s="105" t="str">
        <f t="shared" si="285"/>
        <v/>
      </c>
      <c r="AK1159" s="101" t="str">
        <f t="shared" si="286"/>
        <v/>
      </c>
      <c r="AL1159" s="89" t="str">
        <f t="shared" si="277"/>
        <v/>
      </c>
      <c r="AM1159" s="89" t="str">
        <f t="shared" si="278"/>
        <v/>
      </c>
      <c r="AN1159" s="89" t="str">
        <f t="shared" si="279"/>
        <v/>
      </c>
      <c r="AO1159" s="89" t="str">
        <f t="shared" si="280"/>
        <v/>
      </c>
      <c r="AP1159" s="89" t="str">
        <f t="shared" si="281"/>
        <v/>
      </c>
    </row>
    <row r="1160" spans="1:42">
      <c r="A1160" t="str">
        <f>IF(B1160&lt;&gt;"",VLOOKUP(B1160,'Agents Postes'!E$3:F$17,2,FALSE),"")</f>
        <v/>
      </c>
      <c r="B1160" s="47"/>
      <c r="C1160" s="53"/>
      <c r="D1160" s="49"/>
      <c r="E1160" s="49"/>
      <c r="F1160" s="54"/>
      <c r="G1160" s="50"/>
      <c r="H1160" s="54"/>
      <c r="I1160" s="50"/>
      <c r="J1160" s="56"/>
      <c r="K1160" s="49"/>
      <c r="L1160" s="55"/>
      <c r="M1160" s="52"/>
      <c r="N1160" s="131"/>
      <c r="P1160" s="64" t="str">
        <f t="shared" si="282"/>
        <v>NC</v>
      </c>
      <c r="X1160" s="89"/>
      <c r="Y1160" s="89" t="str">
        <f t="shared" si="272"/>
        <v/>
      </c>
      <c r="Z1160" s="89" t="str">
        <f t="shared" si="273"/>
        <v/>
      </c>
      <c r="AA1160" s="89" t="str">
        <f t="shared" si="274"/>
        <v/>
      </c>
      <c r="AB1160" s="89" t="str">
        <f t="shared" si="275"/>
        <v/>
      </c>
      <c r="AC1160" s="89" t="str">
        <f t="shared" si="276"/>
        <v/>
      </c>
      <c r="AD1160" s="100" t="str">
        <f t="shared" si="283"/>
        <v/>
      </c>
      <c r="AE1160" s="104" t="str">
        <f t="shared" si="284"/>
        <v/>
      </c>
      <c r="AF1160" s="108" t="str">
        <f>IF(AE1160&lt;&gt;"",HLOOKUP(AE1160,Controle!$2:$3,2,FALSE)+3,"")</f>
        <v/>
      </c>
      <c r="AG1160" s="104" t="str">
        <f>IF(AE1160&lt;&gt;"",HLOOKUP(AE1160,Controle!$2:$3,2,FALSE)+HLOOKUP(AE1160,Controle!$2:$3,2,FALSE)*14-8,"")</f>
        <v/>
      </c>
      <c r="AH1160" s="105" t="str">
        <f>IF(AJ1160&lt;&gt;"",HLOOKUP(AJ1160,Controle!$2:$3,2,FALSE)+HLOOKUP(AJ1160,Controle!$2:$3,2,FALSE)*14-8,"")</f>
        <v/>
      </c>
      <c r="AI1160" s="108" t="str">
        <f>IF(AJ1160&lt;&gt;"",HLOOKUP(AJ1160,Controle!$2:$3,2,FALSE)+3,"")</f>
        <v/>
      </c>
      <c r="AJ1160" s="105" t="str">
        <f t="shared" si="285"/>
        <v/>
      </c>
      <c r="AK1160" s="101" t="str">
        <f t="shared" si="286"/>
        <v/>
      </c>
      <c r="AL1160" s="89" t="str">
        <f t="shared" si="277"/>
        <v/>
      </c>
      <c r="AM1160" s="89" t="str">
        <f t="shared" si="278"/>
        <v/>
      </c>
      <c r="AN1160" s="89" t="str">
        <f t="shared" si="279"/>
        <v/>
      </c>
      <c r="AO1160" s="89" t="str">
        <f t="shared" si="280"/>
        <v/>
      </c>
      <c r="AP1160" s="89" t="str">
        <f t="shared" si="281"/>
        <v/>
      </c>
    </row>
    <row r="1161" spans="1:42">
      <c r="A1161" t="str">
        <f>IF(B1161&lt;&gt;"",VLOOKUP(B1161,'Agents Postes'!E$3:F$17,2,FALSE),"")</f>
        <v/>
      </c>
      <c r="B1161" s="57"/>
      <c r="C1161" s="58"/>
      <c r="D1161" s="59"/>
      <c r="E1161" s="59"/>
      <c r="F1161" s="60"/>
      <c r="G1161" s="61"/>
      <c r="H1161" s="60"/>
      <c r="I1161" s="61"/>
      <c r="J1161" s="63"/>
      <c r="K1161" s="59"/>
      <c r="L1161" s="62"/>
      <c r="M1161" s="52"/>
      <c r="N1161" s="130"/>
      <c r="P1161" s="65" t="str">
        <f t="shared" si="282"/>
        <v>NC</v>
      </c>
      <c r="X1161" s="89"/>
      <c r="Y1161" s="89" t="str">
        <f t="shared" si="272"/>
        <v/>
      </c>
      <c r="Z1161" s="89" t="str">
        <f t="shared" si="273"/>
        <v/>
      </c>
      <c r="AA1161" s="89" t="str">
        <f t="shared" si="274"/>
        <v/>
      </c>
      <c r="AB1161" s="89" t="str">
        <f t="shared" si="275"/>
        <v/>
      </c>
      <c r="AC1161" s="89" t="str">
        <f t="shared" si="276"/>
        <v/>
      </c>
      <c r="AD1161" s="100" t="str">
        <f t="shared" si="283"/>
        <v/>
      </c>
      <c r="AE1161" s="104" t="str">
        <f t="shared" si="284"/>
        <v/>
      </c>
      <c r="AF1161" s="108" t="str">
        <f>IF(AE1161&lt;&gt;"",HLOOKUP(AE1161,Controle!$2:$3,2,FALSE)+3,"")</f>
        <v/>
      </c>
      <c r="AG1161" s="104" t="str">
        <f>IF(AE1161&lt;&gt;"",HLOOKUP(AE1161,Controle!$2:$3,2,FALSE)+HLOOKUP(AE1161,Controle!$2:$3,2,FALSE)*14-8,"")</f>
        <v/>
      </c>
      <c r="AH1161" s="105" t="str">
        <f>IF(AJ1161&lt;&gt;"",HLOOKUP(AJ1161,Controle!$2:$3,2,FALSE)+HLOOKUP(AJ1161,Controle!$2:$3,2,FALSE)*14-8,"")</f>
        <v/>
      </c>
      <c r="AI1161" s="108" t="str">
        <f>IF(AJ1161&lt;&gt;"",HLOOKUP(AJ1161,Controle!$2:$3,2,FALSE)+3,"")</f>
        <v/>
      </c>
      <c r="AJ1161" s="105" t="str">
        <f t="shared" si="285"/>
        <v/>
      </c>
      <c r="AK1161" s="101" t="str">
        <f t="shared" si="286"/>
        <v/>
      </c>
      <c r="AL1161" s="89" t="str">
        <f t="shared" si="277"/>
        <v/>
      </c>
      <c r="AM1161" s="89" t="str">
        <f t="shared" si="278"/>
        <v/>
      </c>
      <c r="AN1161" s="89" t="str">
        <f t="shared" si="279"/>
        <v/>
      </c>
      <c r="AO1161" s="89" t="str">
        <f t="shared" si="280"/>
        <v/>
      </c>
      <c r="AP1161" s="89" t="str">
        <f t="shared" si="281"/>
        <v/>
      </c>
    </row>
    <row r="1162" spans="1:42">
      <c r="A1162" t="str">
        <f>IF(B1162&lt;&gt;"",VLOOKUP(B1162,'Agents Postes'!E$3:F$17,2,FALSE),"")</f>
        <v/>
      </c>
      <c r="B1162" s="47"/>
      <c r="C1162" s="53"/>
      <c r="D1162" s="49"/>
      <c r="E1162" s="49"/>
      <c r="F1162" s="54"/>
      <c r="G1162" s="50"/>
      <c r="H1162" s="54"/>
      <c r="I1162" s="50"/>
      <c r="J1162" s="56"/>
      <c r="K1162" s="49"/>
      <c r="L1162" s="55"/>
      <c r="M1162" s="52"/>
      <c r="N1162" s="131"/>
      <c r="P1162" s="64" t="str">
        <f t="shared" si="282"/>
        <v>NC</v>
      </c>
      <c r="X1162" s="89"/>
      <c r="Y1162" s="89" t="str">
        <f t="shared" si="272"/>
        <v/>
      </c>
      <c r="Z1162" s="89" t="str">
        <f t="shared" si="273"/>
        <v/>
      </c>
      <c r="AA1162" s="89" t="str">
        <f t="shared" si="274"/>
        <v/>
      </c>
      <c r="AB1162" s="89" t="str">
        <f t="shared" si="275"/>
        <v/>
      </c>
      <c r="AC1162" s="89" t="str">
        <f t="shared" si="276"/>
        <v/>
      </c>
      <c r="AD1162" s="100" t="str">
        <f t="shared" si="283"/>
        <v/>
      </c>
      <c r="AE1162" s="104" t="str">
        <f t="shared" si="284"/>
        <v/>
      </c>
      <c r="AF1162" s="108" t="str">
        <f>IF(AE1162&lt;&gt;"",HLOOKUP(AE1162,Controle!$2:$3,2,FALSE)+3,"")</f>
        <v/>
      </c>
      <c r="AG1162" s="104" t="str">
        <f>IF(AE1162&lt;&gt;"",HLOOKUP(AE1162,Controle!$2:$3,2,FALSE)+HLOOKUP(AE1162,Controle!$2:$3,2,FALSE)*14-8,"")</f>
        <v/>
      </c>
      <c r="AH1162" s="105" t="str">
        <f>IF(AJ1162&lt;&gt;"",HLOOKUP(AJ1162,Controle!$2:$3,2,FALSE)+HLOOKUP(AJ1162,Controle!$2:$3,2,FALSE)*14-8,"")</f>
        <v/>
      </c>
      <c r="AI1162" s="108" t="str">
        <f>IF(AJ1162&lt;&gt;"",HLOOKUP(AJ1162,Controle!$2:$3,2,FALSE)+3,"")</f>
        <v/>
      </c>
      <c r="AJ1162" s="105" t="str">
        <f t="shared" si="285"/>
        <v/>
      </c>
      <c r="AK1162" s="101" t="str">
        <f t="shared" si="286"/>
        <v/>
      </c>
      <c r="AL1162" s="89" t="str">
        <f t="shared" si="277"/>
        <v/>
      </c>
      <c r="AM1162" s="89" t="str">
        <f t="shared" si="278"/>
        <v/>
      </c>
      <c r="AN1162" s="89" t="str">
        <f t="shared" si="279"/>
        <v/>
      </c>
      <c r="AO1162" s="89" t="str">
        <f t="shared" si="280"/>
        <v/>
      </c>
      <c r="AP1162" s="89" t="str">
        <f t="shared" si="281"/>
        <v/>
      </c>
    </row>
    <row r="1163" spans="1:42">
      <c r="A1163" t="str">
        <f>IF(B1163&lt;&gt;"",VLOOKUP(B1163,'Agents Postes'!E$3:F$17,2,FALSE),"")</f>
        <v/>
      </c>
      <c r="B1163" s="57"/>
      <c r="C1163" s="58"/>
      <c r="D1163" s="59"/>
      <c r="E1163" s="59"/>
      <c r="F1163" s="60"/>
      <c r="G1163" s="61"/>
      <c r="H1163" s="60"/>
      <c r="I1163" s="61"/>
      <c r="J1163" s="63"/>
      <c r="K1163" s="59"/>
      <c r="L1163" s="62"/>
      <c r="M1163" s="52"/>
      <c r="N1163" s="130"/>
      <c r="P1163" s="65" t="str">
        <f t="shared" si="282"/>
        <v>NC</v>
      </c>
      <c r="X1163" s="89"/>
      <c r="Y1163" s="89" t="str">
        <f t="shared" si="272"/>
        <v/>
      </c>
      <c r="Z1163" s="89" t="str">
        <f t="shared" si="273"/>
        <v/>
      </c>
      <c r="AA1163" s="89" t="str">
        <f t="shared" si="274"/>
        <v/>
      </c>
      <c r="AB1163" s="89" t="str">
        <f t="shared" si="275"/>
        <v/>
      </c>
      <c r="AC1163" s="89" t="str">
        <f t="shared" si="276"/>
        <v/>
      </c>
      <c r="AD1163" s="100" t="str">
        <f t="shared" si="283"/>
        <v/>
      </c>
      <c r="AE1163" s="104" t="str">
        <f t="shared" si="284"/>
        <v/>
      </c>
      <c r="AF1163" s="108" t="str">
        <f>IF(AE1163&lt;&gt;"",HLOOKUP(AE1163,Controle!$2:$3,2,FALSE)+3,"")</f>
        <v/>
      </c>
      <c r="AG1163" s="104" t="str">
        <f>IF(AE1163&lt;&gt;"",HLOOKUP(AE1163,Controle!$2:$3,2,FALSE)+HLOOKUP(AE1163,Controle!$2:$3,2,FALSE)*14-8,"")</f>
        <v/>
      </c>
      <c r="AH1163" s="105" t="str">
        <f>IF(AJ1163&lt;&gt;"",HLOOKUP(AJ1163,Controle!$2:$3,2,FALSE)+HLOOKUP(AJ1163,Controle!$2:$3,2,FALSE)*14-8,"")</f>
        <v/>
      </c>
      <c r="AI1163" s="108" t="str">
        <f>IF(AJ1163&lt;&gt;"",HLOOKUP(AJ1163,Controle!$2:$3,2,FALSE)+3,"")</f>
        <v/>
      </c>
      <c r="AJ1163" s="105" t="str">
        <f t="shared" si="285"/>
        <v/>
      </c>
      <c r="AK1163" s="101" t="str">
        <f t="shared" si="286"/>
        <v/>
      </c>
      <c r="AL1163" s="89" t="str">
        <f t="shared" si="277"/>
        <v/>
      </c>
      <c r="AM1163" s="89" t="str">
        <f t="shared" si="278"/>
        <v/>
      </c>
      <c r="AN1163" s="89" t="str">
        <f t="shared" si="279"/>
        <v/>
      </c>
      <c r="AO1163" s="89" t="str">
        <f t="shared" si="280"/>
        <v/>
      </c>
      <c r="AP1163" s="89" t="str">
        <f t="shared" si="281"/>
        <v/>
      </c>
    </row>
    <row r="1164" spans="1:42">
      <c r="A1164" t="str">
        <f>IF(B1164&lt;&gt;"",VLOOKUP(B1164,'Agents Postes'!E$3:F$17,2,FALSE),"")</f>
        <v/>
      </c>
      <c r="B1164" s="47"/>
      <c r="C1164" s="53"/>
      <c r="D1164" s="49"/>
      <c r="E1164" s="49"/>
      <c r="F1164" s="54"/>
      <c r="G1164" s="50"/>
      <c r="H1164" s="54"/>
      <c r="I1164" s="50"/>
      <c r="J1164" s="56"/>
      <c r="K1164" s="49"/>
      <c r="L1164" s="55"/>
      <c r="M1164" s="52"/>
      <c r="N1164" s="131"/>
      <c r="P1164" s="64" t="str">
        <f t="shared" si="282"/>
        <v>NC</v>
      </c>
      <c r="X1164" s="89"/>
      <c r="Y1164" s="89" t="str">
        <f t="shared" si="272"/>
        <v/>
      </c>
      <c r="Z1164" s="89" t="str">
        <f t="shared" si="273"/>
        <v/>
      </c>
      <c r="AA1164" s="89" t="str">
        <f t="shared" si="274"/>
        <v/>
      </c>
      <c r="AB1164" s="89" t="str">
        <f t="shared" si="275"/>
        <v/>
      </c>
      <c r="AC1164" s="89" t="str">
        <f t="shared" si="276"/>
        <v/>
      </c>
      <c r="AD1164" s="100" t="str">
        <f t="shared" si="283"/>
        <v/>
      </c>
      <c r="AE1164" s="104" t="str">
        <f t="shared" si="284"/>
        <v/>
      </c>
      <c r="AF1164" s="108" t="str">
        <f>IF(AE1164&lt;&gt;"",HLOOKUP(AE1164,Controle!$2:$3,2,FALSE)+3,"")</f>
        <v/>
      </c>
      <c r="AG1164" s="104" t="str">
        <f>IF(AE1164&lt;&gt;"",HLOOKUP(AE1164,Controle!$2:$3,2,FALSE)+HLOOKUP(AE1164,Controle!$2:$3,2,FALSE)*14-8,"")</f>
        <v/>
      </c>
      <c r="AH1164" s="105" t="str">
        <f>IF(AJ1164&lt;&gt;"",HLOOKUP(AJ1164,Controle!$2:$3,2,FALSE)+HLOOKUP(AJ1164,Controle!$2:$3,2,FALSE)*14-8,"")</f>
        <v/>
      </c>
      <c r="AI1164" s="108" t="str">
        <f>IF(AJ1164&lt;&gt;"",HLOOKUP(AJ1164,Controle!$2:$3,2,FALSE)+3,"")</f>
        <v/>
      </c>
      <c r="AJ1164" s="105" t="str">
        <f t="shared" si="285"/>
        <v/>
      </c>
      <c r="AK1164" s="101" t="str">
        <f t="shared" si="286"/>
        <v/>
      </c>
      <c r="AL1164" s="89" t="str">
        <f t="shared" si="277"/>
        <v/>
      </c>
      <c r="AM1164" s="89" t="str">
        <f t="shared" si="278"/>
        <v/>
      </c>
      <c r="AN1164" s="89" t="str">
        <f t="shared" si="279"/>
        <v/>
      </c>
      <c r="AO1164" s="89" t="str">
        <f t="shared" si="280"/>
        <v/>
      </c>
      <c r="AP1164" s="89" t="str">
        <f t="shared" si="281"/>
        <v/>
      </c>
    </row>
    <row r="1165" spans="1:42">
      <c r="A1165" t="str">
        <f>IF(B1165&lt;&gt;"",VLOOKUP(B1165,'Agents Postes'!E$3:F$17,2,FALSE),"")</f>
        <v/>
      </c>
      <c r="B1165" s="57"/>
      <c r="C1165" s="58"/>
      <c r="D1165" s="59"/>
      <c r="E1165" s="59"/>
      <c r="F1165" s="60"/>
      <c r="G1165" s="61"/>
      <c r="H1165" s="60"/>
      <c r="I1165" s="61"/>
      <c r="J1165" s="63"/>
      <c r="K1165" s="59"/>
      <c r="L1165" s="62"/>
      <c r="M1165" s="52"/>
      <c r="N1165" s="130"/>
      <c r="P1165" s="65" t="str">
        <f t="shared" si="282"/>
        <v>NC</v>
      </c>
      <c r="X1165" s="89"/>
      <c r="Y1165" s="89" t="str">
        <f t="shared" si="272"/>
        <v/>
      </c>
      <c r="Z1165" s="89" t="str">
        <f t="shared" si="273"/>
        <v/>
      </c>
      <c r="AA1165" s="89" t="str">
        <f t="shared" si="274"/>
        <v/>
      </c>
      <c r="AB1165" s="89" t="str">
        <f t="shared" si="275"/>
        <v/>
      </c>
      <c r="AC1165" s="89" t="str">
        <f t="shared" si="276"/>
        <v/>
      </c>
      <c r="AD1165" s="100" t="str">
        <f t="shared" si="283"/>
        <v/>
      </c>
      <c r="AE1165" s="104" t="str">
        <f t="shared" si="284"/>
        <v/>
      </c>
      <c r="AF1165" s="108" t="str">
        <f>IF(AE1165&lt;&gt;"",HLOOKUP(AE1165,Controle!$2:$3,2,FALSE)+3,"")</f>
        <v/>
      </c>
      <c r="AG1165" s="104" t="str">
        <f>IF(AE1165&lt;&gt;"",HLOOKUP(AE1165,Controle!$2:$3,2,FALSE)+HLOOKUP(AE1165,Controle!$2:$3,2,FALSE)*14-8,"")</f>
        <v/>
      </c>
      <c r="AH1165" s="105" t="str">
        <f>IF(AJ1165&lt;&gt;"",HLOOKUP(AJ1165,Controle!$2:$3,2,FALSE)+HLOOKUP(AJ1165,Controle!$2:$3,2,FALSE)*14-8,"")</f>
        <v/>
      </c>
      <c r="AI1165" s="108" t="str">
        <f>IF(AJ1165&lt;&gt;"",HLOOKUP(AJ1165,Controle!$2:$3,2,FALSE)+3,"")</f>
        <v/>
      </c>
      <c r="AJ1165" s="105" t="str">
        <f t="shared" si="285"/>
        <v/>
      </c>
      <c r="AK1165" s="101" t="str">
        <f t="shared" si="286"/>
        <v/>
      </c>
      <c r="AL1165" s="89" t="str">
        <f t="shared" si="277"/>
        <v/>
      </c>
      <c r="AM1165" s="89" t="str">
        <f t="shared" si="278"/>
        <v/>
      </c>
      <c r="AN1165" s="89" t="str">
        <f t="shared" si="279"/>
        <v/>
      </c>
      <c r="AO1165" s="89" t="str">
        <f t="shared" si="280"/>
        <v/>
      </c>
      <c r="AP1165" s="89" t="str">
        <f t="shared" si="281"/>
        <v/>
      </c>
    </row>
    <row r="1166" spans="1:42">
      <c r="A1166" t="str">
        <f>IF(B1166&lt;&gt;"",VLOOKUP(B1166,'Agents Postes'!E$3:F$17,2,FALSE),"")</f>
        <v/>
      </c>
      <c r="B1166" s="47"/>
      <c r="C1166" s="53"/>
      <c r="D1166" s="49"/>
      <c r="E1166" s="49"/>
      <c r="F1166" s="54"/>
      <c r="G1166" s="50"/>
      <c r="H1166" s="54"/>
      <c r="I1166" s="50"/>
      <c r="J1166" s="56"/>
      <c r="K1166" s="49"/>
      <c r="L1166" s="55"/>
      <c r="M1166" s="52"/>
      <c r="N1166" s="131"/>
      <c r="P1166" s="64" t="str">
        <f t="shared" si="282"/>
        <v>NC</v>
      </c>
      <c r="X1166" s="89"/>
      <c r="Y1166" s="89" t="str">
        <f t="shared" si="272"/>
        <v/>
      </c>
      <c r="Z1166" s="89" t="str">
        <f t="shared" si="273"/>
        <v/>
      </c>
      <c r="AA1166" s="89" t="str">
        <f t="shared" si="274"/>
        <v/>
      </c>
      <c r="AB1166" s="89" t="str">
        <f t="shared" si="275"/>
        <v/>
      </c>
      <c r="AC1166" s="89" t="str">
        <f t="shared" si="276"/>
        <v/>
      </c>
      <c r="AD1166" s="100" t="str">
        <f t="shared" si="283"/>
        <v/>
      </c>
      <c r="AE1166" s="104" t="str">
        <f t="shared" si="284"/>
        <v/>
      </c>
      <c r="AF1166" s="108" t="str">
        <f>IF(AE1166&lt;&gt;"",HLOOKUP(AE1166,Controle!$2:$3,2,FALSE)+3,"")</f>
        <v/>
      </c>
      <c r="AG1166" s="104" t="str">
        <f>IF(AE1166&lt;&gt;"",HLOOKUP(AE1166,Controle!$2:$3,2,FALSE)+HLOOKUP(AE1166,Controle!$2:$3,2,FALSE)*14-8,"")</f>
        <v/>
      </c>
      <c r="AH1166" s="105" t="str">
        <f>IF(AJ1166&lt;&gt;"",HLOOKUP(AJ1166,Controle!$2:$3,2,FALSE)+HLOOKUP(AJ1166,Controle!$2:$3,2,FALSE)*14-8,"")</f>
        <v/>
      </c>
      <c r="AI1166" s="108" t="str">
        <f>IF(AJ1166&lt;&gt;"",HLOOKUP(AJ1166,Controle!$2:$3,2,FALSE)+3,"")</f>
        <v/>
      </c>
      <c r="AJ1166" s="105" t="str">
        <f t="shared" si="285"/>
        <v/>
      </c>
      <c r="AK1166" s="101" t="str">
        <f t="shared" si="286"/>
        <v/>
      </c>
      <c r="AL1166" s="89" t="str">
        <f t="shared" si="277"/>
        <v/>
      </c>
      <c r="AM1166" s="89" t="str">
        <f t="shared" si="278"/>
        <v/>
      </c>
      <c r="AN1166" s="89" t="str">
        <f t="shared" si="279"/>
        <v/>
      </c>
      <c r="AO1166" s="89" t="str">
        <f t="shared" si="280"/>
        <v/>
      </c>
      <c r="AP1166" s="89" t="str">
        <f t="shared" si="281"/>
        <v/>
      </c>
    </row>
    <row r="1167" spans="1:42">
      <c r="A1167" t="str">
        <f>IF(B1167&lt;&gt;"",VLOOKUP(B1167,'Agents Postes'!E$3:F$17,2,FALSE),"")</f>
        <v/>
      </c>
      <c r="B1167" s="57"/>
      <c r="C1167" s="58"/>
      <c r="D1167" s="59"/>
      <c r="E1167" s="59"/>
      <c r="F1167" s="60"/>
      <c r="G1167" s="61"/>
      <c r="H1167" s="60"/>
      <c r="I1167" s="61"/>
      <c r="J1167" s="63"/>
      <c r="K1167" s="59"/>
      <c r="L1167" s="62"/>
      <c r="M1167" s="52"/>
      <c r="N1167" s="130"/>
      <c r="P1167" s="65" t="str">
        <f t="shared" si="282"/>
        <v>NC</v>
      </c>
      <c r="X1167" s="89"/>
      <c r="Y1167" s="89" t="str">
        <f t="shared" si="272"/>
        <v/>
      </c>
      <c r="Z1167" s="89" t="str">
        <f t="shared" si="273"/>
        <v/>
      </c>
      <c r="AA1167" s="89" t="str">
        <f t="shared" si="274"/>
        <v/>
      </c>
      <c r="AB1167" s="89" t="str">
        <f t="shared" si="275"/>
        <v/>
      </c>
      <c r="AC1167" s="89" t="str">
        <f t="shared" si="276"/>
        <v/>
      </c>
      <c r="AD1167" s="100" t="str">
        <f t="shared" si="283"/>
        <v/>
      </c>
      <c r="AE1167" s="104" t="str">
        <f t="shared" si="284"/>
        <v/>
      </c>
      <c r="AF1167" s="108" t="str">
        <f>IF(AE1167&lt;&gt;"",HLOOKUP(AE1167,Controle!$2:$3,2,FALSE)+3,"")</f>
        <v/>
      </c>
      <c r="AG1167" s="104" t="str">
        <f>IF(AE1167&lt;&gt;"",HLOOKUP(AE1167,Controle!$2:$3,2,FALSE)+HLOOKUP(AE1167,Controle!$2:$3,2,FALSE)*14-8,"")</f>
        <v/>
      </c>
      <c r="AH1167" s="105" t="str">
        <f>IF(AJ1167&lt;&gt;"",HLOOKUP(AJ1167,Controle!$2:$3,2,FALSE)+HLOOKUP(AJ1167,Controle!$2:$3,2,FALSE)*14-8,"")</f>
        <v/>
      </c>
      <c r="AI1167" s="108" t="str">
        <f>IF(AJ1167&lt;&gt;"",HLOOKUP(AJ1167,Controle!$2:$3,2,FALSE)+3,"")</f>
        <v/>
      </c>
      <c r="AJ1167" s="105" t="str">
        <f t="shared" si="285"/>
        <v/>
      </c>
      <c r="AK1167" s="101" t="str">
        <f t="shared" si="286"/>
        <v/>
      </c>
      <c r="AL1167" s="89" t="str">
        <f t="shared" si="277"/>
        <v/>
      </c>
      <c r="AM1167" s="89" t="str">
        <f t="shared" si="278"/>
        <v/>
      </c>
      <c r="AN1167" s="89" t="str">
        <f t="shared" si="279"/>
        <v/>
      </c>
      <c r="AO1167" s="89" t="str">
        <f t="shared" si="280"/>
        <v/>
      </c>
      <c r="AP1167" s="89" t="str">
        <f t="shared" si="281"/>
        <v/>
      </c>
    </row>
    <row r="1168" spans="1:42">
      <c r="A1168" t="str">
        <f>IF(B1168&lt;&gt;"",VLOOKUP(B1168,'Agents Postes'!E$3:F$17,2,FALSE),"")</f>
        <v/>
      </c>
      <c r="B1168" s="47"/>
      <c r="C1168" s="53"/>
      <c r="D1168" s="49"/>
      <c r="E1168" s="49"/>
      <c r="F1168" s="54"/>
      <c r="G1168" s="50"/>
      <c r="H1168" s="54"/>
      <c r="I1168" s="50"/>
      <c r="J1168" s="56"/>
      <c r="K1168" s="49"/>
      <c r="L1168" s="55"/>
      <c r="M1168" s="52"/>
      <c r="N1168" s="131"/>
      <c r="P1168" s="64" t="str">
        <f t="shared" si="282"/>
        <v>NC</v>
      </c>
      <c r="X1168" s="89"/>
      <c r="Y1168" s="89" t="str">
        <f t="shared" si="272"/>
        <v/>
      </c>
      <c r="Z1168" s="89" t="str">
        <f t="shared" si="273"/>
        <v/>
      </c>
      <c r="AA1168" s="89" t="str">
        <f t="shared" si="274"/>
        <v/>
      </c>
      <c r="AB1168" s="89" t="str">
        <f t="shared" si="275"/>
        <v/>
      </c>
      <c r="AC1168" s="89" t="str">
        <f t="shared" si="276"/>
        <v/>
      </c>
      <c r="AD1168" s="100" t="str">
        <f t="shared" si="283"/>
        <v/>
      </c>
      <c r="AE1168" s="104" t="str">
        <f t="shared" si="284"/>
        <v/>
      </c>
      <c r="AF1168" s="108" t="str">
        <f>IF(AE1168&lt;&gt;"",HLOOKUP(AE1168,Controle!$2:$3,2,FALSE)+3,"")</f>
        <v/>
      </c>
      <c r="AG1168" s="104" t="str">
        <f>IF(AE1168&lt;&gt;"",HLOOKUP(AE1168,Controle!$2:$3,2,FALSE)+HLOOKUP(AE1168,Controle!$2:$3,2,FALSE)*14-8,"")</f>
        <v/>
      </c>
      <c r="AH1168" s="105" t="str">
        <f>IF(AJ1168&lt;&gt;"",HLOOKUP(AJ1168,Controle!$2:$3,2,FALSE)+HLOOKUP(AJ1168,Controle!$2:$3,2,FALSE)*14-8,"")</f>
        <v/>
      </c>
      <c r="AI1168" s="108" t="str">
        <f>IF(AJ1168&lt;&gt;"",HLOOKUP(AJ1168,Controle!$2:$3,2,FALSE)+3,"")</f>
        <v/>
      </c>
      <c r="AJ1168" s="105" t="str">
        <f t="shared" si="285"/>
        <v/>
      </c>
      <c r="AK1168" s="101" t="str">
        <f t="shared" si="286"/>
        <v/>
      </c>
      <c r="AL1168" s="89" t="str">
        <f t="shared" si="277"/>
        <v/>
      </c>
      <c r="AM1168" s="89" t="str">
        <f t="shared" si="278"/>
        <v/>
      </c>
      <c r="AN1168" s="89" t="str">
        <f t="shared" si="279"/>
        <v/>
      </c>
      <c r="AO1168" s="89" t="str">
        <f t="shared" si="280"/>
        <v/>
      </c>
      <c r="AP1168" s="89" t="str">
        <f t="shared" si="281"/>
        <v/>
      </c>
    </row>
    <row r="1169" spans="1:42">
      <c r="A1169" t="str">
        <f>IF(B1169&lt;&gt;"",VLOOKUP(B1169,'Agents Postes'!E$3:F$17,2,FALSE),"")</f>
        <v/>
      </c>
      <c r="B1169" s="57"/>
      <c r="C1169" s="58"/>
      <c r="D1169" s="59"/>
      <c r="E1169" s="59"/>
      <c r="F1169" s="60"/>
      <c r="G1169" s="61"/>
      <c r="H1169" s="60"/>
      <c r="I1169" s="61"/>
      <c r="J1169" s="63"/>
      <c r="K1169" s="59"/>
      <c r="L1169" s="62"/>
      <c r="M1169" s="52"/>
      <c r="N1169" s="130"/>
      <c r="P1169" s="65" t="str">
        <f t="shared" si="282"/>
        <v>NC</v>
      </c>
      <c r="X1169" s="89"/>
      <c r="Y1169" s="89" t="str">
        <f t="shared" si="272"/>
        <v/>
      </c>
      <c r="Z1169" s="89" t="str">
        <f t="shared" si="273"/>
        <v/>
      </c>
      <c r="AA1169" s="89" t="str">
        <f t="shared" si="274"/>
        <v/>
      </c>
      <c r="AB1169" s="89" t="str">
        <f t="shared" si="275"/>
        <v/>
      </c>
      <c r="AC1169" s="89" t="str">
        <f t="shared" si="276"/>
        <v/>
      </c>
      <c r="AD1169" s="100" t="str">
        <f t="shared" si="283"/>
        <v/>
      </c>
      <c r="AE1169" s="104" t="str">
        <f t="shared" si="284"/>
        <v/>
      </c>
      <c r="AF1169" s="108" t="str">
        <f>IF(AE1169&lt;&gt;"",HLOOKUP(AE1169,Controle!$2:$3,2,FALSE)+3,"")</f>
        <v/>
      </c>
      <c r="AG1169" s="104" t="str">
        <f>IF(AE1169&lt;&gt;"",HLOOKUP(AE1169,Controle!$2:$3,2,FALSE)+HLOOKUP(AE1169,Controle!$2:$3,2,FALSE)*14-8,"")</f>
        <v/>
      </c>
      <c r="AH1169" s="105" t="str">
        <f>IF(AJ1169&lt;&gt;"",HLOOKUP(AJ1169,Controle!$2:$3,2,FALSE)+HLOOKUP(AJ1169,Controle!$2:$3,2,FALSE)*14-8,"")</f>
        <v/>
      </c>
      <c r="AI1169" s="108" t="str">
        <f>IF(AJ1169&lt;&gt;"",HLOOKUP(AJ1169,Controle!$2:$3,2,FALSE)+3,"")</f>
        <v/>
      </c>
      <c r="AJ1169" s="105" t="str">
        <f t="shared" si="285"/>
        <v/>
      </c>
      <c r="AK1169" s="101" t="str">
        <f t="shared" si="286"/>
        <v/>
      </c>
      <c r="AL1169" s="89" t="str">
        <f t="shared" si="277"/>
        <v/>
      </c>
      <c r="AM1169" s="89" t="str">
        <f t="shared" si="278"/>
        <v/>
      </c>
      <c r="AN1169" s="89" t="str">
        <f t="shared" si="279"/>
        <v/>
      </c>
      <c r="AO1169" s="89" t="str">
        <f t="shared" si="280"/>
        <v/>
      </c>
      <c r="AP1169" s="89" t="str">
        <f t="shared" si="281"/>
        <v/>
      </c>
    </row>
    <row r="1170" spans="1:42">
      <c r="A1170" t="str">
        <f>IF(B1170&lt;&gt;"",VLOOKUP(B1170,'Agents Postes'!E$3:F$17,2,FALSE),"")</f>
        <v/>
      </c>
      <c r="B1170" s="47"/>
      <c r="C1170" s="53"/>
      <c r="D1170" s="49"/>
      <c r="E1170" s="49"/>
      <c r="F1170" s="54"/>
      <c r="G1170" s="50"/>
      <c r="H1170" s="54"/>
      <c r="I1170" s="50"/>
      <c r="J1170" s="56"/>
      <c r="K1170" s="49"/>
      <c r="L1170" s="55"/>
      <c r="M1170" s="52"/>
      <c r="N1170" s="131"/>
      <c r="P1170" s="64" t="str">
        <f t="shared" si="282"/>
        <v>NC</v>
      </c>
      <c r="X1170" s="89"/>
      <c r="Y1170" s="89" t="str">
        <f t="shared" si="272"/>
        <v/>
      </c>
      <c r="Z1170" s="89" t="str">
        <f t="shared" si="273"/>
        <v/>
      </c>
      <c r="AA1170" s="89" t="str">
        <f t="shared" si="274"/>
        <v/>
      </c>
      <c r="AB1170" s="89" t="str">
        <f t="shared" si="275"/>
        <v/>
      </c>
      <c r="AC1170" s="89" t="str">
        <f t="shared" si="276"/>
        <v/>
      </c>
      <c r="AD1170" s="100" t="str">
        <f t="shared" si="283"/>
        <v/>
      </c>
      <c r="AE1170" s="104" t="str">
        <f t="shared" si="284"/>
        <v/>
      </c>
      <c r="AF1170" s="108" t="str">
        <f>IF(AE1170&lt;&gt;"",HLOOKUP(AE1170,Controle!$2:$3,2,FALSE)+3,"")</f>
        <v/>
      </c>
      <c r="AG1170" s="104" t="str">
        <f>IF(AE1170&lt;&gt;"",HLOOKUP(AE1170,Controle!$2:$3,2,FALSE)+HLOOKUP(AE1170,Controle!$2:$3,2,FALSE)*14-8,"")</f>
        <v/>
      </c>
      <c r="AH1170" s="105" t="str">
        <f>IF(AJ1170&lt;&gt;"",HLOOKUP(AJ1170,Controle!$2:$3,2,FALSE)+HLOOKUP(AJ1170,Controle!$2:$3,2,FALSE)*14-8,"")</f>
        <v/>
      </c>
      <c r="AI1170" s="108" t="str">
        <f>IF(AJ1170&lt;&gt;"",HLOOKUP(AJ1170,Controle!$2:$3,2,FALSE)+3,"")</f>
        <v/>
      </c>
      <c r="AJ1170" s="105" t="str">
        <f t="shared" si="285"/>
        <v/>
      </c>
      <c r="AK1170" s="101" t="str">
        <f t="shared" si="286"/>
        <v/>
      </c>
      <c r="AL1170" s="89" t="str">
        <f t="shared" si="277"/>
        <v/>
      </c>
      <c r="AM1170" s="89" t="str">
        <f t="shared" si="278"/>
        <v/>
      </c>
      <c r="AN1170" s="89" t="str">
        <f t="shared" si="279"/>
        <v/>
      </c>
      <c r="AO1170" s="89" t="str">
        <f t="shared" si="280"/>
        <v/>
      </c>
      <c r="AP1170" s="89" t="str">
        <f t="shared" si="281"/>
        <v/>
      </c>
    </row>
    <row r="1171" spans="1:42">
      <c r="A1171" t="str">
        <f>IF(B1171&lt;&gt;"",VLOOKUP(B1171,'Agents Postes'!E$3:F$17,2,FALSE),"")</f>
        <v/>
      </c>
      <c r="B1171" s="57"/>
      <c r="C1171" s="58"/>
      <c r="D1171" s="59"/>
      <c r="E1171" s="59"/>
      <c r="F1171" s="60"/>
      <c r="G1171" s="61"/>
      <c r="H1171" s="60"/>
      <c r="I1171" s="61"/>
      <c r="J1171" s="63"/>
      <c r="K1171" s="59"/>
      <c r="L1171" s="62"/>
      <c r="M1171" s="52"/>
      <c r="N1171" s="130"/>
      <c r="P1171" s="65" t="str">
        <f t="shared" si="282"/>
        <v>NC</v>
      </c>
      <c r="X1171" s="89"/>
      <c r="Y1171" s="89" t="str">
        <f t="shared" si="272"/>
        <v/>
      </c>
      <c r="Z1171" s="89" t="str">
        <f t="shared" si="273"/>
        <v/>
      </c>
      <c r="AA1171" s="89" t="str">
        <f t="shared" si="274"/>
        <v/>
      </c>
      <c r="AB1171" s="89" t="str">
        <f t="shared" si="275"/>
        <v/>
      </c>
      <c r="AC1171" s="89" t="str">
        <f t="shared" si="276"/>
        <v/>
      </c>
      <c r="AD1171" s="100" t="str">
        <f t="shared" si="283"/>
        <v/>
      </c>
      <c r="AE1171" s="104" t="str">
        <f t="shared" si="284"/>
        <v/>
      </c>
      <c r="AF1171" s="108" t="str">
        <f>IF(AE1171&lt;&gt;"",HLOOKUP(AE1171,Controle!$2:$3,2,FALSE)+3,"")</f>
        <v/>
      </c>
      <c r="AG1171" s="104" t="str">
        <f>IF(AE1171&lt;&gt;"",HLOOKUP(AE1171,Controle!$2:$3,2,FALSE)+HLOOKUP(AE1171,Controle!$2:$3,2,FALSE)*14-8,"")</f>
        <v/>
      </c>
      <c r="AH1171" s="105" t="str">
        <f>IF(AJ1171&lt;&gt;"",HLOOKUP(AJ1171,Controle!$2:$3,2,FALSE)+HLOOKUP(AJ1171,Controle!$2:$3,2,FALSE)*14-8,"")</f>
        <v/>
      </c>
      <c r="AI1171" s="108" t="str">
        <f>IF(AJ1171&lt;&gt;"",HLOOKUP(AJ1171,Controle!$2:$3,2,FALSE)+3,"")</f>
        <v/>
      </c>
      <c r="AJ1171" s="105" t="str">
        <f t="shared" si="285"/>
        <v/>
      </c>
      <c r="AK1171" s="101" t="str">
        <f t="shared" si="286"/>
        <v/>
      </c>
      <c r="AL1171" s="89" t="str">
        <f t="shared" si="277"/>
        <v/>
      </c>
      <c r="AM1171" s="89" t="str">
        <f t="shared" si="278"/>
        <v/>
      </c>
      <c r="AN1171" s="89" t="str">
        <f t="shared" si="279"/>
        <v/>
      </c>
      <c r="AO1171" s="89" t="str">
        <f t="shared" si="280"/>
        <v/>
      </c>
      <c r="AP1171" s="89" t="str">
        <f t="shared" si="281"/>
        <v/>
      </c>
    </row>
    <row r="1172" spans="1:42">
      <c r="A1172" t="str">
        <f>IF(B1172&lt;&gt;"",VLOOKUP(B1172,'Agents Postes'!E$3:F$17,2,FALSE),"")</f>
        <v/>
      </c>
      <c r="B1172" s="47"/>
      <c r="C1172" s="53"/>
      <c r="D1172" s="49"/>
      <c r="E1172" s="49"/>
      <c r="F1172" s="54"/>
      <c r="G1172" s="50"/>
      <c r="H1172" s="54"/>
      <c r="I1172" s="50"/>
      <c r="J1172" s="56"/>
      <c r="K1172" s="49"/>
      <c r="L1172" s="55"/>
      <c r="M1172" s="52"/>
      <c r="N1172" s="131"/>
      <c r="P1172" s="64" t="str">
        <f t="shared" si="282"/>
        <v>NC</v>
      </c>
      <c r="X1172" s="89"/>
      <c r="Y1172" s="89" t="str">
        <f t="shared" si="272"/>
        <v/>
      </c>
      <c r="Z1172" s="89" t="str">
        <f t="shared" si="273"/>
        <v/>
      </c>
      <c r="AA1172" s="89" t="str">
        <f t="shared" si="274"/>
        <v/>
      </c>
      <c r="AB1172" s="89" t="str">
        <f t="shared" si="275"/>
        <v/>
      </c>
      <c r="AC1172" s="89" t="str">
        <f t="shared" si="276"/>
        <v/>
      </c>
      <c r="AD1172" s="100" t="str">
        <f t="shared" si="283"/>
        <v/>
      </c>
      <c r="AE1172" s="104" t="str">
        <f t="shared" si="284"/>
        <v/>
      </c>
      <c r="AF1172" s="108" t="str">
        <f>IF(AE1172&lt;&gt;"",HLOOKUP(AE1172,Controle!$2:$3,2,FALSE)+3,"")</f>
        <v/>
      </c>
      <c r="AG1172" s="104" t="str">
        <f>IF(AE1172&lt;&gt;"",HLOOKUP(AE1172,Controle!$2:$3,2,FALSE)+HLOOKUP(AE1172,Controle!$2:$3,2,FALSE)*14-8,"")</f>
        <v/>
      </c>
      <c r="AH1172" s="105" t="str">
        <f>IF(AJ1172&lt;&gt;"",HLOOKUP(AJ1172,Controle!$2:$3,2,FALSE)+HLOOKUP(AJ1172,Controle!$2:$3,2,FALSE)*14-8,"")</f>
        <v/>
      </c>
      <c r="AI1172" s="108" t="str">
        <f>IF(AJ1172&lt;&gt;"",HLOOKUP(AJ1172,Controle!$2:$3,2,FALSE)+3,"")</f>
        <v/>
      </c>
      <c r="AJ1172" s="105" t="str">
        <f t="shared" si="285"/>
        <v/>
      </c>
      <c r="AK1172" s="101" t="str">
        <f t="shared" si="286"/>
        <v/>
      </c>
      <c r="AL1172" s="89" t="str">
        <f t="shared" si="277"/>
        <v/>
      </c>
      <c r="AM1172" s="89" t="str">
        <f t="shared" si="278"/>
        <v/>
      </c>
      <c r="AN1172" s="89" t="str">
        <f t="shared" si="279"/>
        <v/>
      </c>
      <c r="AO1172" s="89" t="str">
        <f t="shared" si="280"/>
        <v/>
      </c>
      <c r="AP1172" s="89" t="str">
        <f t="shared" si="281"/>
        <v/>
      </c>
    </row>
    <row r="1173" spans="1:42">
      <c r="A1173" t="str">
        <f>IF(B1173&lt;&gt;"",VLOOKUP(B1173,'Agents Postes'!E$3:F$17,2,FALSE),"")</f>
        <v/>
      </c>
      <c r="B1173" s="57"/>
      <c r="C1173" s="58"/>
      <c r="D1173" s="59"/>
      <c r="E1173" s="59"/>
      <c r="F1173" s="60"/>
      <c r="G1173" s="61"/>
      <c r="H1173" s="60"/>
      <c r="I1173" s="61"/>
      <c r="J1173" s="63"/>
      <c r="K1173" s="59"/>
      <c r="L1173" s="62"/>
      <c r="M1173" s="52"/>
      <c r="N1173" s="130"/>
      <c r="P1173" s="65" t="str">
        <f t="shared" si="282"/>
        <v>NC</v>
      </c>
      <c r="X1173" s="89"/>
      <c r="Y1173" s="89" t="str">
        <f t="shared" si="272"/>
        <v/>
      </c>
      <c r="Z1173" s="89" t="str">
        <f t="shared" si="273"/>
        <v/>
      </c>
      <c r="AA1173" s="89" t="str">
        <f t="shared" si="274"/>
        <v/>
      </c>
      <c r="AB1173" s="89" t="str">
        <f t="shared" si="275"/>
        <v/>
      </c>
      <c r="AC1173" s="89" t="str">
        <f t="shared" si="276"/>
        <v/>
      </c>
      <c r="AD1173" s="100" t="str">
        <f t="shared" si="283"/>
        <v/>
      </c>
      <c r="AE1173" s="104" t="str">
        <f t="shared" si="284"/>
        <v/>
      </c>
      <c r="AF1173" s="108" t="str">
        <f>IF(AE1173&lt;&gt;"",HLOOKUP(AE1173,Controle!$2:$3,2,FALSE)+3,"")</f>
        <v/>
      </c>
      <c r="AG1173" s="104" t="str">
        <f>IF(AE1173&lt;&gt;"",HLOOKUP(AE1173,Controle!$2:$3,2,FALSE)+HLOOKUP(AE1173,Controle!$2:$3,2,FALSE)*14-8,"")</f>
        <v/>
      </c>
      <c r="AH1173" s="105" t="str">
        <f>IF(AJ1173&lt;&gt;"",HLOOKUP(AJ1173,Controle!$2:$3,2,FALSE)+HLOOKUP(AJ1173,Controle!$2:$3,2,FALSE)*14-8,"")</f>
        <v/>
      </c>
      <c r="AI1173" s="108" t="str">
        <f>IF(AJ1173&lt;&gt;"",HLOOKUP(AJ1173,Controle!$2:$3,2,FALSE)+3,"")</f>
        <v/>
      </c>
      <c r="AJ1173" s="105" t="str">
        <f t="shared" si="285"/>
        <v/>
      </c>
      <c r="AK1173" s="101" t="str">
        <f t="shared" si="286"/>
        <v/>
      </c>
      <c r="AL1173" s="89" t="str">
        <f t="shared" si="277"/>
        <v/>
      </c>
      <c r="AM1173" s="89" t="str">
        <f t="shared" si="278"/>
        <v/>
      </c>
      <c r="AN1173" s="89" t="str">
        <f t="shared" si="279"/>
        <v/>
      </c>
      <c r="AO1173" s="89" t="str">
        <f t="shared" si="280"/>
        <v/>
      </c>
      <c r="AP1173" s="89" t="str">
        <f t="shared" si="281"/>
        <v/>
      </c>
    </row>
    <row r="1174" spans="1:42">
      <c r="A1174" t="str">
        <f>IF(B1174&lt;&gt;"",VLOOKUP(B1174,'Agents Postes'!E$3:F$17,2,FALSE),"")</f>
        <v/>
      </c>
      <c r="B1174" s="47"/>
      <c r="C1174" s="53"/>
      <c r="D1174" s="49"/>
      <c r="E1174" s="49"/>
      <c r="F1174" s="54"/>
      <c r="G1174" s="50"/>
      <c r="H1174" s="54"/>
      <c r="I1174" s="50"/>
      <c r="J1174" s="56"/>
      <c r="K1174" s="49"/>
      <c r="L1174" s="55"/>
      <c r="M1174" s="52"/>
      <c r="N1174" s="131"/>
      <c r="P1174" s="64" t="str">
        <f t="shared" si="282"/>
        <v>NC</v>
      </c>
      <c r="X1174" s="89"/>
      <c r="Y1174" s="89" t="str">
        <f t="shared" si="272"/>
        <v/>
      </c>
      <c r="Z1174" s="89" t="str">
        <f t="shared" si="273"/>
        <v/>
      </c>
      <c r="AA1174" s="89" t="str">
        <f t="shared" si="274"/>
        <v/>
      </c>
      <c r="AB1174" s="89" t="str">
        <f t="shared" si="275"/>
        <v/>
      </c>
      <c r="AC1174" s="89" t="str">
        <f t="shared" si="276"/>
        <v/>
      </c>
      <c r="AD1174" s="100" t="str">
        <f t="shared" si="283"/>
        <v/>
      </c>
      <c r="AE1174" s="104" t="str">
        <f t="shared" si="284"/>
        <v/>
      </c>
      <c r="AF1174" s="108" t="str">
        <f>IF(AE1174&lt;&gt;"",HLOOKUP(AE1174,Controle!$2:$3,2,FALSE)+3,"")</f>
        <v/>
      </c>
      <c r="AG1174" s="104" t="str">
        <f>IF(AE1174&lt;&gt;"",HLOOKUP(AE1174,Controle!$2:$3,2,FALSE)+HLOOKUP(AE1174,Controle!$2:$3,2,FALSE)*14-8,"")</f>
        <v/>
      </c>
      <c r="AH1174" s="105" t="str">
        <f>IF(AJ1174&lt;&gt;"",HLOOKUP(AJ1174,Controle!$2:$3,2,FALSE)+HLOOKUP(AJ1174,Controle!$2:$3,2,FALSE)*14-8,"")</f>
        <v/>
      </c>
      <c r="AI1174" s="108" t="str">
        <f>IF(AJ1174&lt;&gt;"",HLOOKUP(AJ1174,Controle!$2:$3,2,FALSE)+3,"")</f>
        <v/>
      </c>
      <c r="AJ1174" s="105" t="str">
        <f t="shared" si="285"/>
        <v/>
      </c>
      <c r="AK1174" s="101" t="str">
        <f t="shared" si="286"/>
        <v/>
      </c>
      <c r="AL1174" s="89" t="str">
        <f t="shared" si="277"/>
        <v/>
      </c>
      <c r="AM1174" s="89" t="str">
        <f t="shared" si="278"/>
        <v/>
      </c>
      <c r="AN1174" s="89" t="str">
        <f t="shared" si="279"/>
        <v/>
      </c>
      <c r="AO1174" s="89" t="str">
        <f t="shared" si="280"/>
        <v/>
      </c>
      <c r="AP1174" s="89" t="str">
        <f t="shared" si="281"/>
        <v/>
      </c>
    </row>
    <row r="1175" spans="1:42">
      <c r="A1175" t="str">
        <f>IF(B1175&lt;&gt;"",VLOOKUP(B1175,'Agents Postes'!E$3:F$17,2,FALSE),"")</f>
        <v/>
      </c>
      <c r="B1175" s="57"/>
      <c r="C1175" s="58"/>
      <c r="D1175" s="59"/>
      <c r="E1175" s="59"/>
      <c r="F1175" s="60"/>
      <c r="G1175" s="61"/>
      <c r="H1175" s="60"/>
      <c r="I1175" s="61"/>
      <c r="J1175" s="63"/>
      <c r="K1175" s="59"/>
      <c r="L1175" s="62"/>
      <c r="M1175" s="52"/>
      <c r="N1175" s="130"/>
      <c r="P1175" s="65" t="str">
        <f t="shared" si="282"/>
        <v>NC</v>
      </c>
      <c r="X1175" s="89"/>
      <c r="Y1175" s="89" t="str">
        <f t="shared" si="272"/>
        <v/>
      </c>
      <c r="Z1175" s="89" t="str">
        <f t="shared" si="273"/>
        <v/>
      </c>
      <c r="AA1175" s="89" t="str">
        <f t="shared" si="274"/>
        <v/>
      </c>
      <c r="AB1175" s="89" t="str">
        <f t="shared" si="275"/>
        <v/>
      </c>
      <c r="AC1175" s="89" t="str">
        <f t="shared" si="276"/>
        <v/>
      </c>
      <c r="AD1175" s="100" t="str">
        <f t="shared" si="283"/>
        <v/>
      </c>
      <c r="AE1175" s="104" t="str">
        <f t="shared" si="284"/>
        <v/>
      </c>
      <c r="AF1175" s="108" t="str">
        <f>IF(AE1175&lt;&gt;"",HLOOKUP(AE1175,Controle!$2:$3,2,FALSE)+3,"")</f>
        <v/>
      </c>
      <c r="AG1175" s="104" t="str">
        <f>IF(AE1175&lt;&gt;"",HLOOKUP(AE1175,Controle!$2:$3,2,FALSE)+HLOOKUP(AE1175,Controle!$2:$3,2,FALSE)*14-8,"")</f>
        <v/>
      </c>
      <c r="AH1175" s="105" t="str">
        <f>IF(AJ1175&lt;&gt;"",HLOOKUP(AJ1175,Controle!$2:$3,2,FALSE)+HLOOKUP(AJ1175,Controle!$2:$3,2,FALSE)*14-8,"")</f>
        <v/>
      </c>
      <c r="AI1175" s="108" t="str">
        <f>IF(AJ1175&lt;&gt;"",HLOOKUP(AJ1175,Controle!$2:$3,2,FALSE)+3,"")</f>
        <v/>
      </c>
      <c r="AJ1175" s="105" t="str">
        <f t="shared" si="285"/>
        <v/>
      </c>
      <c r="AK1175" s="101" t="str">
        <f t="shared" si="286"/>
        <v/>
      </c>
      <c r="AL1175" s="89" t="str">
        <f t="shared" si="277"/>
        <v/>
      </c>
      <c r="AM1175" s="89" t="str">
        <f t="shared" si="278"/>
        <v/>
      </c>
      <c r="AN1175" s="89" t="str">
        <f t="shared" si="279"/>
        <v/>
      </c>
      <c r="AO1175" s="89" t="str">
        <f t="shared" si="280"/>
        <v/>
      </c>
      <c r="AP1175" s="89" t="str">
        <f t="shared" si="281"/>
        <v/>
      </c>
    </row>
    <row r="1176" spans="1:42">
      <c r="A1176" t="str">
        <f>IF(B1176&lt;&gt;"",VLOOKUP(B1176,'Agents Postes'!E$3:F$17,2,FALSE),"")</f>
        <v/>
      </c>
      <c r="B1176" s="47"/>
      <c r="C1176" s="53"/>
      <c r="D1176" s="49"/>
      <c r="E1176" s="49"/>
      <c r="F1176" s="54"/>
      <c r="G1176" s="50"/>
      <c r="H1176" s="54"/>
      <c r="I1176" s="50"/>
      <c r="J1176" s="56"/>
      <c r="K1176" s="49"/>
      <c r="L1176" s="55"/>
      <c r="M1176" s="52"/>
      <c r="N1176" s="131"/>
      <c r="P1176" s="64" t="str">
        <f t="shared" si="282"/>
        <v>NC</v>
      </c>
      <c r="X1176" s="89"/>
      <c r="Y1176" s="89" t="str">
        <f t="shared" si="272"/>
        <v/>
      </c>
      <c r="Z1176" s="89" t="str">
        <f t="shared" si="273"/>
        <v/>
      </c>
      <c r="AA1176" s="89" t="str">
        <f t="shared" si="274"/>
        <v/>
      </c>
      <c r="AB1176" s="89" t="str">
        <f t="shared" si="275"/>
        <v/>
      </c>
      <c r="AC1176" s="89" t="str">
        <f t="shared" si="276"/>
        <v/>
      </c>
      <c r="AD1176" s="100" t="str">
        <f t="shared" si="283"/>
        <v/>
      </c>
      <c r="AE1176" s="104" t="str">
        <f t="shared" si="284"/>
        <v/>
      </c>
      <c r="AF1176" s="108" t="str">
        <f>IF(AE1176&lt;&gt;"",HLOOKUP(AE1176,Controle!$2:$3,2,FALSE)+3,"")</f>
        <v/>
      </c>
      <c r="AG1176" s="104" t="str">
        <f>IF(AE1176&lt;&gt;"",HLOOKUP(AE1176,Controle!$2:$3,2,FALSE)+HLOOKUP(AE1176,Controle!$2:$3,2,FALSE)*14-8,"")</f>
        <v/>
      </c>
      <c r="AH1176" s="105" t="str">
        <f>IF(AJ1176&lt;&gt;"",HLOOKUP(AJ1176,Controle!$2:$3,2,FALSE)+HLOOKUP(AJ1176,Controle!$2:$3,2,FALSE)*14-8,"")</f>
        <v/>
      </c>
      <c r="AI1176" s="108" t="str">
        <f>IF(AJ1176&lt;&gt;"",HLOOKUP(AJ1176,Controle!$2:$3,2,FALSE)+3,"")</f>
        <v/>
      </c>
      <c r="AJ1176" s="105" t="str">
        <f t="shared" si="285"/>
        <v/>
      </c>
      <c r="AK1176" s="101" t="str">
        <f t="shared" si="286"/>
        <v/>
      </c>
      <c r="AL1176" s="89" t="str">
        <f t="shared" si="277"/>
        <v/>
      </c>
      <c r="AM1176" s="89" t="str">
        <f t="shared" si="278"/>
        <v/>
      </c>
      <c r="AN1176" s="89" t="str">
        <f t="shared" si="279"/>
        <v/>
      </c>
      <c r="AO1176" s="89" t="str">
        <f t="shared" si="280"/>
        <v/>
      </c>
      <c r="AP1176" s="89" t="str">
        <f t="shared" si="281"/>
        <v/>
      </c>
    </row>
    <row r="1177" spans="1:42">
      <c r="A1177" t="str">
        <f>IF(B1177&lt;&gt;"",VLOOKUP(B1177,'Agents Postes'!E$3:F$17,2,FALSE),"")</f>
        <v/>
      </c>
      <c r="B1177" s="57"/>
      <c r="C1177" s="58"/>
      <c r="D1177" s="59"/>
      <c r="E1177" s="59"/>
      <c r="F1177" s="60"/>
      <c r="G1177" s="61"/>
      <c r="H1177" s="60"/>
      <c r="I1177" s="61"/>
      <c r="J1177" s="63"/>
      <c r="K1177" s="59"/>
      <c r="L1177" s="62"/>
      <c r="M1177" s="52"/>
      <c r="N1177" s="130"/>
      <c r="P1177" s="65" t="str">
        <f t="shared" si="282"/>
        <v>NC</v>
      </c>
      <c r="X1177" s="89"/>
      <c r="Y1177" s="89" t="str">
        <f t="shared" si="272"/>
        <v/>
      </c>
      <c r="Z1177" s="89" t="str">
        <f t="shared" si="273"/>
        <v/>
      </c>
      <c r="AA1177" s="89" t="str">
        <f t="shared" si="274"/>
        <v/>
      </c>
      <c r="AB1177" s="89" t="str">
        <f t="shared" si="275"/>
        <v/>
      </c>
      <c r="AC1177" s="89" t="str">
        <f t="shared" si="276"/>
        <v/>
      </c>
      <c r="AD1177" s="100" t="str">
        <f t="shared" si="283"/>
        <v/>
      </c>
      <c r="AE1177" s="104" t="str">
        <f t="shared" si="284"/>
        <v/>
      </c>
      <c r="AF1177" s="108" t="str">
        <f>IF(AE1177&lt;&gt;"",HLOOKUP(AE1177,Controle!$2:$3,2,FALSE)+3,"")</f>
        <v/>
      </c>
      <c r="AG1177" s="104" t="str">
        <f>IF(AE1177&lt;&gt;"",HLOOKUP(AE1177,Controle!$2:$3,2,FALSE)+HLOOKUP(AE1177,Controle!$2:$3,2,FALSE)*14-8,"")</f>
        <v/>
      </c>
      <c r="AH1177" s="105" t="str">
        <f>IF(AJ1177&lt;&gt;"",HLOOKUP(AJ1177,Controle!$2:$3,2,FALSE)+HLOOKUP(AJ1177,Controle!$2:$3,2,FALSE)*14-8,"")</f>
        <v/>
      </c>
      <c r="AI1177" s="108" t="str">
        <f>IF(AJ1177&lt;&gt;"",HLOOKUP(AJ1177,Controle!$2:$3,2,FALSE)+3,"")</f>
        <v/>
      </c>
      <c r="AJ1177" s="105" t="str">
        <f t="shared" si="285"/>
        <v/>
      </c>
      <c r="AK1177" s="101" t="str">
        <f t="shared" si="286"/>
        <v/>
      </c>
      <c r="AL1177" s="89" t="str">
        <f t="shared" si="277"/>
        <v/>
      </c>
      <c r="AM1177" s="89" t="str">
        <f t="shared" si="278"/>
        <v/>
      </c>
      <c r="AN1177" s="89" t="str">
        <f t="shared" si="279"/>
        <v/>
      </c>
      <c r="AO1177" s="89" t="str">
        <f t="shared" si="280"/>
        <v/>
      </c>
      <c r="AP1177" s="89" t="str">
        <f t="shared" si="281"/>
        <v/>
      </c>
    </row>
    <row r="1178" spans="1:42">
      <c r="A1178" t="str">
        <f>IF(B1178&lt;&gt;"",VLOOKUP(B1178,'Agents Postes'!E$3:F$17,2,FALSE),"")</f>
        <v/>
      </c>
      <c r="B1178" s="47"/>
      <c r="C1178" s="53"/>
      <c r="D1178" s="49"/>
      <c r="E1178" s="49"/>
      <c r="F1178" s="54"/>
      <c r="G1178" s="50"/>
      <c r="H1178" s="54"/>
      <c r="I1178" s="50"/>
      <c r="J1178" s="56"/>
      <c r="K1178" s="49"/>
      <c r="L1178" s="55"/>
      <c r="M1178" s="52"/>
      <c r="N1178" s="131"/>
      <c r="P1178" s="64" t="str">
        <f t="shared" si="282"/>
        <v>NC</v>
      </c>
      <c r="X1178" s="89"/>
      <c r="Y1178" s="89" t="str">
        <f t="shared" si="272"/>
        <v/>
      </c>
      <c r="Z1178" s="89" t="str">
        <f t="shared" si="273"/>
        <v/>
      </c>
      <c r="AA1178" s="89" t="str">
        <f t="shared" si="274"/>
        <v/>
      </c>
      <c r="AB1178" s="89" t="str">
        <f t="shared" si="275"/>
        <v/>
      </c>
      <c r="AC1178" s="89" t="str">
        <f t="shared" si="276"/>
        <v/>
      </c>
      <c r="AD1178" s="100" t="str">
        <f t="shared" si="283"/>
        <v/>
      </c>
      <c r="AE1178" s="104" t="str">
        <f t="shared" si="284"/>
        <v/>
      </c>
      <c r="AF1178" s="108" t="str">
        <f>IF(AE1178&lt;&gt;"",HLOOKUP(AE1178,Controle!$2:$3,2,FALSE)+3,"")</f>
        <v/>
      </c>
      <c r="AG1178" s="104" t="str">
        <f>IF(AE1178&lt;&gt;"",HLOOKUP(AE1178,Controle!$2:$3,2,FALSE)+HLOOKUP(AE1178,Controle!$2:$3,2,FALSE)*14-8,"")</f>
        <v/>
      </c>
      <c r="AH1178" s="105" t="str">
        <f>IF(AJ1178&lt;&gt;"",HLOOKUP(AJ1178,Controle!$2:$3,2,FALSE)+HLOOKUP(AJ1178,Controle!$2:$3,2,FALSE)*14-8,"")</f>
        <v/>
      </c>
      <c r="AI1178" s="108" t="str">
        <f>IF(AJ1178&lt;&gt;"",HLOOKUP(AJ1178,Controle!$2:$3,2,FALSE)+3,"")</f>
        <v/>
      </c>
      <c r="AJ1178" s="105" t="str">
        <f t="shared" si="285"/>
        <v/>
      </c>
      <c r="AK1178" s="101" t="str">
        <f t="shared" si="286"/>
        <v/>
      </c>
      <c r="AL1178" s="89" t="str">
        <f t="shared" si="277"/>
        <v/>
      </c>
      <c r="AM1178" s="89" t="str">
        <f t="shared" si="278"/>
        <v/>
      </c>
      <c r="AN1178" s="89" t="str">
        <f t="shared" si="279"/>
        <v/>
      </c>
      <c r="AO1178" s="89" t="str">
        <f t="shared" si="280"/>
        <v/>
      </c>
      <c r="AP1178" s="89" t="str">
        <f t="shared" si="281"/>
        <v/>
      </c>
    </row>
    <row r="1179" spans="1:42">
      <c r="A1179" t="str">
        <f>IF(B1179&lt;&gt;"",VLOOKUP(B1179,'Agents Postes'!E$3:F$17,2,FALSE),"")</f>
        <v/>
      </c>
      <c r="B1179" s="57"/>
      <c r="C1179" s="58"/>
      <c r="D1179" s="59"/>
      <c r="E1179" s="59"/>
      <c r="F1179" s="60"/>
      <c r="G1179" s="61"/>
      <c r="H1179" s="60"/>
      <c r="I1179" s="61"/>
      <c r="J1179" s="63"/>
      <c r="K1179" s="59"/>
      <c r="L1179" s="62"/>
      <c r="M1179" s="52"/>
      <c r="N1179" s="130"/>
      <c r="P1179" s="65" t="str">
        <f t="shared" si="282"/>
        <v>NC</v>
      </c>
      <c r="X1179" s="89"/>
      <c r="Y1179" s="89" t="str">
        <f t="shared" si="272"/>
        <v/>
      </c>
      <c r="Z1179" s="89" t="str">
        <f t="shared" si="273"/>
        <v/>
      </c>
      <c r="AA1179" s="89" t="str">
        <f t="shared" si="274"/>
        <v/>
      </c>
      <c r="AB1179" s="89" t="str">
        <f t="shared" si="275"/>
        <v/>
      </c>
      <c r="AC1179" s="89" t="str">
        <f t="shared" si="276"/>
        <v/>
      </c>
      <c r="AD1179" s="100" t="str">
        <f t="shared" si="283"/>
        <v/>
      </c>
      <c r="AE1179" s="104" t="str">
        <f t="shared" si="284"/>
        <v/>
      </c>
      <c r="AF1179" s="108" t="str">
        <f>IF(AE1179&lt;&gt;"",HLOOKUP(AE1179,Controle!$2:$3,2,FALSE)+3,"")</f>
        <v/>
      </c>
      <c r="AG1179" s="104" t="str">
        <f>IF(AE1179&lt;&gt;"",HLOOKUP(AE1179,Controle!$2:$3,2,FALSE)+HLOOKUP(AE1179,Controle!$2:$3,2,FALSE)*14-8,"")</f>
        <v/>
      </c>
      <c r="AH1179" s="105" t="str">
        <f>IF(AJ1179&lt;&gt;"",HLOOKUP(AJ1179,Controle!$2:$3,2,FALSE)+HLOOKUP(AJ1179,Controle!$2:$3,2,FALSE)*14-8,"")</f>
        <v/>
      </c>
      <c r="AI1179" s="108" t="str">
        <f>IF(AJ1179&lt;&gt;"",HLOOKUP(AJ1179,Controle!$2:$3,2,FALSE)+3,"")</f>
        <v/>
      </c>
      <c r="AJ1179" s="105" t="str">
        <f t="shared" si="285"/>
        <v/>
      </c>
      <c r="AK1179" s="101" t="str">
        <f t="shared" si="286"/>
        <v/>
      </c>
      <c r="AL1179" s="89" t="str">
        <f t="shared" si="277"/>
        <v/>
      </c>
      <c r="AM1179" s="89" t="str">
        <f t="shared" si="278"/>
        <v/>
      </c>
      <c r="AN1179" s="89" t="str">
        <f t="shared" si="279"/>
        <v/>
      </c>
      <c r="AO1179" s="89" t="str">
        <f t="shared" si="280"/>
        <v/>
      </c>
      <c r="AP1179" s="89" t="str">
        <f t="shared" si="281"/>
        <v/>
      </c>
    </row>
    <row r="1180" spans="1:42">
      <c r="A1180" t="str">
        <f>IF(B1180&lt;&gt;"",VLOOKUP(B1180,'Agents Postes'!E$3:F$17,2,FALSE),"")</f>
        <v/>
      </c>
      <c r="B1180" s="47"/>
      <c r="C1180" s="53"/>
      <c r="D1180" s="49"/>
      <c r="E1180" s="49"/>
      <c r="F1180" s="54"/>
      <c r="G1180" s="50"/>
      <c r="H1180" s="54"/>
      <c r="I1180" s="50"/>
      <c r="J1180" s="56"/>
      <c r="K1180" s="49"/>
      <c r="L1180" s="55"/>
      <c r="M1180" s="52"/>
      <c r="N1180" s="131"/>
      <c r="P1180" s="64" t="str">
        <f t="shared" si="282"/>
        <v>NC</v>
      </c>
      <c r="X1180" s="89"/>
      <c r="Y1180" s="89" t="str">
        <f t="shared" si="272"/>
        <v/>
      </c>
      <c r="Z1180" s="89" t="str">
        <f t="shared" si="273"/>
        <v/>
      </c>
      <c r="AA1180" s="89" t="str">
        <f t="shared" si="274"/>
        <v/>
      </c>
      <c r="AB1180" s="89" t="str">
        <f t="shared" si="275"/>
        <v/>
      </c>
      <c r="AC1180" s="89" t="str">
        <f t="shared" si="276"/>
        <v/>
      </c>
      <c r="AD1180" s="100" t="str">
        <f t="shared" si="283"/>
        <v/>
      </c>
      <c r="AE1180" s="104" t="str">
        <f t="shared" si="284"/>
        <v/>
      </c>
      <c r="AF1180" s="108" t="str">
        <f>IF(AE1180&lt;&gt;"",HLOOKUP(AE1180,Controle!$2:$3,2,FALSE)+3,"")</f>
        <v/>
      </c>
      <c r="AG1180" s="104" t="str">
        <f>IF(AE1180&lt;&gt;"",HLOOKUP(AE1180,Controle!$2:$3,2,FALSE)+HLOOKUP(AE1180,Controle!$2:$3,2,FALSE)*14-8,"")</f>
        <v/>
      </c>
      <c r="AH1180" s="105" t="str">
        <f>IF(AJ1180&lt;&gt;"",HLOOKUP(AJ1180,Controle!$2:$3,2,FALSE)+HLOOKUP(AJ1180,Controle!$2:$3,2,FALSE)*14-8,"")</f>
        <v/>
      </c>
      <c r="AI1180" s="108" t="str">
        <f>IF(AJ1180&lt;&gt;"",HLOOKUP(AJ1180,Controle!$2:$3,2,FALSE)+3,"")</f>
        <v/>
      </c>
      <c r="AJ1180" s="105" t="str">
        <f t="shared" si="285"/>
        <v/>
      </c>
      <c r="AK1180" s="101" t="str">
        <f t="shared" si="286"/>
        <v/>
      </c>
      <c r="AL1180" s="89" t="str">
        <f t="shared" si="277"/>
        <v/>
      </c>
      <c r="AM1180" s="89" t="str">
        <f t="shared" si="278"/>
        <v/>
      </c>
      <c r="AN1180" s="89" t="str">
        <f t="shared" si="279"/>
        <v/>
      </c>
      <c r="AO1180" s="89" t="str">
        <f t="shared" si="280"/>
        <v/>
      </c>
      <c r="AP1180" s="89" t="str">
        <f t="shared" si="281"/>
        <v/>
      </c>
    </row>
    <row r="1181" spans="1:42">
      <c r="A1181" t="str">
        <f>IF(B1181&lt;&gt;"",VLOOKUP(B1181,'Agents Postes'!E$3:F$17,2,FALSE),"")</f>
        <v/>
      </c>
      <c r="B1181" s="57"/>
      <c r="C1181" s="58"/>
      <c r="D1181" s="59"/>
      <c r="E1181" s="59"/>
      <c r="F1181" s="60"/>
      <c r="G1181" s="61"/>
      <c r="H1181" s="60"/>
      <c r="I1181" s="61"/>
      <c r="J1181" s="63"/>
      <c r="K1181" s="59"/>
      <c r="L1181" s="62"/>
      <c r="M1181" s="52"/>
      <c r="N1181" s="130"/>
      <c r="P1181" s="65" t="str">
        <f t="shared" si="282"/>
        <v>NC</v>
      </c>
      <c r="X1181" s="89"/>
      <c r="Y1181" s="89" t="str">
        <f t="shared" si="272"/>
        <v/>
      </c>
      <c r="Z1181" s="89" t="str">
        <f t="shared" si="273"/>
        <v/>
      </c>
      <c r="AA1181" s="89" t="str">
        <f t="shared" si="274"/>
        <v/>
      </c>
      <c r="AB1181" s="89" t="str">
        <f t="shared" si="275"/>
        <v/>
      </c>
      <c r="AC1181" s="89" t="str">
        <f t="shared" si="276"/>
        <v/>
      </c>
      <c r="AD1181" s="100" t="str">
        <f t="shared" si="283"/>
        <v/>
      </c>
      <c r="AE1181" s="104" t="str">
        <f t="shared" si="284"/>
        <v/>
      </c>
      <c r="AF1181" s="108" t="str">
        <f>IF(AE1181&lt;&gt;"",HLOOKUP(AE1181,Controle!$2:$3,2,FALSE)+3,"")</f>
        <v/>
      </c>
      <c r="AG1181" s="104" t="str">
        <f>IF(AE1181&lt;&gt;"",HLOOKUP(AE1181,Controle!$2:$3,2,FALSE)+HLOOKUP(AE1181,Controle!$2:$3,2,FALSE)*14-8,"")</f>
        <v/>
      </c>
      <c r="AH1181" s="105" t="str">
        <f>IF(AJ1181&lt;&gt;"",HLOOKUP(AJ1181,Controle!$2:$3,2,FALSE)+HLOOKUP(AJ1181,Controle!$2:$3,2,FALSE)*14-8,"")</f>
        <v/>
      </c>
      <c r="AI1181" s="108" t="str">
        <f>IF(AJ1181&lt;&gt;"",HLOOKUP(AJ1181,Controle!$2:$3,2,FALSE)+3,"")</f>
        <v/>
      </c>
      <c r="AJ1181" s="105" t="str">
        <f t="shared" si="285"/>
        <v/>
      </c>
      <c r="AK1181" s="101" t="str">
        <f t="shared" si="286"/>
        <v/>
      </c>
      <c r="AL1181" s="89" t="str">
        <f t="shared" si="277"/>
        <v/>
      </c>
      <c r="AM1181" s="89" t="str">
        <f t="shared" si="278"/>
        <v/>
      </c>
      <c r="AN1181" s="89" t="str">
        <f t="shared" si="279"/>
        <v/>
      </c>
      <c r="AO1181" s="89" t="str">
        <f t="shared" si="280"/>
        <v/>
      </c>
      <c r="AP1181" s="89" t="str">
        <f t="shared" si="281"/>
        <v/>
      </c>
    </row>
    <row r="1182" spans="1:42">
      <c r="A1182" t="str">
        <f>IF(B1182&lt;&gt;"",VLOOKUP(B1182,'Agents Postes'!E$3:F$17,2,FALSE),"")</f>
        <v/>
      </c>
      <c r="B1182" s="47"/>
      <c r="C1182" s="53"/>
      <c r="D1182" s="49"/>
      <c r="E1182" s="49"/>
      <c r="F1182" s="54"/>
      <c r="G1182" s="50"/>
      <c r="H1182" s="54"/>
      <c r="I1182" s="50"/>
      <c r="J1182" s="56"/>
      <c r="K1182" s="49"/>
      <c r="L1182" s="55"/>
      <c r="M1182" s="52"/>
      <c r="N1182" s="131"/>
      <c r="P1182" s="64" t="str">
        <f t="shared" si="282"/>
        <v>NC</v>
      </c>
      <c r="X1182" s="89"/>
      <c r="Y1182" s="89" t="str">
        <f t="shared" si="272"/>
        <v/>
      </c>
      <c r="Z1182" s="89" t="str">
        <f t="shared" si="273"/>
        <v/>
      </c>
      <c r="AA1182" s="89" t="str">
        <f t="shared" si="274"/>
        <v/>
      </c>
      <c r="AB1182" s="89" t="str">
        <f t="shared" si="275"/>
        <v/>
      </c>
      <c r="AC1182" s="89" t="str">
        <f t="shared" si="276"/>
        <v/>
      </c>
      <c r="AD1182" s="100" t="str">
        <f t="shared" si="283"/>
        <v/>
      </c>
      <c r="AE1182" s="104" t="str">
        <f t="shared" si="284"/>
        <v/>
      </c>
      <c r="AF1182" s="108" t="str">
        <f>IF(AE1182&lt;&gt;"",HLOOKUP(AE1182,Controle!$2:$3,2,FALSE)+3,"")</f>
        <v/>
      </c>
      <c r="AG1182" s="104" t="str">
        <f>IF(AE1182&lt;&gt;"",HLOOKUP(AE1182,Controle!$2:$3,2,FALSE)+HLOOKUP(AE1182,Controle!$2:$3,2,FALSE)*14-8,"")</f>
        <v/>
      </c>
      <c r="AH1182" s="105" t="str">
        <f>IF(AJ1182&lt;&gt;"",HLOOKUP(AJ1182,Controle!$2:$3,2,FALSE)+HLOOKUP(AJ1182,Controle!$2:$3,2,FALSE)*14-8,"")</f>
        <v/>
      </c>
      <c r="AI1182" s="108" t="str">
        <f>IF(AJ1182&lt;&gt;"",HLOOKUP(AJ1182,Controle!$2:$3,2,FALSE)+3,"")</f>
        <v/>
      </c>
      <c r="AJ1182" s="105" t="str">
        <f t="shared" si="285"/>
        <v/>
      </c>
      <c r="AK1182" s="101" t="str">
        <f t="shared" si="286"/>
        <v/>
      </c>
      <c r="AL1182" s="89" t="str">
        <f t="shared" si="277"/>
        <v/>
      </c>
      <c r="AM1182" s="89" t="str">
        <f t="shared" si="278"/>
        <v/>
      </c>
      <c r="AN1182" s="89" t="str">
        <f t="shared" si="279"/>
        <v/>
      </c>
      <c r="AO1182" s="89" t="str">
        <f t="shared" si="280"/>
        <v/>
      </c>
      <c r="AP1182" s="89" t="str">
        <f t="shared" si="281"/>
        <v/>
      </c>
    </row>
    <row r="1183" spans="1:42">
      <c r="A1183" t="str">
        <f>IF(B1183&lt;&gt;"",VLOOKUP(B1183,'Agents Postes'!E$3:F$17,2,FALSE),"")</f>
        <v/>
      </c>
      <c r="B1183" s="57"/>
      <c r="C1183" s="58"/>
      <c r="D1183" s="59"/>
      <c r="E1183" s="59"/>
      <c r="F1183" s="60"/>
      <c r="G1183" s="61"/>
      <c r="H1183" s="60"/>
      <c r="I1183" s="61"/>
      <c r="J1183" s="63"/>
      <c r="K1183" s="59"/>
      <c r="L1183" s="62"/>
      <c r="M1183" s="52"/>
      <c r="N1183" s="130"/>
      <c r="P1183" s="65" t="str">
        <f t="shared" si="282"/>
        <v>NC</v>
      </c>
      <c r="X1183" s="89"/>
      <c r="Y1183" s="89" t="str">
        <f t="shared" si="272"/>
        <v/>
      </c>
      <c r="Z1183" s="89" t="str">
        <f t="shared" si="273"/>
        <v/>
      </c>
      <c r="AA1183" s="89" t="str">
        <f t="shared" si="274"/>
        <v/>
      </c>
      <c r="AB1183" s="89" t="str">
        <f t="shared" si="275"/>
        <v/>
      </c>
      <c r="AC1183" s="89" t="str">
        <f t="shared" si="276"/>
        <v/>
      </c>
      <c r="AD1183" s="100" t="str">
        <f t="shared" si="283"/>
        <v/>
      </c>
      <c r="AE1183" s="104" t="str">
        <f t="shared" si="284"/>
        <v/>
      </c>
      <c r="AF1183" s="108" t="str">
        <f>IF(AE1183&lt;&gt;"",HLOOKUP(AE1183,Controle!$2:$3,2,FALSE)+3,"")</f>
        <v/>
      </c>
      <c r="AG1183" s="104" t="str">
        <f>IF(AE1183&lt;&gt;"",HLOOKUP(AE1183,Controle!$2:$3,2,FALSE)+HLOOKUP(AE1183,Controle!$2:$3,2,FALSE)*14-8,"")</f>
        <v/>
      </c>
      <c r="AH1183" s="105" t="str">
        <f>IF(AJ1183&lt;&gt;"",HLOOKUP(AJ1183,Controle!$2:$3,2,FALSE)+HLOOKUP(AJ1183,Controle!$2:$3,2,FALSE)*14-8,"")</f>
        <v/>
      </c>
      <c r="AI1183" s="108" t="str">
        <f>IF(AJ1183&lt;&gt;"",HLOOKUP(AJ1183,Controle!$2:$3,2,FALSE)+3,"")</f>
        <v/>
      </c>
      <c r="AJ1183" s="105" t="str">
        <f t="shared" si="285"/>
        <v/>
      </c>
      <c r="AK1183" s="101" t="str">
        <f t="shared" si="286"/>
        <v/>
      </c>
      <c r="AL1183" s="89" t="str">
        <f t="shared" si="277"/>
        <v/>
      </c>
      <c r="AM1183" s="89" t="str">
        <f t="shared" si="278"/>
        <v/>
      </c>
      <c r="AN1183" s="89" t="str">
        <f t="shared" si="279"/>
        <v/>
      </c>
      <c r="AO1183" s="89" t="str">
        <f t="shared" si="280"/>
        <v/>
      </c>
      <c r="AP1183" s="89" t="str">
        <f t="shared" si="281"/>
        <v/>
      </c>
    </row>
    <row r="1184" spans="1:42">
      <c r="A1184" t="str">
        <f>IF(B1184&lt;&gt;"",VLOOKUP(B1184,'Agents Postes'!E$3:F$17,2,FALSE),"")</f>
        <v/>
      </c>
      <c r="B1184" s="47"/>
      <c r="C1184" s="53"/>
      <c r="D1184" s="49"/>
      <c r="E1184" s="49"/>
      <c r="F1184" s="54"/>
      <c r="G1184" s="50"/>
      <c r="H1184" s="54"/>
      <c r="I1184" s="50"/>
      <c r="J1184" s="56"/>
      <c r="K1184" s="49"/>
      <c r="L1184" s="55"/>
      <c r="M1184" s="52"/>
      <c r="N1184" s="131"/>
      <c r="P1184" s="64" t="str">
        <f t="shared" si="282"/>
        <v>NC</v>
      </c>
      <c r="X1184" s="89"/>
      <c r="Y1184" s="89" t="str">
        <f t="shared" si="272"/>
        <v/>
      </c>
      <c r="Z1184" s="89" t="str">
        <f t="shared" si="273"/>
        <v/>
      </c>
      <c r="AA1184" s="89" t="str">
        <f t="shared" si="274"/>
        <v/>
      </c>
      <c r="AB1184" s="89" t="str">
        <f t="shared" si="275"/>
        <v/>
      </c>
      <c r="AC1184" s="89" t="str">
        <f t="shared" si="276"/>
        <v/>
      </c>
      <c r="AD1184" s="100" t="str">
        <f t="shared" si="283"/>
        <v/>
      </c>
      <c r="AE1184" s="104" t="str">
        <f t="shared" si="284"/>
        <v/>
      </c>
      <c r="AF1184" s="108" t="str">
        <f>IF(AE1184&lt;&gt;"",HLOOKUP(AE1184,Controle!$2:$3,2,FALSE)+3,"")</f>
        <v/>
      </c>
      <c r="AG1184" s="104" t="str">
        <f>IF(AE1184&lt;&gt;"",HLOOKUP(AE1184,Controle!$2:$3,2,FALSE)+HLOOKUP(AE1184,Controle!$2:$3,2,FALSE)*14-8,"")</f>
        <v/>
      </c>
      <c r="AH1184" s="105" t="str">
        <f>IF(AJ1184&lt;&gt;"",HLOOKUP(AJ1184,Controle!$2:$3,2,FALSE)+HLOOKUP(AJ1184,Controle!$2:$3,2,FALSE)*14-8,"")</f>
        <v/>
      </c>
      <c r="AI1184" s="108" t="str">
        <f>IF(AJ1184&lt;&gt;"",HLOOKUP(AJ1184,Controle!$2:$3,2,FALSE)+3,"")</f>
        <v/>
      </c>
      <c r="AJ1184" s="105" t="str">
        <f t="shared" si="285"/>
        <v/>
      </c>
      <c r="AK1184" s="101" t="str">
        <f t="shared" si="286"/>
        <v/>
      </c>
      <c r="AL1184" s="89" t="str">
        <f t="shared" si="277"/>
        <v/>
      </c>
      <c r="AM1184" s="89" t="str">
        <f t="shared" si="278"/>
        <v/>
      </c>
      <c r="AN1184" s="89" t="str">
        <f t="shared" si="279"/>
        <v/>
      </c>
      <c r="AO1184" s="89" t="str">
        <f t="shared" si="280"/>
        <v/>
      </c>
      <c r="AP1184" s="89" t="str">
        <f t="shared" si="281"/>
        <v/>
      </c>
    </row>
    <row r="1185" spans="1:42">
      <c r="A1185" t="str">
        <f>IF(B1185&lt;&gt;"",VLOOKUP(B1185,'Agents Postes'!E$3:F$17,2,FALSE),"")</f>
        <v/>
      </c>
      <c r="B1185" s="57"/>
      <c r="C1185" s="58"/>
      <c r="D1185" s="59"/>
      <c r="E1185" s="59"/>
      <c r="F1185" s="60"/>
      <c r="G1185" s="61"/>
      <c r="H1185" s="60"/>
      <c r="I1185" s="61"/>
      <c r="J1185" s="63"/>
      <c r="K1185" s="59"/>
      <c r="L1185" s="62"/>
      <c r="M1185" s="52"/>
      <c r="N1185" s="130"/>
      <c r="P1185" s="65" t="str">
        <f t="shared" si="282"/>
        <v>NC</v>
      </c>
      <c r="X1185" s="89"/>
      <c r="Y1185" s="89" t="str">
        <f t="shared" si="272"/>
        <v/>
      </c>
      <c r="Z1185" s="89" t="str">
        <f t="shared" si="273"/>
        <v/>
      </c>
      <c r="AA1185" s="89" t="str">
        <f t="shared" si="274"/>
        <v/>
      </c>
      <c r="AB1185" s="89" t="str">
        <f t="shared" si="275"/>
        <v/>
      </c>
      <c r="AC1185" s="89" t="str">
        <f t="shared" si="276"/>
        <v/>
      </c>
      <c r="AD1185" s="100" t="str">
        <f t="shared" si="283"/>
        <v/>
      </c>
      <c r="AE1185" s="104" t="str">
        <f t="shared" si="284"/>
        <v/>
      </c>
      <c r="AF1185" s="108" t="str">
        <f>IF(AE1185&lt;&gt;"",HLOOKUP(AE1185,Controle!$2:$3,2,FALSE)+3,"")</f>
        <v/>
      </c>
      <c r="AG1185" s="104" t="str">
        <f>IF(AE1185&lt;&gt;"",HLOOKUP(AE1185,Controle!$2:$3,2,FALSE)+HLOOKUP(AE1185,Controle!$2:$3,2,FALSE)*14-8,"")</f>
        <v/>
      </c>
      <c r="AH1185" s="105" t="str">
        <f>IF(AJ1185&lt;&gt;"",HLOOKUP(AJ1185,Controle!$2:$3,2,FALSE)+HLOOKUP(AJ1185,Controle!$2:$3,2,FALSE)*14-8,"")</f>
        <v/>
      </c>
      <c r="AI1185" s="108" t="str">
        <f>IF(AJ1185&lt;&gt;"",HLOOKUP(AJ1185,Controle!$2:$3,2,FALSE)+3,"")</f>
        <v/>
      </c>
      <c r="AJ1185" s="105" t="str">
        <f t="shared" si="285"/>
        <v/>
      </c>
      <c r="AK1185" s="101" t="str">
        <f t="shared" si="286"/>
        <v/>
      </c>
      <c r="AL1185" s="89" t="str">
        <f t="shared" si="277"/>
        <v/>
      </c>
      <c r="AM1185" s="89" t="str">
        <f t="shared" si="278"/>
        <v/>
      </c>
      <c r="AN1185" s="89" t="str">
        <f t="shared" si="279"/>
        <v/>
      </c>
      <c r="AO1185" s="89" t="str">
        <f t="shared" si="280"/>
        <v/>
      </c>
      <c r="AP1185" s="89" t="str">
        <f t="shared" si="281"/>
        <v/>
      </c>
    </row>
    <row r="1186" spans="1:42">
      <c r="A1186" t="str">
        <f>IF(B1186&lt;&gt;"",VLOOKUP(B1186,'Agents Postes'!E$3:F$17,2,FALSE),"")</f>
        <v/>
      </c>
      <c r="B1186" s="47"/>
      <c r="C1186" s="53"/>
      <c r="D1186" s="49"/>
      <c r="E1186" s="49"/>
      <c r="F1186" s="54"/>
      <c r="G1186" s="50"/>
      <c r="H1186" s="54"/>
      <c r="I1186" s="50"/>
      <c r="J1186" s="56"/>
      <c r="K1186" s="49"/>
      <c r="L1186" s="55"/>
      <c r="M1186" s="52"/>
      <c r="N1186" s="131"/>
      <c r="P1186" s="64" t="str">
        <f t="shared" si="282"/>
        <v>NC</v>
      </c>
      <c r="X1186" s="89"/>
      <c r="Y1186" s="89" t="str">
        <f t="shared" si="272"/>
        <v/>
      </c>
      <c r="Z1186" s="89" t="str">
        <f t="shared" si="273"/>
        <v/>
      </c>
      <c r="AA1186" s="89" t="str">
        <f t="shared" si="274"/>
        <v/>
      </c>
      <c r="AB1186" s="89" t="str">
        <f t="shared" si="275"/>
        <v/>
      </c>
      <c r="AC1186" s="89" t="str">
        <f t="shared" si="276"/>
        <v/>
      </c>
      <c r="AD1186" s="100" t="str">
        <f t="shared" si="283"/>
        <v/>
      </c>
      <c r="AE1186" s="104" t="str">
        <f t="shared" si="284"/>
        <v/>
      </c>
      <c r="AF1186" s="108" t="str">
        <f>IF(AE1186&lt;&gt;"",HLOOKUP(AE1186,Controle!$2:$3,2,FALSE)+3,"")</f>
        <v/>
      </c>
      <c r="AG1186" s="104" t="str">
        <f>IF(AE1186&lt;&gt;"",HLOOKUP(AE1186,Controle!$2:$3,2,FALSE)+HLOOKUP(AE1186,Controle!$2:$3,2,FALSE)*14-8,"")</f>
        <v/>
      </c>
      <c r="AH1186" s="105" t="str">
        <f>IF(AJ1186&lt;&gt;"",HLOOKUP(AJ1186,Controle!$2:$3,2,FALSE)+HLOOKUP(AJ1186,Controle!$2:$3,2,FALSE)*14-8,"")</f>
        <v/>
      </c>
      <c r="AI1186" s="108" t="str">
        <f>IF(AJ1186&lt;&gt;"",HLOOKUP(AJ1186,Controle!$2:$3,2,FALSE)+3,"")</f>
        <v/>
      </c>
      <c r="AJ1186" s="105" t="str">
        <f t="shared" si="285"/>
        <v/>
      </c>
      <c r="AK1186" s="101" t="str">
        <f t="shared" si="286"/>
        <v/>
      </c>
      <c r="AL1186" s="89" t="str">
        <f t="shared" si="277"/>
        <v/>
      </c>
      <c r="AM1186" s="89" t="str">
        <f t="shared" si="278"/>
        <v/>
      </c>
      <c r="AN1186" s="89" t="str">
        <f t="shared" si="279"/>
        <v/>
      </c>
      <c r="AO1186" s="89" t="str">
        <f t="shared" si="280"/>
        <v/>
      </c>
      <c r="AP1186" s="89" t="str">
        <f t="shared" si="281"/>
        <v/>
      </c>
    </row>
    <row r="1187" spans="1:42">
      <c r="A1187" t="str">
        <f>IF(B1187&lt;&gt;"",VLOOKUP(B1187,'Agents Postes'!E$3:F$17,2,FALSE),"")</f>
        <v/>
      </c>
      <c r="B1187" s="57"/>
      <c r="C1187" s="58"/>
      <c r="D1187" s="59"/>
      <c r="E1187" s="59"/>
      <c r="F1187" s="60"/>
      <c r="G1187" s="61"/>
      <c r="H1187" s="60"/>
      <c r="I1187" s="61"/>
      <c r="J1187" s="63"/>
      <c r="K1187" s="59"/>
      <c r="L1187" s="62"/>
      <c r="M1187" s="52"/>
      <c r="N1187" s="130"/>
      <c r="P1187" s="65" t="str">
        <f t="shared" si="282"/>
        <v>NC</v>
      </c>
      <c r="X1187" s="89"/>
      <c r="Y1187" s="89" t="str">
        <f t="shared" si="272"/>
        <v/>
      </c>
      <c r="Z1187" s="89" t="str">
        <f t="shared" si="273"/>
        <v/>
      </c>
      <c r="AA1187" s="89" t="str">
        <f t="shared" si="274"/>
        <v/>
      </c>
      <c r="AB1187" s="89" t="str">
        <f t="shared" si="275"/>
        <v/>
      </c>
      <c r="AC1187" s="89" t="str">
        <f t="shared" si="276"/>
        <v/>
      </c>
      <c r="AD1187" s="100" t="str">
        <f t="shared" si="283"/>
        <v/>
      </c>
      <c r="AE1187" s="104" t="str">
        <f t="shared" si="284"/>
        <v/>
      </c>
      <c r="AF1187" s="108" t="str">
        <f>IF(AE1187&lt;&gt;"",HLOOKUP(AE1187,Controle!$2:$3,2,FALSE)+3,"")</f>
        <v/>
      </c>
      <c r="AG1187" s="104" t="str">
        <f>IF(AE1187&lt;&gt;"",HLOOKUP(AE1187,Controle!$2:$3,2,FALSE)+HLOOKUP(AE1187,Controle!$2:$3,2,FALSE)*14-8,"")</f>
        <v/>
      </c>
      <c r="AH1187" s="105" t="str">
        <f>IF(AJ1187&lt;&gt;"",HLOOKUP(AJ1187,Controle!$2:$3,2,FALSE)+HLOOKUP(AJ1187,Controle!$2:$3,2,FALSE)*14-8,"")</f>
        <v/>
      </c>
      <c r="AI1187" s="108" t="str">
        <f>IF(AJ1187&lt;&gt;"",HLOOKUP(AJ1187,Controle!$2:$3,2,FALSE)+3,"")</f>
        <v/>
      </c>
      <c r="AJ1187" s="105" t="str">
        <f t="shared" si="285"/>
        <v/>
      </c>
      <c r="AK1187" s="101" t="str">
        <f t="shared" si="286"/>
        <v/>
      </c>
      <c r="AL1187" s="89" t="str">
        <f t="shared" si="277"/>
        <v/>
      </c>
      <c r="AM1187" s="89" t="str">
        <f t="shared" si="278"/>
        <v/>
      </c>
      <c r="AN1187" s="89" t="str">
        <f t="shared" si="279"/>
        <v/>
      </c>
      <c r="AO1187" s="89" t="str">
        <f t="shared" si="280"/>
        <v/>
      </c>
      <c r="AP1187" s="89" t="str">
        <f t="shared" si="281"/>
        <v/>
      </c>
    </row>
    <row r="1188" spans="1:42">
      <c r="A1188" t="str">
        <f>IF(B1188&lt;&gt;"",VLOOKUP(B1188,'Agents Postes'!E$3:F$17,2,FALSE),"")</f>
        <v/>
      </c>
      <c r="B1188" s="47"/>
      <c r="C1188" s="53"/>
      <c r="D1188" s="49"/>
      <c r="E1188" s="49"/>
      <c r="F1188" s="54"/>
      <c r="G1188" s="50"/>
      <c r="H1188" s="54"/>
      <c r="I1188" s="50"/>
      <c r="J1188" s="56"/>
      <c r="K1188" s="49"/>
      <c r="L1188" s="55"/>
      <c r="M1188" s="52"/>
      <c r="N1188" s="131"/>
      <c r="P1188" s="64" t="str">
        <f t="shared" si="282"/>
        <v>NC</v>
      </c>
      <c r="X1188" s="89"/>
      <c r="Y1188" s="89" t="str">
        <f t="shared" si="272"/>
        <v/>
      </c>
      <c r="Z1188" s="89" t="str">
        <f t="shared" si="273"/>
        <v/>
      </c>
      <c r="AA1188" s="89" t="str">
        <f t="shared" si="274"/>
        <v/>
      </c>
      <c r="AB1188" s="89" t="str">
        <f t="shared" si="275"/>
        <v/>
      </c>
      <c r="AC1188" s="89" t="str">
        <f t="shared" si="276"/>
        <v/>
      </c>
      <c r="AD1188" s="100" t="str">
        <f t="shared" si="283"/>
        <v/>
      </c>
      <c r="AE1188" s="104" t="str">
        <f t="shared" si="284"/>
        <v/>
      </c>
      <c r="AF1188" s="108" t="str">
        <f>IF(AE1188&lt;&gt;"",HLOOKUP(AE1188,Controle!$2:$3,2,FALSE)+3,"")</f>
        <v/>
      </c>
      <c r="AG1188" s="104" t="str">
        <f>IF(AE1188&lt;&gt;"",HLOOKUP(AE1188,Controle!$2:$3,2,FALSE)+HLOOKUP(AE1188,Controle!$2:$3,2,FALSE)*14-8,"")</f>
        <v/>
      </c>
      <c r="AH1188" s="105" t="str">
        <f>IF(AJ1188&lt;&gt;"",HLOOKUP(AJ1188,Controle!$2:$3,2,FALSE)+HLOOKUP(AJ1188,Controle!$2:$3,2,FALSE)*14-8,"")</f>
        <v/>
      </c>
      <c r="AI1188" s="108" t="str">
        <f>IF(AJ1188&lt;&gt;"",HLOOKUP(AJ1188,Controle!$2:$3,2,FALSE)+3,"")</f>
        <v/>
      </c>
      <c r="AJ1188" s="105" t="str">
        <f t="shared" si="285"/>
        <v/>
      </c>
      <c r="AK1188" s="101" t="str">
        <f t="shared" si="286"/>
        <v/>
      </c>
      <c r="AL1188" s="89" t="str">
        <f t="shared" si="277"/>
        <v/>
      </c>
      <c r="AM1188" s="89" t="str">
        <f t="shared" si="278"/>
        <v/>
      </c>
      <c r="AN1188" s="89" t="str">
        <f t="shared" si="279"/>
        <v/>
      </c>
      <c r="AO1188" s="89" t="str">
        <f t="shared" si="280"/>
        <v/>
      </c>
      <c r="AP1188" s="89" t="str">
        <f t="shared" si="281"/>
        <v/>
      </c>
    </row>
    <row r="1189" spans="1:42">
      <c r="A1189" t="str">
        <f>IF(B1189&lt;&gt;"",VLOOKUP(B1189,'Agents Postes'!E$3:F$17,2,FALSE),"")</f>
        <v/>
      </c>
      <c r="B1189" s="57"/>
      <c r="C1189" s="58"/>
      <c r="D1189" s="59"/>
      <c r="E1189" s="59"/>
      <c r="F1189" s="60"/>
      <c r="G1189" s="61"/>
      <c r="H1189" s="60"/>
      <c r="I1189" s="61"/>
      <c r="J1189" s="63"/>
      <c r="K1189" s="59"/>
      <c r="L1189" s="62"/>
      <c r="M1189" s="52"/>
      <c r="N1189" s="130"/>
      <c r="P1189" s="65" t="str">
        <f t="shared" si="282"/>
        <v>NC</v>
      </c>
      <c r="X1189" s="89"/>
      <c r="Y1189" s="89" t="str">
        <f t="shared" si="272"/>
        <v/>
      </c>
      <c r="Z1189" s="89" t="str">
        <f t="shared" si="273"/>
        <v/>
      </c>
      <c r="AA1189" s="89" t="str">
        <f t="shared" si="274"/>
        <v/>
      </c>
      <c r="AB1189" s="89" t="str">
        <f t="shared" si="275"/>
        <v/>
      </c>
      <c r="AC1189" s="89" t="str">
        <f t="shared" si="276"/>
        <v/>
      </c>
      <c r="AD1189" s="100" t="str">
        <f t="shared" si="283"/>
        <v/>
      </c>
      <c r="AE1189" s="104" t="str">
        <f t="shared" si="284"/>
        <v/>
      </c>
      <c r="AF1189" s="108" t="str">
        <f>IF(AE1189&lt;&gt;"",HLOOKUP(AE1189,Controle!$2:$3,2,FALSE)+3,"")</f>
        <v/>
      </c>
      <c r="AG1189" s="104" t="str">
        <f>IF(AE1189&lt;&gt;"",HLOOKUP(AE1189,Controle!$2:$3,2,FALSE)+HLOOKUP(AE1189,Controle!$2:$3,2,FALSE)*14-8,"")</f>
        <v/>
      </c>
      <c r="AH1189" s="105" t="str">
        <f>IF(AJ1189&lt;&gt;"",HLOOKUP(AJ1189,Controle!$2:$3,2,FALSE)+HLOOKUP(AJ1189,Controle!$2:$3,2,FALSE)*14-8,"")</f>
        <v/>
      </c>
      <c r="AI1189" s="108" t="str">
        <f>IF(AJ1189&lt;&gt;"",HLOOKUP(AJ1189,Controle!$2:$3,2,FALSE)+3,"")</f>
        <v/>
      </c>
      <c r="AJ1189" s="105" t="str">
        <f t="shared" si="285"/>
        <v/>
      </c>
      <c r="AK1189" s="101" t="str">
        <f t="shared" si="286"/>
        <v/>
      </c>
      <c r="AL1189" s="89" t="str">
        <f t="shared" si="277"/>
        <v/>
      </c>
      <c r="AM1189" s="89" t="str">
        <f t="shared" si="278"/>
        <v/>
      </c>
      <c r="AN1189" s="89" t="str">
        <f t="shared" si="279"/>
        <v/>
      </c>
      <c r="AO1189" s="89" t="str">
        <f t="shared" si="280"/>
        <v/>
      </c>
      <c r="AP1189" s="89" t="str">
        <f t="shared" si="281"/>
        <v/>
      </c>
    </row>
    <row r="1190" spans="1:42">
      <c r="A1190" t="str">
        <f>IF(B1190&lt;&gt;"",VLOOKUP(B1190,'Agents Postes'!E$3:F$17,2,FALSE),"")</f>
        <v/>
      </c>
      <c r="B1190" s="47"/>
      <c r="C1190" s="53"/>
      <c r="D1190" s="49"/>
      <c r="E1190" s="49"/>
      <c r="F1190" s="54"/>
      <c r="G1190" s="50"/>
      <c r="H1190" s="54"/>
      <c r="I1190" s="50"/>
      <c r="J1190" s="56"/>
      <c r="K1190" s="49"/>
      <c r="L1190" s="55"/>
      <c r="M1190" s="52"/>
      <c r="N1190" s="131"/>
      <c r="P1190" s="64" t="str">
        <f t="shared" si="282"/>
        <v>NC</v>
      </c>
      <c r="X1190" s="89"/>
      <c r="Y1190" s="89" t="str">
        <f t="shared" si="272"/>
        <v/>
      </c>
      <c r="Z1190" s="89" t="str">
        <f t="shared" si="273"/>
        <v/>
      </c>
      <c r="AA1190" s="89" t="str">
        <f t="shared" si="274"/>
        <v/>
      </c>
      <c r="AB1190" s="89" t="str">
        <f t="shared" si="275"/>
        <v/>
      </c>
      <c r="AC1190" s="89" t="str">
        <f t="shared" si="276"/>
        <v/>
      </c>
      <c r="AD1190" s="100" t="str">
        <f t="shared" si="283"/>
        <v/>
      </c>
      <c r="AE1190" s="104" t="str">
        <f t="shared" si="284"/>
        <v/>
      </c>
      <c r="AF1190" s="108" t="str">
        <f>IF(AE1190&lt;&gt;"",HLOOKUP(AE1190,Controle!$2:$3,2,FALSE)+3,"")</f>
        <v/>
      </c>
      <c r="AG1190" s="104" t="str">
        <f>IF(AE1190&lt;&gt;"",HLOOKUP(AE1190,Controle!$2:$3,2,FALSE)+HLOOKUP(AE1190,Controle!$2:$3,2,FALSE)*14-8,"")</f>
        <v/>
      </c>
      <c r="AH1190" s="105" t="str">
        <f>IF(AJ1190&lt;&gt;"",HLOOKUP(AJ1190,Controle!$2:$3,2,FALSE)+HLOOKUP(AJ1190,Controle!$2:$3,2,FALSE)*14-8,"")</f>
        <v/>
      </c>
      <c r="AI1190" s="108" t="str">
        <f>IF(AJ1190&lt;&gt;"",HLOOKUP(AJ1190,Controle!$2:$3,2,FALSE)+3,"")</f>
        <v/>
      </c>
      <c r="AJ1190" s="105" t="str">
        <f t="shared" si="285"/>
        <v/>
      </c>
      <c r="AK1190" s="101" t="str">
        <f t="shared" si="286"/>
        <v/>
      </c>
      <c r="AL1190" s="89" t="str">
        <f t="shared" si="277"/>
        <v/>
      </c>
      <c r="AM1190" s="89" t="str">
        <f t="shared" si="278"/>
        <v/>
      </c>
      <c r="AN1190" s="89" t="str">
        <f t="shared" si="279"/>
        <v/>
      </c>
      <c r="AO1190" s="89" t="str">
        <f t="shared" si="280"/>
        <v/>
      </c>
      <c r="AP1190" s="89" t="str">
        <f t="shared" si="281"/>
        <v/>
      </c>
    </row>
    <row r="1191" spans="1:42">
      <c r="A1191" t="str">
        <f>IF(B1191&lt;&gt;"",VLOOKUP(B1191,'Agents Postes'!E$3:F$17,2,FALSE),"")</f>
        <v/>
      </c>
      <c r="B1191" s="57"/>
      <c r="C1191" s="58"/>
      <c r="D1191" s="59"/>
      <c r="E1191" s="59"/>
      <c r="F1191" s="60"/>
      <c r="G1191" s="61"/>
      <c r="H1191" s="60"/>
      <c r="I1191" s="61"/>
      <c r="J1191" s="63"/>
      <c r="K1191" s="59"/>
      <c r="L1191" s="62"/>
      <c r="M1191" s="52"/>
      <c r="N1191" s="130"/>
      <c r="P1191" s="65" t="str">
        <f t="shared" si="282"/>
        <v>NC</v>
      </c>
      <c r="X1191" s="89"/>
      <c r="Y1191" s="89" t="str">
        <f t="shared" si="272"/>
        <v/>
      </c>
      <c r="Z1191" s="89" t="str">
        <f t="shared" si="273"/>
        <v/>
      </c>
      <c r="AA1191" s="89" t="str">
        <f t="shared" si="274"/>
        <v/>
      </c>
      <c r="AB1191" s="89" t="str">
        <f t="shared" si="275"/>
        <v/>
      </c>
      <c r="AC1191" s="89" t="str">
        <f t="shared" si="276"/>
        <v/>
      </c>
      <c r="AD1191" s="100" t="str">
        <f t="shared" si="283"/>
        <v/>
      </c>
      <c r="AE1191" s="104" t="str">
        <f t="shared" si="284"/>
        <v/>
      </c>
      <c r="AF1191" s="108" t="str">
        <f>IF(AE1191&lt;&gt;"",HLOOKUP(AE1191,Controle!$2:$3,2,FALSE)+3,"")</f>
        <v/>
      </c>
      <c r="AG1191" s="104" t="str">
        <f>IF(AE1191&lt;&gt;"",HLOOKUP(AE1191,Controle!$2:$3,2,FALSE)+HLOOKUP(AE1191,Controle!$2:$3,2,FALSE)*14-8,"")</f>
        <v/>
      </c>
      <c r="AH1191" s="105" t="str">
        <f>IF(AJ1191&lt;&gt;"",HLOOKUP(AJ1191,Controle!$2:$3,2,FALSE)+HLOOKUP(AJ1191,Controle!$2:$3,2,FALSE)*14-8,"")</f>
        <v/>
      </c>
      <c r="AI1191" s="108" t="str">
        <f>IF(AJ1191&lt;&gt;"",HLOOKUP(AJ1191,Controle!$2:$3,2,FALSE)+3,"")</f>
        <v/>
      </c>
      <c r="AJ1191" s="105" t="str">
        <f t="shared" si="285"/>
        <v/>
      </c>
      <c r="AK1191" s="101" t="str">
        <f t="shared" si="286"/>
        <v/>
      </c>
      <c r="AL1191" s="89" t="str">
        <f t="shared" si="277"/>
        <v/>
      </c>
      <c r="AM1191" s="89" t="str">
        <f t="shared" si="278"/>
        <v/>
      </c>
      <c r="AN1191" s="89" t="str">
        <f t="shared" si="279"/>
        <v/>
      </c>
      <c r="AO1191" s="89" t="str">
        <f t="shared" si="280"/>
        <v/>
      </c>
      <c r="AP1191" s="89" t="str">
        <f t="shared" si="281"/>
        <v/>
      </c>
    </row>
    <row r="1192" spans="1:42">
      <c r="A1192" t="str">
        <f>IF(B1192&lt;&gt;"",VLOOKUP(B1192,'Agents Postes'!E$3:F$17,2,FALSE),"")</f>
        <v/>
      </c>
      <c r="B1192" s="47"/>
      <c r="C1192" s="53"/>
      <c r="D1192" s="49"/>
      <c r="E1192" s="49"/>
      <c r="F1192" s="54"/>
      <c r="G1192" s="50"/>
      <c r="H1192" s="54"/>
      <c r="I1192" s="50"/>
      <c r="J1192" s="56"/>
      <c r="K1192" s="49"/>
      <c r="L1192" s="55"/>
      <c r="M1192" s="52"/>
      <c r="N1192" s="131"/>
      <c r="P1192" s="64" t="str">
        <f t="shared" si="282"/>
        <v>NC</v>
      </c>
      <c r="X1192" s="89"/>
      <c r="Y1192" s="89" t="str">
        <f t="shared" si="272"/>
        <v/>
      </c>
      <c r="Z1192" s="89" t="str">
        <f t="shared" si="273"/>
        <v/>
      </c>
      <c r="AA1192" s="89" t="str">
        <f t="shared" si="274"/>
        <v/>
      </c>
      <c r="AB1192" s="89" t="str">
        <f t="shared" si="275"/>
        <v/>
      </c>
      <c r="AC1192" s="89" t="str">
        <f t="shared" si="276"/>
        <v/>
      </c>
      <c r="AD1192" s="100" t="str">
        <f t="shared" si="283"/>
        <v/>
      </c>
      <c r="AE1192" s="104" t="str">
        <f t="shared" si="284"/>
        <v/>
      </c>
      <c r="AF1192" s="108" t="str">
        <f>IF(AE1192&lt;&gt;"",HLOOKUP(AE1192,Controle!$2:$3,2,FALSE)+3,"")</f>
        <v/>
      </c>
      <c r="AG1192" s="104" t="str">
        <f>IF(AE1192&lt;&gt;"",HLOOKUP(AE1192,Controle!$2:$3,2,FALSE)+HLOOKUP(AE1192,Controle!$2:$3,2,FALSE)*14-8,"")</f>
        <v/>
      </c>
      <c r="AH1192" s="105" t="str">
        <f>IF(AJ1192&lt;&gt;"",HLOOKUP(AJ1192,Controle!$2:$3,2,FALSE)+HLOOKUP(AJ1192,Controle!$2:$3,2,FALSE)*14-8,"")</f>
        <v/>
      </c>
      <c r="AI1192" s="108" t="str">
        <f>IF(AJ1192&lt;&gt;"",HLOOKUP(AJ1192,Controle!$2:$3,2,FALSE)+3,"")</f>
        <v/>
      </c>
      <c r="AJ1192" s="105" t="str">
        <f t="shared" si="285"/>
        <v/>
      </c>
      <c r="AK1192" s="101" t="str">
        <f t="shared" si="286"/>
        <v/>
      </c>
      <c r="AL1192" s="89" t="str">
        <f t="shared" si="277"/>
        <v/>
      </c>
      <c r="AM1192" s="89" t="str">
        <f t="shared" si="278"/>
        <v/>
      </c>
      <c r="AN1192" s="89" t="str">
        <f t="shared" si="279"/>
        <v/>
      </c>
      <c r="AO1192" s="89" t="str">
        <f t="shared" si="280"/>
        <v/>
      </c>
      <c r="AP1192" s="89" t="str">
        <f t="shared" si="281"/>
        <v/>
      </c>
    </row>
    <row r="1193" spans="1:42">
      <c r="A1193" t="str">
        <f>IF(B1193&lt;&gt;"",VLOOKUP(B1193,'Agents Postes'!E$3:F$17,2,FALSE),"")</f>
        <v/>
      </c>
      <c r="B1193" s="57"/>
      <c r="C1193" s="58"/>
      <c r="D1193" s="59"/>
      <c r="E1193" s="59"/>
      <c r="F1193" s="60"/>
      <c r="G1193" s="61"/>
      <c r="H1193" s="60"/>
      <c r="I1193" s="61"/>
      <c r="J1193" s="63"/>
      <c r="K1193" s="59"/>
      <c r="L1193" s="62"/>
      <c r="M1193" s="52"/>
      <c r="N1193" s="130"/>
      <c r="P1193" s="65" t="str">
        <f t="shared" si="282"/>
        <v>NC</v>
      </c>
      <c r="X1193" s="89"/>
      <c r="Y1193" s="89" t="str">
        <f t="shared" si="272"/>
        <v/>
      </c>
      <c r="Z1193" s="89" t="str">
        <f t="shared" si="273"/>
        <v/>
      </c>
      <c r="AA1193" s="89" t="str">
        <f t="shared" si="274"/>
        <v/>
      </c>
      <c r="AB1193" s="89" t="str">
        <f t="shared" si="275"/>
        <v/>
      </c>
      <c r="AC1193" s="89" t="str">
        <f t="shared" si="276"/>
        <v/>
      </c>
      <c r="AD1193" s="100" t="str">
        <f t="shared" si="283"/>
        <v/>
      </c>
      <c r="AE1193" s="104" t="str">
        <f t="shared" si="284"/>
        <v/>
      </c>
      <c r="AF1193" s="108" t="str">
        <f>IF(AE1193&lt;&gt;"",HLOOKUP(AE1193,Controle!$2:$3,2,FALSE)+3,"")</f>
        <v/>
      </c>
      <c r="AG1193" s="104" t="str">
        <f>IF(AE1193&lt;&gt;"",HLOOKUP(AE1193,Controle!$2:$3,2,FALSE)+HLOOKUP(AE1193,Controle!$2:$3,2,FALSE)*14-8,"")</f>
        <v/>
      </c>
      <c r="AH1193" s="105" t="str">
        <f>IF(AJ1193&lt;&gt;"",HLOOKUP(AJ1193,Controle!$2:$3,2,FALSE)+HLOOKUP(AJ1193,Controle!$2:$3,2,FALSE)*14-8,"")</f>
        <v/>
      </c>
      <c r="AI1193" s="108" t="str">
        <f>IF(AJ1193&lt;&gt;"",HLOOKUP(AJ1193,Controle!$2:$3,2,FALSE)+3,"")</f>
        <v/>
      </c>
      <c r="AJ1193" s="105" t="str">
        <f t="shared" si="285"/>
        <v/>
      </c>
      <c r="AK1193" s="101" t="str">
        <f t="shared" si="286"/>
        <v/>
      </c>
      <c r="AL1193" s="89" t="str">
        <f t="shared" si="277"/>
        <v/>
      </c>
      <c r="AM1193" s="89" t="str">
        <f t="shared" si="278"/>
        <v/>
      </c>
      <c r="AN1193" s="89" t="str">
        <f t="shared" si="279"/>
        <v/>
      </c>
      <c r="AO1193" s="89" t="str">
        <f t="shared" si="280"/>
        <v/>
      </c>
      <c r="AP1193" s="89" t="str">
        <f t="shared" si="281"/>
        <v/>
      </c>
    </row>
    <row r="1194" spans="1:42">
      <c r="A1194" t="str">
        <f>IF(B1194&lt;&gt;"",VLOOKUP(B1194,'Agents Postes'!E$3:F$17,2,FALSE),"")</f>
        <v/>
      </c>
      <c r="B1194" s="47"/>
      <c r="C1194" s="53"/>
      <c r="D1194" s="49"/>
      <c r="E1194" s="49"/>
      <c r="F1194" s="54"/>
      <c r="G1194" s="50"/>
      <c r="H1194" s="54"/>
      <c r="I1194" s="50"/>
      <c r="J1194" s="56"/>
      <c r="K1194" s="49"/>
      <c r="L1194" s="55"/>
      <c r="M1194" s="52"/>
      <c r="N1194" s="131"/>
      <c r="P1194" s="64" t="str">
        <f t="shared" si="282"/>
        <v>NC</v>
      </c>
      <c r="X1194" s="89"/>
      <c r="Y1194" s="89" t="str">
        <f t="shared" si="272"/>
        <v/>
      </c>
      <c r="Z1194" s="89" t="str">
        <f t="shared" si="273"/>
        <v/>
      </c>
      <c r="AA1194" s="89" t="str">
        <f t="shared" si="274"/>
        <v/>
      </c>
      <c r="AB1194" s="89" t="str">
        <f t="shared" si="275"/>
        <v/>
      </c>
      <c r="AC1194" s="89" t="str">
        <f t="shared" si="276"/>
        <v/>
      </c>
      <c r="AD1194" s="100" t="str">
        <f t="shared" si="283"/>
        <v/>
      </c>
      <c r="AE1194" s="104" t="str">
        <f t="shared" si="284"/>
        <v/>
      </c>
      <c r="AF1194" s="108" t="str">
        <f>IF(AE1194&lt;&gt;"",HLOOKUP(AE1194,Controle!$2:$3,2,FALSE)+3,"")</f>
        <v/>
      </c>
      <c r="AG1194" s="104" t="str">
        <f>IF(AE1194&lt;&gt;"",HLOOKUP(AE1194,Controle!$2:$3,2,FALSE)+HLOOKUP(AE1194,Controle!$2:$3,2,FALSE)*14-8,"")</f>
        <v/>
      </c>
      <c r="AH1194" s="105" t="str">
        <f>IF(AJ1194&lt;&gt;"",HLOOKUP(AJ1194,Controle!$2:$3,2,FALSE)+HLOOKUP(AJ1194,Controle!$2:$3,2,FALSE)*14-8,"")</f>
        <v/>
      </c>
      <c r="AI1194" s="108" t="str">
        <f>IF(AJ1194&lt;&gt;"",HLOOKUP(AJ1194,Controle!$2:$3,2,FALSE)+3,"")</f>
        <v/>
      </c>
      <c r="AJ1194" s="105" t="str">
        <f t="shared" si="285"/>
        <v/>
      </c>
      <c r="AK1194" s="101" t="str">
        <f t="shared" si="286"/>
        <v/>
      </c>
      <c r="AL1194" s="89" t="str">
        <f t="shared" si="277"/>
        <v/>
      </c>
      <c r="AM1194" s="89" t="str">
        <f t="shared" si="278"/>
        <v/>
      </c>
      <c r="AN1194" s="89" t="str">
        <f t="shared" si="279"/>
        <v/>
      </c>
      <c r="AO1194" s="89" t="str">
        <f t="shared" si="280"/>
        <v/>
      </c>
      <c r="AP1194" s="89" t="str">
        <f t="shared" si="281"/>
        <v/>
      </c>
    </row>
    <row r="1195" spans="1:42">
      <c r="A1195" t="str">
        <f>IF(B1195&lt;&gt;"",VLOOKUP(B1195,'Agents Postes'!E$3:F$17,2,FALSE),"")</f>
        <v/>
      </c>
      <c r="B1195" s="57"/>
      <c r="C1195" s="58"/>
      <c r="D1195" s="59"/>
      <c r="E1195" s="59"/>
      <c r="F1195" s="60"/>
      <c r="G1195" s="61"/>
      <c r="H1195" s="60"/>
      <c r="I1195" s="61"/>
      <c r="J1195" s="63"/>
      <c r="K1195" s="59"/>
      <c r="L1195" s="62"/>
      <c r="M1195" s="52"/>
      <c r="N1195" s="130"/>
      <c r="P1195" s="65" t="str">
        <f t="shared" si="282"/>
        <v>NC</v>
      </c>
      <c r="X1195" s="89"/>
      <c r="Y1195" s="89" t="str">
        <f t="shared" si="272"/>
        <v/>
      </c>
      <c r="Z1195" s="89" t="str">
        <f t="shared" si="273"/>
        <v/>
      </c>
      <c r="AA1195" s="89" t="str">
        <f t="shared" si="274"/>
        <v/>
      </c>
      <c r="AB1195" s="89" t="str">
        <f t="shared" si="275"/>
        <v/>
      </c>
      <c r="AC1195" s="89" t="str">
        <f t="shared" si="276"/>
        <v/>
      </c>
      <c r="AD1195" s="100" t="str">
        <f t="shared" si="283"/>
        <v/>
      </c>
      <c r="AE1195" s="104" t="str">
        <f t="shared" si="284"/>
        <v/>
      </c>
      <c r="AF1195" s="108" t="str">
        <f>IF(AE1195&lt;&gt;"",HLOOKUP(AE1195,Controle!$2:$3,2,FALSE)+3,"")</f>
        <v/>
      </c>
      <c r="AG1195" s="104" t="str">
        <f>IF(AE1195&lt;&gt;"",HLOOKUP(AE1195,Controle!$2:$3,2,FALSE)+HLOOKUP(AE1195,Controle!$2:$3,2,FALSE)*14-8,"")</f>
        <v/>
      </c>
      <c r="AH1195" s="105" t="str">
        <f>IF(AJ1195&lt;&gt;"",HLOOKUP(AJ1195,Controle!$2:$3,2,FALSE)+HLOOKUP(AJ1195,Controle!$2:$3,2,FALSE)*14-8,"")</f>
        <v/>
      </c>
      <c r="AI1195" s="108" t="str">
        <f>IF(AJ1195&lt;&gt;"",HLOOKUP(AJ1195,Controle!$2:$3,2,FALSE)+3,"")</f>
        <v/>
      </c>
      <c r="AJ1195" s="105" t="str">
        <f t="shared" si="285"/>
        <v/>
      </c>
      <c r="AK1195" s="101" t="str">
        <f t="shared" si="286"/>
        <v/>
      </c>
      <c r="AL1195" s="89" t="str">
        <f t="shared" si="277"/>
        <v/>
      </c>
      <c r="AM1195" s="89" t="str">
        <f t="shared" si="278"/>
        <v/>
      </c>
      <c r="AN1195" s="89" t="str">
        <f t="shared" si="279"/>
        <v/>
      </c>
      <c r="AO1195" s="89" t="str">
        <f t="shared" si="280"/>
        <v/>
      </c>
      <c r="AP1195" s="89" t="str">
        <f t="shared" si="281"/>
        <v/>
      </c>
    </row>
    <row r="1196" spans="1:42">
      <c r="A1196" t="str">
        <f>IF(B1196&lt;&gt;"",VLOOKUP(B1196,'Agents Postes'!E$3:F$17,2,FALSE),"")</f>
        <v/>
      </c>
      <c r="B1196" s="47"/>
      <c r="C1196" s="53"/>
      <c r="D1196" s="49"/>
      <c r="E1196" s="49"/>
      <c r="F1196" s="54"/>
      <c r="G1196" s="50"/>
      <c r="H1196" s="54"/>
      <c r="I1196" s="50"/>
      <c r="J1196" s="56"/>
      <c r="K1196" s="49"/>
      <c r="L1196" s="55"/>
      <c r="M1196" s="52"/>
      <c r="N1196" s="131"/>
      <c r="P1196" s="64" t="str">
        <f t="shared" si="282"/>
        <v>NC</v>
      </c>
      <c r="X1196" s="89"/>
      <c r="Y1196" s="89" t="str">
        <f t="shared" si="272"/>
        <v/>
      </c>
      <c r="Z1196" s="89" t="str">
        <f t="shared" si="273"/>
        <v/>
      </c>
      <c r="AA1196" s="89" t="str">
        <f t="shared" si="274"/>
        <v/>
      </c>
      <c r="AB1196" s="89" t="str">
        <f t="shared" si="275"/>
        <v/>
      </c>
      <c r="AC1196" s="89" t="str">
        <f t="shared" si="276"/>
        <v/>
      </c>
      <c r="AD1196" s="100" t="str">
        <f t="shared" si="283"/>
        <v/>
      </c>
      <c r="AE1196" s="104" t="str">
        <f t="shared" si="284"/>
        <v/>
      </c>
      <c r="AF1196" s="108" t="str">
        <f>IF(AE1196&lt;&gt;"",HLOOKUP(AE1196,Controle!$2:$3,2,FALSE)+3,"")</f>
        <v/>
      </c>
      <c r="AG1196" s="104" t="str">
        <f>IF(AE1196&lt;&gt;"",HLOOKUP(AE1196,Controle!$2:$3,2,FALSE)+HLOOKUP(AE1196,Controle!$2:$3,2,FALSE)*14-8,"")</f>
        <v/>
      </c>
      <c r="AH1196" s="105" t="str">
        <f>IF(AJ1196&lt;&gt;"",HLOOKUP(AJ1196,Controle!$2:$3,2,FALSE)+HLOOKUP(AJ1196,Controle!$2:$3,2,FALSE)*14-8,"")</f>
        <v/>
      </c>
      <c r="AI1196" s="108" t="str">
        <f>IF(AJ1196&lt;&gt;"",HLOOKUP(AJ1196,Controle!$2:$3,2,FALSE)+3,"")</f>
        <v/>
      </c>
      <c r="AJ1196" s="105" t="str">
        <f t="shared" si="285"/>
        <v/>
      </c>
      <c r="AK1196" s="101" t="str">
        <f t="shared" si="286"/>
        <v/>
      </c>
      <c r="AL1196" s="89" t="str">
        <f t="shared" si="277"/>
        <v/>
      </c>
      <c r="AM1196" s="89" t="str">
        <f t="shared" si="278"/>
        <v/>
      </c>
      <c r="AN1196" s="89" t="str">
        <f t="shared" si="279"/>
        <v/>
      </c>
      <c r="AO1196" s="89" t="str">
        <f t="shared" si="280"/>
        <v/>
      </c>
      <c r="AP1196" s="89" t="str">
        <f t="shared" si="281"/>
        <v/>
      </c>
    </row>
    <row r="1197" spans="1:42">
      <c r="A1197" t="str">
        <f>IF(B1197&lt;&gt;"",VLOOKUP(B1197,'Agents Postes'!E$3:F$17,2,FALSE),"")</f>
        <v/>
      </c>
      <c r="B1197" s="57"/>
      <c r="C1197" s="58"/>
      <c r="D1197" s="59"/>
      <c r="E1197" s="59"/>
      <c r="F1197" s="60"/>
      <c r="G1197" s="61"/>
      <c r="H1197" s="60"/>
      <c r="I1197" s="61"/>
      <c r="J1197" s="63"/>
      <c r="K1197" s="59"/>
      <c r="L1197" s="62"/>
      <c r="M1197" s="52"/>
      <c r="N1197" s="130"/>
      <c r="P1197" s="65" t="str">
        <f t="shared" si="282"/>
        <v>NC</v>
      </c>
      <c r="X1197" s="89"/>
      <c r="Y1197" s="89" t="str">
        <f t="shared" si="272"/>
        <v/>
      </c>
      <c r="Z1197" s="89" t="str">
        <f t="shared" si="273"/>
        <v/>
      </c>
      <c r="AA1197" s="89" t="str">
        <f t="shared" si="274"/>
        <v/>
      </c>
      <c r="AB1197" s="89" t="str">
        <f t="shared" si="275"/>
        <v/>
      </c>
      <c r="AC1197" s="89" t="str">
        <f t="shared" si="276"/>
        <v/>
      </c>
      <c r="AD1197" s="100" t="str">
        <f t="shared" si="283"/>
        <v/>
      </c>
      <c r="AE1197" s="104" t="str">
        <f t="shared" si="284"/>
        <v/>
      </c>
      <c r="AF1197" s="108" t="str">
        <f>IF(AE1197&lt;&gt;"",HLOOKUP(AE1197,Controle!$2:$3,2,FALSE)+3,"")</f>
        <v/>
      </c>
      <c r="AG1197" s="104" t="str">
        <f>IF(AE1197&lt;&gt;"",HLOOKUP(AE1197,Controle!$2:$3,2,FALSE)+HLOOKUP(AE1197,Controle!$2:$3,2,FALSE)*14-8,"")</f>
        <v/>
      </c>
      <c r="AH1197" s="105" t="str">
        <f>IF(AJ1197&lt;&gt;"",HLOOKUP(AJ1197,Controle!$2:$3,2,FALSE)+HLOOKUP(AJ1197,Controle!$2:$3,2,FALSE)*14-8,"")</f>
        <v/>
      </c>
      <c r="AI1197" s="108" t="str">
        <f>IF(AJ1197&lt;&gt;"",HLOOKUP(AJ1197,Controle!$2:$3,2,FALSE)+3,"")</f>
        <v/>
      </c>
      <c r="AJ1197" s="105" t="str">
        <f t="shared" si="285"/>
        <v/>
      </c>
      <c r="AK1197" s="101" t="str">
        <f t="shared" si="286"/>
        <v/>
      </c>
      <c r="AL1197" s="89" t="str">
        <f t="shared" si="277"/>
        <v/>
      </c>
      <c r="AM1197" s="89" t="str">
        <f t="shared" si="278"/>
        <v/>
      </c>
      <c r="AN1197" s="89" t="str">
        <f t="shared" si="279"/>
        <v/>
      </c>
      <c r="AO1197" s="89" t="str">
        <f t="shared" si="280"/>
        <v/>
      </c>
      <c r="AP1197" s="89" t="str">
        <f t="shared" si="281"/>
        <v/>
      </c>
    </row>
    <row r="1198" spans="1:42">
      <c r="A1198" t="str">
        <f>IF(B1198&lt;&gt;"",VLOOKUP(B1198,'Agents Postes'!E$3:F$17,2,FALSE),"")</f>
        <v/>
      </c>
      <c r="B1198" s="47"/>
      <c r="C1198" s="53"/>
      <c r="D1198" s="49"/>
      <c r="E1198" s="49"/>
      <c r="F1198" s="54"/>
      <c r="G1198" s="50"/>
      <c r="H1198" s="54"/>
      <c r="I1198" s="50"/>
      <c r="J1198" s="56"/>
      <c r="K1198" s="49"/>
      <c r="L1198" s="55"/>
      <c r="M1198" s="52"/>
      <c r="N1198" s="131"/>
      <c r="P1198" s="64" t="str">
        <f t="shared" si="282"/>
        <v>NC</v>
      </c>
      <c r="X1198" s="89"/>
      <c r="Y1198" s="89" t="str">
        <f t="shared" si="272"/>
        <v/>
      </c>
      <c r="Z1198" s="89" t="str">
        <f t="shared" si="273"/>
        <v/>
      </c>
      <c r="AA1198" s="89" t="str">
        <f t="shared" si="274"/>
        <v/>
      </c>
      <c r="AB1198" s="89" t="str">
        <f t="shared" si="275"/>
        <v/>
      </c>
      <c r="AC1198" s="89" t="str">
        <f t="shared" si="276"/>
        <v/>
      </c>
      <c r="AD1198" s="100" t="str">
        <f t="shared" si="283"/>
        <v/>
      </c>
      <c r="AE1198" s="104" t="str">
        <f t="shared" si="284"/>
        <v/>
      </c>
      <c r="AF1198" s="108" t="str">
        <f>IF(AE1198&lt;&gt;"",HLOOKUP(AE1198,Controle!$2:$3,2,FALSE)+3,"")</f>
        <v/>
      </c>
      <c r="AG1198" s="104" t="str">
        <f>IF(AE1198&lt;&gt;"",HLOOKUP(AE1198,Controle!$2:$3,2,FALSE)+HLOOKUP(AE1198,Controle!$2:$3,2,FALSE)*14-8,"")</f>
        <v/>
      </c>
      <c r="AH1198" s="105" t="str">
        <f>IF(AJ1198&lt;&gt;"",HLOOKUP(AJ1198,Controle!$2:$3,2,FALSE)+HLOOKUP(AJ1198,Controle!$2:$3,2,FALSE)*14-8,"")</f>
        <v/>
      </c>
      <c r="AI1198" s="108" t="str">
        <f>IF(AJ1198&lt;&gt;"",HLOOKUP(AJ1198,Controle!$2:$3,2,FALSE)+3,"")</f>
        <v/>
      </c>
      <c r="AJ1198" s="105" t="str">
        <f t="shared" si="285"/>
        <v/>
      </c>
      <c r="AK1198" s="101" t="str">
        <f t="shared" si="286"/>
        <v/>
      </c>
      <c r="AL1198" s="89" t="str">
        <f t="shared" si="277"/>
        <v/>
      </c>
      <c r="AM1198" s="89" t="str">
        <f t="shared" si="278"/>
        <v/>
      </c>
      <c r="AN1198" s="89" t="str">
        <f t="shared" si="279"/>
        <v/>
      </c>
      <c r="AO1198" s="89" t="str">
        <f t="shared" si="280"/>
        <v/>
      </c>
      <c r="AP1198" s="89" t="str">
        <f t="shared" si="281"/>
        <v/>
      </c>
    </row>
    <row r="1199" spans="1:42">
      <c r="A1199" t="str">
        <f>IF(B1199&lt;&gt;"",VLOOKUP(B1199,'Agents Postes'!E$3:F$17,2,FALSE),"")</f>
        <v/>
      </c>
      <c r="B1199" s="57"/>
      <c r="C1199" s="58"/>
      <c r="D1199" s="59"/>
      <c r="E1199" s="59"/>
      <c r="F1199" s="60"/>
      <c r="G1199" s="61"/>
      <c r="H1199" s="60"/>
      <c r="I1199" s="61"/>
      <c r="J1199" s="63"/>
      <c r="K1199" s="59"/>
      <c r="L1199" s="62"/>
      <c r="M1199" s="52"/>
      <c r="N1199" s="130"/>
      <c r="P1199" s="65" t="str">
        <f t="shared" si="282"/>
        <v>NC</v>
      </c>
      <c r="X1199" s="89"/>
      <c r="Y1199" s="89" t="str">
        <f t="shared" si="272"/>
        <v/>
      </c>
      <c r="Z1199" s="89" t="str">
        <f t="shared" si="273"/>
        <v/>
      </c>
      <c r="AA1199" s="89" t="str">
        <f t="shared" si="274"/>
        <v/>
      </c>
      <c r="AB1199" s="89" t="str">
        <f t="shared" si="275"/>
        <v/>
      </c>
      <c r="AC1199" s="89" t="str">
        <f t="shared" si="276"/>
        <v/>
      </c>
      <c r="AD1199" s="100" t="str">
        <f t="shared" si="283"/>
        <v/>
      </c>
      <c r="AE1199" s="104" t="str">
        <f t="shared" si="284"/>
        <v/>
      </c>
      <c r="AF1199" s="108" t="str">
        <f>IF(AE1199&lt;&gt;"",HLOOKUP(AE1199,Controle!$2:$3,2,FALSE)+3,"")</f>
        <v/>
      </c>
      <c r="AG1199" s="104" t="str">
        <f>IF(AE1199&lt;&gt;"",HLOOKUP(AE1199,Controle!$2:$3,2,FALSE)+HLOOKUP(AE1199,Controle!$2:$3,2,FALSE)*14-8,"")</f>
        <v/>
      </c>
      <c r="AH1199" s="105" t="str">
        <f>IF(AJ1199&lt;&gt;"",HLOOKUP(AJ1199,Controle!$2:$3,2,FALSE)+HLOOKUP(AJ1199,Controle!$2:$3,2,FALSE)*14-8,"")</f>
        <v/>
      </c>
      <c r="AI1199" s="108" t="str">
        <f>IF(AJ1199&lt;&gt;"",HLOOKUP(AJ1199,Controle!$2:$3,2,FALSE)+3,"")</f>
        <v/>
      </c>
      <c r="AJ1199" s="105" t="str">
        <f t="shared" si="285"/>
        <v/>
      </c>
      <c r="AK1199" s="101" t="str">
        <f t="shared" si="286"/>
        <v/>
      </c>
      <c r="AL1199" s="89" t="str">
        <f t="shared" si="277"/>
        <v/>
      </c>
      <c r="AM1199" s="89" t="str">
        <f t="shared" si="278"/>
        <v/>
      </c>
      <c r="AN1199" s="89" t="str">
        <f t="shared" si="279"/>
        <v/>
      </c>
      <c r="AO1199" s="89" t="str">
        <f t="shared" si="280"/>
        <v/>
      </c>
      <c r="AP1199" s="89" t="str">
        <f t="shared" si="281"/>
        <v/>
      </c>
    </row>
    <row r="1200" spans="1:42">
      <c r="A1200" t="str">
        <f>IF(B1200&lt;&gt;"",VLOOKUP(B1200,'Agents Postes'!E$3:F$17,2,FALSE),"")</f>
        <v/>
      </c>
      <c r="B1200" s="47"/>
      <c r="C1200" s="53"/>
      <c r="D1200" s="49"/>
      <c r="E1200" s="49"/>
      <c r="F1200" s="54"/>
      <c r="G1200" s="50"/>
      <c r="H1200" s="54"/>
      <c r="I1200" s="50"/>
      <c r="J1200" s="56"/>
      <c r="K1200" s="49"/>
      <c r="L1200" s="55"/>
      <c r="M1200" s="52"/>
      <c r="N1200" s="131"/>
      <c r="P1200" s="64" t="str">
        <f t="shared" si="282"/>
        <v>NC</v>
      </c>
      <c r="X1200" s="89"/>
      <c r="Y1200" s="89" t="str">
        <f t="shared" si="272"/>
        <v/>
      </c>
      <c r="Z1200" s="89" t="str">
        <f t="shared" si="273"/>
        <v/>
      </c>
      <c r="AA1200" s="89" t="str">
        <f t="shared" si="274"/>
        <v/>
      </c>
      <c r="AB1200" s="89" t="str">
        <f t="shared" si="275"/>
        <v/>
      </c>
      <c r="AC1200" s="89" t="str">
        <f t="shared" si="276"/>
        <v/>
      </c>
      <c r="AD1200" s="100" t="str">
        <f t="shared" si="283"/>
        <v/>
      </c>
      <c r="AE1200" s="104" t="str">
        <f t="shared" si="284"/>
        <v/>
      </c>
      <c r="AF1200" s="108" t="str">
        <f>IF(AE1200&lt;&gt;"",HLOOKUP(AE1200,Controle!$2:$3,2,FALSE)+3,"")</f>
        <v/>
      </c>
      <c r="AG1200" s="104" t="str">
        <f>IF(AE1200&lt;&gt;"",HLOOKUP(AE1200,Controle!$2:$3,2,FALSE)+HLOOKUP(AE1200,Controle!$2:$3,2,FALSE)*14-8,"")</f>
        <v/>
      </c>
      <c r="AH1200" s="105" t="str">
        <f>IF(AJ1200&lt;&gt;"",HLOOKUP(AJ1200,Controle!$2:$3,2,FALSE)+HLOOKUP(AJ1200,Controle!$2:$3,2,FALSE)*14-8,"")</f>
        <v/>
      </c>
      <c r="AI1200" s="108" t="str">
        <f>IF(AJ1200&lt;&gt;"",HLOOKUP(AJ1200,Controle!$2:$3,2,FALSE)+3,"")</f>
        <v/>
      </c>
      <c r="AJ1200" s="105" t="str">
        <f t="shared" si="285"/>
        <v/>
      </c>
      <c r="AK1200" s="101" t="str">
        <f t="shared" si="286"/>
        <v/>
      </c>
      <c r="AL1200" s="89" t="str">
        <f t="shared" si="277"/>
        <v/>
      </c>
      <c r="AM1200" s="89" t="str">
        <f t="shared" si="278"/>
        <v/>
      </c>
      <c r="AN1200" s="89" t="str">
        <f t="shared" si="279"/>
        <v/>
      </c>
      <c r="AO1200" s="89" t="str">
        <f t="shared" si="280"/>
        <v/>
      </c>
      <c r="AP1200" s="89" t="str">
        <f t="shared" si="281"/>
        <v/>
      </c>
    </row>
  </sheetData>
  <mergeCells count="3">
    <mergeCell ref="R3:R6"/>
    <mergeCell ref="S3:S6"/>
    <mergeCell ref="T3:T6"/>
  </mergeCells>
  <conditionalFormatting sqref="G2:G1200">
    <cfRule type="expression" dxfId="10" priority="11">
      <formula>AND(G2&lt;F2,F2&lt;&gt;"")</formula>
    </cfRule>
  </conditionalFormatting>
  <conditionalFormatting sqref="I2:I1200">
    <cfRule type="expression" dxfId="9" priority="10">
      <formula>AND(I2&lt;H2,H2&lt;&gt;"")</formula>
    </cfRule>
  </conditionalFormatting>
  <conditionalFormatting sqref="K2:K1200">
    <cfRule type="expression" dxfId="8" priority="9">
      <formula>AND(K2&lt;J2,J2&lt;&gt;"")</formula>
    </cfRule>
  </conditionalFormatting>
  <conditionalFormatting sqref="D2:D1200">
    <cfRule type="expression" dxfId="7" priority="6">
      <formula>ISERROR(MONTH(D2))</formula>
    </cfRule>
    <cfRule type="expression" dxfId="6" priority="7">
      <formula>AND(D2&lt;&gt;"",$S$1&lt;&gt;"",D2&lt;$S$1)</formula>
    </cfRule>
  </conditionalFormatting>
  <conditionalFormatting sqref="H2:H1200">
    <cfRule type="expression" dxfId="5" priority="4">
      <formula>AND(G2&lt;&gt;"",H2&lt;G2,H2&lt;&gt;"")</formula>
    </cfRule>
  </conditionalFormatting>
  <conditionalFormatting sqref="J2:J1200">
    <cfRule type="expression" dxfId="4" priority="3">
      <formula>AND($J2&lt;$I2,$I2&lt;&gt;"",$J2&lt;&gt;"")</formula>
    </cfRule>
  </conditionalFormatting>
  <conditionalFormatting sqref="E2:E1200">
    <cfRule type="expression" dxfId="3" priority="13">
      <formula>ISERROR(MONTH(E2))</formula>
    </cfRule>
    <cfRule type="expression" dxfId="2" priority="14">
      <formula>OR(AND(E2&lt;D2,D2&lt;&gt;""),AND($S$3&lt;&gt;"",E2&lt;&gt;"",E2&gt;$S$3))</formula>
    </cfRule>
  </conditionalFormatting>
  <conditionalFormatting sqref="P2:P1200">
    <cfRule type="expression" dxfId="1" priority="2">
      <formula>X2&lt;&gt;""</formula>
    </cfRule>
  </conditionalFormatting>
  <conditionalFormatting sqref="S3:S6">
    <cfRule type="expression" dxfId="0" priority="1">
      <formula>YEAR($S$3)&lt;&gt;YEAR($S$1)</formula>
    </cfRule>
  </conditionalFormatting>
  <dataValidations count="2">
    <dataValidation type="list" allowBlank="1" showInputMessage="1" showErrorMessage="1" sqref="B2:B1200">
      <formula1>Agents</formula1>
    </dataValidation>
    <dataValidation type="list" allowBlank="1" showInputMessage="1" showErrorMessage="1" sqref="C2:C1200">
      <formula1>Postes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1:W39"/>
  <sheetViews>
    <sheetView showGridLines="0" workbookViewId="0">
      <selection activeCell="E27" sqref="E27"/>
    </sheetView>
  </sheetViews>
  <sheetFormatPr baseColWidth="10" defaultRowHeight="15"/>
  <cols>
    <col min="1" max="1" width="6.140625" customWidth="1"/>
    <col min="2" max="2" width="22.140625" style="33" customWidth="1"/>
    <col min="3" max="3" width="23.42578125" customWidth="1"/>
    <col min="4" max="4" width="23.7109375" customWidth="1"/>
    <col min="5" max="5" width="45.85546875" customWidth="1"/>
    <col min="6" max="6" width="7.140625" customWidth="1"/>
    <col min="7" max="7" width="6.42578125" customWidth="1"/>
    <col min="8" max="8" width="23.28515625" customWidth="1"/>
    <col min="9" max="10" width="4" customWidth="1"/>
    <col min="11" max="11" width="2.42578125" customWidth="1"/>
    <col min="12" max="12" width="21.140625" customWidth="1"/>
  </cols>
  <sheetData>
    <row r="1" spans="2:23" ht="19.5" thickBot="1">
      <c r="B1" s="279"/>
      <c r="C1" s="252" t="s">
        <v>25</v>
      </c>
      <c r="D1" s="252"/>
      <c r="E1" s="253"/>
      <c r="H1" s="26" t="s">
        <v>26</v>
      </c>
      <c r="L1" s="26" t="s">
        <v>35</v>
      </c>
    </row>
    <row r="2" spans="2:23" ht="15.75" thickBot="1">
      <c r="B2" s="254" t="s">
        <v>147</v>
      </c>
      <c r="C2" s="24" t="s">
        <v>13</v>
      </c>
      <c r="D2" s="23" t="s">
        <v>12</v>
      </c>
      <c r="E2" s="25" t="s">
        <v>14</v>
      </c>
      <c r="H2" s="27"/>
      <c r="L2" s="27"/>
    </row>
    <row r="3" spans="2:23" ht="15.75">
      <c r="B3" s="255">
        <v>1600</v>
      </c>
      <c r="C3" s="82" t="s">
        <v>20</v>
      </c>
      <c r="D3" s="83" t="s">
        <v>15</v>
      </c>
      <c r="E3" s="22" t="str">
        <f>IF(C3&lt;&gt;"",C3&amp;" "&amp;D3,"")</f>
        <v>Herbert Dupont</v>
      </c>
      <c r="F3" s="97">
        <v>1</v>
      </c>
      <c r="H3" s="191" t="s">
        <v>27</v>
      </c>
      <c r="L3" s="194">
        <v>43831</v>
      </c>
      <c r="W3" s="260">
        <f>B3</f>
        <v>1600</v>
      </c>
    </row>
    <row r="4" spans="2:23" ht="15.75">
      <c r="B4" s="255">
        <v>1400</v>
      </c>
      <c r="C4" s="82" t="s">
        <v>21</v>
      </c>
      <c r="D4" s="83" t="s">
        <v>16</v>
      </c>
      <c r="E4" s="22" t="str">
        <f t="shared" ref="E4:E17" si="0">IF(C4&lt;&gt;"",C4&amp;" "&amp;D4,"")</f>
        <v>Lulu Durand</v>
      </c>
      <c r="F4" s="98">
        <v>2</v>
      </c>
      <c r="H4" s="192" t="s">
        <v>28</v>
      </c>
      <c r="L4" s="195">
        <v>43934</v>
      </c>
      <c r="W4" s="260">
        <f t="shared" ref="W4:W21" si="1">B4</f>
        <v>1400</v>
      </c>
    </row>
    <row r="5" spans="2:23" ht="15.75">
      <c r="B5" s="255">
        <v>1200</v>
      </c>
      <c r="C5" s="82" t="s">
        <v>22</v>
      </c>
      <c r="D5" s="83" t="s">
        <v>17</v>
      </c>
      <c r="E5" s="22" t="str">
        <f t="shared" si="0"/>
        <v>Jules Wist</v>
      </c>
      <c r="F5" s="98">
        <v>3</v>
      </c>
      <c r="H5" s="192" t="s">
        <v>4</v>
      </c>
      <c r="L5" s="195">
        <v>43952</v>
      </c>
      <c r="W5" s="260">
        <f t="shared" si="1"/>
        <v>1200</v>
      </c>
    </row>
    <row r="6" spans="2:23" ht="15.75">
      <c r="B6" s="255">
        <v>1450</v>
      </c>
      <c r="C6" s="82" t="s">
        <v>23</v>
      </c>
      <c r="D6" s="83" t="s">
        <v>18</v>
      </c>
      <c r="E6" s="22" t="str">
        <f t="shared" si="0"/>
        <v>Honoré Tarot</v>
      </c>
      <c r="F6" s="98">
        <v>4</v>
      </c>
      <c r="H6" s="192" t="s">
        <v>29</v>
      </c>
      <c r="L6" s="195">
        <v>43959</v>
      </c>
      <c r="W6" s="260">
        <f t="shared" si="1"/>
        <v>1450</v>
      </c>
    </row>
    <row r="7" spans="2:23" ht="15.75">
      <c r="B7" s="255">
        <v>1300</v>
      </c>
      <c r="C7" s="82" t="s">
        <v>24</v>
      </c>
      <c r="D7" s="83" t="s">
        <v>19</v>
      </c>
      <c r="E7" s="22" t="str">
        <f t="shared" si="0"/>
        <v>Joseph Belote</v>
      </c>
      <c r="F7" s="98">
        <v>5</v>
      </c>
      <c r="H7" s="192" t="s">
        <v>30</v>
      </c>
      <c r="L7" s="195">
        <v>43972</v>
      </c>
      <c r="W7" s="260">
        <f t="shared" si="1"/>
        <v>1300</v>
      </c>
    </row>
    <row r="8" spans="2:23" ht="15.75">
      <c r="B8" s="255"/>
      <c r="C8" s="82"/>
      <c r="D8" s="83"/>
      <c r="E8" s="22" t="str">
        <f t="shared" si="0"/>
        <v/>
      </c>
      <c r="F8" s="98">
        <v>6</v>
      </c>
      <c r="H8" s="192" t="s">
        <v>31</v>
      </c>
      <c r="L8" s="195">
        <v>43983</v>
      </c>
      <c r="W8" s="260">
        <f t="shared" si="1"/>
        <v>0</v>
      </c>
    </row>
    <row r="9" spans="2:23" ht="15.75">
      <c r="B9" s="255"/>
      <c r="C9" s="82"/>
      <c r="D9" s="83"/>
      <c r="E9" s="22" t="str">
        <f t="shared" si="0"/>
        <v/>
      </c>
      <c r="F9" s="98">
        <v>7</v>
      </c>
      <c r="H9" s="192" t="s">
        <v>32</v>
      </c>
      <c r="L9" s="195">
        <v>44026</v>
      </c>
      <c r="W9" s="260">
        <f t="shared" si="1"/>
        <v>0</v>
      </c>
    </row>
    <row r="10" spans="2:23" ht="15.75">
      <c r="B10" s="255"/>
      <c r="C10" s="82"/>
      <c r="D10" s="83"/>
      <c r="E10" s="22" t="str">
        <f t="shared" si="0"/>
        <v/>
      </c>
      <c r="F10" s="98">
        <v>8</v>
      </c>
      <c r="H10" s="192"/>
      <c r="L10" s="195">
        <v>44058</v>
      </c>
      <c r="W10" s="260">
        <f t="shared" si="1"/>
        <v>0</v>
      </c>
    </row>
    <row r="11" spans="2:23" ht="15.75">
      <c r="B11" s="255"/>
      <c r="C11" s="82"/>
      <c r="D11" s="83"/>
      <c r="E11" s="22" t="str">
        <f t="shared" si="0"/>
        <v/>
      </c>
      <c r="F11" s="98">
        <v>9</v>
      </c>
      <c r="H11" s="192"/>
      <c r="L11" s="195">
        <v>44136</v>
      </c>
      <c r="W11" s="260">
        <f t="shared" si="1"/>
        <v>0</v>
      </c>
    </row>
    <row r="12" spans="2:23" ht="15.75">
      <c r="B12" s="255"/>
      <c r="C12" s="82"/>
      <c r="D12" s="83"/>
      <c r="E12" s="22" t="str">
        <f t="shared" si="0"/>
        <v/>
      </c>
      <c r="F12" s="98">
        <v>10</v>
      </c>
      <c r="H12" s="192"/>
      <c r="L12" s="195">
        <v>44146</v>
      </c>
      <c r="W12" s="260">
        <f t="shared" si="1"/>
        <v>0</v>
      </c>
    </row>
    <row r="13" spans="2:23" ht="15.75">
      <c r="B13" s="255"/>
      <c r="C13" s="82"/>
      <c r="D13" s="83"/>
      <c r="E13" s="22" t="str">
        <f t="shared" si="0"/>
        <v/>
      </c>
      <c r="F13" s="98">
        <v>11</v>
      </c>
      <c r="H13" s="192"/>
      <c r="L13" s="195">
        <v>44190</v>
      </c>
      <c r="W13" s="260">
        <f t="shared" si="1"/>
        <v>0</v>
      </c>
    </row>
    <row r="14" spans="2:23" ht="15.75">
      <c r="B14" s="255"/>
      <c r="C14" s="82"/>
      <c r="D14" s="83"/>
      <c r="E14" s="22" t="str">
        <f t="shared" si="0"/>
        <v/>
      </c>
      <c r="F14" s="98">
        <v>12</v>
      </c>
      <c r="H14" s="192"/>
      <c r="L14" s="196"/>
      <c r="W14" s="260">
        <f t="shared" si="1"/>
        <v>0</v>
      </c>
    </row>
    <row r="15" spans="2:23" ht="15.75">
      <c r="B15" s="255"/>
      <c r="C15" s="82"/>
      <c r="D15" s="83"/>
      <c r="E15" s="22" t="str">
        <f t="shared" si="0"/>
        <v/>
      </c>
      <c r="F15" s="98">
        <v>13</v>
      </c>
      <c r="H15" s="192"/>
      <c r="L15" s="196"/>
      <c r="W15" s="260">
        <f t="shared" si="1"/>
        <v>0</v>
      </c>
    </row>
    <row r="16" spans="2:23" ht="15.75">
      <c r="B16" s="255"/>
      <c r="C16" s="82"/>
      <c r="D16" s="83"/>
      <c r="E16" s="22" t="str">
        <f t="shared" si="0"/>
        <v/>
      </c>
      <c r="F16" s="98">
        <v>14</v>
      </c>
      <c r="H16" s="192"/>
      <c r="L16" s="196"/>
      <c r="W16" s="260">
        <f t="shared" si="1"/>
        <v>0</v>
      </c>
    </row>
    <row r="17" spans="2:23" ht="16.5" thickBot="1">
      <c r="B17" s="256"/>
      <c r="C17" s="84"/>
      <c r="D17" s="85"/>
      <c r="E17" s="22" t="str">
        <f t="shared" si="0"/>
        <v/>
      </c>
      <c r="F17" s="98">
        <v>15</v>
      </c>
      <c r="H17" s="192"/>
      <c r="L17" s="197"/>
      <c r="W17" s="260">
        <f t="shared" si="1"/>
        <v>0</v>
      </c>
    </row>
    <row r="18" spans="2:23">
      <c r="H18" s="192"/>
      <c r="W18" s="33"/>
    </row>
    <row r="19" spans="2:23">
      <c r="H19" s="192"/>
      <c r="W19" s="33"/>
    </row>
    <row r="20" spans="2:23">
      <c r="H20" s="192"/>
      <c r="W20" s="33"/>
    </row>
    <row r="21" spans="2:23">
      <c r="H21" s="192"/>
      <c r="W21" s="33"/>
    </row>
    <row r="22" spans="2:23">
      <c r="H22" s="192"/>
    </row>
    <row r="23" spans="2:23">
      <c r="C23" t="s">
        <v>137</v>
      </c>
      <c r="H23" s="192"/>
    </row>
    <row r="24" spans="2:23">
      <c r="H24" s="192"/>
    </row>
    <row r="25" spans="2:23">
      <c r="H25" s="192"/>
    </row>
    <row r="26" spans="2:23">
      <c r="H26" s="192"/>
    </row>
    <row r="27" spans="2:23">
      <c r="H27" s="192"/>
    </row>
    <row r="28" spans="2:23">
      <c r="H28" s="192"/>
    </row>
    <row r="29" spans="2:23">
      <c r="C29" t="s">
        <v>131</v>
      </c>
      <c r="H29" s="192"/>
    </row>
    <row r="30" spans="2:23">
      <c r="D30" t="s">
        <v>132</v>
      </c>
      <c r="H30" s="192"/>
    </row>
    <row r="31" spans="2:23">
      <c r="D31" t="s">
        <v>133</v>
      </c>
      <c r="H31" s="192"/>
    </row>
    <row r="32" spans="2:23">
      <c r="D32" t="s">
        <v>134</v>
      </c>
      <c r="H32" s="192"/>
    </row>
    <row r="33" spans="3:8">
      <c r="H33" s="192"/>
    </row>
    <row r="34" spans="3:8">
      <c r="C34" t="s">
        <v>135</v>
      </c>
      <c r="H34" s="192"/>
    </row>
    <row r="35" spans="3:8">
      <c r="D35" t="s">
        <v>136</v>
      </c>
      <c r="H35" s="192"/>
    </row>
    <row r="36" spans="3:8">
      <c r="H36" s="192"/>
    </row>
    <row r="37" spans="3:8">
      <c r="H37" s="192"/>
    </row>
    <row r="38" spans="3:8">
      <c r="H38" s="192"/>
    </row>
    <row r="39" spans="3:8" ht="15.75" thickBot="1">
      <c r="H39" s="193"/>
    </row>
  </sheetData>
  <mergeCells count="1">
    <mergeCell ref="C1:E1"/>
  </mergeCells>
  <dataValidations disablePrompts="1" count="1">
    <dataValidation type="list" allowBlank="1" showInputMessage="1" showErrorMessage="1" sqref="H16">
      <formula1>$E$3:$E$17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B1:NE23"/>
  <sheetViews>
    <sheetView showGridLines="0" workbookViewId="0">
      <selection activeCell="E35" sqref="E35"/>
    </sheetView>
  </sheetViews>
  <sheetFormatPr baseColWidth="10" defaultRowHeight="15"/>
  <cols>
    <col min="2" max="2" width="28.140625" customWidth="1"/>
  </cols>
  <sheetData>
    <row r="1" spans="2:369" s="92" customFormat="1">
      <c r="B1" s="92" t="s">
        <v>66</v>
      </c>
      <c r="D1" s="92">
        <v>1</v>
      </c>
      <c r="E1" s="92">
        <v>2</v>
      </c>
      <c r="F1" s="92">
        <v>3</v>
      </c>
      <c r="G1" s="92">
        <v>4</v>
      </c>
      <c r="H1" s="92">
        <v>5</v>
      </c>
      <c r="I1" s="92">
        <v>6</v>
      </c>
      <c r="J1" s="92">
        <v>7</v>
      </c>
      <c r="K1" s="92">
        <v>8</v>
      </c>
      <c r="L1" s="92">
        <v>9</v>
      </c>
      <c r="M1" s="92">
        <v>10</v>
      </c>
      <c r="N1" s="92">
        <v>11</v>
      </c>
      <c r="O1" s="92">
        <v>12</v>
      </c>
      <c r="P1" s="92">
        <v>13</v>
      </c>
      <c r="Q1" s="92">
        <v>14</v>
      </c>
      <c r="R1" s="92">
        <v>15</v>
      </c>
      <c r="S1" s="92">
        <v>16</v>
      </c>
      <c r="T1" s="92">
        <v>17</v>
      </c>
      <c r="U1" s="92">
        <v>18</v>
      </c>
      <c r="V1" s="92">
        <v>19</v>
      </c>
      <c r="W1" s="92">
        <v>20</v>
      </c>
      <c r="X1" s="92">
        <v>21</v>
      </c>
      <c r="Y1" s="92">
        <v>22</v>
      </c>
      <c r="Z1" s="92">
        <v>23</v>
      </c>
      <c r="AA1" s="92">
        <v>24</v>
      </c>
      <c r="AB1" s="92">
        <v>25</v>
      </c>
      <c r="AC1" s="92">
        <v>26</v>
      </c>
      <c r="AD1" s="92">
        <v>27</v>
      </c>
      <c r="AE1" s="92">
        <v>28</v>
      </c>
      <c r="AF1" s="92">
        <v>29</v>
      </c>
      <c r="AG1" s="92">
        <v>30</v>
      </c>
      <c r="AH1" s="92">
        <v>31</v>
      </c>
      <c r="AI1" s="92">
        <v>32</v>
      </c>
      <c r="AJ1" s="92">
        <v>33</v>
      </c>
      <c r="AK1" s="92">
        <v>34</v>
      </c>
      <c r="AL1" s="92">
        <v>35</v>
      </c>
      <c r="AM1" s="92">
        <v>36</v>
      </c>
      <c r="AN1" s="92">
        <v>37</v>
      </c>
      <c r="AO1" s="92">
        <v>38</v>
      </c>
      <c r="AP1" s="92">
        <v>39</v>
      </c>
      <c r="AQ1" s="92">
        <v>40</v>
      </c>
      <c r="AR1" s="92">
        <v>41</v>
      </c>
      <c r="AS1" s="92">
        <v>42</v>
      </c>
      <c r="AT1" s="92">
        <v>43</v>
      </c>
      <c r="AU1" s="92">
        <v>44</v>
      </c>
      <c r="AV1" s="92">
        <v>45</v>
      </c>
      <c r="AW1" s="92">
        <v>46</v>
      </c>
      <c r="AX1" s="92">
        <v>47</v>
      </c>
      <c r="AY1" s="92">
        <v>48</v>
      </c>
      <c r="AZ1" s="92">
        <v>49</v>
      </c>
      <c r="BA1" s="92">
        <v>50</v>
      </c>
      <c r="BB1" s="92">
        <v>51</v>
      </c>
      <c r="BC1" s="92">
        <v>52</v>
      </c>
      <c r="BD1" s="92">
        <v>53</v>
      </c>
      <c r="BE1" s="92">
        <v>54</v>
      </c>
      <c r="BF1" s="92">
        <v>55</v>
      </c>
      <c r="BG1" s="92">
        <v>56</v>
      </c>
      <c r="BH1" s="92">
        <v>57</v>
      </c>
      <c r="BI1" s="92">
        <v>58</v>
      </c>
      <c r="BJ1" s="92">
        <v>59</v>
      </c>
      <c r="BK1" s="92">
        <v>60</v>
      </c>
      <c r="BL1" s="92">
        <v>61</v>
      </c>
      <c r="BM1" s="92">
        <v>62</v>
      </c>
      <c r="BN1" s="92">
        <v>63</v>
      </c>
      <c r="BO1" s="92">
        <v>64</v>
      </c>
      <c r="BP1" s="92">
        <v>65</v>
      </c>
      <c r="BQ1" s="92">
        <v>66</v>
      </c>
      <c r="BR1" s="92">
        <v>67</v>
      </c>
      <c r="BS1" s="92">
        <v>68</v>
      </c>
      <c r="BT1" s="92">
        <v>69</v>
      </c>
      <c r="BU1" s="92">
        <v>70</v>
      </c>
      <c r="BV1" s="92">
        <v>71</v>
      </c>
      <c r="BW1" s="92">
        <v>72</v>
      </c>
      <c r="BX1" s="92">
        <v>73</v>
      </c>
      <c r="BY1" s="92">
        <v>74</v>
      </c>
      <c r="BZ1" s="92">
        <v>75</v>
      </c>
      <c r="CA1" s="92">
        <v>76</v>
      </c>
      <c r="CB1" s="92">
        <v>77</v>
      </c>
      <c r="CC1" s="92">
        <v>78</v>
      </c>
      <c r="CD1" s="92">
        <v>79</v>
      </c>
      <c r="CE1" s="92">
        <v>80</v>
      </c>
      <c r="CF1" s="92">
        <v>81</v>
      </c>
      <c r="CG1" s="92">
        <v>82</v>
      </c>
      <c r="CH1" s="92">
        <v>83</v>
      </c>
      <c r="CI1" s="92">
        <v>84</v>
      </c>
      <c r="CJ1" s="92">
        <v>85</v>
      </c>
      <c r="CK1" s="92">
        <v>86</v>
      </c>
      <c r="CL1" s="92">
        <v>87</v>
      </c>
      <c r="CM1" s="92">
        <v>88</v>
      </c>
      <c r="CN1" s="92">
        <v>89</v>
      </c>
      <c r="CO1" s="92">
        <v>90</v>
      </c>
      <c r="CP1" s="92">
        <v>91</v>
      </c>
      <c r="CQ1" s="92">
        <v>92</v>
      </c>
      <c r="CR1" s="92">
        <v>93</v>
      </c>
      <c r="CS1" s="92">
        <v>94</v>
      </c>
      <c r="CT1" s="92">
        <v>95</v>
      </c>
      <c r="CU1" s="92">
        <v>96</v>
      </c>
      <c r="CV1" s="92">
        <v>97</v>
      </c>
      <c r="CW1" s="92">
        <v>98</v>
      </c>
      <c r="CX1" s="92">
        <v>99</v>
      </c>
      <c r="CY1" s="92">
        <v>100</v>
      </c>
      <c r="CZ1" s="92">
        <v>101</v>
      </c>
      <c r="DA1" s="92">
        <v>102</v>
      </c>
      <c r="DB1" s="92">
        <v>103</v>
      </c>
      <c r="DC1" s="92">
        <v>104</v>
      </c>
      <c r="DD1" s="92">
        <v>105</v>
      </c>
      <c r="DE1" s="92">
        <v>106</v>
      </c>
      <c r="DF1" s="92">
        <v>107</v>
      </c>
      <c r="DG1" s="92">
        <v>108</v>
      </c>
      <c r="DH1" s="92">
        <v>109</v>
      </c>
      <c r="DI1" s="92">
        <v>110</v>
      </c>
      <c r="DJ1" s="92">
        <v>111</v>
      </c>
      <c r="DK1" s="92">
        <v>112</v>
      </c>
      <c r="DL1" s="92">
        <v>113</v>
      </c>
      <c r="DM1" s="92">
        <v>114</v>
      </c>
      <c r="DN1" s="92">
        <v>115</v>
      </c>
      <c r="DO1" s="92">
        <v>116</v>
      </c>
      <c r="DP1" s="92">
        <v>117</v>
      </c>
      <c r="DQ1" s="92">
        <v>118</v>
      </c>
      <c r="DR1" s="92">
        <v>119</v>
      </c>
      <c r="DS1" s="92">
        <v>120</v>
      </c>
      <c r="DT1" s="92">
        <v>121</v>
      </c>
      <c r="DU1" s="92">
        <v>122</v>
      </c>
      <c r="DV1" s="92">
        <v>123</v>
      </c>
      <c r="DW1" s="92">
        <v>124</v>
      </c>
      <c r="DX1" s="92">
        <v>125</v>
      </c>
      <c r="DY1" s="92">
        <v>126</v>
      </c>
      <c r="DZ1" s="92">
        <v>127</v>
      </c>
      <c r="EA1" s="92">
        <v>128</v>
      </c>
      <c r="EB1" s="92">
        <v>129</v>
      </c>
      <c r="EC1" s="92">
        <v>130</v>
      </c>
      <c r="ED1" s="92">
        <v>131</v>
      </c>
      <c r="EE1" s="92">
        <v>132</v>
      </c>
      <c r="EF1" s="92">
        <v>133</v>
      </c>
      <c r="EG1" s="92">
        <v>134</v>
      </c>
      <c r="EH1" s="92">
        <v>135</v>
      </c>
      <c r="EI1" s="92">
        <v>136</v>
      </c>
      <c r="EJ1" s="92">
        <v>137</v>
      </c>
      <c r="EK1" s="92">
        <v>138</v>
      </c>
      <c r="EL1" s="92">
        <v>139</v>
      </c>
      <c r="EM1" s="92">
        <v>140</v>
      </c>
      <c r="EN1" s="92">
        <v>141</v>
      </c>
      <c r="EO1" s="92">
        <v>142</v>
      </c>
      <c r="EP1" s="92">
        <v>143</v>
      </c>
      <c r="EQ1" s="92">
        <v>144</v>
      </c>
      <c r="ER1" s="92">
        <v>145</v>
      </c>
      <c r="ES1" s="92">
        <v>146</v>
      </c>
      <c r="ET1" s="92">
        <v>147</v>
      </c>
      <c r="EU1" s="92">
        <v>148</v>
      </c>
      <c r="EV1" s="92">
        <v>149</v>
      </c>
      <c r="EW1" s="92">
        <v>150</v>
      </c>
      <c r="EX1" s="92">
        <v>151</v>
      </c>
      <c r="EY1" s="92">
        <v>152</v>
      </c>
      <c r="EZ1" s="92">
        <v>153</v>
      </c>
      <c r="FA1" s="92">
        <v>154</v>
      </c>
      <c r="FB1" s="92">
        <v>155</v>
      </c>
      <c r="FC1" s="92">
        <v>156</v>
      </c>
      <c r="FD1" s="92">
        <v>157</v>
      </c>
      <c r="FE1" s="92">
        <v>158</v>
      </c>
      <c r="FF1" s="92">
        <v>159</v>
      </c>
      <c r="FG1" s="92">
        <v>160</v>
      </c>
      <c r="FH1" s="92">
        <v>161</v>
      </c>
      <c r="FI1" s="92">
        <v>162</v>
      </c>
      <c r="FJ1" s="92">
        <v>163</v>
      </c>
      <c r="FK1" s="92">
        <v>164</v>
      </c>
      <c r="FL1" s="92">
        <v>165</v>
      </c>
      <c r="FM1" s="92">
        <v>166</v>
      </c>
      <c r="FN1" s="92">
        <v>167</v>
      </c>
      <c r="FO1" s="92">
        <v>168</v>
      </c>
      <c r="FP1" s="92">
        <v>169</v>
      </c>
      <c r="FQ1" s="92">
        <v>170</v>
      </c>
      <c r="FR1" s="92">
        <v>171</v>
      </c>
      <c r="FS1" s="92">
        <v>172</v>
      </c>
      <c r="FT1" s="92">
        <v>173</v>
      </c>
      <c r="FU1" s="92">
        <v>174</v>
      </c>
      <c r="FV1" s="92">
        <v>175</v>
      </c>
      <c r="FW1" s="92">
        <v>176</v>
      </c>
      <c r="FX1" s="92">
        <v>177</v>
      </c>
      <c r="FY1" s="92">
        <v>178</v>
      </c>
      <c r="FZ1" s="92">
        <v>179</v>
      </c>
      <c r="GA1" s="92">
        <v>180</v>
      </c>
      <c r="GB1" s="92">
        <v>181</v>
      </c>
      <c r="GC1" s="92">
        <v>182</v>
      </c>
      <c r="GD1" s="92">
        <v>183</v>
      </c>
      <c r="GE1" s="92">
        <v>184</v>
      </c>
      <c r="GF1" s="92">
        <v>185</v>
      </c>
      <c r="GG1" s="92">
        <v>186</v>
      </c>
      <c r="GH1" s="92">
        <v>187</v>
      </c>
      <c r="GI1" s="92">
        <v>188</v>
      </c>
      <c r="GJ1" s="92">
        <v>189</v>
      </c>
      <c r="GK1" s="92">
        <v>190</v>
      </c>
      <c r="GL1" s="92">
        <v>191</v>
      </c>
      <c r="GM1" s="92">
        <v>192</v>
      </c>
      <c r="GN1" s="92">
        <v>193</v>
      </c>
      <c r="GO1" s="92">
        <v>194</v>
      </c>
      <c r="GP1" s="92">
        <v>195</v>
      </c>
      <c r="GQ1" s="92">
        <v>196</v>
      </c>
      <c r="GR1" s="92">
        <v>197</v>
      </c>
      <c r="GS1" s="92">
        <v>198</v>
      </c>
      <c r="GT1" s="92">
        <v>199</v>
      </c>
      <c r="GU1" s="92">
        <v>200</v>
      </c>
      <c r="GV1" s="92">
        <v>201</v>
      </c>
      <c r="GW1" s="92">
        <v>202</v>
      </c>
      <c r="GX1" s="92">
        <v>203</v>
      </c>
      <c r="GY1" s="92">
        <v>204</v>
      </c>
      <c r="GZ1" s="92">
        <v>205</v>
      </c>
      <c r="HA1" s="92">
        <v>206</v>
      </c>
      <c r="HB1" s="92">
        <v>207</v>
      </c>
      <c r="HC1" s="92">
        <v>208</v>
      </c>
      <c r="HD1" s="92">
        <v>209</v>
      </c>
      <c r="HE1" s="92">
        <v>210</v>
      </c>
      <c r="HF1" s="92">
        <v>211</v>
      </c>
      <c r="HG1" s="92">
        <v>212</v>
      </c>
      <c r="HH1" s="92">
        <v>213</v>
      </c>
      <c r="HI1" s="92">
        <v>214</v>
      </c>
      <c r="HJ1" s="92">
        <v>215</v>
      </c>
      <c r="HK1" s="92">
        <v>216</v>
      </c>
      <c r="HL1" s="92">
        <v>217</v>
      </c>
      <c r="HM1" s="92">
        <v>218</v>
      </c>
      <c r="HN1" s="92">
        <v>219</v>
      </c>
      <c r="HO1" s="92">
        <v>220</v>
      </c>
      <c r="HP1" s="92">
        <v>221</v>
      </c>
      <c r="HQ1" s="92">
        <v>222</v>
      </c>
      <c r="HR1" s="92">
        <v>223</v>
      </c>
      <c r="HS1" s="92">
        <v>224</v>
      </c>
      <c r="HT1" s="92">
        <v>225</v>
      </c>
      <c r="HU1" s="92">
        <v>226</v>
      </c>
      <c r="HV1" s="92">
        <v>227</v>
      </c>
      <c r="HW1" s="92">
        <v>228</v>
      </c>
      <c r="HX1" s="92">
        <v>229</v>
      </c>
      <c r="HY1" s="92">
        <v>230</v>
      </c>
      <c r="HZ1" s="92">
        <v>231</v>
      </c>
      <c r="IA1" s="92">
        <v>232</v>
      </c>
      <c r="IB1" s="92">
        <v>233</v>
      </c>
      <c r="IC1" s="92">
        <v>234</v>
      </c>
      <c r="ID1" s="92">
        <v>235</v>
      </c>
      <c r="IE1" s="92">
        <v>236</v>
      </c>
      <c r="IF1" s="92">
        <v>237</v>
      </c>
      <c r="IG1" s="92">
        <v>238</v>
      </c>
      <c r="IH1" s="92">
        <v>239</v>
      </c>
      <c r="II1" s="92">
        <v>240</v>
      </c>
      <c r="IJ1" s="92">
        <v>241</v>
      </c>
      <c r="IK1" s="92">
        <v>242</v>
      </c>
      <c r="IL1" s="92">
        <v>243</v>
      </c>
      <c r="IM1" s="92">
        <v>244</v>
      </c>
      <c r="IN1" s="92">
        <v>245</v>
      </c>
      <c r="IO1" s="92">
        <v>246</v>
      </c>
      <c r="IP1" s="92">
        <v>247</v>
      </c>
      <c r="IQ1" s="92">
        <v>248</v>
      </c>
      <c r="IR1" s="92">
        <v>249</v>
      </c>
      <c r="IS1" s="92">
        <v>250</v>
      </c>
      <c r="IT1" s="92">
        <v>251</v>
      </c>
      <c r="IU1" s="92">
        <v>252</v>
      </c>
      <c r="IV1" s="92">
        <v>253</v>
      </c>
      <c r="IW1" s="92">
        <v>254</v>
      </c>
      <c r="IX1" s="92">
        <v>255</v>
      </c>
      <c r="IY1" s="92">
        <v>256</v>
      </c>
      <c r="IZ1" s="92">
        <v>257</v>
      </c>
      <c r="JA1" s="92">
        <v>258</v>
      </c>
      <c r="JB1" s="92">
        <v>259</v>
      </c>
      <c r="JC1" s="92">
        <v>260</v>
      </c>
      <c r="JD1" s="92">
        <v>261</v>
      </c>
      <c r="JE1" s="92">
        <v>262</v>
      </c>
      <c r="JF1" s="92">
        <v>263</v>
      </c>
      <c r="JG1" s="92">
        <v>264</v>
      </c>
      <c r="JH1" s="92">
        <v>265</v>
      </c>
      <c r="JI1" s="92">
        <v>266</v>
      </c>
      <c r="JJ1" s="92">
        <v>267</v>
      </c>
      <c r="JK1" s="92">
        <v>268</v>
      </c>
      <c r="JL1" s="92">
        <v>269</v>
      </c>
      <c r="JM1" s="92">
        <v>270</v>
      </c>
      <c r="JN1" s="92">
        <v>271</v>
      </c>
      <c r="JO1" s="92">
        <v>272</v>
      </c>
      <c r="JP1" s="92">
        <v>273</v>
      </c>
      <c r="JQ1" s="92">
        <v>274</v>
      </c>
      <c r="JR1" s="92">
        <v>275</v>
      </c>
      <c r="JS1" s="92">
        <v>276</v>
      </c>
      <c r="JT1" s="92">
        <v>277</v>
      </c>
      <c r="JU1" s="92">
        <v>278</v>
      </c>
      <c r="JV1" s="92">
        <v>279</v>
      </c>
      <c r="JW1" s="92">
        <v>280</v>
      </c>
      <c r="JX1" s="92">
        <v>281</v>
      </c>
      <c r="JY1" s="92">
        <v>282</v>
      </c>
      <c r="JZ1" s="92">
        <v>283</v>
      </c>
      <c r="KA1" s="92">
        <v>284</v>
      </c>
      <c r="KB1" s="92">
        <v>285</v>
      </c>
      <c r="KC1" s="92">
        <v>286</v>
      </c>
      <c r="KD1" s="92">
        <v>287</v>
      </c>
      <c r="KE1" s="92">
        <v>288</v>
      </c>
      <c r="KF1" s="92">
        <v>289</v>
      </c>
      <c r="KG1" s="92">
        <v>290</v>
      </c>
      <c r="KH1" s="92">
        <v>291</v>
      </c>
      <c r="KI1" s="92">
        <v>292</v>
      </c>
      <c r="KJ1" s="92">
        <v>293</v>
      </c>
      <c r="KK1" s="92">
        <v>294</v>
      </c>
      <c r="KL1" s="92">
        <v>295</v>
      </c>
      <c r="KM1" s="92">
        <v>296</v>
      </c>
      <c r="KN1" s="92">
        <v>297</v>
      </c>
      <c r="KO1" s="92">
        <v>298</v>
      </c>
      <c r="KP1" s="92">
        <v>299</v>
      </c>
      <c r="KQ1" s="92">
        <v>300</v>
      </c>
      <c r="KR1" s="92">
        <v>301</v>
      </c>
      <c r="KS1" s="92">
        <v>302</v>
      </c>
      <c r="KT1" s="92">
        <v>303</v>
      </c>
      <c r="KU1" s="92">
        <v>304</v>
      </c>
      <c r="KV1" s="92">
        <v>305</v>
      </c>
      <c r="KW1" s="92">
        <v>306</v>
      </c>
      <c r="KX1" s="92">
        <v>307</v>
      </c>
      <c r="KY1" s="92">
        <v>308</v>
      </c>
      <c r="KZ1" s="92">
        <v>309</v>
      </c>
      <c r="LA1" s="92">
        <v>310</v>
      </c>
      <c r="LB1" s="92">
        <v>311</v>
      </c>
      <c r="LC1" s="92">
        <v>312</v>
      </c>
      <c r="LD1" s="92">
        <v>313</v>
      </c>
      <c r="LE1" s="92">
        <v>314</v>
      </c>
      <c r="LF1" s="92">
        <v>315</v>
      </c>
      <c r="LG1" s="92">
        <v>316</v>
      </c>
      <c r="LH1" s="92">
        <v>317</v>
      </c>
      <c r="LI1" s="92">
        <v>318</v>
      </c>
      <c r="LJ1" s="92">
        <v>319</v>
      </c>
      <c r="LK1" s="92">
        <v>320</v>
      </c>
      <c r="LL1" s="92">
        <v>321</v>
      </c>
      <c r="LM1" s="92">
        <v>322</v>
      </c>
      <c r="LN1" s="92">
        <v>323</v>
      </c>
      <c r="LO1" s="92">
        <v>324</v>
      </c>
      <c r="LP1" s="92">
        <v>325</v>
      </c>
      <c r="LQ1" s="92">
        <v>326</v>
      </c>
      <c r="LR1" s="92">
        <v>327</v>
      </c>
      <c r="LS1" s="92">
        <v>328</v>
      </c>
      <c r="LT1" s="92">
        <v>329</v>
      </c>
      <c r="LU1" s="92">
        <v>330</v>
      </c>
      <c r="LV1" s="92">
        <v>331</v>
      </c>
      <c r="LW1" s="92">
        <v>332</v>
      </c>
      <c r="LX1" s="92">
        <v>333</v>
      </c>
      <c r="LY1" s="92">
        <v>334</v>
      </c>
      <c r="LZ1" s="92">
        <v>335</v>
      </c>
      <c r="MA1" s="92">
        <v>336</v>
      </c>
      <c r="MB1" s="92">
        <v>337</v>
      </c>
      <c r="MC1" s="92">
        <v>338</v>
      </c>
      <c r="MD1" s="92">
        <v>339</v>
      </c>
      <c r="ME1" s="92">
        <v>340</v>
      </c>
      <c r="MF1" s="92">
        <v>341</v>
      </c>
      <c r="MG1" s="92">
        <v>342</v>
      </c>
      <c r="MH1" s="92">
        <v>343</v>
      </c>
      <c r="MI1" s="92">
        <v>344</v>
      </c>
      <c r="MJ1" s="92">
        <v>345</v>
      </c>
      <c r="MK1" s="92">
        <v>346</v>
      </c>
      <c r="ML1" s="92">
        <v>347</v>
      </c>
      <c r="MM1" s="92">
        <v>348</v>
      </c>
      <c r="MN1" s="92">
        <v>349</v>
      </c>
      <c r="MO1" s="92">
        <v>350</v>
      </c>
      <c r="MP1" s="92">
        <v>351</v>
      </c>
      <c r="MQ1" s="92">
        <v>352</v>
      </c>
      <c r="MR1" s="92">
        <v>353</v>
      </c>
      <c r="MS1" s="92">
        <v>354</v>
      </c>
      <c r="MT1" s="92">
        <v>355</v>
      </c>
      <c r="MU1" s="92">
        <v>356</v>
      </c>
      <c r="MV1" s="92">
        <v>357</v>
      </c>
      <c r="MW1" s="92">
        <v>358</v>
      </c>
      <c r="MX1" s="92">
        <v>359</v>
      </c>
      <c r="MY1" s="92">
        <v>360</v>
      </c>
      <c r="MZ1" s="92">
        <v>361</v>
      </c>
      <c r="NA1" s="92">
        <v>362</v>
      </c>
      <c r="NB1" s="92">
        <v>363</v>
      </c>
      <c r="NC1" s="92">
        <v>364</v>
      </c>
      <c r="ND1" s="92">
        <v>365</v>
      </c>
      <c r="NE1" s="92">
        <v>366</v>
      </c>
    </row>
    <row r="2" spans="2:369" s="92" customFormat="1">
      <c r="D2" s="92">
        <f>'planning période'!S1</f>
        <v>43831</v>
      </c>
      <c r="E2" s="92">
        <f t="shared" ref="E2:BP2" si="0">WORKDAY(D2,1,Feries)</f>
        <v>43832</v>
      </c>
      <c r="F2" s="92">
        <f t="shared" si="0"/>
        <v>43833</v>
      </c>
      <c r="G2" s="92">
        <f t="shared" si="0"/>
        <v>43836</v>
      </c>
      <c r="H2" s="92">
        <f t="shared" si="0"/>
        <v>43837</v>
      </c>
      <c r="I2" s="92">
        <f t="shared" si="0"/>
        <v>43838</v>
      </c>
      <c r="J2" s="92">
        <f t="shared" si="0"/>
        <v>43839</v>
      </c>
      <c r="K2" s="92">
        <f t="shared" si="0"/>
        <v>43840</v>
      </c>
      <c r="L2" s="92">
        <f t="shared" si="0"/>
        <v>43843</v>
      </c>
      <c r="M2" s="92">
        <f t="shared" si="0"/>
        <v>43844</v>
      </c>
      <c r="N2" s="92">
        <f t="shared" si="0"/>
        <v>43845</v>
      </c>
      <c r="O2" s="92">
        <f t="shared" si="0"/>
        <v>43846</v>
      </c>
      <c r="P2" s="92">
        <f t="shared" si="0"/>
        <v>43847</v>
      </c>
      <c r="Q2" s="92">
        <f t="shared" si="0"/>
        <v>43850</v>
      </c>
      <c r="R2" s="92">
        <f t="shared" si="0"/>
        <v>43851</v>
      </c>
      <c r="S2" s="92">
        <f t="shared" si="0"/>
        <v>43852</v>
      </c>
      <c r="T2" s="92">
        <f t="shared" si="0"/>
        <v>43853</v>
      </c>
      <c r="U2" s="92">
        <f t="shared" si="0"/>
        <v>43854</v>
      </c>
      <c r="V2" s="92">
        <f t="shared" si="0"/>
        <v>43857</v>
      </c>
      <c r="W2" s="92">
        <f t="shared" si="0"/>
        <v>43858</v>
      </c>
      <c r="X2" s="92">
        <f t="shared" si="0"/>
        <v>43859</v>
      </c>
      <c r="Y2" s="92">
        <f t="shared" si="0"/>
        <v>43860</v>
      </c>
      <c r="Z2" s="92">
        <f t="shared" si="0"/>
        <v>43861</v>
      </c>
      <c r="AA2" s="92">
        <f t="shared" si="0"/>
        <v>43864</v>
      </c>
      <c r="AB2" s="92">
        <f t="shared" si="0"/>
        <v>43865</v>
      </c>
      <c r="AC2" s="92">
        <f t="shared" si="0"/>
        <v>43866</v>
      </c>
      <c r="AD2" s="92">
        <f t="shared" si="0"/>
        <v>43867</v>
      </c>
      <c r="AE2" s="92">
        <f t="shared" si="0"/>
        <v>43868</v>
      </c>
      <c r="AF2" s="92">
        <f t="shared" si="0"/>
        <v>43871</v>
      </c>
      <c r="AG2" s="92">
        <f t="shared" si="0"/>
        <v>43872</v>
      </c>
      <c r="AH2" s="92">
        <f t="shared" si="0"/>
        <v>43873</v>
      </c>
      <c r="AI2" s="92">
        <f t="shared" si="0"/>
        <v>43874</v>
      </c>
      <c r="AJ2" s="92">
        <f t="shared" si="0"/>
        <v>43875</v>
      </c>
      <c r="AK2" s="92">
        <f t="shared" si="0"/>
        <v>43878</v>
      </c>
      <c r="AL2" s="92">
        <f t="shared" si="0"/>
        <v>43879</v>
      </c>
      <c r="AM2" s="92">
        <f t="shared" si="0"/>
        <v>43880</v>
      </c>
      <c r="AN2" s="92">
        <f t="shared" si="0"/>
        <v>43881</v>
      </c>
      <c r="AO2" s="92">
        <f t="shared" si="0"/>
        <v>43882</v>
      </c>
      <c r="AP2" s="92">
        <f t="shared" si="0"/>
        <v>43885</v>
      </c>
      <c r="AQ2" s="92">
        <f t="shared" si="0"/>
        <v>43886</v>
      </c>
      <c r="AR2" s="92">
        <f t="shared" si="0"/>
        <v>43887</v>
      </c>
      <c r="AS2" s="92">
        <f t="shared" si="0"/>
        <v>43888</v>
      </c>
      <c r="AT2" s="92">
        <f t="shared" si="0"/>
        <v>43889</v>
      </c>
      <c r="AU2" s="92">
        <f t="shared" si="0"/>
        <v>43892</v>
      </c>
      <c r="AV2" s="92">
        <f t="shared" si="0"/>
        <v>43893</v>
      </c>
      <c r="AW2" s="92">
        <f t="shared" si="0"/>
        <v>43894</v>
      </c>
      <c r="AX2" s="92">
        <f t="shared" si="0"/>
        <v>43895</v>
      </c>
      <c r="AY2" s="92">
        <f t="shared" si="0"/>
        <v>43896</v>
      </c>
      <c r="AZ2" s="92">
        <f t="shared" si="0"/>
        <v>43899</v>
      </c>
      <c r="BA2" s="92">
        <f t="shared" si="0"/>
        <v>43900</v>
      </c>
      <c r="BB2" s="92">
        <f t="shared" si="0"/>
        <v>43901</v>
      </c>
      <c r="BC2" s="92">
        <f t="shared" si="0"/>
        <v>43902</v>
      </c>
      <c r="BD2" s="92">
        <f t="shared" si="0"/>
        <v>43903</v>
      </c>
      <c r="BE2" s="92">
        <f t="shared" si="0"/>
        <v>43906</v>
      </c>
      <c r="BF2" s="92">
        <f t="shared" si="0"/>
        <v>43907</v>
      </c>
      <c r="BG2" s="92">
        <f t="shared" si="0"/>
        <v>43908</v>
      </c>
      <c r="BH2" s="92">
        <f t="shared" si="0"/>
        <v>43909</v>
      </c>
      <c r="BI2" s="92">
        <f t="shared" si="0"/>
        <v>43910</v>
      </c>
      <c r="BJ2" s="92">
        <f t="shared" si="0"/>
        <v>43913</v>
      </c>
      <c r="BK2" s="92">
        <f t="shared" si="0"/>
        <v>43914</v>
      </c>
      <c r="BL2" s="92">
        <f t="shared" si="0"/>
        <v>43915</v>
      </c>
      <c r="BM2" s="92">
        <f t="shared" si="0"/>
        <v>43916</v>
      </c>
      <c r="BN2" s="92">
        <f t="shared" si="0"/>
        <v>43917</v>
      </c>
      <c r="BO2" s="92">
        <f t="shared" si="0"/>
        <v>43920</v>
      </c>
      <c r="BP2" s="92">
        <f t="shared" si="0"/>
        <v>43921</v>
      </c>
      <c r="BQ2" s="92">
        <f t="shared" ref="BQ2:EB2" si="1">WORKDAY(BP2,1,Feries)</f>
        <v>43922</v>
      </c>
      <c r="BR2" s="92">
        <f t="shared" si="1"/>
        <v>43923</v>
      </c>
      <c r="BS2" s="92">
        <f t="shared" si="1"/>
        <v>43924</v>
      </c>
      <c r="BT2" s="92">
        <f t="shared" si="1"/>
        <v>43927</v>
      </c>
      <c r="BU2" s="92">
        <f t="shared" si="1"/>
        <v>43928</v>
      </c>
      <c r="BV2" s="92">
        <f t="shared" si="1"/>
        <v>43929</v>
      </c>
      <c r="BW2" s="92">
        <f t="shared" si="1"/>
        <v>43930</v>
      </c>
      <c r="BX2" s="92">
        <f t="shared" si="1"/>
        <v>43931</v>
      </c>
      <c r="BY2" s="92">
        <f t="shared" si="1"/>
        <v>43935</v>
      </c>
      <c r="BZ2" s="92">
        <f t="shared" si="1"/>
        <v>43936</v>
      </c>
      <c r="CA2" s="92">
        <f t="shared" si="1"/>
        <v>43937</v>
      </c>
      <c r="CB2" s="92">
        <f t="shared" si="1"/>
        <v>43938</v>
      </c>
      <c r="CC2" s="92">
        <f t="shared" si="1"/>
        <v>43941</v>
      </c>
      <c r="CD2" s="92">
        <f t="shared" si="1"/>
        <v>43942</v>
      </c>
      <c r="CE2" s="92">
        <f t="shared" si="1"/>
        <v>43943</v>
      </c>
      <c r="CF2" s="92">
        <f t="shared" si="1"/>
        <v>43944</v>
      </c>
      <c r="CG2" s="92">
        <f t="shared" si="1"/>
        <v>43945</v>
      </c>
      <c r="CH2" s="92">
        <f t="shared" si="1"/>
        <v>43948</v>
      </c>
      <c r="CI2" s="92">
        <f t="shared" si="1"/>
        <v>43949</v>
      </c>
      <c r="CJ2" s="92">
        <f t="shared" si="1"/>
        <v>43950</v>
      </c>
      <c r="CK2" s="92">
        <f t="shared" si="1"/>
        <v>43951</v>
      </c>
      <c r="CL2" s="92">
        <f t="shared" si="1"/>
        <v>43955</v>
      </c>
      <c r="CM2" s="92">
        <f t="shared" si="1"/>
        <v>43956</v>
      </c>
      <c r="CN2" s="92">
        <f t="shared" si="1"/>
        <v>43957</v>
      </c>
      <c r="CO2" s="92">
        <f t="shared" si="1"/>
        <v>43958</v>
      </c>
      <c r="CP2" s="92">
        <f t="shared" si="1"/>
        <v>43962</v>
      </c>
      <c r="CQ2" s="92">
        <f t="shared" si="1"/>
        <v>43963</v>
      </c>
      <c r="CR2" s="92">
        <f t="shared" si="1"/>
        <v>43964</v>
      </c>
      <c r="CS2" s="92">
        <f t="shared" si="1"/>
        <v>43965</v>
      </c>
      <c r="CT2" s="92">
        <f t="shared" si="1"/>
        <v>43966</v>
      </c>
      <c r="CU2" s="92">
        <f t="shared" si="1"/>
        <v>43969</v>
      </c>
      <c r="CV2" s="92">
        <f t="shared" si="1"/>
        <v>43970</v>
      </c>
      <c r="CW2" s="92">
        <f t="shared" si="1"/>
        <v>43971</v>
      </c>
      <c r="CX2" s="92">
        <f t="shared" si="1"/>
        <v>43973</v>
      </c>
      <c r="CY2" s="92">
        <f t="shared" si="1"/>
        <v>43976</v>
      </c>
      <c r="CZ2" s="92">
        <f t="shared" si="1"/>
        <v>43977</v>
      </c>
      <c r="DA2" s="92">
        <f t="shared" si="1"/>
        <v>43978</v>
      </c>
      <c r="DB2" s="92">
        <f t="shared" si="1"/>
        <v>43979</v>
      </c>
      <c r="DC2" s="92">
        <f t="shared" si="1"/>
        <v>43980</v>
      </c>
      <c r="DD2" s="92">
        <f t="shared" si="1"/>
        <v>43984</v>
      </c>
      <c r="DE2" s="92">
        <f t="shared" si="1"/>
        <v>43985</v>
      </c>
      <c r="DF2" s="92">
        <f t="shared" si="1"/>
        <v>43986</v>
      </c>
      <c r="DG2" s="92">
        <f t="shared" si="1"/>
        <v>43987</v>
      </c>
      <c r="DH2" s="92">
        <f t="shared" si="1"/>
        <v>43990</v>
      </c>
      <c r="DI2" s="92">
        <f t="shared" si="1"/>
        <v>43991</v>
      </c>
      <c r="DJ2" s="92">
        <f t="shared" si="1"/>
        <v>43992</v>
      </c>
      <c r="DK2" s="92">
        <f t="shared" si="1"/>
        <v>43993</v>
      </c>
      <c r="DL2" s="92">
        <f t="shared" si="1"/>
        <v>43994</v>
      </c>
      <c r="DM2" s="92">
        <f t="shared" si="1"/>
        <v>43997</v>
      </c>
      <c r="DN2" s="92">
        <f t="shared" si="1"/>
        <v>43998</v>
      </c>
      <c r="DO2" s="92">
        <f t="shared" si="1"/>
        <v>43999</v>
      </c>
      <c r="DP2" s="92">
        <f t="shared" si="1"/>
        <v>44000</v>
      </c>
      <c r="DQ2" s="92">
        <f t="shared" si="1"/>
        <v>44001</v>
      </c>
      <c r="DR2" s="92">
        <f t="shared" si="1"/>
        <v>44004</v>
      </c>
      <c r="DS2" s="92">
        <f t="shared" si="1"/>
        <v>44005</v>
      </c>
      <c r="DT2" s="92">
        <f t="shared" si="1"/>
        <v>44006</v>
      </c>
      <c r="DU2" s="92">
        <f t="shared" si="1"/>
        <v>44007</v>
      </c>
      <c r="DV2" s="92">
        <f t="shared" si="1"/>
        <v>44008</v>
      </c>
      <c r="DW2" s="92">
        <f t="shared" si="1"/>
        <v>44011</v>
      </c>
      <c r="DX2" s="92">
        <f t="shared" si="1"/>
        <v>44012</v>
      </c>
      <c r="DY2" s="92">
        <f t="shared" si="1"/>
        <v>44013</v>
      </c>
      <c r="DZ2" s="92">
        <f t="shared" si="1"/>
        <v>44014</v>
      </c>
      <c r="EA2" s="92">
        <f t="shared" si="1"/>
        <v>44015</v>
      </c>
      <c r="EB2" s="92">
        <f t="shared" si="1"/>
        <v>44018</v>
      </c>
      <c r="EC2" s="92">
        <f t="shared" ref="EC2:GN2" si="2">WORKDAY(EB2,1,Feries)</f>
        <v>44019</v>
      </c>
      <c r="ED2" s="92">
        <f t="shared" si="2"/>
        <v>44020</v>
      </c>
      <c r="EE2" s="92">
        <f t="shared" si="2"/>
        <v>44021</v>
      </c>
      <c r="EF2" s="92">
        <f t="shared" si="2"/>
        <v>44022</v>
      </c>
      <c r="EG2" s="92">
        <f t="shared" si="2"/>
        <v>44025</v>
      </c>
      <c r="EH2" s="92">
        <f t="shared" si="2"/>
        <v>44027</v>
      </c>
      <c r="EI2" s="92">
        <f t="shared" si="2"/>
        <v>44028</v>
      </c>
      <c r="EJ2" s="92">
        <f t="shared" si="2"/>
        <v>44029</v>
      </c>
      <c r="EK2" s="92">
        <f t="shared" si="2"/>
        <v>44032</v>
      </c>
      <c r="EL2" s="92">
        <f t="shared" si="2"/>
        <v>44033</v>
      </c>
      <c r="EM2" s="92">
        <f t="shared" si="2"/>
        <v>44034</v>
      </c>
      <c r="EN2" s="92">
        <f t="shared" si="2"/>
        <v>44035</v>
      </c>
      <c r="EO2" s="92">
        <f t="shared" si="2"/>
        <v>44036</v>
      </c>
      <c r="EP2" s="92">
        <f t="shared" si="2"/>
        <v>44039</v>
      </c>
      <c r="EQ2" s="92">
        <f t="shared" si="2"/>
        <v>44040</v>
      </c>
      <c r="ER2" s="92">
        <f t="shared" si="2"/>
        <v>44041</v>
      </c>
      <c r="ES2" s="92">
        <f t="shared" si="2"/>
        <v>44042</v>
      </c>
      <c r="ET2" s="92">
        <f t="shared" si="2"/>
        <v>44043</v>
      </c>
      <c r="EU2" s="92">
        <f t="shared" si="2"/>
        <v>44046</v>
      </c>
      <c r="EV2" s="92">
        <f t="shared" si="2"/>
        <v>44047</v>
      </c>
      <c r="EW2" s="92">
        <f t="shared" si="2"/>
        <v>44048</v>
      </c>
      <c r="EX2" s="92">
        <f t="shared" si="2"/>
        <v>44049</v>
      </c>
      <c r="EY2" s="92">
        <f t="shared" si="2"/>
        <v>44050</v>
      </c>
      <c r="EZ2" s="92">
        <f t="shared" si="2"/>
        <v>44053</v>
      </c>
      <c r="FA2" s="92">
        <f t="shared" si="2"/>
        <v>44054</v>
      </c>
      <c r="FB2" s="92">
        <f t="shared" si="2"/>
        <v>44055</v>
      </c>
      <c r="FC2" s="92">
        <f t="shared" si="2"/>
        <v>44056</v>
      </c>
      <c r="FD2" s="92">
        <f t="shared" si="2"/>
        <v>44057</v>
      </c>
      <c r="FE2" s="92">
        <f t="shared" si="2"/>
        <v>44060</v>
      </c>
      <c r="FF2" s="92">
        <f t="shared" si="2"/>
        <v>44061</v>
      </c>
      <c r="FG2" s="92">
        <f t="shared" si="2"/>
        <v>44062</v>
      </c>
      <c r="FH2" s="92">
        <f t="shared" si="2"/>
        <v>44063</v>
      </c>
      <c r="FI2" s="92">
        <f t="shared" si="2"/>
        <v>44064</v>
      </c>
      <c r="FJ2" s="92">
        <f t="shared" si="2"/>
        <v>44067</v>
      </c>
      <c r="FK2" s="92">
        <f t="shared" si="2"/>
        <v>44068</v>
      </c>
      <c r="FL2" s="92">
        <f t="shared" si="2"/>
        <v>44069</v>
      </c>
      <c r="FM2" s="92">
        <f t="shared" si="2"/>
        <v>44070</v>
      </c>
      <c r="FN2" s="92">
        <f t="shared" si="2"/>
        <v>44071</v>
      </c>
      <c r="FO2" s="92">
        <f t="shared" si="2"/>
        <v>44074</v>
      </c>
      <c r="FP2" s="92">
        <f t="shared" si="2"/>
        <v>44075</v>
      </c>
      <c r="FQ2" s="92">
        <f t="shared" si="2"/>
        <v>44076</v>
      </c>
      <c r="FR2" s="92">
        <f t="shared" si="2"/>
        <v>44077</v>
      </c>
      <c r="FS2" s="92">
        <f t="shared" si="2"/>
        <v>44078</v>
      </c>
      <c r="FT2" s="92">
        <f t="shared" si="2"/>
        <v>44081</v>
      </c>
      <c r="FU2" s="92">
        <f t="shared" si="2"/>
        <v>44082</v>
      </c>
      <c r="FV2" s="92">
        <f t="shared" si="2"/>
        <v>44083</v>
      </c>
      <c r="FW2" s="92">
        <f t="shared" si="2"/>
        <v>44084</v>
      </c>
      <c r="FX2" s="92">
        <f t="shared" si="2"/>
        <v>44085</v>
      </c>
      <c r="FY2" s="92">
        <f t="shared" si="2"/>
        <v>44088</v>
      </c>
      <c r="FZ2" s="92">
        <f t="shared" si="2"/>
        <v>44089</v>
      </c>
      <c r="GA2" s="92">
        <f t="shared" si="2"/>
        <v>44090</v>
      </c>
      <c r="GB2" s="92">
        <f t="shared" si="2"/>
        <v>44091</v>
      </c>
      <c r="GC2" s="92">
        <f t="shared" si="2"/>
        <v>44092</v>
      </c>
      <c r="GD2" s="92">
        <f t="shared" si="2"/>
        <v>44095</v>
      </c>
      <c r="GE2" s="92">
        <f t="shared" si="2"/>
        <v>44096</v>
      </c>
      <c r="GF2" s="92">
        <f t="shared" si="2"/>
        <v>44097</v>
      </c>
      <c r="GG2" s="92">
        <f t="shared" si="2"/>
        <v>44098</v>
      </c>
      <c r="GH2" s="92">
        <f t="shared" si="2"/>
        <v>44099</v>
      </c>
      <c r="GI2" s="92">
        <f t="shared" si="2"/>
        <v>44102</v>
      </c>
      <c r="GJ2" s="92">
        <f t="shared" si="2"/>
        <v>44103</v>
      </c>
      <c r="GK2" s="92">
        <f t="shared" si="2"/>
        <v>44104</v>
      </c>
      <c r="GL2" s="92">
        <f t="shared" si="2"/>
        <v>44105</v>
      </c>
      <c r="GM2" s="92">
        <f t="shared" si="2"/>
        <v>44106</v>
      </c>
      <c r="GN2" s="92">
        <f t="shared" si="2"/>
        <v>44109</v>
      </c>
      <c r="GO2" s="92">
        <f t="shared" ref="GO2:IZ2" si="3">WORKDAY(GN2,1,Feries)</f>
        <v>44110</v>
      </c>
      <c r="GP2" s="92">
        <f t="shared" si="3"/>
        <v>44111</v>
      </c>
      <c r="GQ2" s="92">
        <f t="shared" si="3"/>
        <v>44112</v>
      </c>
      <c r="GR2" s="92">
        <f t="shared" si="3"/>
        <v>44113</v>
      </c>
      <c r="GS2" s="92">
        <f t="shared" si="3"/>
        <v>44116</v>
      </c>
      <c r="GT2" s="92">
        <f t="shared" si="3"/>
        <v>44117</v>
      </c>
      <c r="GU2" s="92">
        <f t="shared" si="3"/>
        <v>44118</v>
      </c>
      <c r="GV2" s="92">
        <f t="shared" si="3"/>
        <v>44119</v>
      </c>
      <c r="GW2" s="92">
        <f t="shared" si="3"/>
        <v>44120</v>
      </c>
      <c r="GX2" s="92">
        <f t="shared" si="3"/>
        <v>44123</v>
      </c>
      <c r="GY2" s="92">
        <f t="shared" si="3"/>
        <v>44124</v>
      </c>
      <c r="GZ2" s="92">
        <f t="shared" si="3"/>
        <v>44125</v>
      </c>
      <c r="HA2" s="92">
        <f t="shared" si="3"/>
        <v>44126</v>
      </c>
      <c r="HB2" s="92">
        <f t="shared" si="3"/>
        <v>44127</v>
      </c>
      <c r="HC2" s="92">
        <f t="shared" si="3"/>
        <v>44130</v>
      </c>
      <c r="HD2" s="92">
        <f t="shared" si="3"/>
        <v>44131</v>
      </c>
      <c r="HE2" s="92">
        <f t="shared" si="3"/>
        <v>44132</v>
      </c>
      <c r="HF2" s="92">
        <f t="shared" si="3"/>
        <v>44133</v>
      </c>
      <c r="HG2" s="92">
        <f t="shared" si="3"/>
        <v>44134</v>
      </c>
      <c r="HH2" s="92">
        <f t="shared" si="3"/>
        <v>44137</v>
      </c>
      <c r="HI2" s="92">
        <f t="shared" si="3"/>
        <v>44138</v>
      </c>
      <c r="HJ2" s="92">
        <f t="shared" si="3"/>
        <v>44139</v>
      </c>
      <c r="HK2" s="92">
        <f t="shared" si="3"/>
        <v>44140</v>
      </c>
      <c r="HL2" s="92">
        <f t="shared" si="3"/>
        <v>44141</v>
      </c>
      <c r="HM2" s="92">
        <f t="shared" si="3"/>
        <v>44144</v>
      </c>
      <c r="HN2" s="92">
        <f t="shared" si="3"/>
        <v>44145</v>
      </c>
      <c r="HO2" s="92">
        <f t="shared" si="3"/>
        <v>44147</v>
      </c>
      <c r="HP2" s="92">
        <f t="shared" si="3"/>
        <v>44148</v>
      </c>
      <c r="HQ2" s="92">
        <f t="shared" si="3"/>
        <v>44151</v>
      </c>
      <c r="HR2" s="92">
        <f t="shared" si="3"/>
        <v>44152</v>
      </c>
      <c r="HS2" s="92">
        <f t="shared" si="3"/>
        <v>44153</v>
      </c>
      <c r="HT2" s="92">
        <f t="shared" si="3"/>
        <v>44154</v>
      </c>
      <c r="HU2" s="92">
        <f t="shared" si="3"/>
        <v>44155</v>
      </c>
      <c r="HV2" s="92">
        <f t="shared" si="3"/>
        <v>44158</v>
      </c>
      <c r="HW2" s="92">
        <f t="shared" si="3"/>
        <v>44159</v>
      </c>
      <c r="HX2" s="92">
        <f t="shared" si="3"/>
        <v>44160</v>
      </c>
      <c r="HY2" s="92">
        <f t="shared" si="3"/>
        <v>44161</v>
      </c>
      <c r="HZ2" s="92">
        <f t="shared" si="3"/>
        <v>44162</v>
      </c>
      <c r="IA2" s="92">
        <f t="shared" si="3"/>
        <v>44165</v>
      </c>
      <c r="IB2" s="92">
        <f t="shared" si="3"/>
        <v>44166</v>
      </c>
      <c r="IC2" s="92">
        <f t="shared" si="3"/>
        <v>44167</v>
      </c>
      <c r="ID2" s="92">
        <f t="shared" si="3"/>
        <v>44168</v>
      </c>
      <c r="IE2" s="92">
        <f t="shared" si="3"/>
        <v>44169</v>
      </c>
      <c r="IF2" s="92">
        <f t="shared" si="3"/>
        <v>44172</v>
      </c>
      <c r="IG2" s="92">
        <f t="shared" si="3"/>
        <v>44173</v>
      </c>
      <c r="IH2" s="92">
        <f t="shared" si="3"/>
        <v>44174</v>
      </c>
      <c r="II2" s="92">
        <f t="shared" si="3"/>
        <v>44175</v>
      </c>
      <c r="IJ2" s="92">
        <f t="shared" si="3"/>
        <v>44176</v>
      </c>
      <c r="IK2" s="92">
        <f t="shared" si="3"/>
        <v>44179</v>
      </c>
      <c r="IL2" s="92">
        <f t="shared" si="3"/>
        <v>44180</v>
      </c>
      <c r="IM2" s="92">
        <f t="shared" si="3"/>
        <v>44181</v>
      </c>
      <c r="IN2" s="92">
        <f t="shared" si="3"/>
        <v>44182</v>
      </c>
      <c r="IO2" s="92">
        <f t="shared" si="3"/>
        <v>44183</v>
      </c>
      <c r="IP2" s="92">
        <f t="shared" si="3"/>
        <v>44186</v>
      </c>
      <c r="IQ2" s="92">
        <f t="shared" si="3"/>
        <v>44187</v>
      </c>
      <c r="IR2" s="92">
        <f t="shared" si="3"/>
        <v>44188</v>
      </c>
      <c r="IS2" s="92">
        <f t="shared" si="3"/>
        <v>44189</v>
      </c>
      <c r="IT2" s="92">
        <f t="shared" si="3"/>
        <v>44193</v>
      </c>
      <c r="IU2" s="92">
        <f t="shared" si="3"/>
        <v>44194</v>
      </c>
      <c r="IV2" s="92">
        <f t="shared" si="3"/>
        <v>44195</v>
      </c>
      <c r="IW2" s="92">
        <f t="shared" si="3"/>
        <v>44196</v>
      </c>
      <c r="IX2" s="92">
        <f t="shared" si="3"/>
        <v>44197</v>
      </c>
      <c r="IY2" s="92">
        <f t="shared" si="3"/>
        <v>44200</v>
      </c>
      <c r="IZ2" s="92">
        <f t="shared" si="3"/>
        <v>44201</v>
      </c>
      <c r="JA2" s="92">
        <f t="shared" ref="JA2:LL2" si="4">WORKDAY(IZ2,1,Feries)</f>
        <v>44202</v>
      </c>
      <c r="JB2" s="92">
        <f t="shared" si="4"/>
        <v>44203</v>
      </c>
      <c r="JC2" s="92">
        <f t="shared" si="4"/>
        <v>44204</v>
      </c>
      <c r="JD2" s="92">
        <f t="shared" si="4"/>
        <v>44207</v>
      </c>
      <c r="JE2" s="92">
        <f t="shared" si="4"/>
        <v>44208</v>
      </c>
      <c r="JF2" s="92">
        <f t="shared" si="4"/>
        <v>44209</v>
      </c>
      <c r="JG2" s="92">
        <f t="shared" si="4"/>
        <v>44210</v>
      </c>
      <c r="JH2" s="92">
        <f t="shared" si="4"/>
        <v>44211</v>
      </c>
      <c r="JI2" s="92">
        <f t="shared" si="4"/>
        <v>44214</v>
      </c>
      <c r="JJ2" s="92">
        <f t="shared" si="4"/>
        <v>44215</v>
      </c>
      <c r="JK2" s="92">
        <f t="shared" si="4"/>
        <v>44216</v>
      </c>
      <c r="JL2" s="92">
        <f t="shared" si="4"/>
        <v>44217</v>
      </c>
      <c r="JM2" s="92">
        <f t="shared" si="4"/>
        <v>44218</v>
      </c>
      <c r="JN2" s="92">
        <f t="shared" si="4"/>
        <v>44221</v>
      </c>
      <c r="JO2" s="92">
        <f t="shared" si="4"/>
        <v>44222</v>
      </c>
      <c r="JP2" s="92">
        <f t="shared" si="4"/>
        <v>44223</v>
      </c>
      <c r="JQ2" s="92">
        <f t="shared" si="4"/>
        <v>44224</v>
      </c>
      <c r="JR2" s="92">
        <f t="shared" si="4"/>
        <v>44225</v>
      </c>
      <c r="JS2" s="92">
        <f t="shared" si="4"/>
        <v>44228</v>
      </c>
      <c r="JT2" s="92">
        <f t="shared" si="4"/>
        <v>44229</v>
      </c>
      <c r="JU2" s="92">
        <f t="shared" si="4"/>
        <v>44230</v>
      </c>
      <c r="JV2" s="92">
        <f t="shared" si="4"/>
        <v>44231</v>
      </c>
      <c r="JW2" s="92">
        <f t="shared" si="4"/>
        <v>44232</v>
      </c>
      <c r="JX2" s="92">
        <f t="shared" si="4"/>
        <v>44235</v>
      </c>
      <c r="JY2" s="92">
        <f t="shared" si="4"/>
        <v>44236</v>
      </c>
      <c r="JZ2" s="92">
        <f t="shared" si="4"/>
        <v>44237</v>
      </c>
      <c r="KA2" s="92">
        <f t="shared" si="4"/>
        <v>44238</v>
      </c>
      <c r="KB2" s="92">
        <f t="shared" si="4"/>
        <v>44239</v>
      </c>
      <c r="KC2" s="92">
        <f t="shared" si="4"/>
        <v>44242</v>
      </c>
      <c r="KD2" s="92">
        <f t="shared" si="4"/>
        <v>44243</v>
      </c>
      <c r="KE2" s="92">
        <f t="shared" si="4"/>
        <v>44244</v>
      </c>
      <c r="KF2" s="92">
        <f t="shared" si="4"/>
        <v>44245</v>
      </c>
      <c r="KG2" s="92">
        <f t="shared" si="4"/>
        <v>44246</v>
      </c>
      <c r="KH2" s="92">
        <f t="shared" si="4"/>
        <v>44249</v>
      </c>
      <c r="KI2" s="92">
        <f t="shared" si="4"/>
        <v>44250</v>
      </c>
      <c r="KJ2" s="92">
        <f t="shared" si="4"/>
        <v>44251</v>
      </c>
      <c r="KK2" s="92">
        <f t="shared" si="4"/>
        <v>44252</v>
      </c>
      <c r="KL2" s="92">
        <f t="shared" si="4"/>
        <v>44253</v>
      </c>
      <c r="KM2" s="92">
        <f t="shared" si="4"/>
        <v>44256</v>
      </c>
      <c r="KN2" s="92">
        <f t="shared" si="4"/>
        <v>44257</v>
      </c>
      <c r="KO2" s="92">
        <f t="shared" si="4"/>
        <v>44258</v>
      </c>
      <c r="KP2" s="92">
        <f t="shared" si="4"/>
        <v>44259</v>
      </c>
      <c r="KQ2" s="92">
        <f t="shared" si="4"/>
        <v>44260</v>
      </c>
      <c r="KR2" s="92">
        <f t="shared" si="4"/>
        <v>44263</v>
      </c>
      <c r="KS2" s="92">
        <f t="shared" si="4"/>
        <v>44264</v>
      </c>
      <c r="KT2" s="92">
        <f t="shared" si="4"/>
        <v>44265</v>
      </c>
      <c r="KU2" s="92">
        <f t="shared" si="4"/>
        <v>44266</v>
      </c>
      <c r="KV2" s="92">
        <f t="shared" si="4"/>
        <v>44267</v>
      </c>
      <c r="KW2" s="92">
        <f t="shared" si="4"/>
        <v>44270</v>
      </c>
      <c r="KX2" s="92">
        <f t="shared" si="4"/>
        <v>44271</v>
      </c>
      <c r="KY2" s="92">
        <f t="shared" si="4"/>
        <v>44272</v>
      </c>
      <c r="KZ2" s="92">
        <f t="shared" si="4"/>
        <v>44273</v>
      </c>
      <c r="LA2" s="92">
        <f t="shared" si="4"/>
        <v>44274</v>
      </c>
      <c r="LB2" s="92">
        <f t="shared" si="4"/>
        <v>44277</v>
      </c>
      <c r="LC2" s="92">
        <f t="shared" si="4"/>
        <v>44278</v>
      </c>
      <c r="LD2" s="92">
        <f t="shared" si="4"/>
        <v>44279</v>
      </c>
      <c r="LE2" s="92">
        <f t="shared" si="4"/>
        <v>44280</v>
      </c>
      <c r="LF2" s="92">
        <f t="shared" si="4"/>
        <v>44281</v>
      </c>
      <c r="LG2" s="92">
        <f t="shared" si="4"/>
        <v>44284</v>
      </c>
      <c r="LH2" s="92">
        <f t="shared" si="4"/>
        <v>44285</v>
      </c>
      <c r="LI2" s="92">
        <f t="shared" si="4"/>
        <v>44286</v>
      </c>
      <c r="LJ2" s="92">
        <f t="shared" si="4"/>
        <v>44287</v>
      </c>
      <c r="LK2" s="92">
        <f t="shared" si="4"/>
        <v>44288</v>
      </c>
      <c r="LL2" s="92">
        <f t="shared" si="4"/>
        <v>44291</v>
      </c>
      <c r="LM2" s="92">
        <f t="shared" ref="LM2:NE2" si="5">WORKDAY(LL2,1,Feries)</f>
        <v>44292</v>
      </c>
      <c r="LN2" s="92">
        <f t="shared" si="5"/>
        <v>44293</v>
      </c>
      <c r="LO2" s="92">
        <f t="shared" si="5"/>
        <v>44294</v>
      </c>
      <c r="LP2" s="92">
        <f t="shared" si="5"/>
        <v>44295</v>
      </c>
      <c r="LQ2" s="92">
        <f t="shared" si="5"/>
        <v>44298</v>
      </c>
      <c r="LR2" s="92">
        <f t="shared" si="5"/>
        <v>44299</v>
      </c>
      <c r="LS2" s="92">
        <f t="shared" si="5"/>
        <v>44300</v>
      </c>
      <c r="LT2" s="92">
        <f t="shared" si="5"/>
        <v>44301</v>
      </c>
      <c r="LU2" s="92">
        <f t="shared" si="5"/>
        <v>44302</v>
      </c>
      <c r="LV2" s="92">
        <f t="shared" si="5"/>
        <v>44305</v>
      </c>
      <c r="LW2" s="92">
        <f t="shared" si="5"/>
        <v>44306</v>
      </c>
      <c r="LX2" s="92">
        <f t="shared" si="5"/>
        <v>44307</v>
      </c>
      <c r="LY2" s="92">
        <f t="shared" si="5"/>
        <v>44308</v>
      </c>
      <c r="LZ2" s="92">
        <f t="shared" si="5"/>
        <v>44309</v>
      </c>
      <c r="MA2" s="92">
        <f t="shared" si="5"/>
        <v>44312</v>
      </c>
      <c r="MB2" s="92">
        <f t="shared" si="5"/>
        <v>44313</v>
      </c>
      <c r="MC2" s="92">
        <f t="shared" si="5"/>
        <v>44314</v>
      </c>
      <c r="MD2" s="92">
        <f t="shared" si="5"/>
        <v>44315</v>
      </c>
      <c r="ME2" s="92">
        <f t="shared" si="5"/>
        <v>44316</v>
      </c>
      <c r="MF2" s="92">
        <f t="shared" si="5"/>
        <v>44319</v>
      </c>
      <c r="MG2" s="92">
        <f t="shared" si="5"/>
        <v>44320</v>
      </c>
      <c r="MH2" s="92">
        <f t="shared" si="5"/>
        <v>44321</v>
      </c>
      <c r="MI2" s="92">
        <f t="shared" si="5"/>
        <v>44322</v>
      </c>
      <c r="MJ2" s="92">
        <f t="shared" si="5"/>
        <v>44323</v>
      </c>
      <c r="MK2" s="92">
        <f t="shared" si="5"/>
        <v>44326</v>
      </c>
      <c r="ML2" s="92">
        <f t="shared" si="5"/>
        <v>44327</v>
      </c>
      <c r="MM2" s="92">
        <f t="shared" si="5"/>
        <v>44328</v>
      </c>
      <c r="MN2" s="92">
        <f t="shared" si="5"/>
        <v>44329</v>
      </c>
      <c r="MO2" s="92">
        <f t="shared" si="5"/>
        <v>44330</v>
      </c>
      <c r="MP2" s="92">
        <f t="shared" si="5"/>
        <v>44333</v>
      </c>
      <c r="MQ2" s="92">
        <f t="shared" si="5"/>
        <v>44334</v>
      </c>
      <c r="MR2" s="92">
        <f t="shared" si="5"/>
        <v>44335</v>
      </c>
      <c r="MS2" s="92">
        <f t="shared" si="5"/>
        <v>44336</v>
      </c>
      <c r="MT2" s="92">
        <f t="shared" si="5"/>
        <v>44337</v>
      </c>
      <c r="MU2" s="92">
        <f t="shared" si="5"/>
        <v>44340</v>
      </c>
      <c r="MV2" s="92">
        <f t="shared" si="5"/>
        <v>44341</v>
      </c>
      <c r="MW2" s="92">
        <f t="shared" si="5"/>
        <v>44342</v>
      </c>
      <c r="MX2" s="92">
        <f t="shared" si="5"/>
        <v>44343</v>
      </c>
      <c r="MY2" s="92">
        <f t="shared" si="5"/>
        <v>44344</v>
      </c>
      <c r="MZ2" s="92">
        <f t="shared" si="5"/>
        <v>44347</v>
      </c>
      <c r="NA2" s="92">
        <f t="shared" si="5"/>
        <v>44348</v>
      </c>
      <c r="NB2" s="92">
        <f t="shared" si="5"/>
        <v>44349</v>
      </c>
      <c r="NC2" s="92">
        <f t="shared" si="5"/>
        <v>44350</v>
      </c>
      <c r="ND2" s="92">
        <f t="shared" si="5"/>
        <v>44351</v>
      </c>
      <c r="NE2" s="92">
        <f t="shared" si="5"/>
        <v>44354</v>
      </c>
    </row>
    <row r="3" spans="2:369" s="92" customFormat="1">
      <c r="D3" s="92">
        <v>1</v>
      </c>
      <c r="E3" s="92">
        <v>2</v>
      </c>
      <c r="F3" s="92">
        <v>3</v>
      </c>
      <c r="G3" s="92">
        <v>4</v>
      </c>
      <c r="H3" s="92">
        <v>5</v>
      </c>
      <c r="I3" s="92">
        <v>6</v>
      </c>
      <c r="J3" s="92">
        <v>7</v>
      </c>
      <c r="K3" s="92">
        <v>8</v>
      </c>
      <c r="L3" s="92">
        <v>9</v>
      </c>
      <c r="M3" s="92">
        <v>10</v>
      </c>
      <c r="N3" s="92">
        <v>11</v>
      </c>
      <c r="O3" s="92">
        <v>12</v>
      </c>
      <c r="P3" s="92">
        <v>13</v>
      </c>
      <c r="Q3" s="92">
        <v>14</v>
      </c>
      <c r="R3" s="92">
        <v>15</v>
      </c>
      <c r="S3" s="92">
        <v>16</v>
      </c>
      <c r="T3" s="92">
        <v>17</v>
      </c>
      <c r="U3" s="92">
        <v>18</v>
      </c>
      <c r="V3" s="92">
        <v>19</v>
      </c>
      <c r="W3" s="92">
        <v>20</v>
      </c>
      <c r="X3" s="92">
        <v>21</v>
      </c>
      <c r="Y3" s="92">
        <v>22</v>
      </c>
      <c r="Z3" s="92">
        <v>23</v>
      </c>
      <c r="AA3" s="92">
        <v>24</v>
      </c>
      <c r="AB3" s="92">
        <v>25</v>
      </c>
      <c r="AC3" s="92">
        <v>26</v>
      </c>
      <c r="AD3" s="92">
        <v>27</v>
      </c>
      <c r="AE3" s="92">
        <v>28</v>
      </c>
      <c r="AF3" s="92">
        <v>29</v>
      </c>
      <c r="AG3" s="92">
        <v>30</v>
      </c>
      <c r="AH3" s="92">
        <v>31</v>
      </c>
      <c r="AI3" s="92">
        <v>32</v>
      </c>
      <c r="AJ3" s="92">
        <v>33</v>
      </c>
      <c r="AK3" s="92">
        <v>34</v>
      </c>
      <c r="AL3" s="92">
        <v>35</v>
      </c>
      <c r="AM3" s="92">
        <v>36</v>
      </c>
      <c r="AN3" s="92">
        <v>37</v>
      </c>
      <c r="AO3" s="92">
        <v>38</v>
      </c>
      <c r="AP3" s="92">
        <v>39</v>
      </c>
      <c r="AQ3" s="92">
        <v>40</v>
      </c>
      <c r="AR3" s="92">
        <v>41</v>
      </c>
      <c r="AS3" s="92">
        <v>42</v>
      </c>
      <c r="AT3" s="92">
        <v>43</v>
      </c>
      <c r="AU3" s="92">
        <v>44</v>
      </c>
      <c r="AV3" s="92">
        <v>45</v>
      </c>
      <c r="AW3" s="92">
        <v>46</v>
      </c>
      <c r="AX3" s="92">
        <v>47</v>
      </c>
      <c r="AY3" s="92">
        <v>48</v>
      </c>
      <c r="AZ3" s="92">
        <v>49</v>
      </c>
      <c r="BA3" s="92">
        <v>50</v>
      </c>
      <c r="BB3" s="92">
        <v>51</v>
      </c>
      <c r="BC3" s="92">
        <v>52</v>
      </c>
      <c r="BD3" s="92">
        <v>53</v>
      </c>
      <c r="BE3" s="92">
        <v>54</v>
      </c>
      <c r="BF3" s="92">
        <v>55</v>
      </c>
      <c r="BG3" s="92">
        <v>56</v>
      </c>
      <c r="BH3" s="92">
        <v>57</v>
      </c>
      <c r="BI3" s="92">
        <v>58</v>
      </c>
      <c r="BJ3" s="92">
        <v>59</v>
      </c>
      <c r="BK3" s="92">
        <v>60</v>
      </c>
      <c r="BL3" s="92">
        <v>61</v>
      </c>
      <c r="BM3" s="92">
        <v>62</v>
      </c>
      <c r="BN3" s="92">
        <v>63</v>
      </c>
      <c r="BO3" s="92">
        <v>64</v>
      </c>
      <c r="BP3" s="92">
        <v>65</v>
      </c>
      <c r="BQ3" s="92">
        <v>66</v>
      </c>
      <c r="BR3" s="92">
        <v>67</v>
      </c>
      <c r="BS3" s="92">
        <v>68</v>
      </c>
      <c r="BT3" s="92">
        <v>69</v>
      </c>
      <c r="BU3" s="92">
        <v>70</v>
      </c>
      <c r="BV3" s="92">
        <v>71</v>
      </c>
      <c r="BW3" s="92">
        <v>72</v>
      </c>
      <c r="BX3" s="92">
        <v>73</v>
      </c>
      <c r="BY3" s="92">
        <v>74</v>
      </c>
      <c r="BZ3" s="92">
        <v>75</v>
      </c>
      <c r="CA3" s="92">
        <v>76</v>
      </c>
      <c r="CB3" s="92">
        <v>77</v>
      </c>
      <c r="CC3" s="92">
        <v>78</v>
      </c>
      <c r="CD3" s="92">
        <v>79</v>
      </c>
      <c r="CE3" s="92">
        <v>80</v>
      </c>
      <c r="CF3" s="92">
        <v>81</v>
      </c>
      <c r="CG3" s="92">
        <v>82</v>
      </c>
      <c r="CH3" s="92">
        <v>83</v>
      </c>
      <c r="CI3" s="92">
        <v>84</v>
      </c>
      <c r="CJ3" s="92">
        <v>85</v>
      </c>
      <c r="CK3" s="92">
        <v>86</v>
      </c>
      <c r="CL3" s="92">
        <v>87</v>
      </c>
      <c r="CM3" s="92">
        <v>88</v>
      </c>
      <c r="CN3" s="92">
        <v>89</v>
      </c>
      <c r="CO3" s="92">
        <v>90</v>
      </c>
      <c r="CP3" s="92">
        <v>91</v>
      </c>
      <c r="CQ3" s="92">
        <v>92</v>
      </c>
      <c r="CR3" s="92">
        <v>93</v>
      </c>
      <c r="CS3" s="92">
        <v>94</v>
      </c>
      <c r="CT3" s="92">
        <v>95</v>
      </c>
      <c r="CU3" s="92">
        <v>96</v>
      </c>
      <c r="CV3" s="92">
        <v>97</v>
      </c>
      <c r="CW3" s="92">
        <v>98</v>
      </c>
      <c r="CX3" s="92">
        <v>99</v>
      </c>
      <c r="CY3" s="92">
        <v>100</v>
      </c>
      <c r="CZ3" s="92">
        <v>101</v>
      </c>
      <c r="DA3" s="92">
        <v>102</v>
      </c>
      <c r="DB3" s="92">
        <v>103</v>
      </c>
      <c r="DC3" s="92">
        <v>104</v>
      </c>
      <c r="DD3" s="92">
        <v>105</v>
      </c>
      <c r="DE3" s="92">
        <v>106</v>
      </c>
      <c r="DF3" s="92">
        <v>107</v>
      </c>
      <c r="DG3" s="92">
        <v>108</v>
      </c>
      <c r="DH3" s="92">
        <v>109</v>
      </c>
      <c r="DI3" s="92">
        <v>110</v>
      </c>
      <c r="DJ3" s="92">
        <v>111</v>
      </c>
      <c r="DK3" s="92">
        <v>112</v>
      </c>
      <c r="DL3" s="92">
        <v>113</v>
      </c>
      <c r="DM3" s="92">
        <v>114</v>
      </c>
      <c r="DN3" s="92">
        <v>115</v>
      </c>
      <c r="DO3" s="92">
        <v>116</v>
      </c>
      <c r="DP3" s="92">
        <v>117</v>
      </c>
      <c r="DQ3" s="92">
        <v>118</v>
      </c>
      <c r="DR3" s="92">
        <v>119</v>
      </c>
      <c r="DS3" s="92">
        <v>120</v>
      </c>
      <c r="DT3" s="92">
        <v>121</v>
      </c>
      <c r="DU3" s="92">
        <v>122</v>
      </c>
      <c r="DV3" s="92">
        <v>123</v>
      </c>
      <c r="DW3" s="92">
        <v>124</v>
      </c>
      <c r="DX3" s="92">
        <v>125</v>
      </c>
      <c r="DY3" s="92">
        <v>126</v>
      </c>
      <c r="DZ3" s="92">
        <v>127</v>
      </c>
      <c r="EA3" s="92">
        <v>128</v>
      </c>
      <c r="EB3" s="92">
        <v>129</v>
      </c>
      <c r="EC3" s="92">
        <v>130</v>
      </c>
      <c r="ED3" s="92">
        <v>131</v>
      </c>
      <c r="EE3" s="92">
        <v>132</v>
      </c>
      <c r="EF3" s="92">
        <v>133</v>
      </c>
      <c r="EG3" s="92">
        <v>134</v>
      </c>
      <c r="EH3" s="92">
        <v>135</v>
      </c>
      <c r="EI3" s="92">
        <v>136</v>
      </c>
      <c r="EJ3" s="92">
        <v>137</v>
      </c>
      <c r="EK3" s="92">
        <v>138</v>
      </c>
      <c r="EL3" s="92">
        <v>139</v>
      </c>
      <c r="EM3" s="92">
        <v>140</v>
      </c>
      <c r="EN3" s="92">
        <v>141</v>
      </c>
      <c r="EO3" s="92">
        <v>142</v>
      </c>
      <c r="EP3" s="92">
        <v>143</v>
      </c>
      <c r="EQ3" s="92">
        <v>144</v>
      </c>
      <c r="ER3" s="92">
        <v>145</v>
      </c>
      <c r="ES3" s="92">
        <v>146</v>
      </c>
      <c r="ET3" s="92">
        <v>147</v>
      </c>
      <c r="EU3" s="92">
        <v>148</v>
      </c>
      <c r="EV3" s="92">
        <v>149</v>
      </c>
      <c r="EW3" s="92">
        <v>150</v>
      </c>
      <c r="EX3" s="92">
        <v>151</v>
      </c>
      <c r="EY3" s="92">
        <v>152</v>
      </c>
      <c r="EZ3" s="92">
        <v>153</v>
      </c>
      <c r="FA3" s="92">
        <v>154</v>
      </c>
      <c r="FB3" s="92">
        <v>155</v>
      </c>
      <c r="FC3" s="92">
        <v>156</v>
      </c>
      <c r="FD3" s="92">
        <v>157</v>
      </c>
      <c r="FE3" s="92">
        <v>158</v>
      </c>
      <c r="FF3" s="92">
        <v>159</v>
      </c>
      <c r="FG3" s="92">
        <v>160</v>
      </c>
      <c r="FH3" s="92">
        <v>161</v>
      </c>
      <c r="FI3" s="92">
        <v>162</v>
      </c>
      <c r="FJ3" s="92">
        <v>163</v>
      </c>
      <c r="FK3" s="92">
        <v>164</v>
      </c>
      <c r="FL3" s="92">
        <v>165</v>
      </c>
      <c r="FM3" s="92">
        <v>166</v>
      </c>
      <c r="FN3" s="92">
        <v>167</v>
      </c>
      <c r="FO3" s="92">
        <v>168</v>
      </c>
      <c r="FP3" s="92">
        <v>169</v>
      </c>
      <c r="FQ3" s="92">
        <v>170</v>
      </c>
      <c r="FR3" s="92">
        <v>171</v>
      </c>
      <c r="FS3" s="92">
        <v>172</v>
      </c>
      <c r="FT3" s="92">
        <v>173</v>
      </c>
      <c r="FU3" s="92">
        <v>174</v>
      </c>
      <c r="FV3" s="92">
        <v>175</v>
      </c>
      <c r="FW3" s="92">
        <v>176</v>
      </c>
      <c r="FX3" s="92">
        <v>177</v>
      </c>
      <c r="FY3" s="92">
        <v>178</v>
      </c>
      <c r="FZ3" s="92">
        <v>179</v>
      </c>
      <c r="GA3" s="92">
        <v>180</v>
      </c>
      <c r="GB3" s="92">
        <v>181</v>
      </c>
      <c r="GC3" s="92">
        <v>182</v>
      </c>
      <c r="GD3" s="92">
        <v>183</v>
      </c>
      <c r="GE3" s="92">
        <v>184</v>
      </c>
      <c r="GF3" s="92">
        <v>185</v>
      </c>
      <c r="GG3" s="92">
        <v>186</v>
      </c>
      <c r="GH3" s="92">
        <v>187</v>
      </c>
      <c r="GI3" s="92">
        <v>188</v>
      </c>
      <c r="GJ3" s="92">
        <v>189</v>
      </c>
      <c r="GK3" s="92">
        <v>190</v>
      </c>
      <c r="GL3" s="92">
        <v>191</v>
      </c>
      <c r="GM3" s="92">
        <v>192</v>
      </c>
      <c r="GN3" s="92">
        <v>193</v>
      </c>
      <c r="GO3" s="92">
        <v>194</v>
      </c>
      <c r="GP3" s="92">
        <v>195</v>
      </c>
      <c r="GQ3" s="92">
        <v>196</v>
      </c>
      <c r="GR3" s="92">
        <v>197</v>
      </c>
      <c r="GS3" s="92">
        <v>198</v>
      </c>
      <c r="GT3" s="92">
        <v>199</v>
      </c>
      <c r="GU3" s="92">
        <v>200</v>
      </c>
      <c r="GV3" s="92">
        <v>201</v>
      </c>
      <c r="GW3" s="92">
        <v>202</v>
      </c>
      <c r="GX3" s="92">
        <v>203</v>
      </c>
      <c r="GY3" s="92">
        <v>204</v>
      </c>
      <c r="GZ3" s="92">
        <v>205</v>
      </c>
      <c r="HA3" s="92">
        <v>206</v>
      </c>
      <c r="HB3" s="92">
        <v>207</v>
      </c>
      <c r="HC3" s="92">
        <v>208</v>
      </c>
      <c r="HD3" s="92">
        <v>209</v>
      </c>
      <c r="HE3" s="92">
        <v>210</v>
      </c>
      <c r="HF3" s="92">
        <v>211</v>
      </c>
      <c r="HG3" s="92">
        <v>212</v>
      </c>
      <c r="HH3" s="92">
        <v>213</v>
      </c>
      <c r="HI3" s="92">
        <v>214</v>
      </c>
      <c r="HJ3" s="92">
        <v>215</v>
      </c>
      <c r="HK3" s="92">
        <v>216</v>
      </c>
      <c r="HL3" s="92">
        <v>217</v>
      </c>
      <c r="HM3" s="92">
        <v>218</v>
      </c>
      <c r="HN3" s="92">
        <v>219</v>
      </c>
      <c r="HO3" s="92">
        <v>220</v>
      </c>
      <c r="HP3" s="92">
        <v>221</v>
      </c>
      <c r="HQ3" s="92">
        <v>222</v>
      </c>
      <c r="HR3" s="92">
        <v>223</v>
      </c>
      <c r="HS3" s="92">
        <v>224</v>
      </c>
      <c r="HT3" s="92">
        <v>225</v>
      </c>
      <c r="HU3" s="92">
        <v>226</v>
      </c>
      <c r="HV3" s="92">
        <v>227</v>
      </c>
      <c r="HW3" s="92">
        <v>228</v>
      </c>
      <c r="HX3" s="92">
        <v>229</v>
      </c>
      <c r="HY3" s="92">
        <v>230</v>
      </c>
      <c r="HZ3" s="92">
        <v>231</v>
      </c>
      <c r="IA3" s="92">
        <v>232</v>
      </c>
      <c r="IB3" s="92">
        <v>233</v>
      </c>
      <c r="IC3" s="92">
        <v>234</v>
      </c>
      <c r="ID3" s="92">
        <v>235</v>
      </c>
      <c r="IE3" s="92">
        <v>236</v>
      </c>
      <c r="IF3" s="92">
        <v>237</v>
      </c>
      <c r="IG3" s="92">
        <v>238</v>
      </c>
      <c r="IH3" s="92">
        <v>239</v>
      </c>
      <c r="II3" s="92">
        <v>240</v>
      </c>
      <c r="IJ3" s="92">
        <v>241</v>
      </c>
      <c r="IK3" s="92">
        <v>242</v>
      </c>
      <c r="IL3" s="92">
        <v>243</v>
      </c>
      <c r="IM3" s="92">
        <v>244</v>
      </c>
      <c r="IN3" s="92">
        <v>245</v>
      </c>
      <c r="IO3" s="92">
        <v>246</v>
      </c>
      <c r="IP3" s="92">
        <v>247</v>
      </c>
      <c r="IQ3" s="92">
        <v>248</v>
      </c>
      <c r="IR3" s="92">
        <v>249</v>
      </c>
      <c r="IS3" s="92">
        <v>250</v>
      </c>
      <c r="IT3" s="92">
        <v>251</v>
      </c>
      <c r="IU3" s="92">
        <v>252</v>
      </c>
      <c r="IV3" s="92">
        <v>253</v>
      </c>
      <c r="IW3" s="92">
        <v>254</v>
      </c>
      <c r="IX3" s="92">
        <v>255</v>
      </c>
      <c r="IY3" s="92">
        <v>256</v>
      </c>
      <c r="IZ3" s="92">
        <v>257</v>
      </c>
      <c r="JA3" s="92">
        <v>258</v>
      </c>
      <c r="JB3" s="92">
        <v>259</v>
      </c>
      <c r="JC3" s="92">
        <v>260</v>
      </c>
      <c r="JD3" s="92">
        <v>261</v>
      </c>
      <c r="JE3" s="92">
        <v>262</v>
      </c>
      <c r="JF3" s="92">
        <v>263</v>
      </c>
      <c r="JG3" s="92">
        <v>264</v>
      </c>
      <c r="JH3" s="92">
        <v>265</v>
      </c>
      <c r="JI3" s="92">
        <v>266</v>
      </c>
      <c r="JJ3" s="92">
        <v>267</v>
      </c>
      <c r="JK3" s="92">
        <v>268</v>
      </c>
      <c r="JL3" s="92">
        <v>269</v>
      </c>
      <c r="JM3" s="92">
        <v>270</v>
      </c>
      <c r="JN3" s="92">
        <v>271</v>
      </c>
      <c r="JO3" s="92">
        <v>272</v>
      </c>
      <c r="JP3" s="92">
        <v>273</v>
      </c>
      <c r="JQ3" s="92">
        <v>274</v>
      </c>
      <c r="JR3" s="92">
        <v>275</v>
      </c>
      <c r="JS3" s="92">
        <v>276</v>
      </c>
      <c r="JT3" s="92">
        <v>277</v>
      </c>
      <c r="JU3" s="92">
        <v>278</v>
      </c>
      <c r="JV3" s="92">
        <v>279</v>
      </c>
      <c r="JW3" s="92">
        <v>280</v>
      </c>
      <c r="JX3" s="92">
        <v>281</v>
      </c>
      <c r="JY3" s="92">
        <v>282</v>
      </c>
      <c r="JZ3" s="92">
        <v>283</v>
      </c>
      <c r="KA3" s="92">
        <v>284</v>
      </c>
      <c r="KB3" s="92">
        <v>285</v>
      </c>
      <c r="KC3" s="92">
        <v>286</v>
      </c>
      <c r="KD3" s="92">
        <v>287</v>
      </c>
      <c r="KE3" s="92">
        <v>288</v>
      </c>
      <c r="KF3" s="92">
        <v>289</v>
      </c>
      <c r="KG3" s="92">
        <v>290</v>
      </c>
      <c r="KH3" s="92">
        <v>291</v>
      </c>
      <c r="KI3" s="92">
        <v>292</v>
      </c>
      <c r="KJ3" s="92">
        <v>293</v>
      </c>
      <c r="KK3" s="92">
        <v>294</v>
      </c>
      <c r="KL3" s="92">
        <v>295</v>
      </c>
      <c r="KM3" s="92">
        <v>296</v>
      </c>
      <c r="KN3" s="92">
        <v>297</v>
      </c>
      <c r="KO3" s="92">
        <v>298</v>
      </c>
      <c r="KP3" s="92">
        <v>299</v>
      </c>
      <c r="KQ3" s="92">
        <v>300</v>
      </c>
      <c r="KR3" s="92">
        <v>301</v>
      </c>
      <c r="KS3" s="92">
        <v>302</v>
      </c>
      <c r="KT3" s="92">
        <v>303</v>
      </c>
      <c r="KU3" s="92">
        <v>304</v>
      </c>
      <c r="KV3" s="92">
        <v>305</v>
      </c>
      <c r="KW3" s="92">
        <v>306</v>
      </c>
      <c r="KX3" s="92">
        <v>307</v>
      </c>
      <c r="KY3" s="92">
        <v>308</v>
      </c>
      <c r="KZ3" s="92">
        <v>309</v>
      </c>
      <c r="LA3" s="92">
        <v>310</v>
      </c>
      <c r="LB3" s="92">
        <v>311</v>
      </c>
      <c r="LC3" s="92">
        <v>312</v>
      </c>
      <c r="LD3" s="92">
        <v>313</v>
      </c>
      <c r="LE3" s="92">
        <v>314</v>
      </c>
      <c r="LF3" s="92">
        <v>315</v>
      </c>
      <c r="LG3" s="92">
        <v>316</v>
      </c>
      <c r="LH3" s="92">
        <v>317</v>
      </c>
      <c r="LI3" s="92">
        <v>318</v>
      </c>
      <c r="LJ3" s="92">
        <v>319</v>
      </c>
      <c r="LK3" s="92">
        <v>320</v>
      </c>
      <c r="LL3" s="92">
        <v>321</v>
      </c>
      <c r="LM3" s="92">
        <v>322</v>
      </c>
      <c r="LN3" s="92">
        <v>323</v>
      </c>
      <c r="LO3" s="92">
        <v>324</v>
      </c>
      <c r="LP3" s="92">
        <v>325</v>
      </c>
      <c r="LQ3" s="92">
        <v>326</v>
      </c>
      <c r="LR3" s="92">
        <v>327</v>
      </c>
      <c r="LS3" s="92">
        <v>328</v>
      </c>
      <c r="LT3" s="92">
        <v>329</v>
      </c>
      <c r="LU3" s="92">
        <v>330</v>
      </c>
      <c r="LV3" s="92">
        <v>331</v>
      </c>
      <c r="LW3" s="92">
        <v>332</v>
      </c>
      <c r="LX3" s="92">
        <v>333</v>
      </c>
      <c r="LY3" s="92">
        <v>334</v>
      </c>
      <c r="LZ3" s="92">
        <v>335</v>
      </c>
      <c r="MA3" s="92">
        <v>336</v>
      </c>
      <c r="MB3" s="92">
        <v>337</v>
      </c>
      <c r="MC3" s="92">
        <v>338</v>
      </c>
      <c r="MD3" s="92">
        <v>339</v>
      </c>
      <c r="ME3" s="92">
        <v>340</v>
      </c>
      <c r="MF3" s="92">
        <v>341</v>
      </c>
      <c r="MG3" s="92">
        <v>342</v>
      </c>
      <c r="MH3" s="92">
        <v>343</v>
      </c>
      <c r="MI3" s="92">
        <v>344</v>
      </c>
      <c r="MJ3" s="92">
        <v>345</v>
      </c>
      <c r="MK3" s="92">
        <v>346</v>
      </c>
      <c r="ML3" s="92">
        <v>347</v>
      </c>
      <c r="MM3" s="92">
        <v>348</v>
      </c>
      <c r="MN3" s="92">
        <v>349</v>
      </c>
      <c r="MO3" s="92">
        <v>350</v>
      </c>
      <c r="MP3" s="92">
        <v>351</v>
      </c>
      <c r="MQ3" s="92">
        <v>352</v>
      </c>
      <c r="MR3" s="92">
        <v>353</v>
      </c>
      <c r="MS3" s="92">
        <v>354</v>
      </c>
      <c r="MT3" s="92">
        <v>355</v>
      </c>
      <c r="MU3" s="92">
        <v>356</v>
      </c>
      <c r="MV3" s="92">
        <v>357</v>
      </c>
      <c r="MW3" s="92">
        <v>358</v>
      </c>
      <c r="MX3" s="92">
        <v>359</v>
      </c>
      <c r="MY3" s="92">
        <v>360</v>
      </c>
      <c r="MZ3" s="92">
        <v>361</v>
      </c>
      <c r="NA3" s="92">
        <v>362</v>
      </c>
      <c r="NB3" s="92">
        <v>363</v>
      </c>
      <c r="NC3" s="92">
        <v>364</v>
      </c>
      <c r="ND3" s="92">
        <v>365</v>
      </c>
      <c r="NE3" s="92">
        <v>366</v>
      </c>
    </row>
    <row r="4" spans="2:369" s="92" customFormat="1">
      <c r="B4" s="93" t="str">
        <f>'Agents Postes'!E3</f>
        <v>Herbert Dupont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  <c r="IX4" s="93"/>
      <c r="IY4" s="93"/>
      <c r="IZ4" s="93"/>
      <c r="JA4" s="93"/>
      <c r="JB4" s="93"/>
      <c r="JC4" s="93"/>
      <c r="JD4" s="93"/>
      <c r="JE4" s="93"/>
      <c r="JF4" s="93"/>
      <c r="JG4" s="93"/>
      <c r="JH4" s="93"/>
      <c r="JI4" s="93"/>
      <c r="JJ4" s="93"/>
      <c r="JK4" s="93"/>
      <c r="JL4" s="93"/>
      <c r="JM4" s="93"/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3"/>
      <c r="JY4" s="93"/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3"/>
      <c r="KK4" s="93"/>
      <c r="KL4" s="93"/>
      <c r="KM4" s="93"/>
      <c r="KN4" s="93"/>
      <c r="KO4" s="93"/>
      <c r="KP4" s="93"/>
      <c r="KQ4" s="93"/>
      <c r="KR4" s="93"/>
      <c r="KS4" s="93"/>
      <c r="KT4" s="93"/>
      <c r="KU4" s="93"/>
      <c r="KV4" s="93"/>
      <c r="KW4" s="93"/>
      <c r="KX4" s="93"/>
      <c r="KY4" s="93"/>
      <c r="KZ4" s="93"/>
      <c r="LA4" s="93"/>
      <c r="LB4" s="93"/>
      <c r="LC4" s="93"/>
      <c r="LD4" s="93"/>
      <c r="LE4" s="93"/>
      <c r="LF4" s="93"/>
      <c r="LG4" s="93"/>
      <c r="LH4" s="93"/>
      <c r="LI4" s="93"/>
      <c r="LJ4" s="93"/>
      <c r="LK4" s="93"/>
      <c r="LL4" s="93"/>
      <c r="LM4" s="93"/>
      <c r="LN4" s="93"/>
      <c r="LO4" s="93"/>
      <c r="LP4" s="93"/>
      <c r="LQ4" s="93"/>
      <c r="LR4" s="93"/>
      <c r="LS4" s="93"/>
      <c r="LT4" s="93"/>
      <c r="LU4" s="93"/>
      <c r="LV4" s="93"/>
      <c r="LW4" s="93"/>
      <c r="LX4" s="93"/>
      <c r="LY4" s="93"/>
      <c r="LZ4" s="93"/>
      <c r="MA4" s="93"/>
      <c r="MB4" s="93"/>
      <c r="MC4" s="93"/>
      <c r="MD4" s="93"/>
      <c r="ME4" s="93"/>
      <c r="MF4" s="93"/>
      <c r="MG4" s="93"/>
      <c r="MH4" s="93"/>
      <c r="MI4" s="93"/>
      <c r="MJ4" s="93"/>
      <c r="MK4" s="93"/>
      <c r="ML4" s="93"/>
      <c r="MM4" s="93"/>
      <c r="MN4" s="93"/>
      <c r="MO4" s="93"/>
      <c r="MP4" s="93"/>
      <c r="MQ4" s="93"/>
      <c r="MR4" s="93"/>
      <c r="MS4" s="93"/>
      <c r="MT4" s="93"/>
      <c r="MU4" s="93"/>
      <c r="MV4" s="93"/>
      <c r="MW4" s="93"/>
      <c r="MX4" s="93"/>
      <c r="MY4" s="93"/>
      <c r="MZ4" s="93"/>
      <c r="NA4" s="93"/>
      <c r="NB4" s="93"/>
      <c r="NC4" s="93"/>
      <c r="ND4" s="93"/>
      <c r="NE4" s="93"/>
    </row>
    <row r="5" spans="2:369" s="92" customFormat="1">
      <c r="B5" s="93" t="str">
        <f>'Agents Postes'!E4</f>
        <v>Lulu Durand</v>
      </c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93"/>
      <c r="NE5" s="93"/>
    </row>
    <row r="6" spans="2:369" s="92" customFormat="1">
      <c r="B6" s="93" t="str">
        <f>'Agents Postes'!E5</f>
        <v>Jules Wist</v>
      </c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  <c r="DP6" s="93"/>
      <c r="DQ6" s="93"/>
      <c r="DR6" s="93"/>
      <c r="DS6" s="93"/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/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3"/>
      <c r="EZ6" s="93"/>
      <c r="FA6" s="93"/>
      <c r="FB6" s="93"/>
      <c r="FC6" s="93"/>
      <c r="FD6" s="93"/>
      <c r="FE6" s="93"/>
      <c r="FF6" s="93"/>
      <c r="FG6" s="93"/>
      <c r="FH6" s="93"/>
      <c r="FI6" s="93"/>
      <c r="FJ6" s="93"/>
      <c r="FK6" s="93"/>
      <c r="FL6" s="93"/>
      <c r="FM6" s="93"/>
      <c r="FN6" s="93"/>
      <c r="FO6" s="93"/>
      <c r="FP6" s="93"/>
      <c r="FQ6" s="93"/>
      <c r="FR6" s="93"/>
      <c r="FS6" s="93"/>
      <c r="FT6" s="93"/>
      <c r="FU6" s="93"/>
      <c r="FV6" s="93"/>
      <c r="FW6" s="93"/>
      <c r="FX6" s="93"/>
      <c r="FY6" s="93"/>
      <c r="FZ6" s="93"/>
      <c r="GA6" s="93"/>
      <c r="GB6" s="93"/>
      <c r="GC6" s="93"/>
      <c r="GD6" s="93"/>
      <c r="GE6" s="93"/>
      <c r="GF6" s="93"/>
      <c r="GG6" s="93"/>
      <c r="GH6" s="93"/>
      <c r="GI6" s="93"/>
      <c r="GJ6" s="93"/>
      <c r="GK6" s="93"/>
      <c r="GL6" s="93"/>
      <c r="GM6" s="93"/>
      <c r="GN6" s="93"/>
      <c r="GO6" s="93"/>
      <c r="GP6" s="93"/>
      <c r="GQ6" s="93"/>
      <c r="GR6" s="93"/>
      <c r="GS6" s="93"/>
      <c r="GT6" s="93"/>
      <c r="GU6" s="93"/>
      <c r="GV6" s="93"/>
      <c r="GW6" s="93"/>
      <c r="GX6" s="93"/>
      <c r="GY6" s="93"/>
      <c r="GZ6" s="93"/>
      <c r="HA6" s="93"/>
      <c r="HB6" s="93"/>
      <c r="HC6" s="93"/>
      <c r="HD6" s="93"/>
      <c r="HE6" s="93"/>
      <c r="HF6" s="93"/>
      <c r="HG6" s="93"/>
      <c r="HH6" s="93"/>
      <c r="HI6" s="93"/>
      <c r="HJ6" s="93"/>
      <c r="HK6" s="93"/>
      <c r="HL6" s="93"/>
      <c r="HM6" s="93"/>
      <c r="HN6" s="93"/>
      <c r="HO6" s="93"/>
      <c r="HP6" s="93"/>
      <c r="HQ6" s="93"/>
      <c r="HR6" s="93"/>
      <c r="HS6" s="93"/>
      <c r="HT6" s="93"/>
      <c r="HU6" s="93"/>
      <c r="HV6" s="93"/>
      <c r="HW6" s="93"/>
      <c r="HX6" s="93"/>
      <c r="HY6" s="93"/>
      <c r="HZ6" s="93"/>
      <c r="IA6" s="93"/>
      <c r="IB6" s="93"/>
      <c r="IC6" s="93"/>
      <c r="ID6" s="93"/>
      <c r="IE6" s="93"/>
      <c r="IF6" s="93"/>
      <c r="IG6" s="93"/>
      <c r="IH6" s="93"/>
      <c r="II6" s="93"/>
      <c r="IJ6" s="93"/>
      <c r="IK6" s="93"/>
      <c r="IL6" s="93"/>
      <c r="IM6" s="93"/>
      <c r="IN6" s="93"/>
      <c r="IO6" s="93"/>
      <c r="IP6" s="93"/>
      <c r="IQ6" s="93"/>
      <c r="IR6" s="93"/>
      <c r="IS6" s="93"/>
      <c r="IT6" s="93"/>
      <c r="IU6" s="93"/>
      <c r="IV6" s="93"/>
      <c r="IW6" s="93"/>
      <c r="IX6" s="93"/>
      <c r="IY6" s="93"/>
      <c r="IZ6" s="93"/>
      <c r="JA6" s="93"/>
      <c r="JB6" s="93"/>
      <c r="JC6" s="93"/>
      <c r="JD6" s="93"/>
      <c r="JE6" s="93"/>
      <c r="JF6" s="93"/>
      <c r="JG6" s="93"/>
      <c r="JH6" s="93"/>
      <c r="JI6" s="93"/>
      <c r="JJ6" s="93"/>
      <c r="JK6" s="93"/>
      <c r="JL6" s="93"/>
      <c r="JM6" s="93"/>
      <c r="JN6" s="93"/>
      <c r="JO6" s="93"/>
      <c r="JP6" s="93"/>
      <c r="JQ6" s="93"/>
      <c r="JR6" s="93"/>
      <c r="JS6" s="93"/>
      <c r="JT6" s="93"/>
      <c r="JU6" s="93"/>
      <c r="JV6" s="93"/>
      <c r="JW6" s="93"/>
      <c r="JX6" s="93"/>
      <c r="JY6" s="93"/>
      <c r="JZ6" s="93"/>
      <c r="KA6" s="93"/>
      <c r="KB6" s="93"/>
      <c r="KC6" s="93"/>
      <c r="KD6" s="93"/>
      <c r="KE6" s="93"/>
      <c r="KF6" s="93"/>
      <c r="KG6" s="93"/>
      <c r="KH6" s="93"/>
      <c r="KI6" s="93"/>
      <c r="KJ6" s="93"/>
      <c r="KK6" s="93"/>
      <c r="KL6" s="93"/>
      <c r="KM6" s="93"/>
      <c r="KN6" s="93"/>
      <c r="KO6" s="93"/>
      <c r="KP6" s="93"/>
      <c r="KQ6" s="93"/>
      <c r="KR6" s="93"/>
      <c r="KS6" s="93"/>
      <c r="KT6" s="93"/>
      <c r="KU6" s="93"/>
      <c r="KV6" s="93"/>
      <c r="KW6" s="93"/>
      <c r="KX6" s="93"/>
      <c r="KY6" s="93"/>
      <c r="KZ6" s="93"/>
      <c r="LA6" s="93"/>
      <c r="LB6" s="93"/>
      <c r="LC6" s="93"/>
      <c r="LD6" s="93"/>
      <c r="LE6" s="93"/>
      <c r="LF6" s="93"/>
      <c r="LG6" s="93"/>
      <c r="LH6" s="93"/>
      <c r="LI6" s="93"/>
      <c r="LJ6" s="93"/>
      <c r="LK6" s="93"/>
      <c r="LL6" s="93"/>
      <c r="LM6" s="93"/>
      <c r="LN6" s="93"/>
      <c r="LO6" s="93"/>
      <c r="LP6" s="93"/>
      <c r="LQ6" s="93"/>
      <c r="LR6" s="93"/>
      <c r="LS6" s="93"/>
      <c r="LT6" s="93"/>
      <c r="LU6" s="93"/>
      <c r="LV6" s="93"/>
      <c r="LW6" s="93"/>
      <c r="LX6" s="93"/>
      <c r="LY6" s="93"/>
      <c r="LZ6" s="93"/>
      <c r="MA6" s="93"/>
      <c r="MB6" s="93"/>
      <c r="MC6" s="93"/>
      <c r="MD6" s="93"/>
      <c r="ME6" s="93"/>
      <c r="MF6" s="93"/>
      <c r="MG6" s="93"/>
      <c r="MH6" s="93"/>
      <c r="MI6" s="93"/>
      <c r="MJ6" s="93"/>
      <c r="MK6" s="93"/>
      <c r="ML6" s="93"/>
      <c r="MM6" s="93"/>
      <c r="MN6" s="93"/>
      <c r="MO6" s="93"/>
      <c r="MP6" s="93"/>
      <c r="MQ6" s="93"/>
      <c r="MR6" s="93"/>
      <c r="MS6" s="93"/>
      <c r="MT6" s="93"/>
      <c r="MU6" s="93"/>
      <c r="MV6" s="93"/>
      <c r="MW6" s="93"/>
      <c r="MX6" s="93"/>
      <c r="MY6" s="93"/>
      <c r="MZ6" s="93"/>
      <c r="NA6" s="93"/>
      <c r="NB6" s="93"/>
      <c r="NC6" s="93"/>
      <c r="ND6" s="93"/>
      <c r="NE6" s="93"/>
    </row>
    <row r="7" spans="2:369" s="92" customFormat="1">
      <c r="B7" s="93" t="str">
        <f>'Agents Postes'!E6</f>
        <v>Honoré Tarot</v>
      </c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93"/>
      <c r="EA7" s="93"/>
      <c r="EB7" s="93"/>
      <c r="EC7" s="93"/>
      <c r="ED7" s="93"/>
      <c r="EE7" s="93"/>
      <c r="EF7" s="93"/>
      <c r="EG7" s="93"/>
      <c r="EH7" s="93"/>
      <c r="EI7" s="93"/>
      <c r="EJ7" s="93"/>
      <c r="EK7" s="93"/>
      <c r="EL7" s="93"/>
      <c r="EM7" s="93"/>
      <c r="EN7" s="93"/>
      <c r="EO7" s="93"/>
      <c r="EP7" s="93"/>
      <c r="EQ7" s="93"/>
      <c r="ER7" s="93"/>
      <c r="ES7" s="93"/>
      <c r="ET7" s="93"/>
      <c r="EU7" s="93"/>
      <c r="EV7" s="93"/>
      <c r="EW7" s="93"/>
      <c r="EX7" s="93"/>
      <c r="EY7" s="93"/>
      <c r="EZ7" s="93"/>
      <c r="FA7" s="93"/>
      <c r="FB7" s="93"/>
      <c r="FC7" s="93"/>
      <c r="FD7" s="93"/>
      <c r="FE7" s="93"/>
      <c r="FF7" s="93"/>
      <c r="FG7" s="93"/>
      <c r="FH7" s="93"/>
      <c r="FI7" s="93"/>
      <c r="FJ7" s="93"/>
      <c r="FK7" s="93"/>
      <c r="FL7" s="93"/>
      <c r="FM7" s="93"/>
      <c r="FN7" s="93"/>
      <c r="FO7" s="93"/>
      <c r="FP7" s="93"/>
      <c r="FQ7" s="93"/>
      <c r="FR7" s="93"/>
      <c r="FS7" s="93"/>
      <c r="FT7" s="93"/>
      <c r="FU7" s="93"/>
      <c r="FV7" s="93"/>
      <c r="FW7" s="93"/>
      <c r="FX7" s="93"/>
      <c r="FY7" s="93"/>
      <c r="FZ7" s="93"/>
      <c r="GA7" s="93"/>
      <c r="GB7" s="93"/>
      <c r="GC7" s="93"/>
      <c r="GD7" s="93"/>
      <c r="GE7" s="93"/>
      <c r="GF7" s="93"/>
      <c r="GG7" s="93"/>
      <c r="GH7" s="93"/>
      <c r="GI7" s="93"/>
      <c r="GJ7" s="93"/>
      <c r="GK7" s="93"/>
      <c r="GL7" s="93"/>
      <c r="GM7" s="93"/>
      <c r="GN7" s="93"/>
      <c r="GO7" s="93"/>
      <c r="GP7" s="93"/>
      <c r="GQ7" s="93"/>
      <c r="GR7" s="93"/>
      <c r="GS7" s="93"/>
      <c r="GT7" s="93"/>
      <c r="GU7" s="93"/>
      <c r="GV7" s="93"/>
      <c r="GW7" s="93"/>
      <c r="GX7" s="93"/>
      <c r="GY7" s="93"/>
      <c r="GZ7" s="93"/>
      <c r="HA7" s="93"/>
      <c r="HB7" s="93"/>
      <c r="HC7" s="93"/>
      <c r="HD7" s="93"/>
      <c r="HE7" s="93"/>
      <c r="HF7" s="93"/>
      <c r="HG7" s="93"/>
      <c r="HH7" s="93"/>
      <c r="HI7" s="93"/>
      <c r="HJ7" s="93"/>
      <c r="HK7" s="93"/>
      <c r="HL7" s="93"/>
      <c r="HM7" s="93"/>
      <c r="HN7" s="93"/>
      <c r="HO7" s="93"/>
      <c r="HP7" s="93"/>
      <c r="HQ7" s="93"/>
      <c r="HR7" s="93"/>
      <c r="HS7" s="93"/>
      <c r="HT7" s="93"/>
      <c r="HU7" s="93"/>
      <c r="HV7" s="93"/>
      <c r="HW7" s="93"/>
      <c r="HX7" s="93"/>
      <c r="HY7" s="93"/>
      <c r="HZ7" s="93"/>
      <c r="IA7" s="93"/>
      <c r="IB7" s="93"/>
      <c r="IC7" s="93"/>
      <c r="ID7" s="93"/>
      <c r="IE7" s="93"/>
      <c r="IF7" s="93"/>
      <c r="IG7" s="93"/>
      <c r="IH7" s="93"/>
      <c r="II7" s="93"/>
      <c r="IJ7" s="93"/>
      <c r="IK7" s="93"/>
      <c r="IL7" s="93"/>
      <c r="IM7" s="93"/>
      <c r="IN7" s="93"/>
      <c r="IO7" s="93"/>
      <c r="IP7" s="93"/>
      <c r="IQ7" s="93"/>
      <c r="IR7" s="93"/>
      <c r="IS7" s="93"/>
      <c r="IT7" s="93"/>
      <c r="IU7" s="93"/>
      <c r="IV7" s="93"/>
      <c r="IW7" s="93"/>
      <c r="IX7" s="93"/>
      <c r="IY7" s="93"/>
      <c r="IZ7" s="93"/>
      <c r="JA7" s="93"/>
      <c r="JB7" s="93"/>
      <c r="JC7" s="93"/>
      <c r="JD7" s="93"/>
      <c r="JE7" s="93"/>
      <c r="JF7" s="93"/>
      <c r="JG7" s="93"/>
      <c r="JH7" s="93"/>
      <c r="JI7" s="93"/>
      <c r="JJ7" s="93"/>
      <c r="JK7" s="93"/>
      <c r="JL7" s="93"/>
      <c r="JM7" s="93"/>
      <c r="JN7" s="93"/>
      <c r="JO7" s="93"/>
      <c r="JP7" s="93"/>
      <c r="JQ7" s="93"/>
      <c r="JR7" s="93"/>
      <c r="JS7" s="93"/>
      <c r="JT7" s="93"/>
      <c r="JU7" s="93"/>
      <c r="JV7" s="93"/>
      <c r="JW7" s="93"/>
      <c r="JX7" s="93"/>
      <c r="JY7" s="93"/>
      <c r="JZ7" s="93"/>
      <c r="KA7" s="93"/>
      <c r="KB7" s="93"/>
      <c r="KC7" s="93"/>
      <c r="KD7" s="93"/>
      <c r="KE7" s="93"/>
      <c r="KF7" s="93"/>
      <c r="KG7" s="93"/>
      <c r="KH7" s="93"/>
      <c r="KI7" s="93"/>
      <c r="KJ7" s="93"/>
      <c r="KK7" s="93"/>
      <c r="KL7" s="93"/>
      <c r="KM7" s="93"/>
      <c r="KN7" s="93"/>
      <c r="KO7" s="93"/>
      <c r="KP7" s="93"/>
      <c r="KQ7" s="93"/>
      <c r="KR7" s="93"/>
      <c r="KS7" s="93"/>
      <c r="KT7" s="93"/>
      <c r="KU7" s="93"/>
      <c r="KV7" s="93"/>
      <c r="KW7" s="93"/>
      <c r="KX7" s="93"/>
      <c r="KY7" s="93"/>
      <c r="KZ7" s="93"/>
      <c r="LA7" s="93"/>
      <c r="LB7" s="93"/>
      <c r="LC7" s="93"/>
      <c r="LD7" s="93"/>
      <c r="LE7" s="93"/>
      <c r="LF7" s="93"/>
      <c r="LG7" s="93"/>
      <c r="LH7" s="93"/>
      <c r="LI7" s="93"/>
      <c r="LJ7" s="93"/>
      <c r="LK7" s="93"/>
      <c r="LL7" s="93"/>
      <c r="LM7" s="93"/>
      <c r="LN7" s="93"/>
      <c r="LO7" s="93"/>
      <c r="LP7" s="93"/>
      <c r="LQ7" s="93"/>
      <c r="LR7" s="93"/>
      <c r="LS7" s="93"/>
      <c r="LT7" s="93"/>
      <c r="LU7" s="93"/>
      <c r="LV7" s="93"/>
      <c r="LW7" s="93"/>
      <c r="LX7" s="93"/>
      <c r="LY7" s="93"/>
      <c r="LZ7" s="93"/>
      <c r="MA7" s="93"/>
      <c r="MB7" s="93"/>
      <c r="MC7" s="93"/>
      <c r="MD7" s="93"/>
      <c r="ME7" s="93"/>
      <c r="MF7" s="93"/>
      <c r="MG7" s="93"/>
      <c r="MH7" s="93"/>
      <c r="MI7" s="93"/>
      <c r="MJ7" s="93"/>
      <c r="MK7" s="93"/>
      <c r="ML7" s="93"/>
      <c r="MM7" s="93"/>
      <c r="MN7" s="93"/>
      <c r="MO7" s="93"/>
      <c r="MP7" s="93"/>
      <c r="MQ7" s="93"/>
      <c r="MR7" s="93"/>
      <c r="MS7" s="93"/>
      <c r="MT7" s="93"/>
      <c r="MU7" s="93"/>
      <c r="MV7" s="93"/>
      <c r="MW7" s="93"/>
      <c r="MX7" s="93"/>
      <c r="MY7" s="93"/>
      <c r="MZ7" s="93"/>
      <c r="NA7" s="93"/>
      <c r="NB7" s="93"/>
      <c r="NC7" s="93"/>
      <c r="ND7" s="93"/>
      <c r="NE7" s="93"/>
    </row>
    <row r="8" spans="2:369" s="92" customFormat="1">
      <c r="B8" s="93" t="str">
        <f>'Agents Postes'!E7</f>
        <v>Joseph Belote</v>
      </c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  <c r="DQ8" s="93"/>
      <c r="DR8" s="93"/>
      <c r="DS8" s="93"/>
      <c r="DT8" s="93"/>
      <c r="DU8" s="93"/>
      <c r="DV8" s="93"/>
      <c r="DW8" s="93"/>
      <c r="DX8" s="93"/>
      <c r="DY8" s="93"/>
      <c r="DZ8" s="93"/>
      <c r="EA8" s="93"/>
      <c r="EB8" s="93"/>
      <c r="EC8" s="93"/>
      <c r="ED8" s="93"/>
      <c r="EE8" s="93"/>
      <c r="EF8" s="93"/>
      <c r="EG8" s="93"/>
      <c r="EH8" s="93"/>
      <c r="EI8" s="93"/>
      <c r="EJ8" s="93"/>
      <c r="EK8" s="93"/>
      <c r="EL8" s="93"/>
      <c r="EM8" s="93"/>
      <c r="EN8" s="93"/>
      <c r="EO8" s="93"/>
      <c r="EP8" s="93"/>
      <c r="EQ8" s="93"/>
      <c r="ER8" s="93"/>
      <c r="ES8" s="93"/>
      <c r="ET8" s="93"/>
      <c r="EU8" s="93"/>
      <c r="EV8" s="93"/>
      <c r="EW8" s="93"/>
      <c r="EX8" s="93"/>
      <c r="EY8" s="93"/>
      <c r="EZ8" s="93"/>
      <c r="FA8" s="93"/>
      <c r="FB8" s="93"/>
      <c r="FC8" s="93"/>
      <c r="FD8" s="93"/>
      <c r="FE8" s="93"/>
      <c r="FF8" s="93"/>
      <c r="FG8" s="93"/>
      <c r="FH8" s="93"/>
      <c r="FI8" s="93"/>
      <c r="FJ8" s="93"/>
      <c r="FK8" s="93"/>
      <c r="FL8" s="93"/>
      <c r="FM8" s="93"/>
      <c r="FN8" s="93"/>
      <c r="FO8" s="93"/>
      <c r="FP8" s="93"/>
      <c r="FQ8" s="93"/>
      <c r="FR8" s="93"/>
      <c r="FS8" s="93"/>
      <c r="FT8" s="93"/>
      <c r="FU8" s="93"/>
      <c r="FV8" s="93"/>
      <c r="FW8" s="93"/>
      <c r="FX8" s="93"/>
      <c r="FY8" s="93"/>
      <c r="FZ8" s="93"/>
      <c r="GA8" s="93"/>
      <c r="GB8" s="93"/>
      <c r="GC8" s="93"/>
      <c r="GD8" s="93"/>
      <c r="GE8" s="93"/>
      <c r="GF8" s="93"/>
      <c r="GG8" s="93"/>
      <c r="GH8" s="93"/>
      <c r="GI8" s="93"/>
      <c r="GJ8" s="93"/>
      <c r="GK8" s="93"/>
      <c r="GL8" s="93"/>
      <c r="GM8" s="93"/>
      <c r="GN8" s="93"/>
      <c r="GO8" s="93"/>
      <c r="GP8" s="93"/>
      <c r="GQ8" s="93"/>
      <c r="GR8" s="93"/>
      <c r="GS8" s="93"/>
      <c r="GT8" s="93"/>
      <c r="GU8" s="93"/>
      <c r="GV8" s="93"/>
      <c r="GW8" s="93"/>
      <c r="GX8" s="93"/>
      <c r="GY8" s="93"/>
      <c r="GZ8" s="93"/>
      <c r="HA8" s="93"/>
      <c r="HB8" s="93"/>
      <c r="HC8" s="93"/>
      <c r="HD8" s="93"/>
      <c r="HE8" s="93"/>
      <c r="HF8" s="93"/>
      <c r="HG8" s="93"/>
      <c r="HH8" s="93"/>
      <c r="HI8" s="93"/>
      <c r="HJ8" s="93"/>
      <c r="HK8" s="93"/>
      <c r="HL8" s="93"/>
      <c r="HM8" s="93"/>
      <c r="HN8" s="93"/>
      <c r="HO8" s="93"/>
      <c r="HP8" s="93"/>
      <c r="HQ8" s="93"/>
      <c r="HR8" s="93"/>
      <c r="HS8" s="93"/>
      <c r="HT8" s="93"/>
      <c r="HU8" s="93"/>
      <c r="HV8" s="93"/>
      <c r="HW8" s="93"/>
      <c r="HX8" s="93"/>
      <c r="HY8" s="93"/>
      <c r="HZ8" s="93"/>
      <c r="IA8" s="93"/>
      <c r="IB8" s="93"/>
      <c r="IC8" s="93"/>
      <c r="ID8" s="93"/>
      <c r="IE8" s="93"/>
      <c r="IF8" s="93"/>
      <c r="IG8" s="93"/>
      <c r="IH8" s="93"/>
      <c r="II8" s="93"/>
      <c r="IJ8" s="93"/>
      <c r="IK8" s="93"/>
      <c r="IL8" s="93"/>
      <c r="IM8" s="93"/>
      <c r="IN8" s="93"/>
      <c r="IO8" s="93"/>
      <c r="IP8" s="93"/>
      <c r="IQ8" s="93"/>
      <c r="IR8" s="93"/>
      <c r="IS8" s="93"/>
      <c r="IT8" s="93"/>
      <c r="IU8" s="93"/>
      <c r="IV8" s="93"/>
      <c r="IW8" s="93"/>
      <c r="IX8" s="93"/>
      <c r="IY8" s="93"/>
      <c r="IZ8" s="93"/>
      <c r="JA8" s="93"/>
      <c r="JB8" s="93"/>
      <c r="JC8" s="93"/>
      <c r="JD8" s="93"/>
      <c r="JE8" s="93"/>
      <c r="JF8" s="93"/>
      <c r="JG8" s="93"/>
      <c r="JH8" s="93"/>
      <c r="JI8" s="93"/>
      <c r="JJ8" s="93"/>
      <c r="JK8" s="93"/>
      <c r="JL8" s="93"/>
      <c r="JM8" s="93"/>
      <c r="JN8" s="93"/>
      <c r="JO8" s="93"/>
      <c r="JP8" s="93"/>
      <c r="JQ8" s="93"/>
      <c r="JR8" s="93"/>
      <c r="JS8" s="93"/>
      <c r="JT8" s="93"/>
      <c r="JU8" s="93"/>
      <c r="JV8" s="93"/>
      <c r="JW8" s="93"/>
      <c r="JX8" s="93"/>
      <c r="JY8" s="93"/>
      <c r="JZ8" s="93"/>
      <c r="KA8" s="93"/>
      <c r="KB8" s="93"/>
      <c r="KC8" s="93"/>
      <c r="KD8" s="93"/>
      <c r="KE8" s="93"/>
      <c r="KF8" s="93"/>
      <c r="KG8" s="93"/>
      <c r="KH8" s="93"/>
      <c r="KI8" s="93"/>
      <c r="KJ8" s="93"/>
      <c r="KK8" s="93"/>
      <c r="KL8" s="93"/>
      <c r="KM8" s="93"/>
      <c r="KN8" s="93"/>
      <c r="KO8" s="93"/>
      <c r="KP8" s="93"/>
      <c r="KQ8" s="93"/>
      <c r="KR8" s="93"/>
      <c r="KS8" s="93"/>
      <c r="KT8" s="93"/>
      <c r="KU8" s="93"/>
      <c r="KV8" s="93"/>
      <c r="KW8" s="93"/>
      <c r="KX8" s="93"/>
      <c r="KY8" s="93"/>
      <c r="KZ8" s="93"/>
      <c r="LA8" s="93"/>
      <c r="LB8" s="93"/>
      <c r="LC8" s="93"/>
      <c r="LD8" s="93"/>
      <c r="LE8" s="93"/>
      <c r="LF8" s="93"/>
      <c r="LG8" s="93"/>
      <c r="LH8" s="93"/>
      <c r="LI8" s="93"/>
      <c r="LJ8" s="93"/>
      <c r="LK8" s="93"/>
      <c r="LL8" s="93"/>
      <c r="LM8" s="93"/>
      <c r="LN8" s="93"/>
      <c r="LO8" s="93"/>
      <c r="LP8" s="93"/>
      <c r="LQ8" s="93"/>
      <c r="LR8" s="93"/>
      <c r="LS8" s="93"/>
      <c r="LT8" s="93"/>
      <c r="LU8" s="93"/>
      <c r="LV8" s="93"/>
      <c r="LW8" s="93"/>
      <c r="LX8" s="93"/>
      <c r="LY8" s="93"/>
      <c r="LZ8" s="93"/>
      <c r="MA8" s="93"/>
      <c r="MB8" s="93"/>
      <c r="MC8" s="93"/>
      <c r="MD8" s="93"/>
      <c r="ME8" s="93"/>
      <c r="MF8" s="93"/>
      <c r="MG8" s="93"/>
      <c r="MH8" s="93"/>
      <c r="MI8" s="93"/>
      <c r="MJ8" s="93"/>
      <c r="MK8" s="93"/>
      <c r="ML8" s="93"/>
      <c r="MM8" s="93"/>
      <c r="MN8" s="93"/>
      <c r="MO8" s="93"/>
      <c r="MP8" s="93"/>
      <c r="MQ8" s="93"/>
      <c r="MR8" s="93"/>
      <c r="MS8" s="93"/>
      <c r="MT8" s="93"/>
      <c r="MU8" s="93"/>
      <c r="MV8" s="93"/>
      <c r="MW8" s="93"/>
      <c r="MX8" s="93"/>
      <c r="MY8" s="93"/>
      <c r="MZ8" s="93"/>
      <c r="NA8" s="93"/>
      <c r="NB8" s="93"/>
      <c r="NC8" s="93"/>
      <c r="ND8" s="93"/>
      <c r="NE8" s="93"/>
    </row>
    <row r="9" spans="2:369" s="92" customFormat="1">
      <c r="B9" s="93" t="str">
        <f>'Agents Postes'!E8</f>
        <v/>
      </c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93"/>
      <c r="DB9" s="93"/>
      <c r="DC9" s="93"/>
      <c r="DD9" s="93"/>
      <c r="DE9" s="93"/>
      <c r="DF9" s="93"/>
      <c r="DG9" s="93"/>
      <c r="DH9" s="93"/>
      <c r="DI9" s="93"/>
      <c r="DJ9" s="93"/>
      <c r="DK9" s="93"/>
      <c r="DL9" s="93"/>
      <c r="DM9" s="93"/>
      <c r="DN9" s="93"/>
      <c r="DO9" s="93"/>
      <c r="DP9" s="93"/>
      <c r="DQ9" s="93"/>
      <c r="DR9" s="93"/>
      <c r="DS9" s="93"/>
      <c r="DT9" s="93"/>
      <c r="DU9" s="93"/>
      <c r="DV9" s="93"/>
      <c r="DW9" s="93"/>
      <c r="DX9" s="93"/>
      <c r="DY9" s="93"/>
      <c r="DZ9" s="93"/>
      <c r="EA9" s="93"/>
      <c r="EB9" s="93"/>
      <c r="EC9" s="93"/>
      <c r="ED9" s="93"/>
      <c r="EE9" s="93"/>
      <c r="EF9" s="93"/>
      <c r="EG9" s="93"/>
      <c r="EH9" s="93"/>
      <c r="EI9" s="93"/>
      <c r="EJ9" s="93"/>
      <c r="EK9" s="93"/>
      <c r="EL9" s="93"/>
      <c r="EM9" s="93"/>
      <c r="EN9" s="93"/>
      <c r="EO9" s="93"/>
      <c r="EP9" s="93"/>
      <c r="EQ9" s="93"/>
      <c r="ER9" s="93"/>
      <c r="ES9" s="93"/>
      <c r="ET9" s="93"/>
      <c r="EU9" s="93"/>
      <c r="EV9" s="93"/>
      <c r="EW9" s="93"/>
      <c r="EX9" s="93"/>
      <c r="EY9" s="93"/>
      <c r="EZ9" s="93"/>
      <c r="FA9" s="93"/>
      <c r="FB9" s="93"/>
      <c r="FC9" s="93"/>
      <c r="FD9" s="93"/>
      <c r="FE9" s="93"/>
      <c r="FF9" s="93"/>
      <c r="FG9" s="93"/>
      <c r="FH9" s="93"/>
      <c r="FI9" s="93"/>
      <c r="FJ9" s="93"/>
      <c r="FK9" s="93"/>
      <c r="FL9" s="93"/>
      <c r="FM9" s="93"/>
      <c r="FN9" s="93"/>
      <c r="FO9" s="93"/>
      <c r="FP9" s="93"/>
      <c r="FQ9" s="93"/>
      <c r="FR9" s="93"/>
      <c r="FS9" s="93"/>
      <c r="FT9" s="93"/>
      <c r="FU9" s="93"/>
      <c r="FV9" s="93"/>
      <c r="FW9" s="93"/>
      <c r="FX9" s="93"/>
      <c r="FY9" s="93"/>
      <c r="FZ9" s="93"/>
      <c r="GA9" s="93"/>
      <c r="GB9" s="93"/>
      <c r="GC9" s="93"/>
      <c r="GD9" s="93"/>
      <c r="GE9" s="93"/>
      <c r="GF9" s="93"/>
      <c r="GG9" s="93"/>
      <c r="GH9" s="93"/>
      <c r="GI9" s="93"/>
      <c r="GJ9" s="93"/>
      <c r="GK9" s="93"/>
      <c r="GL9" s="93"/>
      <c r="GM9" s="93"/>
      <c r="GN9" s="93"/>
      <c r="GO9" s="93"/>
      <c r="GP9" s="93"/>
      <c r="GQ9" s="93"/>
      <c r="GR9" s="93"/>
      <c r="GS9" s="93"/>
      <c r="GT9" s="93"/>
      <c r="GU9" s="93"/>
      <c r="GV9" s="93"/>
      <c r="GW9" s="93"/>
      <c r="GX9" s="93"/>
      <c r="GY9" s="93"/>
      <c r="GZ9" s="93"/>
      <c r="HA9" s="93"/>
      <c r="HB9" s="93"/>
      <c r="HC9" s="93"/>
      <c r="HD9" s="93"/>
      <c r="HE9" s="93"/>
      <c r="HF9" s="93"/>
      <c r="HG9" s="93"/>
      <c r="HH9" s="93"/>
      <c r="HI9" s="93"/>
      <c r="HJ9" s="93"/>
      <c r="HK9" s="93"/>
      <c r="HL9" s="93"/>
      <c r="HM9" s="93"/>
      <c r="HN9" s="93"/>
      <c r="HO9" s="93"/>
      <c r="HP9" s="93"/>
      <c r="HQ9" s="93"/>
      <c r="HR9" s="93"/>
      <c r="HS9" s="93"/>
      <c r="HT9" s="93"/>
      <c r="HU9" s="93"/>
      <c r="HV9" s="93"/>
      <c r="HW9" s="93"/>
      <c r="HX9" s="93"/>
      <c r="HY9" s="93"/>
      <c r="HZ9" s="93"/>
      <c r="IA9" s="93"/>
      <c r="IB9" s="93"/>
      <c r="IC9" s="93"/>
      <c r="ID9" s="93"/>
      <c r="IE9" s="93"/>
      <c r="IF9" s="93"/>
      <c r="IG9" s="93"/>
      <c r="IH9" s="93"/>
      <c r="II9" s="93"/>
      <c r="IJ9" s="93"/>
      <c r="IK9" s="93"/>
      <c r="IL9" s="93"/>
      <c r="IM9" s="93"/>
      <c r="IN9" s="93"/>
      <c r="IO9" s="93"/>
      <c r="IP9" s="93"/>
      <c r="IQ9" s="93"/>
      <c r="IR9" s="93"/>
      <c r="IS9" s="93"/>
      <c r="IT9" s="93"/>
      <c r="IU9" s="93"/>
      <c r="IV9" s="93"/>
      <c r="IW9" s="93"/>
      <c r="IX9" s="93"/>
      <c r="IY9" s="93"/>
      <c r="IZ9" s="93"/>
      <c r="JA9" s="93"/>
      <c r="JB9" s="93"/>
      <c r="JC9" s="93"/>
      <c r="JD9" s="93"/>
      <c r="JE9" s="93"/>
      <c r="JF9" s="93"/>
      <c r="JG9" s="93"/>
      <c r="JH9" s="93"/>
      <c r="JI9" s="93"/>
      <c r="JJ9" s="93"/>
      <c r="JK9" s="93"/>
      <c r="JL9" s="93"/>
      <c r="JM9" s="93"/>
      <c r="JN9" s="93"/>
      <c r="JO9" s="93"/>
      <c r="JP9" s="93"/>
      <c r="JQ9" s="93"/>
      <c r="JR9" s="93"/>
      <c r="JS9" s="93"/>
      <c r="JT9" s="93"/>
      <c r="JU9" s="93"/>
      <c r="JV9" s="93"/>
      <c r="JW9" s="93"/>
      <c r="JX9" s="93"/>
      <c r="JY9" s="93"/>
      <c r="JZ9" s="93"/>
      <c r="KA9" s="93"/>
      <c r="KB9" s="93"/>
      <c r="KC9" s="93"/>
      <c r="KD9" s="93"/>
      <c r="KE9" s="93"/>
      <c r="KF9" s="93"/>
      <c r="KG9" s="93"/>
      <c r="KH9" s="93"/>
      <c r="KI9" s="93"/>
      <c r="KJ9" s="93"/>
      <c r="KK9" s="93"/>
      <c r="KL9" s="93"/>
      <c r="KM9" s="93"/>
      <c r="KN9" s="93"/>
      <c r="KO9" s="93"/>
      <c r="KP9" s="93"/>
      <c r="KQ9" s="93"/>
      <c r="KR9" s="93"/>
      <c r="KS9" s="93"/>
      <c r="KT9" s="93"/>
      <c r="KU9" s="93"/>
      <c r="KV9" s="93"/>
      <c r="KW9" s="93"/>
      <c r="KX9" s="93"/>
      <c r="KY9" s="93"/>
      <c r="KZ9" s="93"/>
      <c r="LA9" s="93"/>
      <c r="LB9" s="93"/>
      <c r="LC9" s="93"/>
      <c r="LD9" s="93"/>
      <c r="LE9" s="93"/>
      <c r="LF9" s="93"/>
      <c r="LG9" s="93"/>
      <c r="LH9" s="93"/>
      <c r="LI9" s="93"/>
      <c r="LJ9" s="93"/>
      <c r="LK9" s="93"/>
      <c r="LL9" s="93"/>
      <c r="LM9" s="93"/>
      <c r="LN9" s="93"/>
      <c r="LO9" s="93"/>
      <c r="LP9" s="93"/>
      <c r="LQ9" s="93"/>
      <c r="LR9" s="93"/>
      <c r="LS9" s="93"/>
      <c r="LT9" s="93"/>
      <c r="LU9" s="93"/>
      <c r="LV9" s="93"/>
      <c r="LW9" s="93"/>
      <c r="LX9" s="93"/>
      <c r="LY9" s="93"/>
      <c r="LZ9" s="93"/>
      <c r="MA9" s="93"/>
      <c r="MB9" s="93"/>
      <c r="MC9" s="93"/>
      <c r="MD9" s="93"/>
      <c r="ME9" s="93"/>
      <c r="MF9" s="93"/>
      <c r="MG9" s="93"/>
      <c r="MH9" s="93"/>
      <c r="MI9" s="93"/>
      <c r="MJ9" s="93"/>
      <c r="MK9" s="93"/>
      <c r="ML9" s="93"/>
      <c r="MM9" s="93"/>
      <c r="MN9" s="93"/>
      <c r="MO9" s="93"/>
      <c r="MP9" s="93"/>
      <c r="MQ9" s="93"/>
      <c r="MR9" s="93"/>
      <c r="MS9" s="93"/>
      <c r="MT9" s="93"/>
      <c r="MU9" s="93"/>
      <c r="MV9" s="93"/>
      <c r="MW9" s="93"/>
      <c r="MX9" s="93"/>
      <c r="MY9" s="93"/>
      <c r="MZ9" s="93"/>
      <c r="NA9" s="93"/>
      <c r="NB9" s="93"/>
      <c r="NC9" s="93"/>
      <c r="ND9" s="93"/>
      <c r="NE9" s="93"/>
    </row>
    <row r="10" spans="2:369" s="92" customFormat="1">
      <c r="B10" s="93" t="str">
        <f>'Agents Postes'!E9</f>
        <v/>
      </c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3"/>
      <c r="DL10" s="93"/>
      <c r="DM10" s="93"/>
      <c r="DN10" s="93"/>
      <c r="DO10" s="93"/>
      <c r="DP10" s="93"/>
      <c r="DQ10" s="93"/>
      <c r="DR10" s="93"/>
      <c r="DS10" s="93"/>
      <c r="DT10" s="93"/>
      <c r="DU10" s="93"/>
      <c r="DV10" s="93"/>
      <c r="DW10" s="93"/>
      <c r="DX10" s="93"/>
      <c r="DY10" s="93"/>
      <c r="DZ10" s="93"/>
      <c r="EA10" s="93"/>
      <c r="EB10" s="93"/>
      <c r="EC10" s="93"/>
      <c r="ED10" s="93"/>
      <c r="EE10" s="93"/>
      <c r="EF10" s="93"/>
      <c r="EG10" s="93"/>
      <c r="EH10" s="93"/>
      <c r="EI10" s="93"/>
      <c r="EJ10" s="93"/>
      <c r="EK10" s="93"/>
      <c r="EL10" s="93"/>
      <c r="EM10" s="93"/>
      <c r="EN10" s="93"/>
      <c r="EO10" s="93"/>
      <c r="EP10" s="93"/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  <c r="FF10" s="93"/>
      <c r="FG10" s="93"/>
      <c r="FH10" s="93"/>
      <c r="FI10" s="93"/>
      <c r="FJ10" s="93"/>
      <c r="FK10" s="93"/>
      <c r="FL10" s="93"/>
      <c r="FM10" s="93"/>
      <c r="FN10" s="93"/>
      <c r="FO10" s="93"/>
      <c r="FP10" s="93"/>
      <c r="FQ10" s="93"/>
      <c r="FR10" s="93"/>
      <c r="FS10" s="93"/>
      <c r="FT10" s="93"/>
      <c r="FU10" s="93"/>
      <c r="FV10" s="93"/>
      <c r="FW10" s="93"/>
      <c r="FX10" s="93"/>
      <c r="FY10" s="93"/>
      <c r="FZ10" s="93"/>
      <c r="GA10" s="93"/>
      <c r="GB10" s="93"/>
      <c r="GC10" s="93"/>
      <c r="GD10" s="93"/>
      <c r="GE10" s="93"/>
      <c r="GF10" s="93"/>
      <c r="GG10" s="93"/>
      <c r="GH10" s="93"/>
      <c r="GI10" s="93"/>
      <c r="GJ10" s="93"/>
      <c r="GK10" s="93"/>
      <c r="GL10" s="93"/>
      <c r="GM10" s="93"/>
      <c r="GN10" s="93"/>
      <c r="GO10" s="93"/>
      <c r="GP10" s="93"/>
      <c r="GQ10" s="93"/>
      <c r="GR10" s="93"/>
      <c r="GS10" s="93"/>
      <c r="GT10" s="93"/>
      <c r="GU10" s="93"/>
      <c r="GV10" s="93"/>
      <c r="GW10" s="93"/>
      <c r="GX10" s="93"/>
      <c r="GY10" s="93"/>
      <c r="GZ10" s="93"/>
      <c r="HA10" s="93"/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3"/>
      <c r="ID10" s="93"/>
      <c r="IE10" s="93"/>
      <c r="IF10" s="93"/>
      <c r="IG10" s="93"/>
      <c r="IH10" s="93"/>
      <c r="II10" s="93"/>
      <c r="IJ10" s="93"/>
      <c r="IK10" s="93"/>
      <c r="IL10" s="93"/>
      <c r="IM10" s="93"/>
      <c r="IN10" s="93"/>
      <c r="IO10" s="93"/>
      <c r="IP10" s="93"/>
      <c r="IQ10" s="93"/>
      <c r="IR10" s="93"/>
      <c r="IS10" s="93"/>
      <c r="IT10" s="93"/>
      <c r="IU10" s="93"/>
      <c r="IV10" s="93"/>
      <c r="IW10" s="93"/>
      <c r="IX10" s="93"/>
      <c r="IY10" s="93"/>
      <c r="IZ10" s="93"/>
      <c r="JA10" s="93"/>
      <c r="JB10" s="93"/>
      <c r="JC10" s="93"/>
      <c r="JD10" s="93"/>
      <c r="JE10" s="93"/>
      <c r="JF10" s="93"/>
      <c r="JG10" s="93"/>
      <c r="JH10" s="93"/>
      <c r="JI10" s="93"/>
      <c r="JJ10" s="93"/>
      <c r="JK10" s="93"/>
      <c r="JL10" s="93"/>
      <c r="JM10" s="93"/>
      <c r="JN10" s="93"/>
      <c r="JO10" s="93"/>
      <c r="JP10" s="93"/>
      <c r="JQ10" s="93"/>
      <c r="JR10" s="93"/>
      <c r="JS10" s="93"/>
      <c r="JT10" s="93"/>
      <c r="JU10" s="93"/>
      <c r="JV10" s="93"/>
      <c r="JW10" s="93"/>
      <c r="JX10" s="93"/>
      <c r="JY10" s="93"/>
      <c r="JZ10" s="93"/>
      <c r="KA10" s="93"/>
      <c r="KB10" s="93"/>
      <c r="KC10" s="93"/>
      <c r="KD10" s="93"/>
      <c r="KE10" s="93"/>
      <c r="KF10" s="93"/>
      <c r="KG10" s="93"/>
      <c r="KH10" s="93"/>
      <c r="KI10" s="93"/>
      <c r="KJ10" s="93"/>
      <c r="KK10" s="93"/>
      <c r="KL10" s="93"/>
      <c r="KM10" s="93"/>
      <c r="KN10" s="93"/>
      <c r="KO10" s="93"/>
      <c r="KP10" s="93"/>
      <c r="KQ10" s="93"/>
      <c r="KR10" s="93"/>
      <c r="KS10" s="93"/>
      <c r="KT10" s="93"/>
      <c r="KU10" s="93"/>
      <c r="KV10" s="93"/>
      <c r="KW10" s="93"/>
      <c r="KX10" s="93"/>
      <c r="KY10" s="93"/>
      <c r="KZ10" s="93"/>
      <c r="LA10" s="93"/>
      <c r="LB10" s="93"/>
      <c r="LC10" s="93"/>
      <c r="LD10" s="93"/>
      <c r="LE10" s="93"/>
      <c r="LF10" s="93"/>
      <c r="LG10" s="93"/>
      <c r="LH10" s="93"/>
      <c r="LI10" s="93"/>
      <c r="LJ10" s="93"/>
      <c r="LK10" s="93"/>
      <c r="LL10" s="93"/>
      <c r="LM10" s="93"/>
      <c r="LN10" s="93"/>
      <c r="LO10" s="93"/>
      <c r="LP10" s="93"/>
      <c r="LQ10" s="93"/>
      <c r="LR10" s="93"/>
      <c r="LS10" s="93"/>
      <c r="LT10" s="93"/>
      <c r="LU10" s="93"/>
      <c r="LV10" s="93"/>
      <c r="LW10" s="93"/>
      <c r="LX10" s="93"/>
      <c r="LY10" s="93"/>
      <c r="LZ10" s="93"/>
      <c r="MA10" s="93"/>
      <c r="MB10" s="93"/>
      <c r="MC10" s="93"/>
      <c r="MD10" s="93"/>
      <c r="ME10" s="93"/>
      <c r="MF10" s="93"/>
      <c r="MG10" s="93"/>
      <c r="MH10" s="93"/>
      <c r="MI10" s="93"/>
      <c r="MJ10" s="93"/>
      <c r="MK10" s="93"/>
      <c r="ML10" s="93"/>
      <c r="MM10" s="93"/>
      <c r="MN10" s="93"/>
      <c r="MO10" s="93"/>
      <c r="MP10" s="93"/>
      <c r="MQ10" s="93"/>
      <c r="MR10" s="93"/>
      <c r="MS10" s="93"/>
      <c r="MT10" s="93"/>
      <c r="MU10" s="93"/>
      <c r="MV10" s="93"/>
      <c r="MW10" s="93"/>
      <c r="MX10" s="93"/>
      <c r="MY10" s="93"/>
      <c r="MZ10" s="93"/>
      <c r="NA10" s="93"/>
      <c r="NB10" s="93"/>
      <c r="NC10" s="93"/>
      <c r="ND10" s="93"/>
      <c r="NE10" s="93"/>
    </row>
    <row r="11" spans="2:369" s="92" customFormat="1">
      <c r="B11" s="93" t="str">
        <f>'Agents Postes'!E10</f>
        <v/>
      </c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  <c r="CL11" s="93"/>
      <c r="CM11" s="93"/>
      <c r="CN11" s="93"/>
      <c r="CO11" s="93"/>
      <c r="CP11" s="93"/>
      <c r="CQ11" s="93"/>
      <c r="CR11" s="93"/>
      <c r="CS11" s="93"/>
      <c r="CT11" s="93"/>
      <c r="CU11" s="93"/>
      <c r="CV11" s="93"/>
      <c r="CW11" s="93"/>
      <c r="CX11" s="93"/>
      <c r="CY11" s="93"/>
      <c r="CZ11" s="93"/>
      <c r="DA11" s="93"/>
      <c r="DB11" s="93"/>
      <c r="DC11" s="93"/>
      <c r="DD11" s="93"/>
      <c r="DE11" s="93"/>
      <c r="DF11" s="93"/>
      <c r="DG11" s="93"/>
      <c r="DH11" s="93"/>
      <c r="DI11" s="93"/>
      <c r="DJ11" s="93"/>
      <c r="DK11" s="93"/>
      <c r="DL11" s="93"/>
      <c r="DM11" s="93"/>
      <c r="DN11" s="93"/>
      <c r="DO11" s="93"/>
      <c r="DP11" s="93"/>
      <c r="DQ11" s="93"/>
      <c r="DR11" s="93"/>
      <c r="DS11" s="93"/>
      <c r="DT11" s="93"/>
      <c r="DU11" s="93"/>
      <c r="DV11" s="93"/>
      <c r="DW11" s="93"/>
      <c r="DX11" s="93"/>
      <c r="DY11" s="93"/>
      <c r="DZ11" s="93"/>
      <c r="EA11" s="93"/>
      <c r="EB11" s="93"/>
      <c r="EC11" s="93"/>
      <c r="ED11" s="93"/>
      <c r="EE11" s="93"/>
      <c r="EF11" s="93"/>
      <c r="EG11" s="93"/>
      <c r="EH11" s="93"/>
      <c r="EI11" s="93"/>
      <c r="EJ11" s="93"/>
      <c r="EK11" s="93"/>
      <c r="EL11" s="93"/>
      <c r="EM11" s="93"/>
      <c r="EN11" s="93"/>
      <c r="EO11" s="93"/>
      <c r="EP11" s="93"/>
      <c r="EQ11" s="93"/>
      <c r="ER11" s="93"/>
      <c r="ES11" s="93"/>
      <c r="ET11" s="93"/>
      <c r="EU11" s="93"/>
      <c r="EV11" s="93"/>
      <c r="EW11" s="93"/>
      <c r="EX11" s="93"/>
      <c r="EY11" s="93"/>
      <c r="EZ11" s="93"/>
      <c r="FA11" s="93"/>
      <c r="FB11" s="93"/>
      <c r="FC11" s="93"/>
      <c r="FD11" s="93"/>
      <c r="FE11" s="93"/>
      <c r="FF11" s="93"/>
      <c r="FG11" s="93"/>
      <c r="FH11" s="93"/>
      <c r="FI11" s="93"/>
      <c r="FJ11" s="93"/>
      <c r="FK11" s="93"/>
      <c r="FL11" s="93"/>
      <c r="FM11" s="93"/>
      <c r="FN11" s="93"/>
      <c r="FO11" s="93"/>
      <c r="FP11" s="93"/>
      <c r="FQ11" s="93"/>
      <c r="FR11" s="93"/>
      <c r="FS11" s="93"/>
      <c r="FT11" s="93"/>
      <c r="FU11" s="93"/>
      <c r="FV11" s="93"/>
      <c r="FW11" s="93"/>
      <c r="FX11" s="93"/>
      <c r="FY11" s="93"/>
      <c r="FZ11" s="93"/>
      <c r="GA11" s="93"/>
      <c r="GB11" s="93"/>
      <c r="GC11" s="93"/>
      <c r="GD11" s="93"/>
      <c r="GE11" s="93"/>
      <c r="GF11" s="93"/>
      <c r="GG11" s="93"/>
      <c r="GH11" s="93"/>
      <c r="GI11" s="93"/>
      <c r="GJ11" s="93"/>
      <c r="GK11" s="93"/>
      <c r="GL11" s="93"/>
      <c r="GM11" s="93"/>
      <c r="GN11" s="93"/>
      <c r="GO11" s="93"/>
      <c r="GP11" s="93"/>
      <c r="GQ11" s="93"/>
      <c r="GR11" s="93"/>
      <c r="GS11" s="93"/>
      <c r="GT11" s="93"/>
      <c r="GU11" s="93"/>
      <c r="GV11" s="93"/>
      <c r="GW11" s="93"/>
      <c r="GX11" s="93"/>
      <c r="GY11" s="93"/>
      <c r="GZ11" s="93"/>
      <c r="HA11" s="93"/>
      <c r="HB11" s="93"/>
      <c r="HC11" s="93"/>
      <c r="HD11" s="93"/>
      <c r="HE11" s="93"/>
      <c r="HF11" s="93"/>
      <c r="HG11" s="93"/>
      <c r="HH11" s="93"/>
      <c r="HI11" s="93"/>
      <c r="HJ11" s="93"/>
      <c r="HK11" s="93"/>
      <c r="HL11" s="93"/>
      <c r="HM11" s="93"/>
      <c r="HN11" s="93"/>
      <c r="HO11" s="93"/>
      <c r="HP11" s="93"/>
      <c r="HQ11" s="93"/>
      <c r="HR11" s="93"/>
      <c r="HS11" s="93"/>
      <c r="HT11" s="93"/>
      <c r="HU11" s="93"/>
      <c r="HV11" s="93"/>
      <c r="HW11" s="93"/>
      <c r="HX11" s="93"/>
      <c r="HY11" s="93"/>
      <c r="HZ11" s="93"/>
      <c r="IA11" s="93"/>
      <c r="IB11" s="93"/>
      <c r="IC11" s="93"/>
      <c r="ID11" s="93"/>
      <c r="IE11" s="93"/>
      <c r="IF11" s="93"/>
      <c r="IG11" s="93"/>
      <c r="IH11" s="93"/>
      <c r="II11" s="93"/>
      <c r="IJ11" s="93"/>
      <c r="IK11" s="93"/>
      <c r="IL11" s="93"/>
      <c r="IM11" s="93"/>
      <c r="IN11" s="93"/>
      <c r="IO11" s="93"/>
      <c r="IP11" s="93"/>
      <c r="IQ11" s="93"/>
      <c r="IR11" s="93"/>
      <c r="IS11" s="93"/>
      <c r="IT11" s="93"/>
      <c r="IU11" s="93"/>
      <c r="IV11" s="93"/>
      <c r="IW11" s="93"/>
      <c r="IX11" s="93"/>
      <c r="IY11" s="93"/>
      <c r="IZ11" s="93"/>
      <c r="JA11" s="93"/>
      <c r="JB11" s="93"/>
      <c r="JC11" s="93"/>
      <c r="JD11" s="93"/>
      <c r="JE11" s="93"/>
      <c r="JF11" s="93"/>
      <c r="JG11" s="93"/>
      <c r="JH11" s="93"/>
      <c r="JI11" s="93"/>
      <c r="JJ11" s="93"/>
      <c r="JK11" s="93"/>
      <c r="JL11" s="93"/>
      <c r="JM11" s="93"/>
      <c r="JN11" s="93"/>
      <c r="JO11" s="93"/>
      <c r="JP11" s="93"/>
      <c r="JQ11" s="93"/>
      <c r="JR11" s="93"/>
      <c r="JS11" s="93"/>
      <c r="JT11" s="93"/>
      <c r="JU11" s="93"/>
      <c r="JV11" s="93"/>
      <c r="JW11" s="93"/>
      <c r="JX11" s="93"/>
      <c r="JY11" s="93"/>
      <c r="JZ11" s="93"/>
      <c r="KA11" s="93"/>
      <c r="KB11" s="93"/>
      <c r="KC11" s="93"/>
      <c r="KD11" s="93"/>
      <c r="KE11" s="93"/>
      <c r="KF11" s="93"/>
      <c r="KG11" s="93"/>
      <c r="KH11" s="93"/>
      <c r="KI11" s="93"/>
      <c r="KJ11" s="93"/>
      <c r="KK11" s="93"/>
      <c r="KL11" s="93"/>
      <c r="KM11" s="93"/>
      <c r="KN11" s="93"/>
      <c r="KO11" s="93"/>
      <c r="KP11" s="93"/>
      <c r="KQ11" s="93"/>
      <c r="KR11" s="93"/>
      <c r="KS11" s="93"/>
      <c r="KT11" s="93"/>
      <c r="KU11" s="93"/>
      <c r="KV11" s="93"/>
      <c r="KW11" s="93"/>
      <c r="KX11" s="93"/>
      <c r="KY11" s="93"/>
      <c r="KZ11" s="93"/>
      <c r="LA11" s="93"/>
      <c r="LB11" s="93"/>
      <c r="LC11" s="93"/>
      <c r="LD11" s="93"/>
      <c r="LE11" s="93"/>
      <c r="LF11" s="93"/>
      <c r="LG11" s="93"/>
      <c r="LH11" s="93"/>
      <c r="LI11" s="93"/>
      <c r="LJ11" s="93"/>
      <c r="LK11" s="93"/>
      <c r="LL11" s="93"/>
      <c r="LM11" s="93"/>
      <c r="LN11" s="93"/>
      <c r="LO11" s="93"/>
      <c r="LP11" s="93"/>
      <c r="LQ11" s="93"/>
      <c r="LR11" s="93"/>
      <c r="LS11" s="93"/>
      <c r="LT11" s="93"/>
      <c r="LU11" s="93"/>
      <c r="LV11" s="93"/>
      <c r="LW11" s="93"/>
      <c r="LX11" s="93"/>
      <c r="LY11" s="93"/>
      <c r="LZ11" s="93"/>
      <c r="MA11" s="93"/>
      <c r="MB11" s="93"/>
      <c r="MC11" s="93"/>
      <c r="MD11" s="93"/>
      <c r="ME11" s="93"/>
      <c r="MF11" s="93"/>
      <c r="MG11" s="93"/>
      <c r="MH11" s="93"/>
      <c r="MI11" s="93"/>
      <c r="MJ11" s="93"/>
      <c r="MK11" s="93"/>
      <c r="ML11" s="93"/>
      <c r="MM11" s="93"/>
      <c r="MN11" s="93"/>
      <c r="MO11" s="93"/>
      <c r="MP11" s="93"/>
      <c r="MQ11" s="93"/>
      <c r="MR11" s="93"/>
      <c r="MS11" s="93"/>
      <c r="MT11" s="93"/>
      <c r="MU11" s="93"/>
      <c r="MV11" s="93"/>
      <c r="MW11" s="93"/>
      <c r="MX11" s="93"/>
      <c r="MY11" s="93"/>
      <c r="MZ11" s="93"/>
      <c r="NA11" s="93"/>
      <c r="NB11" s="93"/>
      <c r="NC11" s="93"/>
      <c r="ND11" s="93"/>
      <c r="NE11" s="93"/>
    </row>
    <row r="12" spans="2:369" s="92" customFormat="1">
      <c r="B12" s="93" t="str">
        <f>'Agents Postes'!E11</f>
        <v/>
      </c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H12" s="93"/>
      <c r="DI12" s="93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93"/>
      <c r="EG12" s="93"/>
      <c r="EH12" s="93"/>
      <c r="EI12" s="93"/>
      <c r="EJ12" s="93"/>
      <c r="EK12" s="93"/>
      <c r="EL12" s="93"/>
      <c r="EM12" s="93"/>
      <c r="EN12" s="93"/>
      <c r="EO12" s="93"/>
      <c r="EP12" s="93"/>
      <c r="EQ12" s="93"/>
      <c r="ER12" s="93"/>
      <c r="ES12" s="93"/>
      <c r="ET12" s="93"/>
      <c r="EU12" s="93"/>
      <c r="EV12" s="93"/>
      <c r="EW12" s="93"/>
      <c r="EX12" s="93"/>
      <c r="EY12" s="93"/>
      <c r="EZ12" s="93"/>
      <c r="FA12" s="93"/>
      <c r="FB12" s="93"/>
      <c r="FC12" s="93"/>
      <c r="FD12" s="93"/>
      <c r="FE12" s="93"/>
      <c r="FF12" s="93"/>
      <c r="FG12" s="93"/>
      <c r="FH12" s="93"/>
      <c r="FI12" s="93"/>
      <c r="FJ12" s="93"/>
      <c r="FK12" s="93"/>
      <c r="FL12" s="93"/>
      <c r="FM12" s="93"/>
      <c r="FN12" s="93"/>
      <c r="FO12" s="93"/>
      <c r="FP12" s="93"/>
      <c r="FQ12" s="93"/>
      <c r="FR12" s="93"/>
      <c r="FS12" s="93"/>
      <c r="FT12" s="93"/>
      <c r="FU12" s="93"/>
      <c r="FV12" s="93"/>
      <c r="FW12" s="93"/>
      <c r="FX12" s="93"/>
      <c r="FY12" s="93"/>
      <c r="FZ12" s="93"/>
      <c r="GA12" s="93"/>
      <c r="GB12" s="93"/>
      <c r="GC12" s="93"/>
      <c r="GD12" s="93"/>
      <c r="GE12" s="93"/>
      <c r="GF12" s="93"/>
      <c r="GG12" s="93"/>
      <c r="GH12" s="93"/>
      <c r="GI12" s="93"/>
      <c r="GJ12" s="93"/>
      <c r="GK12" s="93"/>
      <c r="GL12" s="93"/>
      <c r="GM12" s="93"/>
      <c r="GN12" s="93"/>
      <c r="GO12" s="93"/>
      <c r="GP12" s="93"/>
      <c r="GQ12" s="93"/>
      <c r="GR12" s="93"/>
      <c r="GS12" s="93"/>
      <c r="GT12" s="93"/>
      <c r="GU12" s="93"/>
      <c r="GV12" s="93"/>
      <c r="GW12" s="93"/>
      <c r="GX12" s="93"/>
      <c r="GY12" s="93"/>
      <c r="GZ12" s="93"/>
      <c r="HA12" s="93"/>
      <c r="HB12" s="93"/>
      <c r="HC12" s="93"/>
      <c r="HD12" s="93"/>
      <c r="HE12" s="93"/>
      <c r="HF12" s="93"/>
      <c r="HG12" s="93"/>
      <c r="HH12" s="93"/>
      <c r="HI12" s="93"/>
      <c r="HJ12" s="93"/>
      <c r="HK12" s="93"/>
      <c r="HL12" s="93"/>
      <c r="HM12" s="93"/>
      <c r="HN12" s="93"/>
      <c r="HO12" s="93"/>
      <c r="HP12" s="93"/>
      <c r="HQ12" s="93"/>
      <c r="HR12" s="93"/>
      <c r="HS12" s="93"/>
      <c r="HT12" s="93"/>
      <c r="HU12" s="93"/>
      <c r="HV12" s="93"/>
      <c r="HW12" s="93"/>
      <c r="HX12" s="93"/>
      <c r="HY12" s="93"/>
      <c r="HZ12" s="93"/>
      <c r="IA12" s="93"/>
      <c r="IB12" s="93"/>
      <c r="IC12" s="93"/>
      <c r="ID12" s="93"/>
      <c r="IE12" s="93"/>
      <c r="IF12" s="93"/>
      <c r="IG12" s="93"/>
      <c r="IH12" s="93"/>
      <c r="II12" s="93"/>
      <c r="IJ12" s="93"/>
      <c r="IK12" s="93"/>
      <c r="IL12" s="93"/>
      <c r="IM12" s="93"/>
      <c r="IN12" s="93"/>
      <c r="IO12" s="93"/>
      <c r="IP12" s="93"/>
      <c r="IQ12" s="93"/>
      <c r="IR12" s="93"/>
      <c r="IS12" s="93"/>
      <c r="IT12" s="93"/>
      <c r="IU12" s="93"/>
      <c r="IV12" s="93"/>
      <c r="IW12" s="93"/>
      <c r="IX12" s="93"/>
      <c r="IY12" s="93"/>
      <c r="IZ12" s="93"/>
      <c r="JA12" s="93"/>
      <c r="JB12" s="93"/>
      <c r="JC12" s="93"/>
      <c r="JD12" s="93"/>
      <c r="JE12" s="93"/>
      <c r="JF12" s="93"/>
      <c r="JG12" s="93"/>
      <c r="JH12" s="93"/>
      <c r="JI12" s="93"/>
      <c r="JJ12" s="93"/>
      <c r="JK12" s="93"/>
      <c r="JL12" s="93"/>
      <c r="JM12" s="93"/>
      <c r="JN12" s="93"/>
      <c r="JO12" s="93"/>
      <c r="JP12" s="93"/>
      <c r="JQ12" s="93"/>
      <c r="JR12" s="93"/>
      <c r="JS12" s="93"/>
      <c r="JT12" s="93"/>
      <c r="JU12" s="93"/>
      <c r="JV12" s="93"/>
      <c r="JW12" s="93"/>
      <c r="JX12" s="93"/>
      <c r="JY12" s="93"/>
      <c r="JZ12" s="93"/>
      <c r="KA12" s="93"/>
      <c r="KB12" s="93"/>
      <c r="KC12" s="93"/>
      <c r="KD12" s="93"/>
      <c r="KE12" s="93"/>
      <c r="KF12" s="93"/>
      <c r="KG12" s="93"/>
      <c r="KH12" s="93"/>
      <c r="KI12" s="93"/>
      <c r="KJ12" s="93"/>
      <c r="KK12" s="93"/>
      <c r="KL12" s="93"/>
      <c r="KM12" s="93"/>
      <c r="KN12" s="93"/>
      <c r="KO12" s="93"/>
      <c r="KP12" s="93"/>
      <c r="KQ12" s="93"/>
      <c r="KR12" s="93"/>
      <c r="KS12" s="93"/>
      <c r="KT12" s="93"/>
      <c r="KU12" s="93"/>
      <c r="KV12" s="93"/>
      <c r="KW12" s="93"/>
      <c r="KX12" s="93"/>
      <c r="KY12" s="93"/>
      <c r="KZ12" s="93"/>
      <c r="LA12" s="93"/>
      <c r="LB12" s="93"/>
      <c r="LC12" s="93"/>
      <c r="LD12" s="93"/>
      <c r="LE12" s="93"/>
      <c r="LF12" s="93"/>
      <c r="LG12" s="93"/>
      <c r="LH12" s="93"/>
      <c r="LI12" s="93"/>
      <c r="LJ12" s="93"/>
      <c r="LK12" s="93"/>
      <c r="LL12" s="93"/>
      <c r="LM12" s="93"/>
      <c r="LN12" s="93"/>
      <c r="LO12" s="93"/>
      <c r="LP12" s="93"/>
      <c r="LQ12" s="93"/>
      <c r="LR12" s="93"/>
      <c r="LS12" s="93"/>
      <c r="LT12" s="93"/>
      <c r="LU12" s="93"/>
      <c r="LV12" s="93"/>
      <c r="LW12" s="93"/>
      <c r="LX12" s="93"/>
      <c r="LY12" s="93"/>
      <c r="LZ12" s="93"/>
      <c r="MA12" s="93"/>
      <c r="MB12" s="93"/>
      <c r="MC12" s="93"/>
      <c r="MD12" s="93"/>
      <c r="ME12" s="93"/>
      <c r="MF12" s="93"/>
      <c r="MG12" s="93"/>
      <c r="MH12" s="93"/>
      <c r="MI12" s="93"/>
      <c r="MJ12" s="93"/>
      <c r="MK12" s="93"/>
      <c r="ML12" s="93"/>
      <c r="MM12" s="93"/>
      <c r="MN12" s="93"/>
      <c r="MO12" s="93"/>
      <c r="MP12" s="93"/>
      <c r="MQ12" s="93"/>
      <c r="MR12" s="93"/>
      <c r="MS12" s="93"/>
      <c r="MT12" s="93"/>
      <c r="MU12" s="93"/>
      <c r="MV12" s="93"/>
      <c r="MW12" s="93"/>
      <c r="MX12" s="93"/>
      <c r="MY12" s="93"/>
      <c r="MZ12" s="93"/>
      <c r="NA12" s="93"/>
      <c r="NB12" s="93"/>
      <c r="NC12" s="93"/>
      <c r="ND12" s="93"/>
      <c r="NE12" s="93"/>
    </row>
    <row r="13" spans="2:369" s="92" customFormat="1">
      <c r="B13" s="93" t="str">
        <f>'Agents Postes'!E12</f>
        <v/>
      </c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3"/>
      <c r="CP13" s="93"/>
      <c r="CQ13" s="93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3"/>
      <c r="DC13" s="93"/>
      <c r="DD13" s="93"/>
      <c r="DE13" s="93"/>
      <c r="DF13" s="93"/>
      <c r="DG13" s="93"/>
      <c r="DH13" s="93"/>
      <c r="DI13" s="93"/>
      <c r="DJ13" s="93"/>
      <c r="DK13" s="93"/>
      <c r="DL13" s="93"/>
      <c r="DM13" s="93"/>
      <c r="DN13" s="93"/>
      <c r="DO13" s="93"/>
      <c r="DP13" s="93"/>
      <c r="DQ13" s="93"/>
      <c r="DR13" s="93"/>
      <c r="DS13" s="93"/>
      <c r="DT13" s="93"/>
      <c r="DU13" s="93"/>
      <c r="DV13" s="93"/>
      <c r="DW13" s="93"/>
      <c r="DX13" s="93"/>
      <c r="DY13" s="93"/>
      <c r="DZ13" s="93"/>
      <c r="EA13" s="93"/>
      <c r="EB13" s="93"/>
      <c r="EC13" s="93"/>
      <c r="ED13" s="93"/>
      <c r="EE13" s="93"/>
      <c r="EF13" s="93"/>
      <c r="EG13" s="93"/>
      <c r="EH13" s="93"/>
      <c r="EI13" s="93"/>
      <c r="EJ13" s="93"/>
      <c r="EK13" s="93"/>
      <c r="EL13" s="93"/>
      <c r="EM13" s="93"/>
      <c r="EN13" s="93"/>
      <c r="EO13" s="93"/>
      <c r="EP13" s="93"/>
      <c r="EQ13" s="93"/>
      <c r="ER13" s="93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3"/>
      <c r="FD13" s="93"/>
      <c r="FE13" s="93"/>
      <c r="FF13" s="93"/>
      <c r="FG13" s="93"/>
      <c r="FH13" s="93"/>
      <c r="FI13" s="93"/>
      <c r="FJ13" s="93"/>
      <c r="FK13" s="93"/>
      <c r="FL13" s="93"/>
      <c r="FM13" s="93"/>
      <c r="FN13" s="93"/>
      <c r="FO13" s="93"/>
      <c r="FP13" s="93"/>
      <c r="FQ13" s="93"/>
      <c r="FR13" s="93"/>
      <c r="FS13" s="93"/>
      <c r="FT13" s="93"/>
      <c r="FU13" s="93"/>
      <c r="FV13" s="93"/>
      <c r="FW13" s="93"/>
      <c r="FX13" s="93"/>
      <c r="FY13" s="93"/>
      <c r="FZ13" s="93"/>
      <c r="GA13" s="93"/>
      <c r="GB13" s="93"/>
      <c r="GC13" s="93"/>
      <c r="GD13" s="93"/>
      <c r="GE13" s="93"/>
      <c r="GF13" s="93"/>
      <c r="GG13" s="93"/>
      <c r="GH13" s="93"/>
      <c r="GI13" s="93"/>
      <c r="GJ13" s="93"/>
      <c r="GK13" s="93"/>
      <c r="GL13" s="93"/>
      <c r="GM13" s="93"/>
      <c r="GN13" s="93"/>
      <c r="GO13" s="93"/>
      <c r="GP13" s="93"/>
      <c r="GQ13" s="93"/>
      <c r="GR13" s="93"/>
      <c r="GS13" s="93"/>
      <c r="GT13" s="93"/>
      <c r="GU13" s="93"/>
      <c r="GV13" s="93"/>
      <c r="GW13" s="93"/>
      <c r="GX13" s="93"/>
      <c r="GY13" s="93"/>
      <c r="GZ13" s="93"/>
      <c r="HA13" s="93"/>
      <c r="HB13" s="93"/>
      <c r="HC13" s="93"/>
      <c r="HD13" s="93"/>
      <c r="HE13" s="93"/>
      <c r="HF13" s="93"/>
      <c r="HG13" s="93"/>
      <c r="HH13" s="93"/>
      <c r="HI13" s="93"/>
      <c r="HJ13" s="93"/>
      <c r="HK13" s="93"/>
      <c r="HL13" s="93"/>
      <c r="HM13" s="93"/>
      <c r="HN13" s="93"/>
      <c r="HO13" s="93"/>
      <c r="HP13" s="93"/>
      <c r="HQ13" s="93"/>
      <c r="HR13" s="93"/>
      <c r="HS13" s="93"/>
      <c r="HT13" s="93"/>
      <c r="HU13" s="93"/>
      <c r="HV13" s="93"/>
      <c r="HW13" s="93"/>
      <c r="HX13" s="93"/>
      <c r="HY13" s="93"/>
      <c r="HZ13" s="93"/>
      <c r="IA13" s="93"/>
      <c r="IB13" s="93"/>
      <c r="IC13" s="93"/>
      <c r="ID13" s="93"/>
      <c r="IE13" s="93"/>
      <c r="IF13" s="93"/>
      <c r="IG13" s="93"/>
      <c r="IH13" s="93"/>
      <c r="II13" s="93"/>
      <c r="IJ13" s="93"/>
      <c r="IK13" s="93"/>
      <c r="IL13" s="93"/>
      <c r="IM13" s="93"/>
      <c r="IN13" s="93"/>
      <c r="IO13" s="93"/>
      <c r="IP13" s="93"/>
      <c r="IQ13" s="93"/>
      <c r="IR13" s="93"/>
      <c r="IS13" s="93"/>
      <c r="IT13" s="93"/>
      <c r="IU13" s="93"/>
      <c r="IV13" s="93"/>
      <c r="IW13" s="93"/>
      <c r="IX13" s="93"/>
      <c r="IY13" s="93"/>
      <c r="IZ13" s="93"/>
      <c r="JA13" s="93"/>
      <c r="JB13" s="93"/>
      <c r="JC13" s="93"/>
      <c r="JD13" s="93"/>
      <c r="JE13" s="93"/>
      <c r="JF13" s="93"/>
      <c r="JG13" s="93"/>
      <c r="JH13" s="93"/>
      <c r="JI13" s="93"/>
      <c r="JJ13" s="93"/>
      <c r="JK13" s="93"/>
      <c r="JL13" s="93"/>
      <c r="JM13" s="93"/>
      <c r="JN13" s="93"/>
      <c r="JO13" s="93"/>
      <c r="JP13" s="93"/>
      <c r="JQ13" s="93"/>
      <c r="JR13" s="93"/>
      <c r="JS13" s="93"/>
      <c r="JT13" s="93"/>
      <c r="JU13" s="93"/>
      <c r="JV13" s="93"/>
      <c r="JW13" s="93"/>
      <c r="JX13" s="93"/>
      <c r="JY13" s="93"/>
      <c r="JZ13" s="93"/>
      <c r="KA13" s="93"/>
      <c r="KB13" s="93"/>
      <c r="KC13" s="93"/>
      <c r="KD13" s="93"/>
      <c r="KE13" s="93"/>
      <c r="KF13" s="93"/>
      <c r="KG13" s="93"/>
      <c r="KH13" s="93"/>
      <c r="KI13" s="93"/>
      <c r="KJ13" s="93"/>
      <c r="KK13" s="93"/>
      <c r="KL13" s="93"/>
      <c r="KM13" s="93"/>
      <c r="KN13" s="93"/>
      <c r="KO13" s="93"/>
      <c r="KP13" s="93"/>
      <c r="KQ13" s="93"/>
      <c r="KR13" s="93"/>
      <c r="KS13" s="93"/>
      <c r="KT13" s="93"/>
      <c r="KU13" s="93"/>
      <c r="KV13" s="93"/>
      <c r="KW13" s="93"/>
      <c r="KX13" s="93"/>
      <c r="KY13" s="93"/>
      <c r="KZ13" s="93"/>
      <c r="LA13" s="93"/>
      <c r="LB13" s="93"/>
      <c r="LC13" s="93"/>
      <c r="LD13" s="93"/>
      <c r="LE13" s="93"/>
      <c r="LF13" s="93"/>
      <c r="LG13" s="93"/>
      <c r="LH13" s="93"/>
      <c r="LI13" s="93"/>
      <c r="LJ13" s="93"/>
      <c r="LK13" s="93"/>
      <c r="LL13" s="93"/>
      <c r="LM13" s="93"/>
      <c r="LN13" s="93"/>
      <c r="LO13" s="93"/>
      <c r="LP13" s="93"/>
      <c r="LQ13" s="93"/>
      <c r="LR13" s="93"/>
      <c r="LS13" s="93"/>
      <c r="LT13" s="93"/>
      <c r="LU13" s="93"/>
      <c r="LV13" s="93"/>
      <c r="LW13" s="93"/>
      <c r="LX13" s="93"/>
      <c r="LY13" s="93"/>
      <c r="LZ13" s="93"/>
      <c r="MA13" s="93"/>
      <c r="MB13" s="93"/>
      <c r="MC13" s="93"/>
      <c r="MD13" s="93"/>
      <c r="ME13" s="93"/>
      <c r="MF13" s="93"/>
      <c r="MG13" s="93"/>
      <c r="MH13" s="93"/>
      <c r="MI13" s="93"/>
      <c r="MJ13" s="93"/>
      <c r="MK13" s="93"/>
      <c r="ML13" s="93"/>
      <c r="MM13" s="93"/>
      <c r="MN13" s="93"/>
      <c r="MO13" s="93"/>
      <c r="MP13" s="93"/>
      <c r="MQ13" s="93"/>
      <c r="MR13" s="93"/>
      <c r="MS13" s="93"/>
      <c r="MT13" s="93"/>
      <c r="MU13" s="93"/>
      <c r="MV13" s="93"/>
      <c r="MW13" s="93"/>
      <c r="MX13" s="93"/>
      <c r="MY13" s="93"/>
      <c r="MZ13" s="93"/>
      <c r="NA13" s="93"/>
      <c r="NB13" s="93"/>
      <c r="NC13" s="93"/>
      <c r="ND13" s="93"/>
      <c r="NE13" s="93"/>
    </row>
    <row r="14" spans="2:369" s="92" customFormat="1">
      <c r="B14" s="93" t="str">
        <f>'Agents Postes'!E13</f>
        <v/>
      </c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3"/>
      <c r="ED14" s="93"/>
      <c r="EE14" s="93"/>
      <c r="EF14" s="93"/>
      <c r="EG14" s="93"/>
      <c r="EH14" s="93"/>
      <c r="EI14" s="93"/>
      <c r="EJ14" s="93"/>
      <c r="EK14" s="93"/>
      <c r="EL14" s="93"/>
      <c r="EM14" s="93"/>
      <c r="EN14" s="93"/>
      <c r="EO14" s="93"/>
      <c r="EP14" s="93"/>
      <c r="EQ14" s="93"/>
      <c r="ER14" s="93"/>
      <c r="ES14" s="93"/>
      <c r="ET14" s="93"/>
      <c r="EU14" s="93"/>
      <c r="EV14" s="93"/>
      <c r="EW14" s="93"/>
      <c r="EX14" s="93"/>
      <c r="EY14" s="93"/>
      <c r="EZ14" s="93"/>
      <c r="FA14" s="93"/>
      <c r="FB14" s="93"/>
      <c r="FC14" s="93"/>
      <c r="FD14" s="93"/>
      <c r="FE14" s="93"/>
      <c r="FF14" s="93"/>
      <c r="FG14" s="93"/>
      <c r="FH14" s="93"/>
      <c r="FI14" s="93"/>
      <c r="FJ14" s="93"/>
      <c r="FK14" s="93"/>
      <c r="FL14" s="93"/>
      <c r="FM14" s="93"/>
      <c r="FN14" s="93"/>
      <c r="FO14" s="93"/>
      <c r="FP14" s="93"/>
      <c r="FQ14" s="93"/>
      <c r="FR14" s="93"/>
      <c r="FS14" s="93"/>
      <c r="FT14" s="93"/>
      <c r="FU14" s="93"/>
      <c r="FV14" s="93"/>
      <c r="FW14" s="93"/>
      <c r="FX14" s="93"/>
      <c r="FY14" s="93"/>
      <c r="FZ14" s="93"/>
      <c r="GA14" s="93"/>
      <c r="GB14" s="93"/>
      <c r="GC14" s="93"/>
      <c r="GD14" s="93"/>
      <c r="GE14" s="93"/>
      <c r="GF14" s="93"/>
      <c r="GG14" s="93"/>
      <c r="GH14" s="93"/>
      <c r="GI14" s="93"/>
      <c r="GJ14" s="93"/>
      <c r="GK14" s="93"/>
      <c r="GL14" s="93"/>
      <c r="GM14" s="93"/>
      <c r="GN14" s="93"/>
      <c r="GO14" s="93"/>
      <c r="GP14" s="93"/>
      <c r="GQ14" s="93"/>
      <c r="GR14" s="93"/>
      <c r="GS14" s="93"/>
      <c r="GT14" s="93"/>
      <c r="GU14" s="93"/>
      <c r="GV14" s="93"/>
      <c r="GW14" s="93"/>
      <c r="GX14" s="93"/>
      <c r="GY14" s="93"/>
      <c r="GZ14" s="93"/>
      <c r="HA14" s="93"/>
      <c r="HB14" s="93"/>
      <c r="HC14" s="93"/>
      <c r="HD14" s="93"/>
      <c r="HE14" s="93"/>
      <c r="HF14" s="93"/>
      <c r="HG14" s="93"/>
      <c r="HH14" s="93"/>
      <c r="HI14" s="93"/>
      <c r="HJ14" s="93"/>
      <c r="HK14" s="93"/>
      <c r="HL14" s="93"/>
      <c r="HM14" s="93"/>
      <c r="HN14" s="93"/>
      <c r="HO14" s="93"/>
      <c r="HP14" s="93"/>
      <c r="HQ14" s="93"/>
      <c r="HR14" s="93"/>
      <c r="HS14" s="93"/>
      <c r="HT14" s="93"/>
      <c r="HU14" s="93"/>
      <c r="HV14" s="93"/>
      <c r="HW14" s="93"/>
      <c r="HX14" s="93"/>
      <c r="HY14" s="93"/>
      <c r="HZ14" s="93"/>
      <c r="IA14" s="93"/>
      <c r="IB14" s="93"/>
      <c r="IC14" s="93"/>
      <c r="ID14" s="93"/>
      <c r="IE14" s="93"/>
      <c r="IF14" s="93"/>
      <c r="IG14" s="93"/>
      <c r="IH14" s="93"/>
      <c r="II14" s="93"/>
      <c r="IJ14" s="93"/>
      <c r="IK14" s="93"/>
      <c r="IL14" s="93"/>
      <c r="IM14" s="93"/>
      <c r="IN14" s="93"/>
      <c r="IO14" s="93"/>
      <c r="IP14" s="93"/>
      <c r="IQ14" s="93"/>
      <c r="IR14" s="93"/>
      <c r="IS14" s="93"/>
      <c r="IT14" s="93"/>
      <c r="IU14" s="93"/>
      <c r="IV14" s="93"/>
      <c r="IW14" s="93"/>
      <c r="IX14" s="93"/>
      <c r="IY14" s="93"/>
      <c r="IZ14" s="93"/>
      <c r="JA14" s="93"/>
      <c r="JB14" s="93"/>
      <c r="JC14" s="93"/>
      <c r="JD14" s="93"/>
      <c r="JE14" s="93"/>
      <c r="JF14" s="93"/>
      <c r="JG14" s="93"/>
      <c r="JH14" s="93"/>
      <c r="JI14" s="93"/>
      <c r="JJ14" s="93"/>
      <c r="JK14" s="93"/>
      <c r="JL14" s="93"/>
      <c r="JM14" s="93"/>
      <c r="JN14" s="93"/>
      <c r="JO14" s="93"/>
      <c r="JP14" s="93"/>
      <c r="JQ14" s="93"/>
      <c r="JR14" s="93"/>
      <c r="JS14" s="93"/>
      <c r="JT14" s="93"/>
      <c r="JU14" s="93"/>
      <c r="JV14" s="93"/>
      <c r="JW14" s="93"/>
      <c r="JX14" s="93"/>
      <c r="JY14" s="93"/>
      <c r="JZ14" s="93"/>
      <c r="KA14" s="93"/>
      <c r="KB14" s="93"/>
      <c r="KC14" s="93"/>
      <c r="KD14" s="93"/>
      <c r="KE14" s="93"/>
      <c r="KF14" s="93"/>
      <c r="KG14" s="93"/>
      <c r="KH14" s="93"/>
      <c r="KI14" s="93"/>
      <c r="KJ14" s="93"/>
      <c r="KK14" s="93"/>
      <c r="KL14" s="93"/>
      <c r="KM14" s="93"/>
      <c r="KN14" s="93"/>
      <c r="KO14" s="93"/>
      <c r="KP14" s="93"/>
      <c r="KQ14" s="93"/>
      <c r="KR14" s="93"/>
      <c r="KS14" s="93"/>
      <c r="KT14" s="93"/>
      <c r="KU14" s="93"/>
      <c r="KV14" s="93"/>
      <c r="KW14" s="93"/>
      <c r="KX14" s="93"/>
      <c r="KY14" s="93"/>
      <c r="KZ14" s="93"/>
      <c r="LA14" s="93"/>
      <c r="LB14" s="93"/>
      <c r="LC14" s="93"/>
      <c r="LD14" s="93"/>
      <c r="LE14" s="93"/>
      <c r="LF14" s="93"/>
      <c r="LG14" s="93"/>
      <c r="LH14" s="93"/>
      <c r="LI14" s="93"/>
      <c r="LJ14" s="93"/>
      <c r="LK14" s="93"/>
      <c r="LL14" s="93"/>
      <c r="LM14" s="93"/>
      <c r="LN14" s="93"/>
      <c r="LO14" s="93"/>
      <c r="LP14" s="93"/>
      <c r="LQ14" s="93"/>
      <c r="LR14" s="93"/>
      <c r="LS14" s="93"/>
      <c r="LT14" s="93"/>
      <c r="LU14" s="93"/>
      <c r="LV14" s="93"/>
      <c r="LW14" s="93"/>
      <c r="LX14" s="93"/>
      <c r="LY14" s="93"/>
      <c r="LZ14" s="93"/>
      <c r="MA14" s="93"/>
      <c r="MB14" s="93"/>
      <c r="MC14" s="93"/>
      <c r="MD14" s="93"/>
      <c r="ME14" s="93"/>
      <c r="MF14" s="93"/>
      <c r="MG14" s="93"/>
      <c r="MH14" s="93"/>
      <c r="MI14" s="93"/>
      <c r="MJ14" s="93"/>
      <c r="MK14" s="93"/>
      <c r="ML14" s="93"/>
      <c r="MM14" s="93"/>
      <c r="MN14" s="93"/>
      <c r="MO14" s="93"/>
      <c r="MP14" s="93"/>
      <c r="MQ14" s="93"/>
      <c r="MR14" s="93"/>
      <c r="MS14" s="93"/>
      <c r="MT14" s="93"/>
      <c r="MU14" s="93"/>
      <c r="MV14" s="93"/>
      <c r="MW14" s="93"/>
      <c r="MX14" s="93"/>
      <c r="MY14" s="93"/>
      <c r="MZ14" s="93"/>
      <c r="NA14" s="93"/>
      <c r="NB14" s="93"/>
      <c r="NC14" s="93"/>
      <c r="ND14" s="93"/>
      <c r="NE14" s="93"/>
    </row>
    <row r="15" spans="2:369" s="92" customFormat="1">
      <c r="B15" s="93" t="str">
        <f>'Agents Postes'!E14</f>
        <v/>
      </c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  <c r="EG15" s="93"/>
      <c r="EH15" s="93"/>
      <c r="EI15" s="93"/>
      <c r="EJ15" s="93"/>
      <c r="EK15" s="93"/>
      <c r="EL15" s="93"/>
      <c r="EM15" s="93"/>
      <c r="EN15" s="93"/>
      <c r="EO15" s="93"/>
      <c r="EP15" s="93"/>
      <c r="EQ15" s="93"/>
      <c r="ER15" s="93"/>
      <c r="ES15" s="93"/>
      <c r="ET15" s="93"/>
      <c r="EU15" s="93"/>
      <c r="EV15" s="93"/>
      <c r="EW15" s="93"/>
      <c r="EX15" s="93"/>
      <c r="EY15" s="93"/>
      <c r="EZ15" s="93"/>
      <c r="FA15" s="93"/>
      <c r="FB15" s="93"/>
      <c r="FC15" s="93"/>
      <c r="FD15" s="93"/>
      <c r="FE15" s="93"/>
      <c r="FF15" s="93"/>
      <c r="FG15" s="93"/>
      <c r="FH15" s="93"/>
      <c r="FI15" s="93"/>
      <c r="FJ15" s="93"/>
      <c r="FK15" s="93"/>
      <c r="FL15" s="93"/>
      <c r="FM15" s="93"/>
      <c r="FN15" s="93"/>
      <c r="FO15" s="93"/>
      <c r="FP15" s="93"/>
      <c r="FQ15" s="93"/>
      <c r="FR15" s="93"/>
      <c r="FS15" s="93"/>
      <c r="FT15" s="93"/>
      <c r="FU15" s="93"/>
      <c r="FV15" s="93"/>
      <c r="FW15" s="93"/>
      <c r="FX15" s="93"/>
      <c r="FY15" s="93"/>
      <c r="FZ15" s="93"/>
      <c r="GA15" s="93"/>
      <c r="GB15" s="93"/>
      <c r="GC15" s="93"/>
      <c r="GD15" s="93"/>
      <c r="GE15" s="93"/>
      <c r="GF15" s="93"/>
      <c r="GG15" s="93"/>
      <c r="GH15" s="93"/>
      <c r="GI15" s="93"/>
      <c r="GJ15" s="93"/>
      <c r="GK15" s="93"/>
      <c r="GL15" s="93"/>
      <c r="GM15" s="93"/>
      <c r="GN15" s="93"/>
      <c r="GO15" s="93"/>
      <c r="GP15" s="93"/>
      <c r="GQ15" s="93"/>
      <c r="GR15" s="93"/>
      <c r="GS15" s="93"/>
      <c r="GT15" s="93"/>
      <c r="GU15" s="93"/>
      <c r="GV15" s="93"/>
      <c r="GW15" s="93"/>
      <c r="GX15" s="93"/>
      <c r="GY15" s="93"/>
      <c r="GZ15" s="93"/>
      <c r="HA15" s="93"/>
      <c r="HB15" s="93"/>
      <c r="HC15" s="93"/>
      <c r="HD15" s="93"/>
      <c r="HE15" s="93"/>
      <c r="HF15" s="93"/>
      <c r="HG15" s="93"/>
      <c r="HH15" s="93"/>
      <c r="HI15" s="93"/>
      <c r="HJ15" s="93"/>
      <c r="HK15" s="93"/>
      <c r="HL15" s="93"/>
      <c r="HM15" s="93"/>
      <c r="HN15" s="93"/>
      <c r="HO15" s="93"/>
      <c r="HP15" s="93"/>
      <c r="HQ15" s="93"/>
      <c r="HR15" s="93"/>
      <c r="HS15" s="93"/>
      <c r="HT15" s="93"/>
      <c r="HU15" s="93"/>
      <c r="HV15" s="93"/>
      <c r="HW15" s="93"/>
      <c r="HX15" s="93"/>
      <c r="HY15" s="93"/>
      <c r="HZ15" s="93"/>
      <c r="IA15" s="93"/>
      <c r="IB15" s="93"/>
      <c r="IC15" s="93"/>
      <c r="ID15" s="93"/>
      <c r="IE15" s="93"/>
      <c r="IF15" s="93"/>
      <c r="IG15" s="93"/>
      <c r="IH15" s="93"/>
      <c r="II15" s="93"/>
      <c r="IJ15" s="93"/>
      <c r="IK15" s="93"/>
      <c r="IL15" s="93"/>
      <c r="IM15" s="93"/>
      <c r="IN15" s="93"/>
      <c r="IO15" s="93"/>
      <c r="IP15" s="93"/>
      <c r="IQ15" s="93"/>
      <c r="IR15" s="93"/>
      <c r="IS15" s="93"/>
      <c r="IT15" s="93"/>
      <c r="IU15" s="93"/>
      <c r="IV15" s="93"/>
      <c r="IW15" s="93"/>
      <c r="IX15" s="93"/>
      <c r="IY15" s="93"/>
      <c r="IZ15" s="93"/>
      <c r="JA15" s="93"/>
      <c r="JB15" s="93"/>
      <c r="JC15" s="93"/>
      <c r="JD15" s="93"/>
      <c r="JE15" s="93"/>
      <c r="JF15" s="93"/>
      <c r="JG15" s="93"/>
      <c r="JH15" s="93"/>
      <c r="JI15" s="93"/>
      <c r="JJ15" s="93"/>
      <c r="JK15" s="93"/>
      <c r="JL15" s="93"/>
      <c r="JM15" s="93"/>
      <c r="JN15" s="93"/>
      <c r="JO15" s="93"/>
      <c r="JP15" s="93"/>
      <c r="JQ15" s="93"/>
      <c r="JR15" s="93"/>
      <c r="JS15" s="93"/>
      <c r="JT15" s="93"/>
      <c r="JU15" s="93"/>
      <c r="JV15" s="93"/>
      <c r="JW15" s="93"/>
      <c r="JX15" s="93"/>
      <c r="JY15" s="93"/>
      <c r="JZ15" s="93"/>
      <c r="KA15" s="93"/>
      <c r="KB15" s="93"/>
      <c r="KC15" s="93"/>
      <c r="KD15" s="93"/>
      <c r="KE15" s="93"/>
      <c r="KF15" s="93"/>
      <c r="KG15" s="93"/>
      <c r="KH15" s="93"/>
      <c r="KI15" s="93"/>
      <c r="KJ15" s="93"/>
      <c r="KK15" s="93"/>
      <c r="KL15" s="93"/>
      <c r="KM15" s="93"/>
      <c r="KN15" s="93"/>
      <c r="KO15" s="93"/>
      <c r="KP15" s="93"/>
      <c r="KQ15" s="93"/>
      <c r="KR15" s="93"/>
      <c r="KS15" s="93"/>
      <c r="KT15" s="93"/>
      <c r="KU15" s="93"/>
      <c r="KV15" s="93"/>
      <c r="KW15" s="93"/>
      <c r="KX15" s="93"/>
      <c r="KY15" s="93"/>
      <c r="KZ15" s="93"/>
      <c r="LA15" s="93"/>
      <c r="LB15" s="93"/>
      <c r="LC15" s="93"/>
      <c r="LD15" s="93"/>
      <c r="LE15" s="93"/>
      <c r="LF15" s="93"/>
      <c r="LG15" s="93"/>
      <c r="LH15" s="93"/>
      <c r="LI15" s="93"/>
      <c r="LJ15" s="93"/>
      <c r="LK15" s="93"/>
      <c r="LL15" s="93"/>
      <c r="LM15" s="93"/>
      <c r="LN15" s="93"/>
      <c r="LO15" s="93"/>
      <c r="LP15" s="93"/>
      <c r="LQ15" s="93"/>
      <c r="LR15" s="93"/>
      <c r="LS15" s="93"/>
      <c r="LT15" s="93"/>
      <c r="LU15" s="93"/>
      <c r="LV15" s="93"/>
      <c r="LW15" s="93"/>
      <c r="LX15" s="93"/>
      <c r="LY15" s="93"/>
      <c r="LZ15" s="93"/>
      <c r="MA15" s="93"/>
      <c r="MB15" s="93"/>
      <c r="MC15" s="93"/>
      <c r="MD15" s="93"/>
      <c r="ME15" s="93"/>
      <c r="MF15" s="93"/>
      <c r="MG15" s="93"/>
      <c r="MH15" s="93"/>
      <c r="MI15" s="93"/>
      <c r="MJ15" s="93"/>
      <c r="MK15" s="93"/>
      <c r="ML15" s="93"/>
      <c r="MM15" s="93"/>
      <c r="MN15" s="93"/>
      <c r="MO15" s="93"/>
      <c r="MP15" s="93"/>
      <c r="MQ15" s="93"/>
      <c r="MR15" s="93"/>
      <c r="MS15" s="93"/>
      <c r="MT15" s="93"/>
      <c r="MU15" s="93"/>
      <c r="MV15" s="93"/>
      <c r="MW15" s="93"/>
      <c r="MX15" s="93"/>
      <c r="MY15" s="93"/>
      <c r="MZ15" s="93"/>
      <c r="NA15" s="93"/>
      <c r="NB15" s="93"/>
      <c r="NC15" s="93"/>
      <c r="ND15" s="93"/>
      <c r="NE15" s="93"/>
    </row>
    <row r="16" spans="2:369" s="92" customFormat="1">
      <c r="B16" s="109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  <c r="DA16" s="93"/>
      <c r="DB16" s="93"/>
      <c r="DC16" s="93"/>
      <c r="DD16" s="93"/>
      <c r="DE16" s="93"/>
      <c r="DF16" s="93"/>
      <c r="DG16" s="93"/>
      <c r="DH16" s="93"/>
      <c r="DI16" s="93"/>
      <c r="DJ16" s="93"/>
      <c r="DK16" s="93"/>
      <c r="DL16" s="93"/>
      <c r="DM16" s="93"/>
      <c r="DN16" s="93"/>
      <c r="DO16" s="93"/>
      <c r="DP16" s="93"/>
      <c r="DQ16" s="93"/>
      <c r="DR16" s="93"/>
      <c r="DS16" s="93"/>
      <c r="DT16" s="93"/>
      <c r="DU16" s="93"/>
      <c r="DV16" s="93"/>
      <c r="DW16" s="93"/>
      <c r="DX16" s="93"/>
      <c r="DY16" s="93"/>
      <c r="DZ16" s="93"/>
      <c r="EA16" s="93"/>
      <c r="EB16" s="93"/>
      <c r="EC16" s="93"/>
      <c r="ED16" s="93"/>
      <c r="EE16" s="93"/>
      <c r="EF16" s="93"/>
      <c r="EG16" s="93"/>
      <c r="EH16" s="93"/>
      <c r="EI16" s="93"/>
      <c r="EJ16" s="93"/>
      <c r="EK16" s="93"/>
      <c r="EL16" s="93"/>
      <c r="EM16" s="93"/>
      <c r="EN16" s="93"/>
      <c r="EO16" s="93"/>
      <c r="EP16" s="93"/>
      <c r="EQ16" s="93"/>
      <c r="ER16" s="93"/>
      <c r="ES16" s="93"/>
      <c r="ET16" s="93"/>
      <c r="EU16" s="93"/>
      <c r="EV16" s="93"/>
      <c r="EW16" s="93"/>
      <c r="EX16" s="93"/>
      <c r="EY16" s="93"/>
      <c r="EZ16" s="93"/>
      <c r="FA16" s="93"/>
      <c r="FB16" s="93"/>
      <c r="FC16" s="93"/>
      <c r="FD16" s="93"/>
      <c r="FE16" s="93"/>
      <c r="FF16" s="93"/>
      <c r="FG16" s="93"/>
      <c r="FH16" s="93"/>
      <c r="FI16" s="93"/>
      <c r="FJ16" s="93"/>
      <c r="FK16" s="93"/>
      <c r="FL16" s="93"/>
      <c r="FM16" s="93"/>
      <c r="FN16" s="93"/>
      <c r="FO16" s="93"/>
      <c r="FP16" s="93"/>
      <c r="FQ16" s="93"/>
      <c r="FR16" s="93"/>
      <c r="FS16" s="93"/>
      <c r="FT16" s="93"/>
      <c r="FU16" s="93"/>
      <c r="FV16" s="93"/>
      <c r="FW16" s="93"/>
      <c r="FX16" s="93"/>
      <c r="FY16" s="93"/>
      <c r="FZ16" s="93"/>
      <c r="GA16" s="93"/>
      <c r="GB16" s="93"/>
      <c r="GC16" s="93"/>
      <c r="GD16" s="93"/>
      <c r="GE16" s="93"/>
      <c r="GF16" s="93"/>
      <c r="GG16" s="93"/>
      <c r="GH16" s="93"/>
      <c r="GI16" s="93"/>
      <c r="GJ16" s="93"/>
      <c r="GK16" s="93"/>
      <c r="GL16" s="93"/>
      <c r="GM16" s="93"/>
      <c r="GN16" s="93"/>
      <c r="GO16" s="93"/>
      <c r="GP16" s="93"/>
      <c r="GQ16" s="93"/>
      <c r="GR16" s="93"/>
      <c r="GS16" s="93"/>
      <c r="GT16" s="93"/>
      <c r="GU16" s="93"/>
      <c r="GV16" s="93"/>
      <c r="GW16" s="93"/>
      <c r="GX16" s="93"/>
      <c r="GY16" s="93"/>
      <c r="GZ16" s="93"/>
      <c r="HA16" s="93"/>
      <c r="HB16" s="93"/>
      <c r="HC16" s="93"/>
      <c r="HD16" s="93"/>
      <c r="HE16" s="93"/>
      <c r="HF16" s="93"/>
      <c r="HG16" s="93"/>
      <c r="HH16" s="93"/>
      <c r="HI16" s="93"/>
      <c r="HJ16" s="93"/>
      <c r="HK16" s="93"/>
      <c r="HL16" s="93"/>
      <c r="HM16" s="93"/>
      <c r="HN16" s="93"/>
      <c r="HO16" s="93"/>
      <c r="HP16" s="93"/>
      <c r="HQ16" s="93"/>
      <c r="HR16" s="93"/>
      <c r="HS16" s="93"/>
      <c r="HT16" s="93"/>
      <c r="HU16" s="93"/>
      <c r="HV16" s="93"/>
      <c r="HW16" s="93"/>
      <c r="HX16" s="93"/>
      <c r="HY16" s="93"/>
      <c r="HZ16" s="93"/>
      <c r="IA16" s="93"/>
      <c r="IB16" s="93"/>
      <c r="IC16" s="93"/>
      <c r="ID16" s="93"/>
      <c r="IE16" s="93"/>
      <c r="IF16" s="93"/>
      <c r="IG16" s="93"/>
      <c r="IH16" s="93"/>
      <c r="II16" s="93"/>
      <c r="IJ16" s="93"/>
      <c r="IK16" s="93"/>
      <c r="IL16" s="93"/>
      <c r="IM16" s="93"/>
      <c r="IN16" s="93"/>
      <c r="IO16" s="93"/>
      <c r="IP16" s="93"/>
      <c r="IQ16" s="93"/>
      <c r="IR16" s="93"/>
      <c r="IS16" s="93"/>
      <c r="IT16" s="93"/>
      <c r="IU16" s="93"/>
      <c r="IV16" s="93"/>
      <c r="IW16" s="93"/>
      <c r="IX16" s="93"/>
      <c r="IY16" s="93"/>
      <c r="IZ16" s="93"/>
      <c r="JA16" s="93"/>
      <c r="JB16" s="93"/>
      <c r="JC16" s="93"/>
      <c r="JD16" s="93"/>
      <c r="JE16" s="93"/>
      <c r="JF16" s="93"/>
      <c r="JG16" s="93"/>
      <c r="JH16" s="93"/>
      <c r="JI16" s="93"/>
      <c r="JJ16" s="93"/>
      <c r="JK16" s="93"/>
      <c r="JL16" s="93"/>
      <c r="JM16" s="93"/>
      <c r="JN16" s="93"/>
      <c r="JO16" s="93"/>
      <c r="JP16" s="93"/>
      <c r="JQ16" s="93"/>
      <c r="JR16" s="93"/>
      <c r="JS16" s="93"/>
      <c r="JT16" s="93"/>
      <c r="JU16" s="93"/>
      <c r="JV16" s="93"/>
      <c r="JW16" s="93"/>
      <c r="JX16" s="93"/>
      <c r="JY16" s="93"/>
      <c r="JZ16" s="93"/>
      <c r="KA16" s="93"/>
      <c r="KB16" s="93"/>
      <c r="KC16" s="93"/>
      <c r="KD16" s="93"/>
      <c r="KE16" s="93"/>
      <c r="KF16" s="93"/>
      <c r="KG16" s="93"/>
      <c r="KH16" s="93"/>
      <c r="KI16" s="93"/>
      <c r="KJ16" s="93"/>
      <c r="KK16" s="93"/>
      <c r="KL16" s="93"/>
      <c r="KM16" s="93"/>
      <c r="KN16" s="93"/>
      <c r="KO16" s="93"/>
      <c r="KP16" s="93"/>
      <c r="KQ16" s="93"/>
      <c r="KR16" s="93"/>
      <c r="KS16" s="93"/>
      <c r="KT16" s="93"/>
      <c r="KU16" s="93"/>
      <c r="KV16" s="93"/>
      <c r="KW16" s="93"/>
      <c r="KX16" s="93"/>
      <c r="KY16" s="93"/>
      <c r="KZ16" s="93"/>
      <c r="LA16" s="93"/>
      <c r="LB16" s="93"/>
      <c r="LC16" s="93"/>
      <c r="LD16" s="93"/>
      <c r="LE16" s="93"/>
      <c r="LF16" s="93"/>
      <c r="LG16" s="93"/>
      <c r="LH16" s="93"/>
      <c r="LI16" s="93"/>
      <c r="LJ16" s="93"/>
      <c r="LK16" s="93"/>
      <c r="LL16" s="93"/>
      <c r="LM16" s="93"/>
      <c r="LN16" s="93"/>
      <c r="LO16" s="93"/>
      <c r="LP16" s="93"/>
      <c r="LQ16" s="93"/>
      <c r="LR16" s="93"/>
      <c r="LS16" s="93"/>
      <c r="LT16" s="93"/>
      <c r="LU16" s="93"/>
      <c r="LV16" s="93"/>
      <c r="LW16" s="93"/>
      <c r="LX16" s="93"/>
      <c r="LY16" s="93"/>
      <c r="LZ16" s="93"/>
      <c r="MA16" s="93"/>
      <c r="MB16" s="93"/>
      <c r="MC16" s="93"/>
      <c r="MD16" s="93"/>
      <c r="ME16" s="93"/>
      <c r="MF16" s="93"/>
      <c r="MG16" s="93"/>
      <c r="MH16" s="93"/>
      <c r="MI16" s="93"/>
      <c r="MJ16" s="93"/>
      <c r="MK16" s="93"/>
      <c r="ML16" s="93"/>
      <c r="MM16" s="93"/>
      <c r="MN16" s="93"/>
      <c r="MO16" s="93"/>
      <c r="MP16" s="93"/>
      <c r="MQ16" s="93"/>
      <c r="MR16" s="93"/>
      <c r="MS16" s="93"/>
      <c r="MT16" s="93"/>
      <c r="MU16" s="93"/>
      <c r="MV16" s="93"/>
      <c r="MW16" s="93"/>
      <c r="MX16" s="93"/>
      <c r="MY16" s="93"/>
      <c r="MZ16" s="93"/>
      <c r="NA16" s="93"/>
      <c r="NB16" s="93"/>
      <c r="NC16" s="93"/>
      <c r="ND16" s="93"/>
      <c r="NE16" s="93"/>
    </row>
    <row r="17" spans="2:369" s="92" customFormat="1">
      <c r="B17" s="110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93"/>
      <c r="ED17" s="93"/>
      <c r="EE17" s="93"/>
      <c r="EF17" s="93"/>
      <c r="EG17" s="93"/>
      <c r="EH17" s="93"/>
      <c r="EI17" s="93"/>
      <c r="EJ17" s="93"/>
      <c r="EK17" s="93"/>
      <c r="EL17" s="93"/>
      <c r="EM17" s="93"/>
      <c r="EN17" s="93"/>
      <c r="EO17" s="93"/>
      <c r="EP17" s="93"/>
      <c r="EQ17" s="93"/>
      <c r="ER17" s="93"/>
      <c r="ES17" s="93"/>
      <c r="ET17" s="93"/>
      <c r="EU17" s="93"/>
      <c r="EV17" s="93"/>
      <c r="EW17" s="93"/>
      <c r="EX17" s="93"/>
      <c r="EY17" s="93"/>
      <c r="EZ17" s="93"/>
      <c r="FA17" s="93"/>
      <c r="FB17" s="93"/>
      <c r="FC17" s="93"/>
      <c r="FD17" s="93"/>
      <c r="FE17" s="93"/>
      <c r="FF17" s="93"/>
      <c r="FG17" s="93"/>
      <c r="FH17" s="93"/>
      <c r="FI17" s="93"/>
      <c r="FJ17" s="93"/>
      <c r="FK17" s="93"/>
      <c r="FL17" s="93"/>
      <c r="FM17" s="93"/>
      <c r="FN17" s="93"/>
      <c r="FO17" s="93"/>
      <c r="FP17" s="93"/>
      <c r="FQ17" s="93"/>
      <c r="FR17" s="93"/>
      <c r="FS17" s="93"/>
      <c r="FT17" s="93"/>
      <c r="FU17" s="93"/>
      <c r="FV17" s="93"/>
      <c r="FW17" s="93"/>
      <c r="FX17" s="93"/>
      <c r="FY17" s="93"/>
      <c r="FZ17" s="93"/>
      <c r="GA17" s="93"/>
      <c r="GB17" s="93"/>
      <c r="GC17" s="93"/>
      <c r="GD17" s="93"/>
      <c r="GE17" s="93"/>
      <c r="GF17" s="93"/>
      <c r="GG17" s="93"/>
      <c r="GH17" s="93"/>
      <c r="GI17" s="93"/>
      <c r="GJ17" s="93"/>
      <c r="GK17" s="93"/>
      <c r="GL17" s="93"/>
      <c r="GM17" s="93"/>
      <c r="GN17" s="93"/>
      <c r="GO17" s="93"/>
      <c r="GP17" s="93"/>
      <c r="GQ17" s="93"/>
      <c r="GR17" s="93"/>
      <c r="GS17" s="93"/>
      <c r="GT17" s="93"/>
      <c r="GU17" s="93"/>
      <c r="GV17" s="93"/>
      <c r="GW17" s="93"/>
      <c r="GX17" s="93"/>
      <c r="GY17" s="93"/>
      <c r="GZ17" s="93"/>
      <c r="HA17" s="93"/>
      <c r="HB17" s="93"/>
      <c r="HC17" s="93"/>
      <c r="HD17" s="93"/>
      <c r="HE17" s="93"/>
      <c r="HF17" s="93"/>
      <c r="HG17" s="93"/>
      <c r="HH17" s="93"/>
      <c r="HI17" s="93"/>
      <c r="HJ17" s="93"/>
      <c r="HK17" s="93"/>
      <c r="HL17" s="93"/>
      <c r="HM17" s="93"/>
      <c r="HN17" s="93"/>
      <c r="HO17" s="93"/>
      <c r="HP17" s="93"/>
      <c r="HQ17" s="93"/>
      <c r="HR17" s="93"/>
      <c r="HS17" s="93"/>
      <c r="HT17" s="93"/>
      <c r="HU17" s="93"/>
      <c r="HV17" s="93"/>
      <c r="HW17" s="93"/>
      <c r="HX17" s="93"/>
      <c r="HY17" s="93"/>
      <c r="HZ17" s="93"/>
      <c r="IA17" s="93"/>
      <c r="IB17" s="93"/>
      <c r="IC17" s="93"/>
      <c r="ID17" s="93"/>
      <c r="IE17" s="93"/>
      <c r="IF17" s="93"/>
      <c r="IG17" s="93"/>
      <c r="IH17" s="93"/>
      <c r="II17" s="93"/>
      <c r="IJ17" s="93"/>
      <c r="IK17" s="93"/>
      <c r="IL17" s="93"/>
      <c r="IM17" s="93"/>
      <c r="IN17" s="93"/>
      <c r="IO17" s="93"/>
      <c r="IP17" s="93"/>
      <c r="IQ17" s="93"/>
      <c r="IR17" s="93"/>
      <c r="IS17" s="93"/>
      <c r="IT17" s="93"/>
      <c r="IU17" s="93"/>
      <c r="IV17" s="93"/>
      <c r="IW17" s="93"/>
      <c r="IX17" s="93"/>
      <c r="IY17" s="93"/>
      <c r="IZ17" s="93"/>
      <c r="JA17" s="93"/>
      <c r="JB17" s="93"/>
      <c r="JC17" s="93"/>
      <c r="JD17" s="93"/>
      <c r="JE17" s="93"/>
      <c r="JF17" s="93"/>
      <c r="JG17" s="93"/>
      <c r="JH17" s="93"/>
      <c r="JI17" s="93"/>
      <c r="JJ17" s="93"/>
      <c r="JK17" s="93"/>
      <c r="JL17" s="93"/>
      <c r="JM17" s="93"/>
      <c r="JN17" s="93"/>
      <c r="JO17" s="93"/>
      <c r="JP17" s="93"/>
      <c r="JQ17" s="93"/>
      <c r="JR17" s="93"/>
      <c r="JS17" s="93"/>
      <c r="JT17" s="93"/>
      <c r="JU17" s="93"/>
      <c r="JV17" s="93"/>
      <c r="JW17" s="93"/>
      <c r="JX17" s="93"/>
      <c r="JY17" s="93"/>
      <c r="JZ17" s="93"/>
      <c r="KA17" s="93"/>
      <c r="KB17" s="93"/>
      <c r="KC17" s="93"/>
      <c r="KD17" s="93"/>
      <c r="KE17" s="93"/>
      <c r="KF17" s="93"/>
      <c r="KG17" s="93"/>
      <c r="KH17" s="93"/>
      <c r="KI17" s="93"/>
      <c r="KJ17" s="93"/>
      <c r="KK17" s="93"/>
      <c r="KL17" s="93"/>
      <c r="KM17" s="93"/>
      <c r="KN17" s="93"/>
      <c r="KO17" s="93"/>
      <c r="KP17" s="93"/>
      <c r="KQ17" s="93"/>
      <c r="KR17" s="93"/>
      <c r="KS17" s="93"/>
      <c r="KT17" s="93"/>
      <c r="KU17" s="93"/>
      <c r="KV17" s="93"/>
      <c r="KW17" s="93"/>
      <c r="KX17" s="93"/>
      <c r="KY17" s="93"/>
      <c r="KZ17" s="93"/>
      <c r="LA17" s="93"/>
      <c r="LB17" s="93"/>
      <c r="LC17" s="93"/>
      <c r="LD17" s="93"/>
      <c r="LE17" s="93"/>
      <c r="LF17" s="93"/>
      <c r="LG17" s="93"/>
      <c r="LH17" s="93"/>
      <c r="LI17" s="93"/>
      <c r="LJ17" s="93"/>
      <c r="LK17" s="93"/>
      <c r="LL17" s="93"/>
      <c r="LM17" s="93"/>
      <c r="LN17" s="93"/>
      <c r="LO17" s="93"/>
      <c r="LP17" s="93"/>
      <c r="LQ17" s="93"/>
      <c r="LR17" s="93"/>
      <c r="LS17" s="93"/>
      <c r="LT17" s="93"/>
      <c r="LU17" s="93"/>
      <c r="LV17" s="93"/>
      <c r="LW17" s="93"/>
      <c r="LX17" s="93"/>
      <c r="LY17" s="93"/>
      <c r="LZ17" s="93"/>
      <c r="MA17" s="93"/>
      <c r="MB17" s="93"/>
      <c r="MC17" s="93"/>
      <c r="MD17" s="93"/>
      <c r="ME17" s="93"/>
      <c r="MF17" s="93"/>
      <c r="MG17" s="93"/>
      <c r="MH17" s="93"/>
      <c r="MI17" s="93"/>
      <c r="MJ17" s="93"/>
      <c r="MK17" s="93"/>
      <c r="ML17" s="93"/>
      <c r="MM17" s="93"/>
      <c r="MN17" s="93"/>
      <c r="MO17" s="93"/>
      <c r="MP17" s="93"/>
      <c r="MQ17" s="93"/>
      <c r="MR17" s="93"/>
      <c r="MS17" s="93"/>
      <c r="MT17" s="93"/>
      <c r="MU17" s="93"/>
      <c r="MV17" s="93"/>
      <c r="MW17" s="93"/>
      <c r="MX17" s="93"/>
      <c r="MY17" s="93"/>
      <c r="MZ17" s="93"/>
      <c r="NA17" s="93"/>
      <c r="NB17" s="93"/>
      <c r="NC17" s="93"/>
      <c r="ND17" s="93"/>
      <c r="NE17" s="93"/>
    </row>
    <row r="18" spans="2:369" s="92" customFormat="1">
      <c r="B18" s="110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3"/>
      <c r="CO18" s="93"/>
      <c r="CP18" s="93"/>
      <c r="CQ18" s="93"/>
      <c r="CR18" s="93"/>
      <c r="CS18" s="93"/>
      <c r="CT18" s="93"/>
      <c r="CU18" s="93"/>
      <c r="CV18" s="93"/>
      <c r="CW18" s="93"/>
      <c r="CX18" s="93"/>
      <c r="CY18" s="93"/>
      <c r="CZ18" s="93"/>
      <c r="DA18" s="93"/>
      <c r="DB18" s="93"/>
      <c r="DC18" s="93"/>
      <c r="DD18" s="93"/>
      <c r="DE18" s="93"/>
      <c r="DF18" s="93"/>
      <c r="DG18" s="93"/>
      <c r="DH18" s="93"/>
      <c r="DI18" s="93"/>
      <c r="DJ18" s="93"/>
      <c r="DK18" s="93"/>
      <c r="DL18" s="93"/>
      <c r="DM18" s="93"/>
      <c r="DN18" s="93"/>
      <c r="DO18" s="93"/>
      <c r="DP18" s="93"/>
      <c r="DQ18" s="93"/>
      <c r="DR18" s="93"/>
      <c r="DS18" s="93"/>
      <c r="DT18" s="93"/>
      <c r="DU18" s="93"/>
      <c r="DV18" s="93"/>
      <c r="DW18" s="93"/>
      <c r="DX18" s="93"/>
      <c r="DY18" s="93"/>
      <c r="DZ18" s="93"/>
      <c r="EA18" s="93"/>
      <c r="EB18" s="93"/>
      <c r="EC18" s="93"/>
      <c r="ED18" s="93"/>
      <c r="EE18" s="93"/>
      <c r="EF18" s="93"/>
      <c r="EG18" s="93"/>
      <c r="EH18" s="93"/>
      <c r="EI18" s="93"/>
      <c r="EJ18" s="93"/>
      <c r="EK18" s="93"/>
      <c r="EL18" s="93"/>
      <c r="EM18" s="93"/>
      <c r="EN18" s="93"/>
      <c r="EO18" s="93"/>
      <c r="EP18" s="93"/>
      <c r="EQ18" s="93"/>
      <c r="ER18" s="93"/>
      <c r="ES18" s="93"/>
      <c r="ET18" s="93"/>
      <c r="EU18" s="93"/>
      <c r="EV18" s="93"/>
      <c r="EW18" s="93"/>
      <c r="EX18" s="93"/>
      <c r="EY18" s="93"/>
      <c r="EZ18" s="93"/>
      <c r="FA18" s="93"/>
      <c r="FB18" s="93"/>
      <c r="FC18" s="93"/>
      <c r="FD18" s="93"/>
      <c r="FE18" s="93"/>
      <c r="FF18" s="93"/>
      <c r="FG18" s="93"/>
      <c r="FH18" s="93"/>
      <c r="FI18" s="93"/>
      <c r="FJ18" s="93"/>
      <c r="FK18" s="93"/>
      <c r="FL18" s="93"/>
      <c r="FM18" s="93"/>
      <c r="FN18" s="93"/>
      <c r="FO18" s="93"/>
      <c r="FP18" s="93"/>
      <c r="FQ18" s="93"/>
      <c r="FR18" s="93"/>
      <c r="FS18" s="93"/>
      <c r="FT18" s="93"/>
      <c r="FU18" s="93"/>
      <c r="FV18" s="93"/>
      <c r="FW18" s="93"/>
      <c r="FX18" s="93"/>
      <c r="FY18" s="93"/>
      <c r="FZ18" s="93"/>
      <c r="GA18" s="93"/>
      <c r="GB18" s="93"/>
      <c r="GC18" s="93"/>
      <c r="GD18" s="93"/>
      <c r="GE18" s="93"/>
      <c r="GF18" s="93"/>
      <c r="GG18" s="93"/>
      <c r="GH18" s="93"/>
      <c r="GI18" s="93"/>
      <c r="GJ18" s="93"/>
      <c r="GK18" s="93"/>
      <c r="GL18" s="93"/>
      <c r="GM18" s="93"/>
      <c r="GN18" s="93"/>
      <c r="GO18" s="93"/>
      <c r="GP18" s="93"/>
      <c r="GQ18" s="93"/>
      <c r="GR18" s="93"/>
      <c r="GS18" s="93"/>
      <c r="GT18" s="93"/>
      <c r="GU18" s="93"/>
      <c r="GV18" s="93"/>
      <c r="GW18" s="93"/>
      <c r="GX18" s="93"/>
      <c r="GY18" s="93"/>
      <c r="GZ18" s="93"/>
      <c r="HA18" s="93"/>
      <c r="HB18" s="93"/>
      <c r="HC18" s="93"/>
      <c r="HD18" s="93"/>
      <c r="HE18" s="93"/>
      <c r="HF18" s="93"/>
      <c r="HG18" s="93"/>
      <c r="HH18" s="93"/>
      <c r="HI18" s="93"/>
      <c r="HJ18" s="93"/>
      <c r="HK18" s="93"/>
      <c r="HL18" s="93"/>
      <c r="HM18" s="93"/>
      <c r="HN18" s="93"/>
      <c r="HO18" s="93"/>
      <c r="HP18" s="93"/>
      <c r="HQ18" s="93"/>
      <c r="HR18" s="93"/>
      <c r="HS18" s="93"/>
      <c r="HT18" s="93"/>
      <c r="HU18" s="93"/>
      <c r="HV18" s="93"/>
      <c r="HW18" s="93"/>
      <c r="HX18" s="93"/>
      <c r="HY18" s="93"/>
      <c r="HZ18" s="93"/>
      <c r="IA18" s="93"/>
      <c r="IB18" s="93"/>
      <c r="IC18" s="93"/>
      <c r="ID18" s="93"/>
      <c r="IE18" s="93"/>
      <c r="IF18" s="93"/>
      <c r="IG18" s="93"/>
      <c r="IH18" s="93"/>
      <c r="II18" s="93"/>
      <c r="IJ18" s="93"/>
      <c r="IK18" s="93"/>
      <c r="IL18" s="93"/>
      <c r="IM18" s="93"/>
      <c r="IN18" s="93"/>
      <c r="IO18" s="93"/>
      <c r="IP18" s="93"/>
      <c r="IQ18" s="93"/>
      <c r="IR18" s="93"/>
      <c r="IS18" s="93"/>
      <c r="IT18" s="93"/>
      <c r="IU18" s="93"/>
      <c r="IV18" s="93"/>
      <c r="IW18" s="93"/>
      <c r="IX18" s="93"/>
      <c r="IY18" s="93"/>
      <c r="IZ18" s="93"/>
      <c r="JA18" s="93"/>
      <c r="JB18" s="93"/>
      <c r="JC18" s="93"/>
      <c r="JD18" s="93"/>
      <c r="JE18" s="93"/>
      <c r="JF18" s="93"/>
      <c r="JG18" s="93"/>
      <c r="JH18" s="93"/>
      <c r="JI18" s="93"/>
      <c r="JJ18" s="93"/>
      <c r="JK18" s="93"/>
      <c r="JL18" s="93"/>
      <c r="JM18" s="93"/>
      <c r="JN18" s="93"/>
      <c r="JO18" s="93"/>
      <c r="JP18" s="93"/>
      <c r="JQ18" s="93"/>
      <c r="JR18" s="93"/>
      <c r="JS18" s="93"/>
      <c r="JT18" s="93"/>
      <c r="JU18" s="93"/>
      <c r="JV18" s="93"/>
      <c r="JW18" s="93"/>
      <c r="JX18" s="93"/>
      <c r="JY18" s="93"/>
      <c r="JZ18" s="93"/>
      <c r="KA18" s="93"/>
      <c r="KB18" s="93"/>
      <c r="KC18" s="93"/>
      <c r="KD18" s="93"/>
      <c r="KE18" s="93"/>
      <c r="KF18" s="93"/>
      <c r="KG18" s="93"/>
      <c r="KH18" s="93"/>
      <c r="KI18" s="93"/>
      <c r="KJ18" s="93"/>
      <c r="KK18" s="93"/>
      <c r="KL18" s="93"/>
      <c r="KM18" s="93"/>
      <c r="KN18" s="93"/>
      <c r="KO18" s="93"/>
      <c r="KP18" s="93"/>
      <c r="KQ18" s="93"/>
      <c r="KR18" s="93"/>
      <c r="KS18" s="93"/>
      <c r="KT18" s="93"/>
      <c r="KU18" s="93"/>
      <c r="KV18" s="93"/>
      <c r="KW18" s="93"/>
      <c r="KX18" s="93"/>
      <c r="KY18" s="93"/>
      <c r="KZ18" s="93"/>
      <c r="LA18" s="93"/>
      <c r="LB18" s="93"/>
      <c r="LC18" s="93"/>
      <c r="LD18" s="93"/>
      <c r="LE18" s="93"/>
      <c r="LF18" s="93"/>
      <c r="LG18" s="93"/>
      <c r="LH18" s="93"/>
      <c r="LI18" s="93"/>
      <c r="LJ18" s="93"/>
      <c r="LK18" s="93"/>
      <c r="LL18" s="93"/>
      <c r="LM18" s="93"/>
      <c r="LN18" s="93"/>
      <c r="LO18" s="93"/>
      <c r="LP18" s="93"/>
      <c r="LQ18" s="93"/>
      <c r="LR18" s="93"/>
      <c r="LS18" s="93"/>
      <c r="LT18" s="93"/>
      <c r="LU18" s="93"/>
      <c r="LV18" s="93"/>
      <c r="LW18" s="93"/>
      <c r="LX18" s="93"/>
      <c r="LY18" s="93"/>
      <c r="LZ18" s="93"/>
      <c r="MA18" s="93"/>
      <c r="MB18" s="93"/>
      <c r="MC18" s="93"/>
      <c r="MD18" s="93"/>
      <c r="ME18" s="93"/>
      <c r="MF18" s="93"/>
      <c r="MG18" s="93"/>
      <c r="MH18" s="93"/>
      <c r="MI18" s="93"/>
      <c r="MJ18" s="93"/>
      <c r="MK18" s="93"/>
      <c r="ML18" s="93"/>
      <c r="MM18" s="93"/>
      <c r="MN18" s="93"/>
      <c r="MO18" s="93"/>
      <c r="MP18" s="93"/>
      <c r="MQ18" s="93"/>
      <c r="MR18" s="93"/>
      <c r="MS18" s="93"/>
      <c r="MT18" s="93"/>
      <c r="MU18" s="93"/>
      <c r="MV18" s="93"/>
      <c r="MW18" s="93"/>
      <c r="MX18" s="93"/>
      <c r="MY18" s="93"/>
      <c r="MZ18" s="93"/>
      <c r="NA18" s="93"/>
      <c r="NB18" s="93"/>
      <c r="NC18" s="93"/>
      <c r="ND18" s="93"/>
      <c r="NE18" s="93"/>
    </row>
    <row r="19" spans="2:369" s="92" customFormat="1">
      <c r="B19" s="110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  <c r="DF19" s="93"/>
      <c r="DG19" s="93"/>
      <c r="DH19" s="93"/>
      <c r="DI19" s="93"/>
      <c r="DJ19" s="93"/>
      <c r="DK19" s="93"/>
      <c r="DL19" s="93"/>
      <c r="DM19" s="93"/>
      <c r="DN19" s="93"/>
      <c r="DO19" s="93"/>
      <c r="DP19" s="93"/>
      <c r="DQ19" s="93"/>
      <c r="DR19" s="93"/>
      <c r="DS19" s="93"/>
      <c r="DT19" s="93"/>
      <c r="DU19" s="93"/>
      <c r="DV19" s="93"/>
      <c r="DW19" s="93"/>
      <c r="DX19" s="93"/>
      <c r="DY19" s="93"/>
      <c r="DZ19" s="93"/>
      <c r="EA19" s="93"/>
      <c r="EB19" s="93"/>
      <c r="EC19" s="93"/>
      <c r="ED19" s="93"/>
      <c r="EE19" s="93"/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93"/>
      <c r="ET19" s="93"/>
      <c r="EU19" s="93"/>
      <c r="EV19" s="93"/>
      <c r="EW19" s="93"/>
      <c r="EX19" s="93"/>
      <c r="EY19" s="93"/>
      <c r="EZ19" s="93"/>
      <c r="FA19" s="93"/>
      <c r="FB19" s="93"/>
      <c r="FC19" s="93"/>
      <c r="FD19" s="93"/>
      <c r="FE19" s="93"/>
      <c r="FF19" s="93"/>
      <c r="FG19" s="93"/>
      <c r="FH19" s="93"/>
      <c r="FI19" s="93"/>
      <c r="FJ19" s="93"/>
      <c r="FK19" s="93"/>
      <c r="FL19" s="93"/>
      <c r="FM19" s="93"/>
      <c r="FN19" s="93"/>
      <c r="FO19" s="93"/>
      <c r="FP19" s="93"/>
      <c r="FQ19" s="93"/>
      <c r="FR19" s="93"/>
      <c r="FS19" s="93"/>
      <c r="FT19" s="93"/>
      <c r="FU19" s="93"/>
      <c r="FV19" s="93"/>
      <c r="FW19" s="93"/>
      <c r="FX19" s="93"/>
      <c r="FY19" s="93"/>
      <c r="FZ19" s="93"/>
      <c r="GA19" s="93"/>
      <c r="GB19" s="93"/>
      <c r="GC19" s="93"/>
      <c r="GD19" s="93"/>
      <c r="GE19" s="93"/>
      <c r="GF19" s="93"/>
      <c r="GG19" s="93"/>
      <c r="GH19" s="93"/>
      <c r="GI19" s="93"/>
      <c r="GJ19" s="93"/>
      <c r="GK19" s="93"/>
      <c r="GL19" s="93"/>
      <c r="GM19" s="93"/>
      <c r="GN19" s="93"/>
      <c r="GO19" s="93"/>
      <c r="GP19" s="93"/>
      <c r="GQ19" s="93"/>
      <c r="GR19" s="93"/>
      <c r="GS19" s="93"/>
      <c r="GT19" s="93"/>
      <c r="GU19" s="93"/>
      <c r="GV19" s="93"/>
      <c r="GW19" s="93"/>
      <c r="GX19" s="93"/>
      <c r="GY19" s="93"/>
      <c r="GZ19" s="93"/>
      <c r="HA19" s="93"/>
      <c r="HB19" s="93"/>
      <c r="HC19" s="93"/>
      <c r="HD19" s="93"/>
      <c r="HE19" s="93"/>
      <c r="HF19" s="93"/>
      <c r="HG19" s="93"/>
      <c r="HH19" s="93"/>
      <c r="HI19" s="93"/>
      <c r="HJ19" s="93"/>
      <c r="HK19" s="93"/>
      <c r="HL19" s="93"/>
      <c r="HM19" s="93"/>
      <c r="HN19" s="93"/>
      <c r="HO19" s="93"/>
      <c r="HP19" s="93"/>
      <c r="HQ19" s="93"/>
      <c r="HR19" s="93"/>
      <c r="HS19" s="93"/>
      <c r="HT19" s="93"/>
      <c r="HU19" s="93"/>
      <c r="HV19" s="93"/>
      <c r="HW19" s="93"/>
      <c r="HX19" s="93"/>
      <c r="HY19" s="93"/>
      <c r="HZ19" s="93"/>
      <c r="IA19" s="93"/>
      <c r="IB19" s="93"/>
      <c r="IC19" s="93"/>
      <c r="ID19" s="93"/>
      <c r="IE19" s="93"/>
      <c r="IF19" s="93"/>
      <c r="IG19" s="93"/>
      <c r="IH19" s="93"/>
      <c r="II19" s="93"/>
      <c r="IJ19" s="93"/>
      <c r="IK19" s="93"/>
      <c r="IL19" s="93"/>
      <c r="IM19" s="93"/>
      <c r="IN19" s="93"/>
      <c r="IO19" s="93"/>
      <c r="IP19" s="93"/>
      <c r="IQ19" s="93"/>
      <c r="IR19" s="93"/>
      <c r="IS19" s="93"/>
      <c r="IT19" s="93"/>
      <c r="IU19" s="93"/>
      <c r="IV19" s="93"/>
      <c r="IW19" s="93"/>
      <c r="IX19" s="93"/>
      <c r="IY19" s="93"/>
      <c r="IZ19" s="93"/>
      <c r="JA19" s="93"/>
      <c r="JB19" s="93"/>
      <c r="JC19" s="93"/>
      <c r="JD19" s="93"/>
      <c r="JE19" s="93"/>
      <c r="JF19" s="93"/>
      <c r="JG19" s="93"/>
      <c r="JH19" s="93"/>
      <c r="JI19" s="93"/>
      <c r="JJ19" s="93"/>
      <c r="JK19" s="93"/>
      <c r="JL19" s="93"/>
      <c r="JM19" s="93"/>
      <c r="JN19" s="93"/>
      <c r="JO19" s="93"/>
      <c r="JP19" s="93"/>
      <c r="JQ19" s="93"/>
      <c r="JR19" s="93"/>
      <c r="JS19" s="93"/>
      <c r="JT19" s="93"/>
      <c r="JU19" s="93"/>
      <c r="JV19" s="93"/>
      <c r="JW19" s="93"/>
      <c r="JX19" s="93"/>
      <c r="JY19" s="93"/>
      <c r="JZ19" s="93"/>
      <c r="KA19" s="93"/>
      <c r="KB19" s="93"/>
      <c r="KC19" s="93"/>
      <c r="KD19" s="93"/>
      <c r="KE19" s="93"/>
      <c r="KF19" s="93"/>
      <c r="KG19" s="93"/>
      <c r="KH19" s="93"/>
      <c r="KI19" s="93"/>
      <c r="KJ19" s="93"/>
      <c r="KK19" s="93"/>
      <c r="KL19" s="93"/>
      <c r="KM19" s="93"/>
      <c r="KN19" s="93"/>
      <c r="KO19" s="93"/>
      <c r="KP19" s="93"/>
      <c r="KQ19" s="93"/>
      <c r="KR19" s="93"/>
      <c r="KS19" s="93"/>
      <c r="KT19" s="93"/>
      <c r="KU19" s="93"/>
      <c r="KV19" s="93"/>
      <c r="KW19" s="93"/>
      <c r="KX19" s="93"/>
      <c r="KY19" s="93"/>
      <c r="KZ19" s="93"/>
      <c r="LA19" s="93"/>
      <c r="LB19" s="93"/>
      <c r="LC19" s="93"/>
      <c r="LD19" s="93"/>
      <c r="LE19" s="93"/>
      <c r="LF19" s="93"/>
      <c r="LG19" s="93"/>
      <c r="LH19" s="93"/>
      <c r="LI19" s="93"/>
      <c r="LJ19" s="93"/>
      <c r="LK19" s="93"/>
      <c r="LL19" s="93"/>
      <c r="LM19" s="93"/>
      <c r="LN19" s="93"/>
      <c r="LO19" s="93"/>
      <c r="LP19" s="93"/>
      <c r="LQ19" s="93"/>
      <c r="LR19" s="93"/>
      <c r="LS19" s="93"/>
      <c r="LT19" s="93"/>
      <c r="LU19" s="93"/>
      <c r="LV19" s="93"/>
      <c r="LW19" s="93"/>
      <c r="LX19" s="93"/>
      <c r="LY19" s="93"/>
      <c r="LZ19" s="93"/>
      <c r="MA19" s="93"/>
      <c r="MB19" s="93"/>
      <c r="MC19" s="93"/>
      <c r="MD19" s="93"/>
      <c r="ME19" s="93"/>
      <c r="MF19" s="93"/>
      <c r="MG19" s="93"/>
      <c r="MH19" s="93"/>
      <c r="MI19" s="93"/>
      <c r="MJ19" s="93"/>
      <c r="MK19" s="93"/>
      <c r="ML19" s="93"/>
      <c r="MM19" s="93"/>
      <c r="MN19" s="93"/>
      <c r="MO19" s="93"/>
      <c r="MP19" s="93"/>
      <c r="MQ19" s="93"/>
      <c r="MR19" s="93"/>
      <c r="MS19" s="93"/>
      <c r="MT19" s="93"/>
      <c r="MU19" s="93"/>
      <c r="MV19" s="93"/>
      <c r="MW19" s="93"/>
      <c r="MX19" s="93"/>
      <c r="MY19" s="93"/>
      <c r="MZ19" s="93"/>
      <c r="NA19" s="93"/>
      <c r="NB19" s="93"/>
      <c r="NC19" s="93"/>
      <c r="ND19" s="93"/>
      <c r="NE19" s="93"/>
    </row>
    <row r="20" spans="2:369" s="92" customFormat="1">
      <c r="B20" s="110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93"/>
      <c r="CC20" s="93"/>
      <c r="CD20" s="93"/>
      <c r="CE20" s="93"/>
      <c r="CF20" s="93"/>
      <c r="CG20" s="93"/>
      <c r="CH20" s="93"/>
      <c r="CI20" s="93"/>
      <c r="CJ20" s="93"/>
      <c r="CK20" s="93"/>
      <c r="CL20" s="93"/>
      <c r="CM20" s="93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3"/>
      <c r="DD20" s="93"/>
      <c r="DE20" s="93"/>
      <c r="DF20" s="93"/>
      <c r="DG20" s="93"/>
      <c r="DH20" s="93"/>
      <c r="DI20" s="93"/>
      <c r="DJ20" s="93"/>
      <c r="DK20" s="93"/>
      <c r="DL20" s="93"/>
      <c r="DM20" s="93"/>
      <c r="DN20" s="93"/>
      <c r="DO20" s="93"/>
      <c r="DP20" s="93"/>
      <c r="DQ20" s="93"/>
      <c r="DR20" s="93"/>
      <c r="DS20" s="93"/>
      <c r="DT20" s="93"/>
      <c r="DU20" s="93"/>
      <c r="DV20" s="93"/>
      <c r="DW20" s="93"/>
      <c r="DX20" s="93"/>
      <c r="DY20" s="93"/>
      <c r="DZ20" s="93"/>
      <c r="EA20" s="93"/>
      <c r="EB20" s="93"/>
      <c r="EC20" s="93"/>
      <c r="ED20" s="93"/>
      <c r="EE20" s="93"/>
      <c r="EF20" s="93"/>
      <c r="EG20" s="93"/>
      <c r="EH20" s="93"/>
      <c r="EI20" s="93"/>
      <c r="EJ20" s="93"/>
      <c r="EK20" s="93"/>
      <c r="EL20" s="93"/>
      <c r="EM20" s="93"/>
      <c r="EN20" s="93"/>
      <c r="EO20" s="93"/>
      <c r="EP20" s="93"/>
      <c r="EQ20" s="93"/>
      <c r="ER20" s="93"/>
      <c r="ES20" s="93"/>
      <c r="ET20" s="93"/>
      <c r="EU20" s="93"/>
      <c r="EV20" s="93"/>
      <c r="EW20" s="93"/>
      <c r="EX20" s="93"/>
      <c r="EY20" s="93"/>
      <c r="EZ20" s="93"/>
      <c r="FA20" s="93"/>
      <c r="FB20" s="93"/>
      <c r="FC20" s="93"/>
      <c r="FD20" s="93"/>
      <c r="FE20" s="93"/>
      <c r="FF20" s="93"/>
      <c r="FG20" s="93"/>
      <c r="FH20" s="93"/>
      <c r="FI20" s="93"/>
      <c r="FJ20" s="93"/>
      <c r="FK20" s="93"/>
      <c r="FL20" s="93"/>
      <c r="FM20" s="93"/>
      <c r="FN20" s="93"/>
      <c r="FO20" s="93"/>
      <c r="FP20" s="93"/>
      <c r="FQ20" s="93"/>
      <c r="FR20" s="93"/>
      <c r="FS20" s="93"/>
      <c r="FT20" s="93"/>
      <c r="FU20" s="93"/>
      <c r="FV20" s="93"/>
      <c r="FW20" s="93"/>
      <c r="FX20" s="93"/>
      <c r="FY20" s="93"/>
      <c r="FZ20" s="93"/>
      <c r="GA20" s="93"/>
      <c r="GB20" s="93"/>
      <c r="GC20" s="93"/>
      <c r="GD20" s="93"/>
      <c r="GE20" s="93"/>
      <c r="GF20" s="93"/>
      <c r="GG20" s="93"/>
      <c r="GH20" s="93"/>
      <c r="GI20" s="93"/>
      <c r="GJ20" s="93"/>
      <c r="GK20" s="93"/>
      <c r="GL20" s="93"/>
      <c r="GM20" s="93"/>
      <c r="GN20" s="93"/>
      <c r="GO20" s="93"/>
      <c r="GP20" s="93"/>
      <c r="GQ20" s="93"/>
      <c r="GR20" s="93"/>
      <c r="GS20" s="93"/>
      <c r="GT20" s="93"/>
      <c r="GU20" s="93"/>
      <c r="GV20" s="93"/>
      <c r="GW20" s="93"/>
      <c r="GX20" s="93"/>
      <c r="GY20" s="93"/>
      <c r="GZ20" s="93"/>
      <c r="HA20" s="93"/>
      <c r="HB20" s="93"/>
      <c r="HC20" s="93"/>
      <c r="HD20" s="93"/>
      <c r="HE20" s="93"/>
      <c r="HF20" s="93"/>
      <c r="HG20" s="93"/>
      <c r="HH20" s="93"/>
      <c r="HI20" s="93"/>
      <c r="HJ20" s="93"/>
      <c r="HK20" s="93"/>
      <c r="HL20" s="93"/>
      <c r="HM20" s="93"/>
      <c r="HN20" s="93"/>
      <c r="HO20" s="93"/>
      <c r="HP20" s="93"/>
      <c r="HQ20" s="93"/>
      <c r="HR20" s="93"/>
      <c r="HS20" s="93"/>
      <c r="HT20" s="93"/>
      <c r="HU20" s="93"/>
      <c r="HV20" s="93"/>
      <c r="HW20" s="93"/>
      <c r="HX20" s="93"/>
      <c r="HY20" s="93"/>
      <c r="HZ20" s="93"/>
      <c r="IA20" s="93"/>
      <c r="IB20" s="93"/>
      <c r="IC20" s="93"/>
      <c r="ID20" s="93"/>
      <c r="IE20" s="93"/>
      <c r="IF20" s="93"/>
      <c r="IG20" s="93"/>
      <c r="IH20" s="93"/>
      <c r="II20" s="93"/>
      <c r="IJ20" s="93"/>
      <c r="IK20" s="93"/>
      <c r="IL20" s="93"/>
      <c r="IM20" s="93"/>
      <c r="IN20" s="93"/>
      <c r="IO20" s="93"/>
      <c r="IP20" s="93"/>
      <c r="IQ20" s="93"/>
      <c r="IR20" s="93"/>
      <c r="IS20" s="93"/>
      <c r="IT20" s="93"/>
      <c r="IU20" s="93"/>
      <c r="IV20" s="93"/>
      <c r="IW20" s="93"/>
      <c r="IX20" s="93"/>
      <c r="IY20" s="93"/>
      <c r="IZ20" s="93"/>
      <c r="JA20" s="93"/>
      <c r="JB20" s="93"/>
      <c r="JC20" s="93"/>
      <c r="JD20" s="93"/>
      <c r="JE20" s="93"/>
      <c r="JF20" s="93"/>
      <c r="JG20" s="93"/>
      <c r="JH20" s="93"/>
      <c r="JI20" s="93"/>
      <c r="JJ20" s="93"/>
      <c r="JK20" s="93"/>
      <c r="JL20" s="93"/>
      <c r="JM20" s="93"/>
      <c r="JN20" s="93"/>
      <c r="JO20" s="93"/>
      <c r="JP20" s="93"/>
      <c r="JQ20" s="93"/>
      <c r="JR20" s="93"/>
      <c r="JS20" s="93"/>
      <c r="JT20" s="93"/>
      <c r="JU20" s="93"/>
      <c r="JV20" s="93"/>
      <c r="JW20" s="93"/>
      <c r="JX20" s="93"/>
      <c r="JY20" s="93"/>
      <c r="JZ20" s="93"/>
      <c r="KA20" s="93"/>
      <c r="KB20" s="93"/>
      <c r="KC20" s="93"/>
      <c r="KD20" s="93"/>
      <c r="KE20" s="93"/>
      <c r="KF20" s="93"/>
      <c r="KG20" s="93"/>
      <c r="KH20" s="93"/>
      <c r="KI20" s="93"/>
      <c r="KJ20" s="93"/>
      <c r="KK20" s="93"/>
      <c r="KL20" s="93"/>
      <c r="KM20" s="93"/>
      <c r="KN20" s="93"/>
      <c r="KO20" s="93"/>
      <c r="KP20" s="93"/>
      <c r="KQ20" s="93"/>
      <c r="KR20" s="93"/>
      <c r="KS20" s="93"/>
      <c r="KT20" s="93"/>
      <c r="KU20" s="93"/>
      <c r="KV20" s="93"/>
      <c r="KW20" s="93"/>
      <c r="KX20" s="93"/>
      <c r="KY20" s="93"/>
      <c r="KZ20" s="93"/>
      <c r="LA20" s="93"/>
      <c r="LB20" s="93"/>
      <c r="LC20" s="93"/>
      <c r="LD20" s="93"/>
      <c r="LE20" s="93"/>
      <c r="LF20" s="93"/>
      <c r="LG20" s="93"/>
      <c r="LH20" s="93"/>
      <c r="LI20" s="93"/>
      <c r="LJ20" s="93"/>
      <c r="LK20" s="93"/>
      <c r="LL20" s="93"/>
      <c r="LM20" s="93"/>
      <c r="LN20" s="93"/>
      <c r="LO20" s="93"/>
      <c r="LP20" s="93"/>
      <c r="LQ20" s="93"/>
      <c r="LR20" s="93"/>
      <c r="LS20" s="93"/>
      <c r="LT20" s="93"/>
      <c r="LU20" s="93"/>
      <c r="LV20" s="93"/>
      <c r="LW20" s="93"/>
      <c r="LX20" s="93"/>
      <c r="LY20" s="93"/>
      <c r="LZ20" s="93"/>
      <c r="MA20" s="93"/>
      <c r="MB20" s="93"/>
      <c r="MC20" s="93"/>
      <c r="MD20" s="93"/>
      <c r="ME20" s="93"/>
      <c r="MF20" s="93"/>
      <c r="MG20" s="93"/>
      <c r="MH20" s="93"/>
      <c r="MI20" s="93"/>
      <c r="MJ20" s="93"/>
      <c r="MK20" s="93"/>
      <c r="ML20" s="93"/>
      <c r="MM20" s="93"/>
      <c r="MN20" s="93"/>
      <c r="MO20" s="93"/>
      <c r="MP20" s="93"/>
      <c r="MQ20" s="93"/>
      <c r="MR20" s="93"/>
      <c r="MS20" s="93"/>
      <c r="MT20" s="93"/>
      <c r="MU20" s="93"/>
      <c r="MV20" s="93"/>
      <c r="MW20" s="93"/>
      <c r="MX20" s="93"/>
      <c r="MY20" s="93"/>
      <c r="MZ20" s="93"/>
      <c r="NA20" s="93"/>
      <c r="NB20" s="93"/>
      <c r="NC20" s="93"/>
      <c r="ND20" s="93"/>
      <c r="NE20" s="93"/>
    </row>
    <row r="21" spans="2:369" s="92" customFormat="1">
      <c r="B21" s="110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93"/>
      <c r="ET21" s="93"/>
      <c r="EU21" s="93"/>
      <c r="EV21" s="93"/>
      <c r="EW21" s="93"/>
      <c r="EX21" s="93"/>
      <c r="EY21" s="93"/>
      <c r="EZ21" s="93"/>
      <c r="FA21" s="93"/>
      <c r="FB21" s="93"/>
      <c r="FC21" s="93"/>
      <c r="FD21" s="93"/>
      <c r="FE21" s="93"/>
      <c r="FF21" s="93"/>
      <c r="FG21" s="93"/>
      <c r="FH21" s="93"/>
      <c r="FI21" s="93"/>
      <c r="FJ21" s="93"/>
      <c r="FK21" s="93"/>
      <c r="FL21" s="93"/>
      <c r="FM21" s="93"/>
      <c r="FN21" s="93"/>
      <c r="FO21" s="93"/>
      <c r="FP21" s="93"/>
      <c r="FQ21" s="93"/>
      <c r="FR21" s="93"/>
      <c r="FS21" s="93"/>
      <c r="FT21" s="93"/>
      <c r="FU21" s="93"/>
      <c r="FV21" s="93"/>
      <c r="FW21" s="93"/>
      <c r="FX21" s="93"/>
      <c r="FY21" s="93"/>
      <c r="FZ21" s="93"/>
      <c r="GA21" s="93"/>
      <c r="GB21" s="93"/>
      <c r="GC21" s="93"/>
      <c r="GD21" s="93"/>
      <c r="GE21" s="93"/>
      <c r="GF21" s="93"/>
      <c r="GG21" s="93"/>
      <c r="GH21" s="93"/>
      <c r="GI21" s="93"/>
      <c r="GJ21" s="93"/>
      <c r="GK21" s="93"/>
      <c r="GL21" s="93"/>
      <c r="GM21" s="93"/>
      <c r="GN21" s="93"/>
      <c r="GO21" s="93"/>
      <c r="GP21" s="93"/>
      <c r="GQ21" s="93"/>
      <c r="GR21" s="93"/>
      <c r="GS21" s="93"/>
      <c r="GT21" s="93"/>
      <c r="GU21" s="93"/>
      <c r="GV21" s="93"/>
      <c r="GW21" s="93"/>
      <c r="GX21" s="93"/>
      <c r="GY21" s="93"/>
      <c r="GZ21" s="93"/>
      <c r="HA21" s="93"/>
      <c r="HB21" s="93"/>
      <c r="HC21" s="93"/>
      <c r="HD21" s="93"/>
      <c r="HE21" s="93"/>
      <c r="HF21" s="93"/>
      <c r="HG21" s="93"/>
      <c r="HH21" s="93"/>
      <c r="HI21" s="93"/>
      <c r="HJ21" s="93"/>
      <c r="HK21" s="93"/>
      <c r="HL21" s="93"/>
      <c r="HM21" s="93"/>
      <c r="HN21" s="93"/>
      <c r="HO21" s="93"/>
      <c r="HP21" s="93"/>
      <c r="HQ21" s="93"/>
      <c r="HR21" s="93"/>
      <c r="HS21" s="93"/>
      <c r="HT21" s="93"/>
      <c r="HU21" s="93"/>
      <c r="HV21" s="93"/>
      <c r="HW21" s="93"/>
      <c r="HX21" s="93"/>
      <c r="HY21" s="93"/>
      <c r="HZ21" s="93"/>
      <c r="IA21" s="93"/>
      <c r="IB21" s="93"/>
      <c r="IC21" s="93"/>
      <c r="ID21" s="93"/>
      <c r="IE21" s="93"/>
      <c r="IF21" s="93"/>
      <c r="IG21" s="93"/>
      <c r="IH21" s="93"/>
      <c r="II21" s="93"/>
      <c r="IJ21" s="93"/>
      <c r="IK21" s="93"/>
      <c r="IL21" s="93"/>
      <c r="IM21" s="93"/>
      <c r="IN21" s="93"/>
      <c r="IO21" s="93"/>
      <c r="IP21" s="93"/>
      <c r="IQ21" s="93"/>
      <c r="IR21" s="93"/>
      <c r="IS21" s="93"/>
      <c r="IT21" s="93"/>
      <c r="IU21" s="93"/>
      <c r="IV21" s="93"/>
      <c r="IW21" s="93"/>
      <c r="IX21" s="93"/>
      <c r="IY21" s="93"/>
      <c r="IZ21" s="93"/>
      <c r="JA21" s="93"/>
      <c r="JB21" s="93"/>
      <c r="JC21" s="93"/>
      <c r="JD21" s="93"/>
      <c r="JE21" s="93"/>
      <c r="JF21" s="93"/>
      <c r="JG21" s="93"/>
      <c r="JH21" s="93"/>
      <c r="JI21" s="93"/>
      <c r="JJ21" s="93"/>
      <c r="JK21" s="93"/>
      <c r="JL21" s="93"/>
      <c r="JM21" s="93"/>
      <c r="JN21" s="93"/>
      <c r="JO21" s="93"/>
      <c r="JP21" s="93"/>
      <c r="JQ21" s="93"/>
      <c r="JR21" s="93"/>
      <c r="JS21" s="93"/>
      <c r="JT21" s="93"/>
      <c r="JU21" s="93"/>
      <c r="JV21" s="93"/>
      <c r="JW21" s="93"/>
      <c r="JX21" s="93"/>
      <c r="JY21" s="93"/>
      <c r="JZ21" s="93"/>
      <c r="KA21" s="93"/>
      <c r="KB21" s="93"/>
      <c r="KC21" s="93"/>
      <c r="KD21" s="93"/>
      <c r="KE21" s="93"/>
      <c r="KF21" s="93"/>
      <c r="KG21" s="93"/>
      <c r="KH21" s="93"/>
      <c r="KI21" s="93"/>
      <c r="KJ21" s="93"/>
      <c r="KK21" s="93"/>
      <c r="KL21" s="93"/>
      <c r="KM21" s="93"/>
      <c r="KN21" s="93"/>
      <c r="KO21" s="93"/>
      <c r="KP21" s="93"/>
      <c r="KQ21" s="93"/>
      <c r="KR21" s="93"/>
      <c r="KS21" s="93"/>
      <c r="KT21" s="93"/>
      <c r="KU21" s="93"/>
      <c r="KV21" s="93"/>
      <c r="KW21" s="93"/>
      <c r="KX21" s="93"/>
      <c r="KY21" s="93"/>
      <c r="KZ21" s="93"/>
      <c r="LA21" s="93"/>
      <c r="LB21" s="93"/>
      <c r="LC21" s="93"/>
      <c r="LD21" s="93"/>
      <c r="LE21" s="93"/>
      <c r="LF21" s="93"/>
      <c r="LG21" s="93"/>
      <c r="LH21" s="93"/>
      <c r="LI21" s="93"/>
      <c r="LJ21" s="93"/>
      <c r="LK21" s="93"/>
      <c r="LL21" s="93"/>
      <c r="LM21" s="93"/>
      <c r="LN21" s="93"/>
      <c r="LO21" s="93"/>
      <c r="LP21" s="93"/>
      <c r="LQ21" s="93"/>
      <c r="LR21" s="93"/>
      <c r="LS21" s="93"/>
      <c r="LT21" s="93"/>
      <c r="LU21" s="93"/>
      <c r="LV21" s="93"/>
      <c r="LW21" s="93"/>
      <c r="LX21" s="93"/>
      <c r="LY21" s="93"/>
      <c r="LZ21" s="93"/>
      <c r="MA21" s="93"/>
      <c r="MB21" s="93"/>
      <c r="MC21" s="93"/>
      <c r="MD21" s="93"/>
      <c r="ME21" s="93"/>
      <c r="MF21" s="93"/>
      <c r="MG21" s="93"/>
      <c r="MH21" s="93"/>
      <c r="MI21" s="93"/>
      <c r="MJ21" s="93"/>
      <c r="MK21" s="93"/>
      <c r="ML21" s="93"/>
      <c r="MM21" s="93"/>
      <c r="MN21" s="93"/>
      <c r="MO21" s="93"/>
      <c r="MP21" s="93"/>
      <c r="MQ21" s="93"/>
      <c r="MR21" s="93"/>
      <c r="MS21" s="93"/>
      <c r="MT21" s="93"/>
      <c r="MU21" s="93"/>
      <c r="MV21" s="93"/>
      <c r="MW21" s="93"/>
      <c r="MX21" s="93"/>
      <c r="MY21" s="93"/>
      <c r="MZ21" s="93"/>
      <c r="NA21" s="93"/>
      <c r="NB21" s="93"/>
      <c r="NC21" s="93"/>
      <c r="ND21" s="93"/>
      <c r="NE21" s="93"/>
    </row>
    <row r="22" spans="2:369" s="92" customFormat="1">
      <c r="B22" s="110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93"/>
      <c r="CC22" s="93"/>
      <c r="CD22" s="93"/>
      <c r="CE22" s="93"/>
      <c r="CF22" s="93"/>
      <c r="CG22" s="93"/>
      <c r="CH22" s="93"/>
      <c r="CI22" s="93"/>
      <c r="CJ22" s="93"/>
      <c r="CK22" s="93"/>
      <c r="CL22" s="93"/>
      <c r="CM22" s="93"/>
      <c r="CN22" s="93"/>
      <c r="CO22" s="93"/>
      <c r="CP22" s="93"/>
      <c r="CQ22" s="93"/>
      <c r="CR22" s="93"/>
      <c r="CS22" s="93"/>
      <c r="CT22" s="93"/>
      <c r="CU22" s="93"/>
      <c r="CV22" s="93"/>
      <c r="CW22" s="93"/>
      <c r="CX22" s="93"/>
      <c r="CY22" s="93"/>
      <c r="CZ22" s="93"/>
      <c r="DA22" s="93"/>
      <c r="DB22" s="93"/>
      <c r="DC22" s="93"/>
      <c r="DD22" s="93"/>
      <c r="DE22" s="93"/>
      <c r="DF22" s="93"/>
      <c r="DG22" s="93"/>
      <c r="DH22" s="93"/>
      <c r="DI22" s="93"/>
      <c r="DJ22" s="93"/>
      <c r="DK22" s="93"/>
      <c r="DL22" s="93"/>
      <c r="DM22" s="93"/>
      <c r="DN22" s="93"/>
      <c r="DO22" s="93"/>
      <c r="DP22" s="93"/>
      <c r="DQ22" s="93"/>
      <c r="DR22" s="93"/>
      <c r="DS22" s="93"/>
      <c r="DT22" s="93"/>
      <c r="DU22" s="93"/>
      <c r="DV22" s="93"/>
      <c r="DW22" s="93"/>
      <c r="DX22" s="93"/>
      <c r="DY22" s="93"/>
      <c r="DZ22" s="93"/>
      <c r="EA22" s="93"/>
      <c r="EB22" s="93"/>
      <c r="EC22" s="93"/>
      <c r="ED22" s="93"/>
      <c r="EE22" s="93"/>
      <c r="EF22" s="93"/>
      <c r="EG22" s="93"/>
      <c r="EH22" s="93"/>
      <c r="EI22" s="93"/>
      <c r="EJ22" s="93"/>
      <c r="EK22" s="93"/>
      <c r="EL22" s="93"/>
      <c r="EM22" s="93"/>
      <c r="EN22" s="93"/>
      <c r="EO22" s="93"/>
      <c r="EP22" s="93"/>
      <c r="EQ22" s="93"/>
      <c r="ER22" s="93"/>
      <c r="ES22" s="93"/>
      <c r="ET22" s="93"/>
      <c r="EU22" s="93"/>
      <c r="EV22" s="93"/>
      <c r="EW22" s="93"/>
      <c r="EX22" s="93"/>
      <c r="EY22" s="93"/>
      <c r="EZ22" s="93"/>
      <c r="FA22" s="93"/>
      <c r="FB22" s="93"/>
      <c r="FC22" s="93"/>
      <c r="FD22" s="93"/>
      <c r="FE22" s="93"/>
      <c r="FF22" s="93"/>
      <c r="FG22" s="93"/>
      <c r="FH22" s="93"/>
      <c r="FI22" s="93"/>
      <c r="FJ22" s="93"/>
      <c r="FK22" s="93"/>
      <c r="FL22" s="93"/>
      <c r="FM22" s="93"/>
      <c r="FN22" s="93"/>
      <c r="FO22" s="93"/>
      <c r="FP22" s="93"/>
      <c r="FQ22" s="93"/>
      <c r="FR22" s="93"/>
      <c r="FS22" s="93"/>
      <c r="FT22" s="93"/>
      <c r="FU22" s="93"/>
      <c r="FV22" s="93"/>
      <c r="FW22" s="93"/>
      <c r="FX22" s="93"/>
      <c r="FY22" s="93"/>
      <c r="FZ22" s="93"/>
      <c r="GA22" s="93"/>
      <c r="GB22" s="93"/>
      <c r="GC22" s="93"/>
      <c r="GD22" s="93"/>
      <c r="GE22" s="93"/>
      <c r="GF22" s="93"/>
      <c r="GG22" s="93"/>
      <c r="GH22" s="93"/>
      <c r="GI22" s="93"/>
      <c r="GJ22" s="93"/>
      <c r="GK22" s="93"/>
      <c r="GL22" s="93"/>
      <c r="GM22" s="93"/>
      <c r="GN22" s="93"/>
      <c r="GO22" s="93"/>
      <c r="GP22" s="93"/>
      <c r="GQ22" s="93"/>
      <c r="GR22" s="93"/>
      <c r="GS22" s="93"/>
      <c r="GT22" s="93"/>
      <c r="GU22" s="93"/>
      <c r="GV22" s="93"/>
      <c r="GW22" s="93"/>
      <c r="GX22" s="93"/>
      <c r="GY22" s="93"/>
      <c r="GZ22" s="93"/>
      <c r="HA22" s="93"/>
      <c r="HB22" s="93"/>
      <c r="HC22" s="93"/>
      <c r="HD22" s="93"/>
      <c r="HE22" s="93"/>
      <c r="HF22" s="93"/>
      <c r="HG22" s="93"/>
      <c r="HH22" s="93"/>
      <c r="HI22" s="93"/>
      <c r="HJ22" s="93"/>
      <c r="HK22" s="93"/>
      <c r="HL22" s="93"/>
      <c r="HM22" s="93"/>
      <c r="HN22" s="93"/>
      <c r="HO22" s="93"/>
      <c r="HP22" s="93"/>
      <c r="HQ22" s="93"/>
      <c r="HR22" s="93"/>
      <c r="HS22" s="93"/>
      <c r="HT22" s="93"/>
      <c r="HU22" s="93"/>
      <c r="HV22" s="93"/>
      <c r="HW22" s="93"/>
      <c r="HX22" s="93"/>
      <c r="HY22" s="93"/>
      <c r="HZ22" s="93"/>
      <c r="IA22" s="93"/>
      <c r="IB22" s="93"/>
      <c r="IC22" s="93"/>
      <c r="ID22" s="93"/>
      <c r="IE22" s="93"/>
      <c r="IF22" s="93"/>
      <c r="IG22" s="93"/>
      <c r="IH22" s="93"/>
      <c r="II22" s="93"/>
      <c r="IJ22" s="93"/>
      <c r="IK22" s="93"/>
      <c r="IL22" s="93"/>
      <c r="IM22" s="93"/>
      <c r="IN22" s="93"/>
      <c r="IO22" s="93"/>
      <c r="IP22" s="93"/>
      <c r="IQ22" s="93"/>
      <c r="IR22" s="93"/>
      <c r="IS22" s="93"/>
      <c r="IT22" s="93"/>
      <c r="IU22" s="93"/>
      <c r="IV22" s="93"/>
      <c r="IW22" s="93"/>
      <c r="IX22" s="93"/>
      <c r="IY22" s="93"/>
      <c r="IZ22" s="93"/>
      <c r="JA22" s="93"/>
      <c r="JB22" s="93"/>
      <c r="JC22" s="93"/>
      <c r="JD22" s="93"/>
      <c r="JE22" s="93"/>
      <c r="JF22" s="93"/>
      <c r="JG22" s="93"/>
      <c r="JH22" s="93"/>
      <c r="JI22" s="93"/>
      <c r="JJ22" s="93"/>
      <c r="JK22" s="93"/>
      <c r="JL22" s="93"/>
      <c r="JM22" s="93"/>
      <c r="JN22" s="93"/>
      <c r="JO22" s="93"/>
      <c r="JP22" s="93"/>
      <c r="JQ22" s="93"/>
      <c r="JR22" s="93"/>
      <c r="JS22" s="93"/>
      <c r="JT22" s="93"/>
      <c r="JU22" s="93"/>
      <c r="JV22" s="93"/>
      <c r="JW22" s="93"/>
      <c r="JX22" s="93"/>
      <c r="JY22" s="93"/>
      <c r="JZ22" s="93"/>
      <c r="KA22" s="93"/>
      <c r="KB22" s="93"/>
      <c r="KC22" s="93"/>
      <c r="KD22" s="93"/>
      <c r="KE22" s="93"/>
      <c r="KF22" s="93"/>
      <c r="KG22" s="93"/>
      <c r="KH22" s="93"/>
      <c r="KI22" s="93"/>
      <c r="KJ22" s="93"/>
      <c r="KK22" s="93"/>
      <c r="KL22" s="93"/>
      <c r="KM22" s="93"/>
      <c r="KN22" s="93"/>
      <c r="KO22" s="93"/>
      <c r="KP22" s="93"/>
      <c r="KQ22" s="93"/>
      <c r="KR22" s="93"/>
      <c r="KS22" s="93"/>
      <c r="KT22" s="93"/>
      <c r="KU22" s="93"/>
      <c r="KV22" s="93"/>
      <c r="KW22" s="93"/>
      <c r="KX22" s="93"/>
      <c r="KY22" s="93"/>
      <c r="KZ22" s="93"/>
      <c r="LA22" s="93"/>
      <c r="LB22" s="93"/>
      <c r="LC22" s="93"/>
      <c r="LD22" s="93"/>
      <c r="LE22" s="93"/>
      <c r="LF22" s="93"/>
      <c r="LG22" s="93"/>
      <c r="LH22" s="93"/>
      <c r="LI22" s="93"/>
      <c r="LJ22" s="93"/>
      <c r="LK22" s="93"/>
      <c r="LL22" s="93"/>
      <c r="LM22" s="93"/>
      <c r="LN22" s="93"/>
      <c r="LO22" s="93"/>
      <c r="LP22" s="93"/>
      <c r="LQ22" s="93"/>
      <c r="LR22" s="93"/>
      <c r="LS22" s="93"/>
      <c r="LT22" s="93"/>
      <c r="LU22" s="93"/>
      <c r="LV22" s="93"/>
      <c r="LW22" s="93"/>
      <c r="LX22" s="93"/>
      <c r="LY22" s="93"/>
      <c r="LZ22" s="93"/>
      <c r="MA22" s="93"/>
      <c r="MB22" s="93"/>
      <c r="MC22" s="93"/>
      <c r="MD22" s="93"/>
      <c r="ME22" s="93"/>
      <c r="MF22" s="93"/>
      <c r="MG22" s="93"/>
      <c r="MH22" s="93"/>
      <c r="MI22" s="93"/>
      <c r="MJ22" s="93"/>
      <c r="MK22" s="93"/>
      <c r="ML22" s="93"/>
      <c r="MM22" s="93"/>
      <c r="MN22" s="93"/>
      <c r="MO22" s="93"/>
      <c r="MP22" s="93"/>
      <c r="MQ22" s="93"/>
      <c r="MR22" s="93"/>
      <c r="MS22" s="93"/>
      <c r="MT22" s="93"/>
      <c r="MU22" s="93"/>
      <c r="MV22" s="93"/>
      <c r="MW22" s="93"/>
      <c r="MX22" s="93"/>
      <c r="MY22" s="93"/>
      <c r="MZ22" s="93"/>
      <c r="NA22" s="93"/>
      <c r="NB22" s="93"/>
      <c r="NC22" s="93"/>
      <c r="ND22" s="93"/>
      <c r="NE22" s="93"/>
    </row>
    <row r="23" spans="2:369" s="92" customFormat="1">
      <c r="B23" s="110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93"/>
      <c r="BU23" s="93"/>
      <c r="BV23" s="93"/>
      <c r="BW23" s="93"/>
      <c r="BX23" s="93"/>
      <c r="BY23" s="93"/>
      <c r="BZ23" s="93"/>
      <c r="CA23" s="93"/>
      <c r="CB23" s="93"/>
      <c r="CC23" s="93"/>
      <c r="CD23" s="93"/>
      <c r="CE23" s="93"/>
      <c r="CF23" s="93"/>
      <c r="CG23" s="93"/>
      <c r="CH23" s="93"/>
      <c r="CI23" s="93"/>
      <c r="CJ23" s="93"/>
      <c r="CK23" s="93"/>
      <c r="CL23" s="93"/>
      <c r="CM23" s="93"/>
      <c r="CN23" s="93"/>
      <c r="CO23" s="93"/>
      <c r="CP23" s="93"/>
      <c r="CQ23" s="93"/>
      <c r="CR23" s="93"/>
      <c r="CS23" s="93"/>
      <c r="CT23" s="93"/>
      <c r="CU23" s="93"/>
      <c r="CV23" s="93"/>
      <c r="CW23" s="93"/>
      <c r="CX23" s="93"/>
      <c r="CY23" s="93"/>
      <c r="CZ23" s="93"/>
      <c r="DA23" s="93"/>
      <c r="DB23" s="93"/>
      <c r="DC23" s="93"/>
      <c r="DD23" s="93"/>
      <c r="DE23" s="93"/>
      <c r="DF23" s="93"/>
      <c r="DG23" s="93"/>
      <c r="DH23" s="93"/>
      <c r="DI23" s="93"/>
      <c r="DJ23" s="93"/>
      <c r="DK23" s="93"/>
      <c r="DL23" s="93"/>
      <c r="DM23" s="93"/>
      <c r="DN23" s="93"/>
      <c r="DO23" s="93"/>
      <c r="DP23" s="93"/>
      <c r="DQ23" s="93"/>
      <c r="DR23" s="93"/>
      <c r="DS23" s="93"/>
      <c r="DT23" s="93"/>
      <c r="DU23" s="93"/>
      <c r="DV23" s="93"/>
      <c r="DW23" s="93"/>
      <c r="DX23" s="93"/>
      <c r="DY23" s="93"/>
      <c r="DZ23" s="93"/>
      <c r="EA23" s="93"/>
      <c r="EB23" s="93"/>
      <c r="EC23" s="93"/>
      <c r="ED23" s="93"/>
      <c r="EE23" s="93"/>
      <c r="EF23" s="93"/>
      <c r="EG23" s="93"/>
      <c r="EH23" s="93"/>
      <c r="EI23" s="93"/>
      <c r="EJ23" s="93"/>
      <c r="EK23" s="93"/>
      <c r="EL23" s="93"/>
      <c r="EM23" s="93"/>
      <c r="EN23" s="93"/>
      <c r="EO23" s="93"/>
      <c r="EP23" s="93"/>
      <c r="EQ23" s="93"/>
      <c r="ER23" s="93"/>
      <c r="ES23" s="93"/>
      <c r="ET23" s="93"/>
      <c r="EU23" s="93"/>
      <c r="EV23" s="93"/>
      <c r="EW23" s="93"/>
      <c r="EX23" s="93"/>
      <c r="EY23" s="93"/>
      <c r="EZ23" s="93"/>
      <c r="FA23" s="93"/>
      <c r="FB23" s="93"/>
      <c r="FC23" s="93"/>
      <c r="FD23" s="93"/>
      <c r="FE23" s="93"/>
      <c r="FF23" s="93"/>
      <c r="FG23" s="93"/>
      <c r="FH23" s="93"/>
      <c r="FI23" s="93"/>
      <c r="FJ23" s="93"/>
      <c r="FK23" s="93"/>
      <c r="FL23" s="93"/>
      <c r="FM23" s="93"/>
      <c r="FN23" s="93"/>
      <c r="FO23" s="93"/>
      <c r="FP23" s="93"/>
      <c r="FQ23" s="93"/>
      <c r="FR23" s="93"/>
      <c r="FS23" s="93"/>
      <c r="FT23" s="93"/>
      <c r="FU23" s="93"/>
      <c r="FV23" s="93"/>
      <c r="FW23" s="93"/>
      <c r="FX23" s="93"/>
      <c r="FY23" s="93"/>
      <c r="FZ23" s="93"/>
      <c r="GA23" s="93"/>
      <c r="GB23" s="93"/>
      <c r="GC23" s="93"/>
      <c r="GD23" s="93"/>
      <c r="GE23" s="93"/>
      <c r="GF23" s="93"/>
      <c r="GG23" s="93"/>
      <c r="GH23" s="93"/>
      <c r="GI23" s="93"/>
      <c r="GJ23" s="93"/>
      <c r="GK23" s="93"/>
      <c r="GL23" s="93"/>
      <c r="GM23" s="93"/>
      <c r="GN23" s="93"/>
      <c r="GO23" s="93"/>
      <c r="GP23" s="93"/>
      <c r="GQ23" s="93"/>
      <c r="GR23" s="93"/>
      <c r="GS23" s="93"/>
      <c r="GT23" s="93"/>
      <c r="GU23" s="93"/>
      <c r="GV23" s="93"/>
      <c r="GW23" s="93"/>
      <c r="GX23" s="93"/>
      <c r="GY23" s="93"/>
      <c r="GZ23" s="93"/>
      <c r="HA23" s="93"/>
      <c r="HB23" s="93"/>
      <c r="HC23" s="93"/>
      <c r="HD23" s="93"/>
      <c r="HE23" s="93"/>
      <c r="HF23" s="93"/>
      <c r="HG23" s="93"/>
      <c r="HH23" s="93"/>
      <c r="HI23" s="93"/>
      <c r="HJ23" s="93"/>
      <c r="HK23" s="93"/>
      <c r="HL23" s="93"/>
      <c r="HM23" s="93"/>
      <c r="HN23" s="93"/>
      <c r="HO23" s="93"/>
      <c r="HP23" s="93"/>
      <c r="HQ23" s="93"/>
      <c r="HR23" s="93"/>
      <c r="HS23" s="93"/>
      <c r="HT23" s="93"/>
      <c r="HU23" s="93"/>
      <c r="HV23" s="93"/>
      <c r="HW23" s="93"/>
      <c r="HX23" s="93"/>
      <c r="HY23" s="93"/>
      <c r="HZ23" s="93"/>
      <c r="IA23" s="93"/>
      <c r="IB23" s="93"/>
      <c r="IC23" s="93"/>
      <c r="ID23" s="93"/>
      <c r="IE23" s="93"/>
      <c r="IF23" s="93"/>
      <c r="IG23" s="93"/>
      <c r="IH23" s="93"/>
      <c r="II23" s="93"/>
      <c r="IJ23" s="93"/>
      <c r="IK23" s="93"/>
      <c r="IL23" s="93"/>
      <c r="IM23" s="93"/>
      <c r="IN23" s="93"/>
      <c r="IO23" s="93"/>
      <c r="IP23" s="93"/>
      <c r="IQ23" s="93"/>
      <c r="IR23" s="93"/>
      <c r="IS23" s="93"/>
      <c r="IT23" s="93"/>
      <c r="IU23" s="93"/>
      <c r="IV23" s="93"/>
      <c r="IW23" s="93"/>
      <c r="IX23" s="93"/>
      <c r="IY23" s="93"/>
      <c r="IZ23" s="93"/>
      <c r="JA23" s="93"/>
      <c r="JB23" s="93"/>
      <c r="JC23" s="93"/>
      <c r="JD23" s="93"/>
      <c r="JE23" s="93"/>
      <c r="JF23" s="93"/>
      <c r="JG23" s="93"/>
      <c r="JH23" s="93"/>
      <c r="JI23" s="93"/>
      <c r="JJ23" s="93"/>
      <c r="JK23" s="93"/>
      <c r="JL23" s="93"/>
      <c r="JM23" s="93"/>
      <c r="JN23" s="93"/>
      <c r="JO23" s="93"/>
      <c r="JP23" s="93"/>
      <c r="JQ23" s="93"/>
      <c r="JR23" s="93"/>
      <c r="JS23" s="93"/>
      <c r="JT23" s="93"/>
      <c r="JU23" s="93"/>
      <c r="JV23" s="93"/>
      <c r="JW23" s="93"/>
      <c r="JX23" s="93"/>
      <c r="JY23" s="93"/>
      <c r="JZ23" s="93"/>
      <c r="KA23" s="93"/>
      <c r="KB23" s="93"/>
      <c r="KC23" s="93"/>
      <c r="KD23" s="93"/>
      <c r="KE23" s="93"/>
      <c r="KF23" s="93"/>
      <c r="KG23" s="93"/>
      <c r="KH23" s="93"/>
      <c r="KI23" s="93"/>
      <c r="KJ23" s="93"/>
      <c r="KK23" s="93"/>
      <c r="KL23" s="93"/>
      <c r="KM23" s="93"/>
      <c r="KN23" s="93"/>
      <c r="KO23" s="93"/>
      <c r="KP23" s="93"/>
      <c r="KQ23" s="93"/>
      <c r="KR23" s="93"/>
      <c r="KS23" s="93"/>
      <c r="KT23" s="93"/>
      <c r="KU23" s="93"/>
      <c r="KV23" s="93"/>
      <c r="KW23" s="93"/>
      <c r="KX23" s="93"/>
      <c r="KY23" s="93"/>
      <c r="KZ23" s="93"/>
      <c r="LA23" s="93"/>
      <c r="LB23" s="93"/>
      <c r="LC23" s="93"/>
      <c r="LD23" s="93"/>
      <c r="LE23" s="93"/>
      <c r="LF23" s="93"/>
      <c r="LG23" s="93"/>
      <c r="LH23" s="93"/>
      <c r="LI23" s="93"/>
      <c r="LJ23" s="93"/>
      <c r="LK23" s="93"/>
      <c r="LL23" s="93"/>
      <c r="LM23" s="93"/>
      <c r="LN23" s="93"/>
      <c r="LO23" s="93"/>
      <c r="LP23" s="93"/>
      <c r="LQ23" s="93"/>
      <c r="LR23" s="93"/>
      <c r="LS23" s="93"/>
      <c r="LT23" s="93"/>
      <c r="LU23" s="93"/>
      <c r="LV23" s="93"/>
      <c r="LW23" s="93"/>
      <c r="LX23" s="93"/>
      <c r="LY23" s="93"/>
      <c r="LZ23" s="93"/>
      <c r="MA23" s="93"/>
      <c r="MB23" s="93"/>
      <c r="MC23" s="93"/>
      <c r="MD23" s="93"/>
      <c r="ME23" s="93"/>
      <c r="MF23" s="93"/>
      <c r="MG23" s="93"/>
      <c r="MH23" s="93"/>
      <c r="MI23" s="93"/>
      <c r="MJ23" s="93"/>
      <c r="MK23" s="93"/>
      <c r="ML23" s="93"/>
      <c r="MM23" s="93"/>
      <c r="MN23" s="93"/>
      <c r="MO23" s="93"/>
      <c r="MP23" s="93"/>
      <c r="MQ23" s="93"/>
      <c r="MR23" s="93"/>
      <c r="MS23" s="93"/>
      <c r="MT23" s="93"/>
      <c r="MU23" s="93"/>
      <c r="MV23" s="93"/>
      <c r="MW23" s="93"/>
      <c r="MX23" s="93"/>
      <c r="MY23" s="93"/>
      <c r="MZ23" s="93"/>
      <c r="NA23" s="93"/>
      <c r="NB23" s="93"/>
      <c r="NC23" s="93"/>
      <c r="ND23" s="93"/>
      <c r="NE23" s="9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Mode d'emploi</vt:lpstr>
      <vt:lpstr>Recap par Agent</vt:lpstr>
      <vt:lpstr>Recap par Jour</vt:lpstr>
      <vt:lpstr>planning période</vt:lpstr>
      <vt:lpstr>Agents Postes</vt:lpstr>
      <vt:lpstr>Controle</vt:lpstr>
      <vt:lpstr>Agents</vt:lpstr>
      <vt:lpstr>Feries</vt:lpstr>
      <vt:lpstr>Postes</vt:lpstr>
      <vt:lpstr>'Recap par Agent'!Zone_d_impression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Toukoul</cp:lastModifiedBy>
  <cp:lastPrinted>2020-05-25T19:10:18Z</cp:lastPrinted>
  <dcterms:created xsi:type="dcterms:W3CDTF">2020-05-15T05:40:58Z</dcterms:created>
  <dcterms:modified xsi:type="dcterms:W3CDTF">2020-05-25T19:12:15Z</dcterms:modified>
</cp:coreProperties>
</file>